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0" documentId="8_{DC17B585-C446-4743-9685-1C7230F9373F}" xr6:coauthVersionLast="47" xr6:coauthVersionMax="47" xr10:uidLastSave="{00000000-0000-0000-0000-000000000000}"/>
  <bookViews>
    <workbookView xWindow="760" yWindow="180" windowWidth="7770" windowHeight="9900" activeTab="1" xr2:uid="{00000000-000D-0000-FFFF-FFFF00000000}"/>
  </bookViews>
  <sheets>
    <sheet name="汇总" sheetId="1" r:id="rId1"/>
    <sheet name="分析" sheetId="9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4" i="9" l="1"/>
  <c r="O5" i="9"/>
  <c r="O6" i="9"/>
  <c r="O7" i="9"/>
  <c r="O8" i="9"/>
  <c r="O9" i="9"/>
  <c r="O10" i="9"/>
  <c r="O11" i="9"/>
  <c r="O4" i="9"/>
  <c r="M12" i="9"/>
  <c r="O12" i="9" s="1"/>
  <c r="L12" i="9"/>
  <c r="K12" i="9"/>
  <c r="J12" i="9"/>
  <c r="N11" i="9"/>
  <c r="N10" i="9"/>
  <c r="N9" i="9"/>
  <c r="N8" i="9"/>
  <c r="N7" i="9"/>
  <c r="P7" i="9" s="1"/>
  <c r="Q7" i="9" s="1"/>
  <c r="N6" i="9"/>
  <c r="N5" i="9"/>
  <c r="P9" i="9" l="1"/>
  <c r="Q9" i="9" s="1"/>
  <c r="P8" i="9"/>
  <c r="Q8" i="9" s="1"/>
  <c r="P11" i="9"/>
  <c r="Q11" i="9" s="1"/>
  <c r="P10" i="9"/>
  <c r="Q10" i="9" s="1"/>
  <c r="P6" i="9"/>
  <c r="Q6" i="9" s="1"/>
  <c r="P5" i="9"/>
  <c r="Q5" i="9" s="1"/>
  <c r="P4" i="9"/>
  <c r="Q4" i="9" s="1"/>
  <c r="N12" i="9"/>
  <c r="P12" i="9" s="1"/>
  <c r="Q12" i="9" s="1"/>
</calcChain>
</file>

<file path=xl/sharedStrings.xml><?xml version="1.0" encoding="utf-8"?>
<sst xmlns="http://schemas.openxmlformats.org/spreadsheetml/2006/main" count="90" uniqueCount="41">
  <si>
    <t>上网电量</t>
  </si>
  <si>
    <t>电能电价</t>
  </si>
  <si>
    <t>电能电费</t>
  </si>
  <si>
    <t>实时出清电力</t>
  </si>
  <si>
    <t>实时节点电价</t>
  </si>
  <si>
    <t>中长期合约电量</t>
  </si>
  <si>
    <t>中长期合约电价</t>
  </si>
  <si>
    <t>日期</t>
  </si>
  <si>
    <t>总计</t>
  </si>
  <si>
    <t>机组</t>
  </si>
  <si>
    <t>厂名</t>
  </si>
  <si>
    <t>#1机组</t>
  </si>
  <si>
    <t>#2机组</t>
  </si>
  <si>
    <t>#3机组</t>
  </si>
  <si>
    <t>#4机组</t>
  </si>
  <si>
    <t>#5机组</t>
  </si>
  <si>
    <t>#6机组</t>
  </si>
  <si>
    <t>#7机组</t>
  </si>
  <si>
    <t>#8机组</t>
  </si>
  <si>
    <t>机组</t>
    <phoneticPr fontId="1" type="noConversion"/>
  </si>
  <si>
    <t xml:space="preserve"> 电能电费</t>
  </si>
  <si>
    <t>电能电价</t>
    <phoneticPr fontId="1" type="noConversion"/>
  </si>
  <si>
    <t>合约电价</t>
    <phoneticPr fontId="1" type="noConversion"/>
  </si>
  <si>
    <t>价差</t>
    <phoneticPr fontId="1" type="noConversion"/>
  </si>
  <si>
    <t>电费差额（万元）</t>
    <phoneticPr fontId="1" type="noConversion"/>
  </si>
  <si>
    <t>小计</t>
    <phoneticPr fontId="1" type="noConversion"/>
  </si>
  <si>
    <t>(空白)</t>
  </si>
  <si>
    <t>合约电量</t>
    <phoneticPr fontId="1" type="noConversion"/>
  </si>
  <si>
    <t>合约电费</t>
    <phoneticPr fontId="1" type="noConversion"/>
  </si>
  <si>
    <t>省间日前出清电力</t>
  </si>
  <si>
    <t>省间日前出清电价</t>
  </si>
  <si>
    <t>省间日内出清电力</t>
  </si>
  <si>
    <t>省间日内出清电价</t>
  </si>
  <si>
    <t>启动补偿费用</t>
  </si>
  <si>
    <t>必开机组成本补偿费用</t>
  </si>
  <si>
    <t>合约电费</t>
    <phoneticPr fontId="1" type="noConversion"/>
  </si>
  <si>
    <t>上网电量</t>
    <phoneticPr fontId="1" type="noConversion"/>
  </si>
  <si>
    <t xml:space="preserve"> 上网电量</t>
  </si>
  <si>
    <t xml:space="preserve"> 中长期合约电量</t>
  </si>
  <si>
    <t xml:space="preserve"> 合约电费</t>
  </si>
  <si>
    <t>达拉特热电厂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</si>
</sst>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1">
    <cellStyle name="常规" xfId="0" builtinId="0"/>
  </cellStyles>
  <dxfs count="2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866.995101967594" createdVersion="6" refreshedVersion="6" minRefreshableVersion="3" recordCount="1" xr:uid="{58B12628-8194-4E59-95C9-F28725DD7323}">
  <cacheSource type="worksheet">
    <worksheetSource name="表2"/>
  </cacheSource>
  <cacheFields count="17">
    <cacheField name="日期" numFmtId="58">
      <sharedItems containsNonDate="0" containsString="0" containsBlank="1" count="1">
        <m/>
      </sharedItems>
    </cacheField>
    <cacheField name="厂名" numFmtId="0">
      <sharedItems containsNonDate="0" containsString="0" containsBlank="1"/>
    </cacheField>
    <cacheField name="机组" numFmtId="0">
      <sharedItems containsNonDate="0" containsString="0" containsBlank="1" count="1">
        <m/>
      </sharedItems>
    </cacheField>
    <cacheField name="上网电量" numFmtId="0">
      <sharedItems containsNonDate="0" containsString="0" containsBlank="1" count="1">
        <m/>
      </sharedItems>
    </cacheField>
    <cacheField name="电能电价" numFmtId="0">
      <sharedItems containsNonDate="0" containsString="0" containsBlank="1"/>
    </cacheField>
    <cacheField name="电能电费" numFmtId="0">
      <sharedItems containsNonDate="0" containsString="0" containsBlank="1" count="1">
        <m/>
      </sharedItems>
    </cacheField>
    <cacheField name="实时出清电力" numFmtId="0">
      <sharedItems containsNonDate="0" containsString="0" containsBlank="1"/>
    </cacheField>
    <cacheField name="实时节点电价" numFmtId="0">
      <sharedItems containsNonDate="0" containsString="0" containsBlank="1"/>
    </cacheField>
    <cacheField name="中长期合约电量" numFmtId="0">
      <sharedItems containsNonDate="0" containsString="0" containsBlank="1" count="1">
        <m/>
      </sharedItems>
    </cacheField>
    <cacheField name="中长期合约电价" numFmtId="0">
      <sharedItems containsNonDate="0" containsString="0" containsBlank="1"/>
    </cacheField>
    <cacheField name="省间日前出清电力" numFmtId="0">
      <sharedItems containsNonDate="0" containsString="0" containsBlank="1"/>
    </cacheField>
    <cacheField name="省间日前出清电价" numFmtId="0">
      <sharedItems containsNonDate="0" containsString="0" containsBlank="1"/>
    </cacheField>
    <cacheField name="省间日内出清电力" numFmtId="0">
      <sharedItems containsNonDate="0" containsString="0" containsBlank="1"/>
    </cacheField>
    <cacheField name="省间日内出清电价" numFmtId="0">
      <sharedItems containsNonDate="0" containsString="0" containsBlank="1"/>
    </cacheField>
    <cacheField name="启动补偿费用" numFmtId="0">
      <sharedItems containsNonDate="0" containsString="0" containsBlank="1"/>
    </cacheField>
    <cacheField name="必开机组成本补偿费用" numFmtId="0">
      <sharedItems containsNonDate="0" containsString="0" containsBlank="1"/>
    </cacheField>
    <cacheField name="合约电费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x v="0"/>
    <m/>
    <m/>
    <x v="0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FDAC5-DA1D-4D48-ADD1-04A8F7838B69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机组">
  <location ref="B4:F6" firstHeaderRow="0" firstDataRow="1" firstDataCol="1"/>
  <pivotFields count="17">
    <pivotField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上网电量" fld="3" baseField="2" baseItem="0"/>
    <dataField name=" 电能电费" fld="5" baseField="2" baseItem="0"/>
    <dataField name=" 中长期合约电量" fld="8" baseField="2" baseItem="0"/>
    <dataField name=" 合约电费" fld="16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2C3F8-7E64-40A2-B7CF-3A841E1CE3EF}" name="表2" displayName="表2" ref="A1:Q25" totalsRowShown="0">
  <autoFilter ref="A1:Q25" xr:uid="{CC4852E3-7F09-4138-AD2B-396FEAB17516}"/>
  <tableColumns count="17">
    <tableColumn id="1" xr3:uid="{448AFA1A-E655-4758-9391-3D53AB0D02A0}" name="日期" dataDxfId="28"/>
    <tableColumn id="2" xr3:uid="{1DEBF86D-D7D9-4562-AFA5-7483884A6403}" name="厂名" dataDxfId="27"/>
    <tableColumn id="3" xr3:uid="{05102428-766F-49FF-B809-95D906C74F5B}" name="机组" dataDxfId="26"/>
    <tableColumn id="4" xr3:uid="{00F880EB-ACDC-4498-AD29-E66B91CD07BB}" name="上网电量" dataDxfId="25"/>
    <tableColumn id="5" xr3:uid="{6A8BBB66-60EC-40AF-BD31-F9F015F1A9DF}" name="电能电价" dataDxfId="24"/>
    <tableColumn id="6" xr3:uid="{D9D22234-DB80-430A-8213-3AE63F3274BA}" name="电能电费" dataDxfId="23"/>
    <tableColumn id="7" xr3:uid="{9E97AD35-6715-48C4-96EC-D367400C2EFD}" name="实时出清电力" dataDxfId="22"/>
    <tableColumn id="8" xr3:uid="{59487AC1-083B-4534-BE00-B68BCBD55172}" name="实时节点电价" dataDxfId="21"/>
    <tableColumn id="9" xr3:uid="{0B3D26F8-ECDE-4D13-96F7-831577536DF4}" name="中长期合约电量" dataDxfId="20"/>
    <tableColumn id="10" xr3:uid="{8B8DE329-32A6-40A7-A5E0-BF716BDB83EE}" name="中长期合约电价" dataDxfId="19"/>
    <tableColumn id="11" xr3:uid="{63D96536-7CB8-44D8-9ED7-8F6883E7EE8C}" name="省间日前出清电力" dataDxfId="18"/>
    <tableColumn id="12" xr3:uid="{C0289D1C-EC15-4DF2-A733-1CF3AA90DC86}" name="省间日前出清电价" dataDxfId="17"/>
    <tableColumn id="13" xr3:uid="{6B13ABDE-80EB-43A4-A3E8-06DB1D960E50}" name="省间日内出清电力" dataDxfId="16"/>
    <tableColumn id="14" xr3:uid="{90DF7332-6549-45BC-B52B-FA3FB92DB131}" name="省间日内出清电价" dataDxfId="15"/>
    <tableColumn id="15" xr3:uid="{7F9F3CEB-7486-48A0-B39D-6AB8BFA34A6A}" name="启动补偿费用" dataDxfId="14"/>
    <tableColumn id="16" xr3:uid="{9C0437BF-98DC-49EA-BFA8-BE23B62479B4}" name="必开机组成本补偿费用" dataDxfId="13"/>
    <tableColumn id="17" xr3:uid="{DE079E12-C29A-4E05-801B-CBA66644EE83}" name="合约电费" dataDxfId="12">
      <calculatedColumnFormula>表2[中长期合约电量]*表2[中长期合约电价]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G9" sqref="G9"/>
    </sheetView>
  </sheetViews>
  <sheetFormatPr defaultRowHeight="14" x14ac:dyDescent="0.3"/>
  <cols>
    <col min="2" max="2" width="14.5" style="2" customWidth="1"/>
    <col min="3" max="3" width="8.6640625" style="2"/>
    <col min="4" max="5" width="9.9140625" style="2" customWidth="1"/>
    <col min="6" max="6" width="11.25" style="2" bestFit="1" customWidth="1"/>
    <col min="7" max="8" width="13.58203125" style="2" customWidth="1"/>
    <col min="9" max="10" width="18.5" style="2" bestFit="1" customWidth="1"/>
    <col min="11" max="14" width="18.33203125" bestFit="1" customWidth="1"/>
    <col min="15" max="15" width="14.4140625" bestFit="1" customWidth="1"/>
    <col min="16" max="16" width="22.33203125" bestFit="1" customWidth="1"/>
    <col min="17" max="17" width="11.83203125" customWidth="1"/>
  </cols>
  <sheetData>
    <row r="1" spans="1:17" x14ac:dyDescent="0.3">
      <c r="A1" t="s">
        <v>7</v>
      </c>
      <c r="B1" s="2" t="s">
        <v>10</v>
      </c>
      <c r="C1" s="2" t="s">
        <v>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3">
      <c r="A2" s="1">
        <v>45323</v>
      </c>
      <c r="B2" s="2" t="s">
        <v>40</v>
      </c>
      <c r="C2" s="2" t="s">
        <v>15</v>
      </c>
      <c r="D2" s="2">
        <v>5132.9489999999996</v>
      </c>
      <c r="E2" s="2">
        <v>372.8</v>
      </c>
      <c r="F2" s="2">
        <v>1913550.51</v>
      </c>
      <c r="G2" s="2">
        <v>23431.59</v>
      </c>
      <c r="H2" s="2">
        <v>1114.8399999999999</v>
      </c>
      <c r="I2" s="2">
        <v>4869.47</v>
      </c>
      <c r="J2" s="2">
        <v>399.83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表2[中长期合约电量]*表2[中长期合约电价]</f>
        <v>1946960.1901</v>
      </c>
    </row>
    <row r="3" spans="1:17" x14ac:dyDescent="0.3">
      <c r="A3" s="1">
        <v>45323</v>
      </c>
      <c r="B3" s="2" t="s">
        <v>40</v>
      </c>
      <c r="C3" s="2" t="s">
        <v>16</v>
      </c>
      <c r="D3" s="2">
        <v>5221.2510000000002</v>
      </c>
      <c r="E3" s="2">
        <v>438.6</v>
      </c>
      <c r="F3" s="2">
        <v>2290021.79</v>
      </c>
      <c r="G3" s="2">
        <v>22266.692999999999</v>
      </c>
      <c r="H3" s="2">
        <v>1085.01</v>
      </c>
      <c r="I3" s="2">
        <v>4302.5919999999996</v>
      </c>
      <c r="J3" s="2">
        <v>377.93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f>表2[中长期合约电量]*表2[中长期合约电价]</f>
        <v>1626078.5945599999</v>
      </c>
    </row>
    <row r="4" spans="1:17" x14ac:dyDescent="0.3">
      <c r="A4" s="1">
        <v>45323</v>
      </c>
      <c r="B4" s="2" t="s">
        <v>40</v>
      </c>
      <c r="C4" s="2" t="s">
        <v>17</v>
      </c>
      <c r="D4" s="2">
        <v>9888.6200000000008</v>
      </c>
      <c r="E4" s="2">
        <v>450.88</v>
      </c>
      <c r="F4" s="2">
        <v>4458608.38</v>
      </c>
      <c r="G4" s="2">
        <v>45858.538</v>
      </c>
      <c r="H4" s="2">
        <v>1078.8900000000001</v>
      </c>
      <c r="I4" s="2">
        <v>8025.5510000000004</v>
      </c>
      <c r="J4" s="2">
        <v>355.7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f>表2[中长期合约电量]*表2[中长期合约电价]</f>
        <v>2854688.4907</v>
      </c>
    </row>
    <row r="5" spans="1:17" x14ac:dyDescent="0.3">
      <c r="A5" s="1">
        <v>45323</v>
      </c>
      <c r="B5" s="2" t="s">
        <v>40</v>
      </c>
      <c r="C5" s="2" t="s">
        <v>18</v>
      </c>
      <c r="D5" s="2">
        <v>10049.469999999999</v>
      </c>
      <c r="E5" s="2">
        <v>470.46</v>
      </c>
      <c r="F5" s="2">
        <v>4727885.82</v>
      </c>
      <c r="G5" s="2">
        <v>43618.311000000002</v>
      </c>
      <c r="H5" s="2">
        <v>1062.1400000000001</v>
      </c>
      <c r="I5" s="2">
        <v>8135.3379999999997</v>
      </c>
      <c r="J5" s="2">
        <v>375.81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>表2[中长期合约电量]*表2[中长期合约电价]</f>
        <v>3057341.37378</v>
      </c>
    </row>
    <row r="6" spans="1:17" x14ac:dyDescent="0.3">
      <c r="A6" s="1">
        <v>45324</v>
      </c>
      <c r="B6" s="2" t="s">
        <v>40</v>
      </c>
      <c r="C6" s="2" t="s">
        <v>15</v>
      </c>
      <c r="D6" s="2">
        <v>5935.1880000000001</v>
      </c>
      <c r="E6" s="2">
        <v>421.98</v>
      </c>
      <c r="F6" s="2">
        <v>2504513.3199999998</v>
      </c>
      <c r="G6" s="2">
        <v>26038.491000000002</v>
      </c>
      <c r="H6" s="2">
        <v>1069.68</v>
      </c>
      <c r="I6" s="2">
        <v>4869.4679999999998</v>
      </c>
      <c r="J6" s="2">
        <v>399.83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>表2[中长期合约电量]*表2[中长期合约电价]</f>
        <v>1946959.3904399998</v>
      </c>
    </row>
    <row r="7" spans="1:17" x14ac:dyDescent="0.3">
      <c r="A7" s="1">
        <v>45324</v>
      </c>
      <c r="B7" s="2" t="s">
        <v>40</v>
      </c>
      <c r="C7" s="2" t="s">
        <v>16</v>
      </c>
      <c r="D7" s="2">
        <v>6136.6120000000001</v>
      </c>
      <c r="E7" s="2">
        <v>484.7</v>
      </c>
      <c r="F7" s="2">
        <v>2974400.67</v>
      </c>
      <c r="G7" s="2">
        <v>25340.268</v>
      </c>
      <c r="H7" s="2">
        <v>1054.99</v>
      </c>
      <c r="I7" s="2">
        <v>4302.5919999999996</v>
      </c>
      <c r="J7" s="2">
        <v>377.93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表2[中长期合约电量]*表2[中长期合约电价]</f>
        <v>1626078.5945599999</v>
      </c>
    </row>
    <row r="8" spans="1:17" x14ac:dyDescent="0.3">
      <c r="A8" s="1">
        <v>45324</v>
      </c>
      <c r="B8" s="2" t="s">
        <v>40</v>
      </c>
      <c r="C8" s="2" t="s">
        <v>17</v>
      </c>
      <c r="D8" s="2">
        <v>12012.23</v>
      </c>
      <c r="E8" s="2">
        <v>493.82</v>
      </c>
      <c r="F8" s="2">
        <v>5931867.3399999999</v>
      </c>
      <c r="G8" s="2">
        <v>50665.877999999997</v>
      </c>
      <c r="H8" s="2">
        <v>1047.1099999999999</v>
      </c>
      <c r="I8" s="2">
        <v>8026.415</v>
      </c>
      <c r="J8" s="2">
        <v>355.7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>表2[中长期合约电量]*表2[中长期合约电价]</f>
        <v>2854995.8155</v>
      </c>
    </row>
    <row r="9" spans="1:17" x14ac:dyDescent="0.3">
      <c r="A9" s="1">
        <v>45324</v>
      </c>
      <c r="B9" s="2" t="s">
        <v>40</v>
      </c>
      <c r="C9" s="2" t="s">
        <v>18</v>
      </c>
      <c r="D9" s="2">
        <v>11472.25</v>
      </c>
      <c r="E9" s="2">
        <v>476.59</v>
      </c>
      <c r="F9" s="2">
        <v>5467529.5599999996</v>
      </c>
      <c r="G9" s="2">
        <v>46355.862000000001</v>
      </c>
      <c r="H9" s="2">
        <v>1055.95</v>
      </c>
      <c r="I9" s="2">
        <v>8135.3230000000003</v>
      </c>
      <c r="J9" s="2">
        <v>375.81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>表2[中长期合约电量]*表2[中长期合约电价]</f>
        <v>3057335.7366300002</v>
      </c>
    </row>
    <row r="10" spans="1:17" x14ac:dyDescent="0.3">
      <c r="A10" s="1">
        <v>45325</v>
      </c>
      <c r="B10" s="2" t="s">
        <v>40</v>
      </c>
      <c r="C10" s="2" t="s">
        <v>15</v>
      </c>
      <c r="D10" s="2">
        <v>5728.14</v>
      </c>
      <c r="E10" s="2">
        <v>470.79</v>
      </c>
      <c r="F10" s="2">
        <v>2696746.22</v>
      </c>
      <c r="G10" s="2">
        <v>24372.822</v>
      </c>
      <c r="H10" s="2">
        <v>940.54</v>
      </c>
      <c r="I10" s="2">
        <v>4629.4629999999997</v>
      </c>
      <c r="J10" s="2">
        <v>404.41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>表2[中长期合约电量]*表2[中长期合约电价]</f>
        <v>1872201.1318300001</v>
      </c>
    </row>
    <row r="11" spans="1:17" x14ac:dyDescent="0.3">
      <c r="A11" s="1">
        <v>45325</v>
      </c>
      <c r="B11" s="2" t="s">
        <v>40</v>
      </c>
      <c r="C11" s="2" t="s">
        <v>16</v>
      </c>
      <c r="D11" s="2">
        <v>5539.66</v>
      </c>
      <c r="E11" s="2">
        <v>403.36</v>
      </c>
      <c r="F11" s="2">
        <v>2234468.62</v>
      </c>
      <c r="G11" s="2">
        <v>24291.137999999999</v>
      </c>
      <c r="H11" s="2">
        <v>942.01</v>
      </c>
      <c r="I11" s="2">
        <v>4782.6809999999996</v>
      </c>
      <c r="J11" s="2">
        <v>371.18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>表2[中长期合约电量]*表2[中长期合约电价]</f>
        <v>1775235.5335799998</v>
      </c>
    </row>
    <row r="12" spans="1:17" x14ac:dyDescent="0.3">
      <c r="A12" s="1">
        <v>45325</v>
      </c>
      <c r="B12" s="2" t="s">
        <v>40</v>
      </c>
      <c r="C12" s="2" t="s">
        <v>17</v>
      </c>
      <c r="D12" s="2">
        <v>10024.01</v>
      </c>
      <c r="E12" s="2">
        <v>159.37</v>
      </c>
      <c r="F12" s="2">
        <v>1597554.37</v>
      </c>
      <c r="G12" s="2">
        <v>45831.661</v>
      </c>
      <c r="H12" s="2">
        <v>914.65</v>
      </c>
      <c r="I12" s="2">
        <v>12738.386</v>
      </c>
      <c r="J12" s="2">
        <v>341.11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表2[中长期合约电量]*表2[中长期合约电价]</f>
        <v>4345190.84846</v>
      </c>
    </row>
    <row r="13" spans="1:17" x14ac:dyDescent="0.3">
      <c r="A13" s="1">
        <v>45325</v>
      </c>
      <c r="B13" s="2" t="s">
        <v>40</v>
      </c>
      <c r="C13" s="2" t="s">
        <v>18</v>
      </c>
      <c r="D13" s="2">
        <v>6949.13</v>
      </c>
      <c r="E13" s="2">
        <v>853.75</v>
      </c>
      <c r="F13" s="2">
        <v>5932812.2300000004</v>
      </c>
      <c r="G13" s="2">
        <v>32600.456999999999</v>
      </c>
      <c r="H13" s="2">
        <v>787.47</v>
      </c>
      <c r="I13" s="2">
        <v>363.56099999999998</v>
      </c>
      <c r="J13" s="2">
        <v>1693.12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>表2[中长期合约电量]*表2[中长期合约电价]</f>
        <v>615552.4003199999</v>
      </c>
    </row>
    <row r="14" spans="1:17" x14ac:dyDescent="0.3">
      <c r="A14" s="1">
        <v>45326</v>
      </c>
      <c r="B14" s="2" t="s">
        <v>40</v>
      </c>
      <c r="C14" s="2" t="s">
        <v>15</v>
      </c>
      <c r="D14" s="2">
        <v>6154.0730000000003</v>
      </c>
      <c r="E14" s="2">
        <v>506.52</v>
      </c>
      <c r="F14" s="2">
        <v>3117137.04</v>
      </c>
      <c r="G14" s="2">
        <v>25952.493999999999</v>
      </c>
      <c r="H14" s="2">
        <v>999.71</v>
      </c>
      <c r="I14" s="2">
        <v>4521.6059999999998</v>
      </c>
      <c r="J14" s="2">
        <v>374.47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>表2[中长期合约电量]*表2[中长期合约电价]</f>
        <v>1693205.7988200001</v>
      </c>
    </row>
    <row r="15" spans="1:17" x14ac:dyDescent="0.3">
      <c r="A15" s="1">
        <v>45326</v>
      </c>
      <c r="B15" s="2" t="s">
        <v>40</v>
      </c>
      <c r="C15" s="2" t="s">
        <v>16</v>
      </c>
      <c r="D15" s="2">
        <v>5850.6270000000004</v>
      </c>
      <c r="E15" s="2">
        <v>534.66</v>
      </c>
      <c r="F15" s="2">
        <v>3128119.43</v>
      </c>
      <c r="G15" s="2">
        <v>25542.006000000001</v>
      </c>
      <c r="H15" s="2">
        <v>1001.27</v>
      </c>
      <c r="I15" s="2">
        <v>4041.3389999999999</v>
      </c>
      <c r="J15" s="2">
        <v>379.67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>表2[中长期合约电量]*表2[中长期合约电价]</f>
        <v>1534375.1781300001</v>
      </c>
    </row>
    <row r="16" spans="1:17" x14ac:dyDescent="0.3">
      <c r="A16" s="1">
        <v>45326</v>
      </c>
      <c r="B16" s="2" t="s">
        <v>40</v>
      </c>
      <c r="C16" s="2" t="s">
        <v>17</v>
      </c>
      <c r="D16" s="2">
        <v>11979.44</v>
      </c>
      <c r="E16" s="2">
        <v>323.45999999999998</v>
      </c>
      <c r="F16" s="2">
        <v>3874908.14</v>
      </c>
      <c r="G16" s="2">
        <v>50034.025000000001</v>
      </c>
      <c r="H16" s="2">
        <v>999.8</v>
      </c>
      <c r="I16" s="2">
        <v>11518.194</v>
      </c>
      <c r="J16" s="2">
        <v>343.17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>表2[中长期合约电量]*表2[中长期合约电价]</f>
        <v>3952698.6349800001</v>
      </c>
    </row>
    <row r="17" spans="1:17" x14ac:dyDescent="0.3">
      <c r="A17" s="1">
        <v>45326</v>
      </c>
      <c r="B17" s="2" t="s">
        <v>40</v>
      </c>
      <c r="C17" s="2" t="s">
        <v>18</v>
      </c>
      <c r="D17" s="2">
        <v>0</v>
      </c>
      <c r="E17" s="2">
        <v>0</v>
      </c>
      <c r="F17" s="2">
        <v>250407.7</v>
      </c>
      <c r="G17" s="2">
        <v>0</v>
      </c>
      <c r="H17" s="2">
        <v>0</v>
      </c>
      <c r="I17" s="2">
        <v>330.92599999999999</v>
      </c>
      <c r="J17" s="2">
        <v>1781.33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>表2[中长期合约电量]*表2[中长期合约电价]</f>
        <v>589488.41157999996</v>
      </c>
    </row>
    <row r="18" spans="1:17" x14ac:dyDescent="0.3">
      <c r="A18" s="1">
        <v>45327</v>
      </c>
      <c r="B18" s="2" t="s">
        <v>40</v>
      </c>
      <c r="C18" s="2" t="s">
        <v>15</v>
      </c>
      <c r="D18" s="2">
        <v>5574.5159999999996</v>
      </c>
      <c r="E18" s="2">
        <v>357.15</v>
      </c>
      <c r="F18" s="2">
        <v>1990930.81</v>
      </c>
      <c r="G18" s="2">
        <v>23753.027999999998</v>
      </c>
      <c r="H18" s="2">
        <v>756.99</v>
      </c>
      <c r="I18" s="2">
        <v>6038.2619999999997</v>
      </c>
      <c r="J18" s="2">
        <v>358.53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f>表2[中长期合约电量]*表2[中长期合约电价]</f>
        <v>2164898.0748599996</v>
      </c>
    </row>
    <row r="19" spans="1:17" x14ac:dyDescent="0.3">
      <c r="A19" s="1">
        <v>45327</v>
      </c>
      <c r="B19" s="2" t="s">
        <v>40</v>
      </c>
      <c r="C19" s="2" t="s">
        <v>16</v>
      </c>
      <c r="D19" s="2">
        <v>5438.6840000000002</v>
      </c>
      <c r="E19" s="2">
        <v>315.47000000000003</v>
      </c>
      <c r="F19" s="2">
        <v>1715753.37</v>
      </c>
      <c r="G19" s="2">
        <v>23667.746999999999</v>
      </c>
      <c r="H19" s="2">
        <v>757.9</v>
      </c>
      <c r="I19" s="2">
        <v>6450.1329999999998</v>
      </c>
      <c r="J19" s="2">
        <v>357.91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f>表2[中长期合约电量]*表2[中长期合约电价]</f>
        <v>2308567.1020300002</v>
      </c>
    </row>
    <row r="20" spans="1:17" x14ac:dyDescent="0.3">
      <c r="A20" s="1">
        <v>45327</v>
      </c>
      <c r="B20" s="2" t="s">
        <v>40</v>
      </c>
      <c r="C20" s="2" t="s">
        <v>17</v>
      </c>
      <c r="D20" s="2">
        <v>4231.04</v>
      </c>
      <c r="E20" s="2">
        <v>812.17</v>
      </c>
      <c r="F20" s="2">
        <v>3436306.76</v>
      </c>
      <c r="G20" s="2">
        <v>20004.003000000001</v>
      </c>
      <c r="H20" s="2">
        <v>775.17</v>
      </c>
      <c r="I20" s="2">
        <v>286.24200000000002</v>
      </c>
      <c r="J20" s="2">
        <v>1418.03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f>表2[中长期合约电量]*表2[中长期合约电价]</f>
        <v>405899.74326000002</v>
      </c>
    </row>
    <row r="21" spans="1:17" x14ac:dyDescent="0.3">
      <c r="A21" s="1">
        <v>45327</v>
      </c>
      <c r="B21" s="2" t="s">
        <v>40</v>
      </c>
      <c r="C21" s="2" t="s">
        <v>18</v>
      </c>
      <c r="D21" s="2">
        <v>0</v>
      </c>
      <c r="E21" s="2">
        <v>0</v>
      </c>
      <c r="F21" s="2">
        <v>344117.91</v>
      </c>
      <c r="G21" s="2">
        <v>0</v>
      </c>
      <c r="H21" s="2">
        <v>0</v>
      </c>
      <c r="I21" s="2">
        <v>330.67599999999999</v>
      </c>
      <c r="J21" s="2">
        <v>1782.37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f>表2[中长期合约电量]*表2[中长期合约电价]</f>
        <v>589386.98211999994</v>
      </c>
    </row>
    <row r="22" spans="1:17" x14ac:dyDescent="0.3">
      <c r="A22" s="1">
        <v>45328</v>
      </c>
      <c r="B22" s="2" t="s">
        <v>40</v>
      </c>
      <c r="C22" s="2" t="s">
        <v>15</v>
      </c>
      <c r="D22" s="2">
        <v>5723.0429999999997</v>
      </c>
      <c r="E22" s="2">
        <v>399.26</v>
      </c>
      <c r="F22" s="2">
        <v>2284965.2200000002</v>
      </c>
      <c r="G22" s="2">
        <v>25083.276000000002</v>
      </c>
      <c r="H22" s="2">
        <v>918.51</v>
      </c>
      <c r="I22" s="2">
        <v>6038.2309999999998</v>
      </c>
      <c r="J22" s="2">
        <v>358.53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f>表2[中长期合约电量]*表2[中长期合约电价]</f>
        <v>2164886.96043</v>
      </c>
    </row>
    <row r="23" spans="1:17" x14ac:dyDescent="0.3">
      <c r="A23" s="1">
        <v>45328</v>
      </c>
      <c r="B23" s="2" t="s">
        <v>40</v>
      </c>
      <c r="C23" s="2" t="s">
        <v>16</v>
      </c>
      <c r="D23" s="2">
        <v>5617.0569999999998</v>
      </c>
      <c r="E23" s="2">
        <v>342.87</v>
      </c>
      <c r="F23" s="2">
        <v>1925947.68</v>
      </c>
      <c r="G23" s="2">
        <v>25117.781999999999</v>
      </c>
      <c r="H23" s="2">
        <v>918.13</v>
      </c>
      <c r="I23" s="2">
        <v>6450.1329999999998</v>
      </c>
      <c r="J23" s="2">
        <v>357.91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f>表2[中长期合约电量]*表2[中长期合约电价]</f>
        <v>2308567.1020300002</v>
      </c>
    </row>
    <row r="24" spans="1:17" x14ac:dyDescent="0.3">
      <c r="A24" s="1">
        <v>45328</v>
      </c>
      <c r="B24" s="2" t="s">
        <v>40</v>
      </c>
      <c r="C24" s="2" t="s">
        <v>17</v>
      </c>
      <c r="D24" s="2">
        <v>0</v>
      </c>
      <c r="E24" s="2">
        <v>0</v>
      </c>
      <c r="F24" s="2">
        <v>159154.35</v>
      </c>
      <c r="G24" s="2">
        <v>0</v>
      </c>
      <c r="H24" s="2">
        <v>0</v>
      </c>
      <c r="I24" s="2">
        <v>286.24200000000002</v>
      </c>
      <c r="J24" s="2">
        <v>1418.03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>表2[中长期合约电量]*表2[中长期合约电价]</f>
        <v>405899.74326000002</v>
      </c>
    </row>
    <row r="25" spans="1:17" x14ac:dyDescent="0.3">
      <c r="A25" s="1">
        <v>45328</v>
      </c>
      <c r="B25" s="2" t="s">
        <v>40</v>
      </c>
      <c r="C25" s="2" t="s">
        <v>18</v>
      </c>
      <c r="D25" s="2">
        <v>0</v>
      </c>
      <c r="E25" s="2">
        <v>0</v>
      </c>
      <c r="F25" s="2">
        <v>280774.87</v>
      </c>
      <c r="G25" s="2">
        <v>0</v>
      </c>
      <c r="H25" s="2">
        <v>0</v>
      </c>
      <c r="I25" s="2">
        <v>330.65600000000001</v>
      </c>
      <c r="J25" s="2">
        <v>1782.45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f>表2[中长期合约电量]*表2[中长期合约电价]</f>
        <v>589377.78720000002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F82B-CBB1-431E-9F69-B3150E733E04}">
  <dimension ref="B2:Q12"/>
  <sheetViews>
    <sheetView tabSelected="1" workbookViewId="0">
      <selection activeCell="F17" sqref="F17"/>
    </sheetView>
  </sheetViews>
  <sheetFormatPr defaultRowHeight="14" x14ac:dyDescent="0.3"/>
  <cols>
    <col min="2" max="4" width="9" style="2" bestFit="1" customWidth="1"/>
    <col min="5" max="5" width="14.83203125" style="2" bestFit="1" customWidth="1"/>
    <col min="6" max="6" width="9" style="2" bestFit="1" customWidth="1"/>
    <col min="10" max="10" width="15.9140625" customWidth="1"/>
    <col min="11" max="13" width="13.58203125" customWidth="1"/>
    <col min="14" max="15" width="10.08203125" customWidth="1"/>
    <col min="17" max="17" width="13.5" customWidth="1"/>
  </cols>
  <sheetData>
    <row r="2" spans="2:17" ht="14.5" thickBot="1" x14ac:dyDescent="0.35"/>
    <row r="3" spans="2:17" x14ac:dyDescent="0.3">
      <c r="I3" s="3" t="s">
        <v>19</v>
      </c>
      <c r="J3" s="4" t="s">
        <v>36</v>
      </c>
      <c r="K3" s="4" t="s">
        <v>20</v>
      </c>
      <c r="L3" s="4" t="s">
        <v>27</v>
      </c>
      <c r="M3" s="4" t="s">
        <v>28</v>
      </c>
      <c r="N3" s="4" t="s">
        <v>21</v>
      </c>
      <c r="O3" s="4" t="s">
        <v>22</v>
      </c>
      <c r="P3" s="5" t="s">
        <v>23</v>
      </c>
      <c r="Q3" s="14" t="s">
        <v>24</v>
      </c>
    </row>
    <row r="4" spans="2:17" x14ac:dyDescent="0.3">
      <c r="B4" s="17" t="s">
        <v>9</v>
      </c>
      <c r="C4" s="2" t="s">
        <v>37</v>
      </c>
      <c r="D4" s="2" t="s">
        <v>20</v>
      </c>
      <c r="E4" s="2" t="s">
        <v>38</v>
      </c>
      <c r="F4" s="2" t="s">
        <v>39</v>
      </c>
      <c r="I4" s="6" t="s">
        <v>11</v>
      </c>
      <c r="J4" s="7"/>
      <c r="K4" s="7"/>
      <c r="L4" s="7"/>
      <c r="M4" s="7"/>
      <c r="N4" s="15" t="e">
        <f>K4/J4</f>
        <v>#DIV/0!</v>
      </c>
      <c r="O4" s="15" t="e">
        <f>M4/L4</f>
        <v>#DIV/0!</v>
      </c>
      <c r="P4" s="8" t="e">
        <f>N4-O4</f>
        <v>#DIV/0!</v>
      </c>
      <c r="Q4" s="12" t="e">
        <f>P4*J4/10000</f>
        <v>#DIV/0!</v>
      </c>
    </row>
    <row r="5" spans="2:17" x14ac:dyDescent="0.3">
      <c r="B5" s="2" t="s">
        <v>26</v>
      </c>
      <c r="F5" s="2">
        <v>0</v>
      </c>
      <c r="I5" s="6" t="s">
        <v>12</v>
      </c>
      <c r="J5" s="7"/>
      <c r="K5" s="7"/>
      <c r="L5" s="7"/>
      <c r="M5" s="7"/>
      <c r="N5" s="15" t="e">
        <f t="shared" ref="N5:N12" si="0">K5/J5</f>
        <v>#DIV/0!</v>
      </c>
      <c r="O5" s="15" t="e">
        <f t="shared" ref="O5:O11" si="1">M5/L5</f>
        <v>#DIV/0!</v>
      </c>
      <c r="P5" s="8" t="e">
        <f t="shared" ref="P5:P11" si="2">N5-O5</f>
        <v>#DIV/0!</v>
      </c>
      <c r="Q5" s="12" t="e">
        <f t="shared" ref="Q5:Q11" si="3">P5*J5/10000</f>
        <v>#DIV/0!</v>
      </c>
    </row>
    <row r="6" spans="2:17" x14ac:dyDescent="0.3">
      <c r="B6" s="2" t="s">
        <v>8</v>
      </c>
      <c r="F6" s="2">
        <v>0</v>
      </c>
      <c r="I6" s="6" t="s">
        <v>13</v>
      </c>
      <c r="J6" s="7"/>
      <c r="K6" s="7"/>
      <c r="L6" s="7"/>
      <c r="M6" s="7"/>
      <c r="N6" s="15" t="e">
        <f t="shared" si="0"/>
        <v>#DIV/0!</v>
      </c>
      <c r="O6" s="15" t="e">
        <f t="shared" si="1"/>
        <v>#DIV/0!</v>
      </c>
      <c r="P6" s="8" t="e">
        <f t="shared" si="2"/>
        <v>#DIV/0!</v>
      </c>
      <c r="Q6" s="12" t="e">
        <f t="shared" si="3"/>
        <v>#DIV/0!</v>
      </c>
    </row>
    <row r="7" spans="2:17" x14ac:dyDescent="0.3">
      <c r="B7"/>
      <c r="C7"/>
      <c r="D7"/>
      <c r="E7"/>
      <c r="F7"/>
      <c r="I7" s="6" t="s">
        <v>14</v>
      </c>
      <c r="J7" s="7"/>
      <c r="K7" s="7"/>
      <c r="L7" s="7"/>
      <c r="M7" s="7"/>
      <c r="N7" s="15" t="e">
        <f t="shared" si="0"/>
        <v>#DIV/0!</v>
      </c>
      <c r="O7" s="15" t="e">
        <f t="shared" si="1"/>
        <v>#DIV/0!</v>
      </c>
      <c r="P7" s="8" t="e">
        <f t="shared" si="2"/>
        <v>#DIV/0!</v>
      </c>
      <c r="Q7" s="12" t="e">
        <f t="shared" si="3"/>
        <v>#DIV/0!</v>
      </c>
    </row>
    <row r="8" spans="2:17" x14ac:dyDescent="0.3">
      <c r="I8" s="6" t="s">
        <v>15</v>
      </c>
      <c r="J8" s="7"/>
      <c r="K8" s="7"/>
      <c r="L8" s="7"/>
      <c r="M8" s="7"/>
      <c r="N8" s="15" t="e">
        <f t="shared" si="0"/>
        <v>#DIV/0!</v>
      </c>
      <c r="O8" s="15" t="e">
        <f t="shared" si="1"/>
        <v>#DIV/0!</v>
      </c>
      <c r="P8" s="8" t="e">
        <f t="shared" si="2"/>
        <v>#DIV/0!</v>
      </c>
      <c r="Q8" s="12" t="e">
        <f t="shared" si="3"/>
        <v>#DIV/0!</v>
      </c>
    </row>
    <row r="9" spans="2:17" x14ac:dyDescent="0.3">
      <c r="I9" s="6" t="s">
        <v>16</v>
      </c>
      <c r="J9" s="7"/>
      <c r="K9" s="7"/>
      <c r="L9" s="7"/>
      <c r="M9" s="7"/>
      <c r="N9" s="15" t="e">
        <f t="shared" si="0"/>
        <v>#DIV/0!</v>
      </c>
      <c r="O9" s="15" t="e">
        <f t="shared" si="1"/>
        <v>#DIV/0!</v>
      </c>
      <c r="P9" s="8" t="e">
        <f t="shared" si="2"/>
        <v>#DIV/0!</v>
      </c>
      <c r="Q9" s="12" t="e">
        <f t="shared" si="3"/>
        <v>#DIV/0!</v>
      </c>
    </row>
    <row r="10" spans="2:17" x14ac:dyDescent="0.3">
      <c r="I10" s="6" t="s">
        <v>17</v>
      </c>
      <c r="J10" s="7"/>
      <c r="K10" s="7"/>
      <c r="L10" s="7"/>
      <c r="M10" s="7"/>
      <c r="N10" s="15" t="e">
        <f t="shared" si="0"/>
        <v>#DIV/0!</v>
      </c>
      <c r="O10" s="15" t="e">
        <f t="shared" si="1"/>
        <v>#DIV/0!</v>
      </c>
      <c r="P10" s="8" t="e">
        <f t="shared" si="2"/>
        <v>#DIV/0!</v>
      </c>
      <c r="Q10" s="12" t="e">
        <f t="shared" si="3"/>
        <v>#DIV/0!</v>
      </c>
    </row>
    <row r="11" spans="2:17" x14ac:dyDescent="0.3">
      <c r="I11" s="6" t="s">
        <v>18</v>
      </c>
      <c r="J11" s="7"/>
      <c r="K11" s="7"/>
      <c r="L11" s="7"/>
      <c r="M11" s="7"/>
      <c r="N11" s="15" t="e">
        <f t="shared" si="0"/>
        <v>#DIV/0!</v>
      </c>
      <c r="O11" s="15" t="e">
        <f t="shared" si="1"/>
        <v>#DIV/0!</v>
      </c>
      <c r="P11" s="8" t="e">
        <f t="shared" si="2"/>
        <v>#DIV/0!</v>
      </c>
      <c r="Q11" s="12" t="e">
        <f t="shared" si="3"/>
        <v>#DIV/0!</v>
      </c>
    </row>
    <row r="12" spans="2:17" ht="14.5" thickBot="1" x14ac:dyDescent="0.35">
      <c r="I12" s="9" t="s">
        <v>25</v>
      </c>
      <c r="J12" s="10">
        <f>SUM(J4:J11)</f>
        <v>0</v>
      </c>
      <c r="K12" s="10">
        <f>SUM(K4:K11)</f>
        <v>0</v>
      </c>
      <c r="L12" s="10">
        <f>SUM(L4:L11)</f>
        <v>0</v>
      </c>
      <c r="M12" s="10">
        <f>SUM(M4:M11)</f>
        <v>0</v>
      </c>
      <c r="N12" s="16" t="e">
        <f t="shared" si="0"/>
        <v>#DIV/0!</v>
      </c>
      <c r="O12" s="16" t="e">
        <f>M12/L12</f>
        <v>#DIV/0!</v>
      </c>
      <c r="P12" s="11" t="e">
        <f>N12-O12</f>
        <v>#DIV/0!</v>
      </c>
      <c r="Q12" s="13" t="e">
        <f>P12*J12/10000</f>
        <v>#DIV/0!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e 0 5 7 5 0 - 8 a a f - 4 7 0 1 - 8 b e f - 8 0 b 3 b 4 b d 2 0 2 8 "   x m l n s = " h t t p : / / s c h e m a s . m i c r o s o f t . c o m / D a t a M a s h u p " > A A A A A B g D A A B Q S w M E F A A C A A g A c L 5 h V d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H C + Y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v m F V K I p H u A 4 A A A A R A A A A E w A c A E Z v c m 1 1 b G F z L 1 N l Y 3 R p b 2 4 x L m 0 g o h g A K K A U A A A A A A A A A A A A A A A A A A A A A A A A A A A A K 0 5 N L s n M z 1 M I h t C G 1 g B Q S w E C L Q A U A A I A C A B w v m F V 2 r w j a 6 g A A A D 5 A A A A E g A A A A A A A A A A A A A A A A A A A A A A Q 2 9 u Z m l n L 1 B h Y 2 t h Z 2 U u e G 1 s U E s B A i 0 A F A A C A A g A c L 5 h V Q / K 6 a u k A A A A 6 Q A A A B M A A A A A A A A A A A A A A A A A 9 A A A A F t D b 2 5 0 Z W 5 0 X 1 R 5 c G V z X S 5 4 b W x Q S w E C L Q A U A A I A C A B w v m F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A X B 0 j v x C 0 G 3 n N s K l N Z U x Q A A A A A C A A A A A A A Q Z g A A A A E A A C A A A A B / n x W b V 6 0 f + M a q 8 T m 9 K / P R 4 K 4 b H C T M B G v 5 m E 2 e z O / x 1 Q A A A A A O g A A A A A I A A C A A A A B A 1 u b U U F l h J 3 D X X z j C y w 9 X q P g K k z y b x r A n X R a s e D 2 h 3 F A A A A A H Z T g 1 A O Q s / 4 g m V 2 y 2 0 J + 9 X m p 2 T n 1 A 6 F l D L 9 Q e t e E i o / j Q H o V t M n M e D d x / / F W S H f v e V 8 P R p 5 9 3 d y 1 X 0 4 2 a S d Y 4 7 s J Q g A d f H 7 8 o n P 8 0 C l 7 K I U A A A A B D r d K 2 5 c e m j V m N p l R Z 0 F K r F J e m e l A Q B E n w o a z b I 3 B v w v m 0 o / x n X 8 T o f L h l W r E o r V Y W 8 1 w J E y c I 9 v d V q S 3 b o d c k < / D a t a M a s h u p > 
</file>

<file path=customXml/itemProps1.xml><?xml version="1.0" encoding="utf-8"?>
<ds:datastoreItem xmlns:ds="http://schemas.openxmlformats.org/officeDocument/2006/customXml" ds:itemID="{2AE333B5-0A5C-4DED-B368-17058296B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2024-02-11T01:55:44Z</dcterms:modified>
</cp:coreProperties>
</file>