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22260" windowHeight="12645" activeTab="2"/>
  </bookViews>
  <sheets>
    <sheet name="Відділ кадрів" sheetId="1" r:id="rId1"/>
    <sheet name="Табель" sheetId="3" r:id="rId2"/>
    <sheet name="Відомість про оплату" sheetId="4" r:id="rId3"/>
    <sheet name="Відділ кадрів копія" sheetId="5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" l="1"/>
  <c r="G10" i="4"/>
  <c r="G9" i="4"/>
  <c r="G8" i="4"/>
  <c r="G7" i="4"/>
  <c r="G6" i="4"/>
  <c r="G5" i="4"/>
  <c r="G4" i="4"/>
  <c r="G3" i="4"/>
  <c r="G2" i="4"/>
  <c r="AI11" i="3"/>
  <c r="AH11" i="3"/>
  <c r="AG11" i="3"/>
  <c r="AD11" i="3"/>
  <c r="AC11" i="3"/>
  <c r="AB11" i="3"/>
  <c r="AA11" i="3"/>
  <c r="Z11" i="3"/>
  <c r="W11" i="3"/>
  <c r="V11" i="3"/>
  <c r="U11" i="3"/>
  <c r="T11" i="3"/>
  <c r="S11" i="3"/>
  <c r="P11" i="3"/>
  <c r="O11" i="3"/>
  <c r="N11" i="3"/>
  <c r="M11" i="3"/>
  <c r="L11" i="3"/>
  <c r="I11" i="3"/>
  <c r="H11" i="3"/>
  <c r="G11" i="3"/>
  <c r="F11" i="3"/>
  <c r="E11" i="3"/>
  <c r="AI10" i="3"/>
  <c r="AH10" i="3"/>
  <c r="AG10" i="3"/>
  <c r="AD10" i="3"/>
  <c r="AC10" i="3"/>
  <c r="AB10" i="3"/>
  <c r="AA10" i="3"/>
  <c r="Z10" i="3"/>
  <c r="W10" i="3"/>
  <c r="V10" i="3"/>
  <c r="U10" i="3"/>
  <c r="T10" i="3"/>
  <c r="S10" i="3"/>
  <c r="P10" i="3"/>
  <c r="O10" i="3"/>
  <c r="N10" i="3"/>
  <c r="M10" i="3"/>
  <c r="L10" i="3"/>
  <c r="I10" i="3"/>
  <c r="H10" i="3"/>
  <c r="G10" i="3"/>
  <c r="F10" i="3"/>
  <c r="E10" i="3"/>
  <c r="AI9" i="3"/>
  <c r="AH9" i="3"/>
  <c r="AG9" i="3"/>
  <c r="AD9" i="3"/>
  <c r="AC9" i="3"/>
  <c r="AB9" i="3"/>
  <c r="AA9" i="3"/>
  <c r="Z9" i="3"/>
  <c r="W9" i="3"/>
  <c r="V9" i="3"/>
  <c r="U9" i="3"/>
  <c r="T9" i="3"/>
  <c r="S9" i="3"/>
  <c r="P9" i="3"/>
  <c r="O9" i="3"/>
  <c r="N9" i="3"/>
  <c r="M9" i="3"/>
  <c r="L9" i="3"/>
  <c r="I9" i="3"/>
  <c r="H9" i="3"/>
  <c r="G9" i="3"/>
  <c r="F9" i="3"/>
  <c r="E9" i="3"/>
  <c r="AI8" i="3"/>
  <c r="AH8" i="3"/>
  <c r="AG8" i="3"/>
  <c r="AD8" i="3"/>
  <c r="AC8" i="3"/>
  <c r="AB8" i="3"/>
  <c r="AA8" i="3"/>
  <c r="Z8" i="3"/>
  <c r="W8" i="3"/>
  <c r="V8" i="3"/>
  <c r="U8" i="3"/>
  <c r="T8" i="3"/>
  <c r="S8" i="3"/>
  <c r="P8" i="3"/>
  <c r="O8" i="3"/>
  <c r="N8" i="3"/>
  <c r="M8" i="3"/>
  <c r="L8" i="3"/>
  <c r="I8" i="3"/>
  <c r="H8" i="3"/>
  <c r="G8" i="3"/>
  <c r="F8" i="3"/>
  <c r="E8" i="3"/>
  <c r="AI7" i="3"/>
  <c r="AH7" i="3"/>
  <c r="AG7" i="3"/>
  <c r="AD7" i="3"/>
  <c r="AC7" i="3"/>
  <c r="AB7" i="3"/>
  <c r="AA7" i="3"/>
  <c r="Z7" i="3"/>
  <c r="W7" i="3"/>
  <c r="V7" i="3"/>
  <c r="U7" i="3"/>
  <c r="T7" i="3"/>
  <c r="S7" i="3"/>
  <c r="P7" i="3"/>
  <c r="O7" i="3"/>
  <c r="N7" i="3"/>
  <c r="M7" i="3"/>
  <c r="L7" i="3"/>
  <c r="I7" i="3"/>
  <c r="H7" i="3"/>
  <c r="G7" i="3"/>
  <c r="F7" i="3"/>
  <c r="E7" i="3"/>
  <c r="AI6" i="3"/>
  <c r="AH6" i="3"/>
  <c r="AG6" i="3"/>
  <c r="AD6" i="3"/>
  <c r="AC6" i="3"/>
  <c r="AB6" i="3"/>
  <c r="AA6" i="3"/>
  <c r="Z6" i="3"/>
  <c r="W6" i="3"/>
  <c r="V6" i="3"/>
  <c r="U6" i="3"/>
  <c r="T6" i="3"/>
  <c r="S6" i="3"/>
  <c r="P6" i="3"/>
  <c r="O6" i="3"/>
  <c r="N6" i="3"/>
  <c r="M6" i="3"/>
  <c r="L6" i="3"/>
  <c r="I6" i="3"/>
  <c r="H6" i="3"/>
  <c r="G6" i="3"/>
  <c r="F6" i="3"/>
  <c r="E6" i="3"/>
  <c r="AI5" i="3"/>
  <c r="AH5" i="3"/>
  <c r="AG5" i="3"/>
  <c r="AD5" i="3"/>
  <c r="AC5" i="3"/>
  <c r="AB5" i="3"/>
  <c r="AA5" i="3"/>
  <c r="Z5" i="3"/>
  <c r="W5" i="3"/>
  <c r="V5" i="3"/>
  <c r="U5" i="3"/>
  <c r="T5" i="3"/>
  <c r="S5" i="3"/>
  <c r="P5" i="3"/>
  <c r="O5" i="3"/>
  <c r="N5" i="3"/>
  <c r="M5" i="3"/>
  <c r="L5" i="3"/>
  <c r="I5" i="3"/>
  <c r="H5" i="3"/>
  <c r="G5" i="3"/>
  <c r="F5" i="3"/>
  <c r="E5" i="3"/>
  <c r="AI4" i="3"/>
  <c r="AH4" i="3"/>
  <c r="AG4" i="3"/>
  <c r="AD4" i="3"/>
  <c r="AC4" i="3"/>
  <c r="AB4" i="3"/>
  <c r="AA4" i="3"/>
  <c r="Z4" i="3"/>
  <c r="W4" i="3"/>
  <c r="V4" i="3"/>
  <c r="U4" i="3"/>
  <c r="T4" i="3"/>
  <c r="S4" i="3"/>
  <c r="P4" i="3"/>
  <c r="O4" i="3"/>
  <c r="N4" i="3"/>
  <c r="M4" i="3"/>
  <c r="L4" i="3"/>
  <c r="I4" i="3"/>
  <c r="H4" i="3"/>
  <c r="G4" i="3"/>
  <c r="F4" i="3"/>
  <c r="E4" i="3"/>
  <c r="AI3" i="3"/>
  <c r="AH3" i="3"/>
  <c r="AG3" i="3"/>
  <c r="AD3" i="3"/>
  <c r="AC3" i="3"/>
  <c r="AB3" i="3"/>
  <c r="AA3" i="3"/>
  <c r="Z3" i="3"/>
  <c r="W3" i="3"/>
  <c r="V3" i="3"/>
  <c r="U3" i="3"/>
  <c r="T3" i="3"/>
  <c r="S3" i="3"/>
  <c r="P3" i="3"/>
  <c r="O3" i="3"/>
  <c r="N3" i="3"/>
  <c r="M3" i="3"/>
  <c r="L3" i="3"/>
  <c r="I3" i="3"/>
  <c r="H3" i="3"/>
  <c r="G3" i="3"/>
  <c r="F3" i="3"/>
  <c r="E3" i="3"/>
  <c r="AI2" i="3"/>
  <c r="AH2" i="3"/>
  <c r="AG2" i="3"/>
  <c r="AD2" i="3"/>
  <c r="AC2" i="3"/>
  <c r="AB2" i="3"/>
  <c r="AA2" i="3"/>
  <c r="Z2" i="3"/>
  <c r="W2" i="3"/>
  <c r="V2" i="3"/>
  <c r="U2" i="3"/>
  <c r="T2" i="3"/>
  <c r="S2" i="3"/>
  <c r="P2" i="3"/>
  <c r="O2" i="3"/>
  <c r="N2" i="3"/>
  <c r="M2" i="3"/>
  <c r="L2" i="3"/>
  <c r="I2" i="3"/>
  <c r="H2" i="3"/>
  <c r="G2" i="3"/>
  <c r="F2" i="3"/>
  <c r="E2" i="3"/>
  <c r="AJ3" i="3" l="1"/>
  <c r="AJ7" i="3"/>
  <c r="AJ2" i="3"/>
  <c r="AJ6" i="3"/>
  <c r="AJ10" i="3"/>
  <c r="AJ5" i="3"/>
  <c r="AJ9" i="3"/>
  <c r="AJ4" i="3"/>
  <c r="AJ8" i="3"/>
  <c r="AJ11" i="3"/>
  <c r="F2" i="4" l="1"/>
  <c r="E2" i="4"/>
  <c r="F10" i="4"/>
  <c r="E10" i="4"/>
  <c r="E7" i="4"/>
  <c r="F7" i="4"/>
  <c r="F4" i="4"/>
  <c r="E4" i="4"/>
  <c r="F8" i="4"/>
  <c r="E8" i="4"/>
  <c r="F6" i="4"/>
  <c r="E6" i="4"/>
  <c r="E3" i="4"/>
  <c r="F3" i="4"/>
  <c r="F5" i="4"/>
  <c r="E5" i="4"/>
  <c r="F9" i="4"/>
  <c r="E9" i="4"/>
  <c r="E11" i="4"/>
  <c r="F11" i="4"/>
  <c r="H3" i="4" l="1"/>
  <c r="I3" i="4" s="1"/>
  <c r="H4" i="4"/>
  <c r="I4" i="4" s="1"/>
  <c r="H9" i="4"/>
  <c r="I9" i="4" s="1"/>
  <c r="H2" i="4"/>
  <c r="I2" i="4" s="1"/>
  <c r="H6" i="4"/>
  <c r="I6" i="4" s="1"/>
  <c r="H10" i="4"/>
  <c r="I10" i="4" s="1"/>
  <c r="H5" i="4"/>
  <c r="I5" i="4" s="1"/>
  <c r="H7" i="4"/>
  <c r="I7" i="4" s="1"/>
  <c r="H8" i="4"/>
  <c r="I8" i="4" s="1"/>
  <c r="H11" i="4"/>
  <c r="I11" i="4" s="1"/>
</calcChain>
</file>

<file path=xl/sharedStrings.xml><?xml version="1.0" encoding="utf-8"?>
<sst xmlns="http://schemas.openxmlformats.org/spreadsheetml/2006/main" count="225" uniqueCount="63">
  <si>
    <t>№ п/п</t>
  </si>
  <si>
    <t>Прізвище</t>
  </si>
  <si>
    <t>Ім`я</t>
  </si>
  <si>
    <t>По батькові</t>
  </si>
  <si>
    <t xml:space="preserve">Дата народдження </t>
  </si>
  <si>
    <t>Стать</t>
  </si>
  <si>
    <t>Сімейний стан</t>
  </si>
  <si>
    <t>Наявність дітей</t>
  </si>
  <si>
    <t>Дата працевлаштування</t>
  </si>
  <si>
    <t>Посада</t>
  </si>
  <si>
    <t>Оклад</t>
  </si>
  <si>
    <t>Лисик</t>
  </si>
  <si>
    <t>Юрій</t>
  </si>
  <si>
    <t>Богданович</t>
  </si>
  <si>
    <t>Ч</t>
  </si>
  <si>
    <t>Не одруж.</t>
  </si>
  <si>
    <t>Директор</t>
  </si>
  <si>
    <t>Сичик</t>
  </si>
  <si>
    <t>Тетяна</t>
  </si>
  <si>
    <t>Федорівна</t>
  </si>
  <si>
    <t>Ж</t>
  </si>
  <si>
    <t>Одруж.</t>
  </si>
  <si>
    <t>Інжинер</t>
  </si>
  <si>
    <t>Дацко</t>
  </si>
  <si>
    <t>Володимир</t>
  </si>
  <si>
    <t>Петрович</t>
  </si>
  <si>
    <t>Експидитор</t>
  </si>
  <si>
    <t>Євременко</t>
  </si>
  <si>
    <t>Галина</t>
  </si>
  <si>
    <t>Степанівна</t>
  </si>
  <si>
    <t>Консультант</t>
  </si>
  <si>
    <t>Іванов</t>
  </si>
  <si>
    <t>Степан</t>
  </si>
  <si>
    <t>Андрійович</t>
  </si>
  <si>
    <t>Аудитор</t>
  </si>
  <si>
    <t>Король</t>
  </si>
  <si>
    <t>Іван</t>
  </si>
  <si>
    <t>Михайлович</t>
  </si>
  <si>
    <t>Менеджер</t>
  </si>
  <si>
    <t>Філоненко</t>
  </si>
  <si>
    <t>Наталія</t>
  </si>
  <si>
    <t>Леонідівна</t>
  </si>
  <si>
    <t>Прибиральниця</t>
  </si>
  <si>
    <t>Семенов</t>
  </si>
  <si>
    <t>Ігор</t>
  </si>
  <si>
    <t>Семенович</t>
  </si>
  <si>
    <t>Кротов</t>
  </si>
  <si>
    <t>Сторож</t>
  </si>
  <si>
    <t>Міцко</t>
  </si>
  <si>
    <t>Ірина</t>
  </si>
  <si>
    <t>Микитівна</t>
  </si>
  <si>
    <t>Секретар</t>
  </si>
  <si>
    <t>Кількість відпрацьованих годин</t>
  </si>
  <si>
    <t>Заробітна плата</t>
  </si>
  <si>
    <t>Премія за перепрацьовані години</t>
  </si>
  <si>
    <t>Надбавка за вислугу років</t>
  </si>
  <si>
    <t>Прибутковій податок</t>
  </si>
  <si>
    <t>Всього</t>
  </si>
  <si>
    <t>сьогоднішня дата</t>
  </si>
  <si>
    <t>Найменший Оклад</t>
  </si>
  <si>
    <t>Наймолодший Працівник</t>
  </si>
  <si>
    <t>Найстарший неодруж чоловік</t>
  </si>
  <si>
    <t>Одруж жінка с найбільш окладом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</si>
</sst>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 applyAlignment="1">
      <alignment wrapText="1"/>
    </xf>
    <xf numFmtId="14" fontId="0" fillId="0" borderId="1" xfId="0" applyNumberFormat="1" applyBorder="1"/>
    <xf numFmtId="0" fontId="0" fillId="0" borderId="1" xfId="0" applyBorder="1" applyAlignment="1"/>
    <xf numFmtId="14" fontId="0" fillId="0" borderId="1" xfId="0" applyNumberFormat="1" applyBorder="1" applyAlignment="1">
      <alignment textRotation="90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rol\Desktop\&#1055;&#1056;_14_&#1051;&#1102;&#1073;&#1095;&#1077;&#1085;&#1082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ідділ кадрів"/>
      <sheetName val="Табель"/>
      <sheetName val="Відомість про оплату"/>
      <sheetName val="Відділ кадрів копія"/>
    </sheetNames>
    <sheetDataSet>
      <sheetData sheetId="0">
        <row r="2">
          <cell r="I2">
            <v>34565</v>
          </cell>
          <cell r="K2">
            <v>12000</v>
          </cell>
        </row>
        <row r="3">
          <cell r="I3">
            <v>32757</v>
          </cell>
          <cell r="K3">
            <v>8000</v>
          </cell>
        </row>
        <row r="4">
          <cell r="I4">
            <v>35309</v>
          </cell>
          <cell r="K4">
            <v>6000</v>
          </cell>
        </row>
        <row r="5">
          <cell r="I5">
            <v>30925</v>
          </cell>
          <cell r="K5">
            <v>5000</v>
          </cell>
        </row>
        <row r="6">
          <cell r="I6">
            <v>30182</v>
          </cell>
          <cell r="K6">
            <v>9000</v>
          </cell>
        </row>
        <row r="7">
          <cell r="I7">
            <v>30434</v>
          </cell>
          <cell r="K7">
            <v>7500</v>
          </cell>
        </row>
        <row r="8">
          <cell r="I8">
            <v>36039</v>
          </cell>
          <cell r="K8">
            <v>4000</v>
          </cell>
        </row>
        <row r="9">
          <cell r="I9">
            <v>32752</v>
          </cell>
          <cell r="K9">
            <v>8000</v>
          </cell>
        </row>
        <row r="10">
          <cell r="I10">
            <v>30195</v>
          </cell>
          <cell r="K10">
            <v>4000</v>
          </cell>
        </row>
        <row r="11">
          <cell r="I11">
            <v>26908</v>
          </cell>
          <cell r="K11">
            <v>4500</v>
          </cell>
        </row>
      </sheetData>
      <sheetData sheetId="1">
        <row r="2">
          <cell r="AJ2">
            <v>208</v>
          </cell>
        </row>
        <row r="3">
          <cell r="AJ3">
            <v>212</v>
          </cell>
        </row>
        <row r="4">
          <cell r="AJ4">
            <v>214</v>
          </cell>
        </row>
        <row r="5">
          <cell r="AJ5">
            <v>208</v>
          </cell>
        </row>
        <row r="6">
          <cell r="AJ6">
            <v>205</v>
          </cell>
        </row>
        <row r="7">
          <cell r="AJ7">
            <v>208</v>
          </cell>
        </row>
        <row r="8">
          <cell r="AJ8">
            <v>202</v>
          </cell>
        </row>
        <row r="9">
          <cell r="AJ9">
            <v>203</v>
          </cell>
        </row>
        <row r="10">
          <cell r="AJ10">
            <v>209</v>
          </cell>
        </row>
        <row r="11">
          <cell r="AJ11">
            <v>212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26" sqref="G26"/>
    </sheetView>
  </sheetViews>
  <sheetFormatPr defaultRowHeight="15" x14ac:dyDescent="0.25"/>
  <cols>
    <col min="2" max="2" width="16" customWidth="1"/>
    <col min="3" max="3" width="13" customWidth="1"/>
    <col min="4" max="4" width="14.28515625" customWidth="1"/>
    <col min="5" max="5" width="10.140625" bestFit="1" customWidth="1"/>
    <col min="10" max="10" width="16" customWidth="1"/>
    <col min="11" max="11" width="13.140625" customWidth="1"/>
  </cols>
  <sheetData>
    <row r="1" spans="1:11" ht="64.5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 x14ac:dyDescent="0.25">
      <c r="A2" s="3">
        <v>1</v>
      </c>
      <c r="B2" s="3" t="s">
        <v>11</v>
      </c>
      <c r="C2" s="3" t="s">
        <v>12</v>
      </c>
      <c r="D2" s="3" t="s">
        <v>13</v>
      </c>
      <c r="E2" s="4">
        <v>26656</v>
      </c>
      <c r="F2" s="3" t="s">
        <v>14</v>
      </c>
      <c r="G2" s="3" t="s">
        <v>15</v>
      </c>
      <c r="H2" s="3">
        <v>0</v>
      </c>
      <c r="I2" s="5">
        <v>34565</v>
      </c>
      <c r="J2" s="3" t="s">
        <v>16</v>
      </c>
      <c r="K2" s="3">
        <v>12000</v>
      </c>
    </row>
    <row r="3" spans="1:11" x14ac:dyDescent="0.25">
      <c r="A3" s="3">
        <v>2</v>
      </c>
      <c r="B3" s="3" t="s">
        <v>17</v>
      </c>
      <c r="C3" s="3" t="s">
        <v>18</v>
      </c>
      <c r="D3" s="3" t="s">
        <v>19</v>
      </c>
      <c r="E3" s="4">
        <v>23674</v>
      </c>
      <c r="F3" s="3" t="s">
        <v>20</v>
      </c>
      <c r="G3" s="3" t="s">
        <v>21</v>
      </c>
      <c r="H3" s="3">
        <v>2</v>
      </c>
      <c r="I3" s="5">
        <v>32757</v>
      </c>
      <c r="J3" s="3" t="s">
        <v>22</v>
      </c>
      <c r="K3" s="3">
        <v>8000</v>
      </c>
    </row>
    <row r="4" spans="1:11" x14ac:dyDescent="0.25">
      <c r="A4" s="3">
        <v>3</v>
      </c>
      <c r="B4" s="3" t="s">
        <v>23</v>
      </c>
      <c r="C4" s="3" t="s">
        <v>24</v>
      </c>
      <c r="D4" s="3" t="s">
        <v>25</v>
      </c>
      <c r="E4" s="4">
        <v>27257</v>
      </c>
      <c r="F4" s="3" t="s">
        <v>14</v>
      </c>
      <c r="G4" s="3" t="s">
        <v>21</v>
      </c>
      <c r="H4" s="3">
        <v>1</v>
      </c>
      <c r="I4" s="5">
        <v>35309</v>
      </c>
      <c r="J4" s="3" t="s">
        <v>26</v>
      </c>
      <c r="K4" s="3">
        <v>6000</v>
      </c>
    </row>
    <row r="5" spans="1:11" x14ac:dyDescent="0.25">
      <c r="A5" s="3">
        <v>4</v>
      </c>
      <c r="B5" s="3" t="s">
        <v>27</v>
      </c>
      <c r="C5" s="3" t="s">
        <v>28</v>
      </c>
      <c r="D5" s="3" t="s">
        <v>29</v>
      </c>
      <c r="E5" s="4">
        <v>24417</v>
      </c>
      <c r="F5" s="3" t="s">
        <v>20</v>
      </c>
      <c r="G5" s="6" t="s">
        <v>15</v>
      </c>
      <c r="H5" s="3">
        <v>1</v>
      </c>
      <c r="I5" s="5">
        <v>30925</v>
      </c>
      <c r="J5" s="3" t="s">
        <v>30</v>
      </c>
      <c r="K5" s="3">
        <v>5000</v>
      </c>
    </row>
    <row r="6" spans="1:11" x14ac:dyDescent="0.25">
      <c r="A6" s="3">
        <v>5</v>
      </c>
      <c r="B6" s="3" t="s">
        <v>31</v>
      </c>
      <c r="C6" s="3" t="s">
        <v>32</v>
      </c>
      <c r="D6" s="3" t="s">
        <v>33</v>
      </c>
      <c r="E6" s="4">
        <v>22413</v>
      </c>
      <c r="F6" s="3" t="s">
        <v>14</v>
      </c>
      <c r="G6" s="6" t="s">
        <v>21</v>
      </c>
      <c r="H6" s="3">
        <v>2</v>
      </c>
      <c r="I6" s="5">
        <v>30182</v>
      </c>
      <c r="J6" s="3" t="s">
        <v>34</v>
      </c>
      <c r="K6" s="3">
        <v>9000</v>
      </c>
    </row>
    <row r="7" spans="1:11" x14ac:dyDescent="0.25">
      <c r="A7" s="3">
        <v>6</v>
      </c>
      <c r="B7" s="3" t="s">
        <v>35</v>
      </c>
      <c r="C7" s="3" t="s">
        <v>36</v>
      </c>
      <c r="D7" s="3" t="s">
        <v>37</v>
      </c>
      <c r="E7" s="4">
        <v>23999</v>
      </c>
      <c r="F7" s="3" t="s">
        <v>14</v>
      </c>
      <c r="G7" s="6" t="s">
        <v>21</v>
      </c>
      <c r="H7" s="3">
        <v>2</v>
      </c>
      <c r="I7" s="5">
        <v>30434</v>
      </c>
      <c r="J7" s="3" t="s">
        <v>38</v>
      </c>
      <c r="K7" s="3">
        <v>7500</v>
      </c>
    </row>
    <row r="8" spans="1:11" x14ac:dyDescent="0.25">
      <c r="A8" s="3">
        <v>7</v>
      </c>
      <c r="B8" s="3" t="s">
        <v>39</v>
      </c>
      <c r="C8" s="3" t="s">
        <v>40</v>
      </c>
      <c r="D8" s="3" t="s">
        <v>41</v>
      </c>
      <c r="E8" s="4">
        <v>29494</v>
      </c>
      <c r="F8" s="3" t="s">
        <v>20</v>
      </c>
      <c r="G8" s="6" t="s">
        <v>21</v>
      </c>
      <c r="H8" s="3">
        <v>0</v>
      </c>
      <c r="I8" s="5">
        <v>36039</v>
      </c>
      <c r="J8" s="3" t="s">
        <v>42</v>
      </c>
      <c r="K8" s="3">
        <v>4000</v>
      </c>
    </row>
    <row r="9" spans="1:11" x14ac:dyDescent="0.25">
      <c r="A9" s="3">
        <v>8</v>
      </c>
      <c r="B9" s="3" t="s">
        <v>43</v>
      </c>
      <c r="C9" s="3" t="s">
        <v>44</v>
      </c>
      <c r="D9" s="3" t="s">
        <v>45</v>
      </c>
      <c r="E9" s="4">
        <v>23802</v>
      </c>
      <c r="F9" s="3" t="s">
        <v>14</v>
      </c>
      <c r="G9" s="6" t="s">
        <v>21</v>
      </c>
      <c r="H9" s="3">
        <v>4</v>
      </c>
      <c r="I9" s="5">
        <v>32752</v>
      </c>
      <c r="J9" s="3" t="s">
        <v>22</v>
      </c>
      <c r="K9" s="3">
        <v>8000</v>
      </c>
    </row>
    <row r="10" spans="1:11" x14ac:dyDescent="0.25">
      <c r="A10" s="3">
        <v>9</v>
      </c>
      <c r="B10" s="3" t="s">
        <v>46</v>
      </c>
      <c r="C10" s="3" t="s">
        <v>32</v>
      </c>
      <c r="D10" s="3" t="s">
        <v>37</v>
      </c>
      <c r="E10" s="4">
        <v>23846</v>
      </c>
      <c r="F10" s="3" t="s">
        <v>14</v>
      </c>
      <c r="G10" s="6" t="s">
        <v>21</v>
      </c>
      <c r="H10" s="3">
        <v>2</v>
      </c>
      <c r="I10" s="5">
        <v>30195</v>
      </c>
      <c r="J10" s="3" t="s">
        <v>47</v>
      </c>
      <c r="K10" s="3">
        <v>4000</v>
      </c>
    </row>
    <row r="11" spans="1:11" x14ac:dyDescent="0.25">
      <c r="A11" s="3">
        <v>10</v>
      </c>
      <c r="B11" s="3" t="s">
        <v>48</v>
      </c>
      <c r="C11" s="3" t="s">
        <v>49</v>
      </c>
      <c r="D11" s="3" t="s">
        <v>50</v>
      </c>
      <c r="E11" s="4">
        <v>20327</v>
      </c>
      <c r="F11" s="3" t="s">
        <v>20</v>
      </c>
      <c r="G11" s="6" t="s">
        <v>15</v>
      </c>
      <c r="H11" s="3">
        <v>0</v>
      </c>
      <c r="I11" s="5">
        <v>26908</v>
      </c>
      <c r="J11" s="3" t="s">
        <v>51</v>
      </c>
      <c r="K11" s="3">
        <v>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D19" sqref="D19"/>
    </sheetView>
  </sheetViews>
  <sheetFormatPr defaultRowHeight="15" x14ac:dyDescent="0.25"/>
  <cols>
    <col min="1" max="1" width="9" customWidth="1"/>
    <col min="2" max="2" width="11.140625" customWidth="1"/>
    <col min="4" max="4" width="11.85546875" customWidth="1"/>
    <col min="5" max="5" width="4.28515625" customWidth="1"/>
    <col min="6" max="6" width="4.5703125" customWidth="1"/>
    <col min="7" max="7" width="4.140625" customWidth="1"/>
    <col min="8" max="8" width="3.28515625" customWidth="1"/>
    <col min="9" max="9" width="4.140625" customWidth="1"/>
    <col min="10" max="10" width="3.5703125" customWidth="1"/>
    <col min="11" max="11" width="4.7109375" customWidth="1"/>
    <col min="12" max="12" width="4.42578125" customWidth="1"/>
    <col min="13" max="14" width="3.85546875" customWidth="1"/>
    <col min="15" max="15" width="4.42578125" customWidth="1"/>
    <col min="16" max="16" width="3.7109375" customWidth="1"/>
    <col min="17" max="17" width="4.28515625" customWidth="1"/>
    <col min="18" max="18" width="3.7109375" customWidth="1"/>
    <col min="19" max="19" width="3.85546875" customWidth="1"/>
    <col min="20" max="20" width="3.42578125" customWidth="1"/>
    <col min="21" max="21" width="4.140625" customWidth="1"/>
    <col min="22" max="22" width="4.7109375" customWidth="1"/>
    <col min="23" max="23" width="3.28515625" customWidth="1"/>
    <col min="24" max="24" width="5" customWidth="1"/>
    <col min="25" max="25" width="2.85546875" customWidth="1"/>
    <col min="26" max="26" width="4.28515625" customWidth="1"/>
    <col min="27" max="27" width="3.7109375" customWidth="1"/>
    <col min="28" max="28" width="4.42578125" customWidth="1"/>
    <col min="29" max="29" width="4.140625" customWidth="1"/>
    <col min="30" max="30" width="4.7109375" customWidth="1"/>
    <col min="31" max="31" width="4.42578125" customWidth="1"/>
    <col min="32" max="32" width="3.85546875" customWidth="1"/>
    <col min="33" max="34" width="4.7109375" customWidth="1"/>
    <col min="35" max="35" width="4.85546875" customWidth="1"/>
    <col min="36" max="36" width="16" customWidth="1"/>
  </cols>
  <sheetData>
    <row r="1" spans="1:36" ht="52.5" x14ac:dyDescent="0.25">
      <c r="A1" s="2" t="s">
        <v>0</v>
      </c>
      <c r="B1" s="2" t="s">
        <v>1</v>
      </c>
      <c r="C1" s="2" t="s">
        <v>2</v>
      </c>
      <c r="D1" s="2" t="s">
        <v>3</v>
      </c>
      <c r="E1" s="7">
        <v>43739</v>
      </c>
      <c r="F1" s="7">
        <v>43740</v>
      </c>
      <c r="G1" s="7">
        <v>43741</v>
      </c>
      <c r="H1" s="7">
        <v>43742</v>
      </c>
      <c r="I1" s="7">
        <v>43743</v>
      </c>
      <c r="J1" s="7">
        <v>43744</v>
      </c>
      <c r="K1" s="7">
        <v>43745</v>
      </c>
      <c r="L1" s="7">
        <v>43746</v>
      </c>
      <c r="M1" s="7">
        <v>43747</v>
      </c>
      <c r="N1" s="7">
        <v>43748</v>
      </c>
      <c r="O1" s="7">
        <v>43749</v>
      </c>
      <c r="P1" s="7">
        <v>43750</v>
      </c>
      <c r="Q1" s="7">
        <v>43751</v>
      </c>
      <c r="R1" s="7">
        <v>43752</v>
      </c>
      <c r="S1" s="7">
        <v>43753</v>
      </c>
      <c r="T1" s="7">
        <v>43754</v>
      </c>
      <c r="U1" s="7">
        <v>43755</v>
      </c>
      <c r="V1" s="7">
        <v>43756</v>
      </c>
      <c r="W1" s="7">
        <v>43757</v>
      </c>
      <c r="X1" s="7">
        <v>43758</v>
      </c>
      <c r="Y1" s="7">
        <v>43759</v>
      </c>
      <c r="Z1" s="7">
        <v>43760</v>
      </c>
      <c r="AA1" s="7">
        <v>43761</v>
      </c>
      <c r="AB1" s="7">
        <v>43762</v>
      </c>
      <c r="AC1" s="7">
        <v>43763</v>
      </c>
      <c r="AD1" s="7">
        <v>43764</v>
      </c>
      <c r="AE1" s="7">
        <v>43765</v>
      </c>
      <c r="AF1" s="7">
        <v>43766</v>
      </c>
      <c r="AG1" s="7">
        <v>43767</v>
      </c>
      <c r="AH1" s="7">
        <v>43768</v>
      </c>
      <c r="AI1" s="7">
        <v>43769</v>
      </c>
      <c r="AJ1" s="2" t="s">
        <v>52</v>
      </c>
    </row>
    <row r="2" spans="1:36" x14ac:dyDescent="0.25">
      <c r="A2" s="3">
        <v>1</v>
      </c>
      <c r="B2" s="3" t="s">
        <v>11</v>
      </c>
      <c r="C2" s="3" t="s">
        <v>12</v>
      </c>
      <c r="D2" s="3" t="s">
        <v>13</v>
      </c>
      <c r="E2" s="3">
        <f ca="1">RANDBETWEEN(8,10)</f>
        <v>8</v>
      </c>
      <c r="F2" s="3">
        <f t="shared" ref="F2:I2" ca="1" si="0">RANDBETWEEN(8,10)</f>
        <v>8</v>
      </c>
      <c r="G2" s="3">
        <f t="shared" ca="1" si="0"/>
        <v>10</v>
      </c>
      <c r="H2" s="3">
        <f t="shared" ca="1" si="0"/>
        <v>10</v>
      </c>
      <c r="I2" s="3">
        <f t="shared" ca="1" si="0"/>
        <v>8</v>
      </c>
      <c r="J2" s="3">
        <v>0</v>
      </c>
      <c r="K2" s="3">
        <v>0</v>
      </c>
      <c r="L2" s="3">
        <f ca="1">RANDBETWEEN(8,10)</f>
        <v>8</v>
      </c>
      <c r="M2" s="3">
        <f t="shared" ref="M2:P2" ca="1" si="1">RANDBETWEEN(8,10)</f>
        <v>8</v>
      </c>
      <c r="N2" s="3">
        <f t="shared" ca="1" si="1"/>
        <v>10</v>
      </c>
      <c r="O2" s="3">
        <f t="shared" ca="1" si="1"/>
        <v>10</v>
      </c>
      <c r="P2" s="3">
        <f t="shared" ca="1" si="1"/>
        <v>9</v>
      </c>
      <c r="Q2" s="3">
        <v>0</v>
      </c>
      <c r="R2" s="3">
        <v>0</v>
      </c>
      <c r="S2" s="3">
        <f ca="1">RANDBETWEEN(8,10)</f>
        <v>8</v>
      </c>
      <c r="T2" s="3">
        <f t="shared" ref="T2:W2" ca="1" si="2">RANDBETWEEN(8,10)</f>
        <v>9</v>
      </c>
      <c r="U2" s="3">
        <f t="shared" ca="1" si="2"/>
        <v>10</v>
      </c>
      <c r="V2" s="3">
        <f t="shared" ca="1" si="2"/>
        <v>9</v>
      </c>
      <c r="W2" s="3">
        <f t="shared" ca="1" si="2"/>
        <v>10</v>
      </c>
      <c r="X2" s="3">
        <v>0</v>
      </c>
      <c r="Y2" s="3">
        <v>0</v>
      </c>
      <c r="Z2" s="3">
        <f ca="1">RANDBETWEEN(8,10)</f>
        <v>9</v>
      </c>
      <c r="AA2" s="3">
        <f t="shared" ref="AA2:AD2" ca="1" si="3">RANDBETWEEN(8,10)</f>
        <v>9</v>
      </c>
      <c r="AB2" s="3">
        <f t="shared" ca="1" si="3"/>
        <v>8</v>
      </c>
      <c r="AC2" s="3">
        <f t="shared" ca="1" si="3"/>
        <v>9</v>
      </c>
      <c r="AD2" s="3">
        <f t="shared" ca="1" si="3"/>
        <v>10</v>
      </c>
      <c r="AE2" s="3">
        <v>0</v>
      </c>
      <c r="AF2" s="3">
        <v>0</v>
      </c>
      <c r="AG2" s="3">
        <f ca="1">RANDBETWEEN(8,10)</f>
        <v>10</v>
      </c>
      <c r="AH2" s="3">
        <f t="shared" ref="AH2:AI2" ca="1" si="4">RANDBETWEEN(8,10)</f>
        <v>10</v>
      </c>
      <c r="AI2" s="3">
        <f t="shared" ca="1" si="4"/>
        <v>8</v>
      </c>
      <c r="AJ2" s="3">
        <f ca="1">SUM(E2:AI2)</f>
        <v>208</v>
      </c>
    </row>
    <row r="3" spans="1:36" x14ac:dyDescent="0.25">
      <c r="A3" s="3">
        <v>2</v>
      </c>
      <c r="B3" s="3" t="s">
        <v>17</v>
      </c>
      <c r="C3" s="3" t="s">
        <v>18</v>
      </c>
      <c r="D3" s="3" t="s">
        <v>19</v>
      </c>
      <c r="E3" s="3">
        <f t="shared" ref="E3:I11" ca="1" si="5">RANDBETWEEN(8,10)</f>
        <v>9</v>
      </c>
      <c r="F3" s="3">
        <f t="shared" ca="1" si="5"/>
        <v>10</v>
      </c>
      <c r="G3" s="3">
        <f t="shared" ca="1" si="5"/>
        <v>8</v>
      </c>
      <c r="H3" s="3">
        <f t="shared" ca="1" si="5"/>
        <v>9</v>
      </c>
      <c r="I3" s="3">
        <f t="shared" ca="1" si="5"/>
        <v>9</v>
      </c>
      <c r="J3" s="3">
        <v>0</v>
      </c>
      <c r="K3" s="3">
        <v>0</v>
      </c>
      <c r="L3" s="3">
        <f t="shared" ref="L3:P11" ca="1" si="6">RANDBETWEEN(8,10)</f>
        <v>9</v>
      </c>
      <c r="M3" s="3">
        <f t="shared" ca="1" si="6"/>
        <v>10</v>
      </c>
      <c r="N3" s="3">
        <f t="shared" ca="1" si="6"/>
        <v>10</v>
      </c>
      <c r="O3" s="3">
        <f t="shared" ca="1" si="6"/>
        <v>8</v>
      </c>
      <c r="P3" s="3">
        <f t="shared" ca="1" si="6"/>
        <v>9</v>
      </c>
      <c r="Q3" s="3">
        <v>0</v>
      </c>
      <c r="R3" s="3">
        <v>0</v>
      </c>
      <c r="S3" s="3">
        <f t="shared" ref="S3:W11" ca="1" si="7">RANDBETWEEN(8,10)</f>
        <v>9</v>
      </c>
      <c r="T3" s="3">
        <f t="shared" ca="1" si="7"/>
        <v>10</v>
      </c>
      <c r="U3" s="3">
        <f t="shared" ca="1" si="7"/>
        <v>10</v>
      </c>
      <c r="V3" s="3">
        <f t="shared" ca="1" si="7"/>
        <v>9</v>
      </c>
      <c r="W3" s="3">
        <f t="shared" ca="1" si="7"/>
        <v>9</v>
      </c>
      <c r="X3" s="3">
        <v>0</v>
      </c>
      <c r="Y3" s="3">
        <v>0</v>
      </c>
      <c r="Z3" s="3">
        <f t="shared" ref="Z3:AD11" ca="1" si="8">RANDBETWEEN(8,10)</f>
        <v>8</v>
      </c>
      <c r="AA3" s="3">
        <f t="shared" ca="1" si="8"/>
        <v>10</v>
      </c>
      <c r="AB3" s="3">
        <f t="shared" ca="1" si="8"/>
        <v>9</v>
      </c>
      <c r="AC3" s="3">
        <f t="shared" ca="1" si="8"/>
        <v>8</v>
      </c>
      <c r="AD3" s="3">
        <f t="shared" ca="1" si="8"/>
        <v>9</v>
      </c>
      <c r="AE3" s="3">
        <v>0</v>
      </c>
      <c r="AF3" s="3">
        <v>0</v>
      </c>
      <c r="AG3" s="3">
        <f t="shared" ref="AG3:AI11" ca="1" si="9">RANDBETWEEN(8,10)</f>
        <v>8</v>
      </c>
      <c r="AH3" s="3">
        <f t="shared" ca="1" si="9"/>
        <v>9</v>
      </c>
      <c r="AI3" s="3">
        <f t="shared" ca="1" si="9"/>
        <v>10</v>
      </c>
      <c r="AJ3" s="3">
        <f ca="1">SUM(E3:AI3)</f>
        <v>209</v>
      </c>
    </row>
    <row r="4" spans="1:36" x14ac:dyDescent="0.25">
      <c r="A4" s="3">
        <v>3</v>
      </c>
      <c r="B4" s="3" t="s">
        <v>23</v>
      </c>
      <c r="C4" s="3" t="s">
        <v>24</v>
      </c>
      <c r="D4" s="3" t="s">
        <v>25</v>
      </c>
      <c r="E4" s="3">
        <f t="shared" ca="1" si="5"/>
        <v>10</v>
      </c>
      <c r="F4" s="3">
        <f t="shared" ca="1" si="5"/>
        <v>9</v>
      </c>
      <c r="G4" s="3">
        <f t="shared" ca="1" si="5"/>
        <v>8</v>
      </c>
      <c r="H4" s="3">
        <f t="shared" ca="1" si="5"/>
        <v>10</v>
      </c>
      <c r="I4" s="3">
        <f t="shared" ca="1" si="5"/>
        <v>8</v>
      </c>
      <c r="J4" s="3">
        <v>0</v>
      </c>
      <c r="K4" s="3">
        <v>0</v>
      </c>
      <c r="L4" s="3">
        <f t="shared" ca="1" si="6"/>
        <v>9</v>
      </c>
      <c r="M4" s="3">
        <f t="shared" ca="1" si="6"/>
        <v>9</v>
      </c>
      <c r="N4" s="3">
        <f t="shared" ca="1" si="6"/>
        <v>10</v>
      </c>
      <c r="O4" s="3">
        <f t="shared" ca="1" si="6"/>
        <v>9</v>
      </c>
      <c r="P4" s="3">
        <f t="shared" ca="1" si="6"/>
        <v>8</v>
      </c>
      <c r="Q4" s="3">
        <v>0</v>
      </c>
      <c r="R4" s="3">
        <v>0</v>
      </c>
      <c r="S4" s="3">
        <f t="shared" ca="1" si="7"/>
        <v>9</v>
      </c>
      <c r="T4" s="3">
        <f t="shared" ca="1" si="7"/>
        <v>9</v>
      </c>
      <c r="U4" s="3">
        <f t="shared" ca="1" si="7"/>
        <v>9</v>
      </c>
      <c r="V4" s="3">
        <f t="shared" ca="1" si="7"/>
        <v>8</v>
      </c>
      <c r="W4" s="3">
        <f t="shared" ca="1" si="7"/>
        <v>9</v>
      </c>
      <c r="X4" s="3">
        <v>0</v>
      </c>
      <c r="Y4" s="3">
        <v>0</v>
      </c>
      <c r="Z4" s="3">
        <f t="shared" ca="1" si="8"/>
        <v>10</v>
      </c>
      <c r="AA4" s="3">
        <f t="shared" ca="1" si="8"/>
        <v>10</v>
      </c>
      <c r="AB4" s="3">
        <f t="shared" ca="1" si="8"/>
        <v>10</v>
      </c>
      <c r="AC4" s="3">
        <f t="shared" ca="1" si="8"/>
        <v>8</v>
      </c>
      <c r="AD4" s="3">
        <f t="shared" ca="1" si="8"/>
        <v>9</v>
      </c>
      <c r="AE4" s="3">
        <v>0</v>
      </c>
      <c r="AF4" s="3">
        <v>0</v>
      </c>
      <c r="AG4" s="3">
        <f t="shared" ca="1" si="9"/>
        <v>10</v>
      </c>
      <c r="AH4" s="3">
        <f t="shared" ca="1" si="9"/>
        <v>10</v>
      </c>
      <c r="AI4" s="3">
        <f t="shared" ca="1" si="9"/>
        <v>8</v>
      </c>
      <c r="AJ4" s="3">
        <f t="shared" ref="AJ4:AJ11" ca="1" si="10">SUM(E4:AI4)</f>
        <v>209</v>
      </c>
    </row>
    <row r="5" spans="1:36" x14ac:dyDescent="0.25">
      <c r="A5" s="3">
        <v>4</v>
      </c>
      <c r="B5" s="3" t="s">
        <v>27</v>
      </c>
      <c r="C5" s="3" t="s">
        <v>28</v>
      </c>
      <c r="D5" s="3" t="s">
        <v>29</v>
      </c>
      <c r="E5" s="3">
        <f t="shared" ca="1" si="5"/>
        <v>8</v>
      </c>
      <c r="F5" s="3">
        <f t="shared" ca="1" si="5"/>
        <v>10</v>
      </c>
      <c r="G5" s="3">
        <f t="shared" ca="1" si="5"/>
        <v>8</v>
      </c>
      <c r="H5" s="3">
        <f t="shared" ca="1" si="5"/>
        <v>10</v>
      </c>
      <c r="I5" s="3">
        <f t="shared" ca="1" si="5"/>
        <v>8</v>
      </c>
      <c r="J5" s="3">
        <v>0</v>
      </c>
      <c r="K5" s="3">
        <v>0</v>
      </c>
      <c r="L5" s="3">
        <f t="shared" ca="1" si="6"/>
        <v>9</v>
      </c>
      <c r="M5" s="3">
        <f t="shared" ca="1" si="6"/>
        <v>8</v>
      </c>
      <c r="N5" s="3">
        <f t="shared" ca="1" si="6"/>
        <v>9</v>
      </c>
      <c r="O5" s="3">
        <f t="shared" ca="1" si="6"/>
        <v>10</v>
      </c>
      <c r="P5" s="3">
        <f t="shared" ca="1" si="6"/>
        <v>9</v>
      </c>
      <c r="Q5" s="3">
        <v>0</v>
      </c>
      <c r="R5" s="3">
        <v>0</v>
      </c>
      <c r="S5" s="3">
        <f t="shared" ca="1" si="7"/>
        <v>8</v>
      </c>
      <c r="T5" s="3">
        <f t="shared" ca="1" si="7"/>
        <v>8</v>
      </c>
      <c r="U5" s="3">
        <f t="shared" ca="1" si="7"/>
        <v>8</v>
      </c>
      <c r="V5" s="3">
        <f t="shared" ca="1" si="7"/>
        <v>9</v>
      </c>
      <c r="W5" s="3">
        <f t="shared" ca="1" si="7"/>
        <v>8</v>
      </c>
      <c r="X5" s="3">
        <v>0</v>
      </c>
      <c r="Y5" s="3">
        <v>0</v>
      </c>
      <c r="Z5" s="3">
        <f t="shared" ca="1" si="8"/>
        <v>9</v>
      </c>
      <c r="AA5" s="3">
        <f t="shared" ca="1" si="8"/>
        <v>10</v>
      </c>
      <c r="AB5" s="3">
        <f t="shared" ca="1" si="8"/>
        <v>8</v>
      </c>
      <c r="AC5" s="3">
        <f t="shared" ca="1" si="8"/>
        <v>8</v>
      </c>
      <c r="AD5" s="3">
        <f t="shared" ca="1" si="8"/>
        <v>8</v>
      </c>
      <c r="AE5" s="3">
        <v>0</v>
      </c>
      <c r="AF5" s="3">
        <v>0</v>
      </c>
      <c r="AG5" s="3">
        <f t="shared" ca="1" si="9"/>
        <v>8</v>
      </c>
      <c r="AH5" s="3">
        <f t="shared" ca="1" si="9"/>
        <v>8</v>
      </c>
      <c r="AI5" s="3">
        <f t="shared" ca="1" si="9"/>
        <v>9</v>
      </c>
      <c r="AJ5" s="3">
        <f t="shared" ca="1" si="10"/>
        <v>198</v>
      </c>
    </row>
    <row r="6" spans="1:36" x14ac:dyDescent="0.25">
      <c r="A6" s="3">
        <v>5</v>
      </c>
      <c r="B6" s="3" t="s">
        <v>31</v>
      </c>
      <c r="C6" s="3" t="s">
        <v>32</v>
      </c>
      <c r="D6" s="3" t="s">
        <v>33</v>
      </c>
      <c r="E6" s="3">
        <f t="shared" ca="1" si="5"/>
        <v>8</v>
      </c>
      <c r="F6" s="3">
        <f t="shared" ca="1" si="5"/>
        <v>10</v>
      </c>
      <c r="G6" s="3">
        <f t="shared" ca="1" si="5"/>
        <v>10</v>
      </c>
      <c r="H6" s="3">
        <f t="shared" ca="1" si="5"/>
        <v>9</v>
      </c>
      <c r="I6" s="3">
        <f t="shared" ca="1" si="5"/>
        <v>9</v>
      </c>
      <c r="J6" s="3">
        <v>0</v>
      </c>
      <c r="K6" s="3">
        <v>0</v>
      </c>
      <c r="L6" s="3">
        <f t="shared" ca="1" si="6"/>
        <v>8</v>
      </c>
      <c r="M6" s="3">
        <f t="shared" ca="1" si="6"/>
        <v>8</v>
      </c>
      <c r="N6" s="3">
        <f t="shared" ca="1" si="6"/>
        <v>9</v>
      </c>
      <c r="O6" s="3">
        <f t="shared" ca="1" si="6"/>
        <v>10</v>
      </c>
      <c r="P6" s="3">
        <f t="shared" ca="1" si="6"/>
        <v>10</v>
      </c>
      <c r="Q6" s="3">
        <v>0</v>
      </c>
      <c r="R6" s="3">
        <v>0</v>
      </c>
      <c r="S6" s="3">
        <f t="shared" ca="1" si="7"/>
        <v>10</v>
      </c>
      <c r="T6" s="3">
        <f t="shared" ca="1" si="7"/>
        <v>9</v>
      </c>
      <c r="U6" s="3">
        <f t="shared" ca="1" si="7"/>
        <v>8</v>
      </c>
      <c r="V6" s="3">
        <f t="shared" ca="1" si="7"/>
        <v>10</v>
      </c>
      <c r="W6" s="3">
        <f t="shared" ca="1" si="7"/>
        <v>8</v>
      </c>
      <c r="X6" s="3">
        <v>0</v>
      </c>
      <c r="Y6" s="3">
        <v>0</v>
      </c>
      <c r="Z6" s="3">
        <f t="shared" ca="1" si="8"/>
        <v>8</v>
      </c>
      <c r="AA6" s="3">
        <f t="shared" ca="1" si="8"/>
        <v>9</v>
      </c>
      <c r="AB6" s="3">
        <f t="shared" ca="1" si="8"/>
        <v>8</v>
      </c>
      <c r="AC6" s="3">
        <f t="shared" ca="1" si="8"/>
        <v>9</v>
      </c>
      <c r="AD6" s="3">
        <f t="shared" ca="1" si="8"/>
        <v>9</v>
      </c>
      <c r="AE6" s="3">
        <v>0</v>
      </c>
      <c r="AF6" s="3">
        <v>0</v>
      </c>
      <c r="AG6" s="3">
        <f t="shared" ca="1" si="9"/>
        <v>10</v>
      </c>
      <c r="AH6" s="3">
        <f t="shared" ca="1" si="9"/>
        <v>8</v>
      </c>
      <c r="AI6" s="3">
        <f t="shared" ca="1" si="9"/>
        <v>10</v>
      </c>
      <c r="AJ6" s="3">
        <f t="shared" ca="1" si="10"/>
        <v>207</v>
      </c>
    </row>
    <row r="7" spans="1:36" x14ac:dyDescent="0.25">
      <c r="A7" s="3">
        <v>6</v>
      </c>
      <c r="B7" s="3" t="s">
        <v>35</v>
      </c>
      <c r="C7" s="3" t="s">
        <v>36</v>
      </c>
      <c r="D7" s="3" t="s">
        <v>37</v>
      </c>
      <c r="E7" s="3">
        <f t="shared" ca="1" si="5"/>
        <v>9</v>
      </c>
      <c r="F7" s="3">
        <f t="shared" ca="1" si="5"/>
        <v>10</v>
      </c>
      <c r="G7" s="3">
        <f t="shared" ca="1" si="5"/>
        <v>10</v>
      </c>
      <c r="H7" s="3">
        <f t="shared" ca="1" si="5"/>
        <v>9</v>
      </c>
      <c r="I7" s="3">
        <f t="shared" ca="1" si="5"/>
        <v>8</v>
      </c>
      <c r="J7" s="3">
        <v>0</v>
      </c>
      <c r="K7" s="3">
        <v>0</v>
      </c>
      <c r="L7" s="3">
        <f t="shared" ca="1" si="6"/>
        <v>8</v>
      </c>
      <c r="M7" s="3">
        <f t="shared" ca="1" si="6"/>
        <v>9</v>
      </c>
      <c r="N7" s="3">
        <f t="shared" ca="1" si="6"/>
        <v>10</v>
      </c>
      <c r="O7" s="3">
        <f t="shared" ca="1" si="6"/>
        <v>8</v>
      </c>
      <c r="P7" s="3">
        <f t="shared" ca="1" si="6"/>
        <v>9</v>
      </c>
      <c r="Q7" s="3">
        <v>0</v>
      </c>
      <c r="R7" s="3">
        <v>0</v>
      </c>
      <c r="S7" s="3">
        <f t="shared" ca="1" si="7"/>
        <v>9</v>
      </c>
      <c r="T7" s="3">
        <f t="shared" ca="1" si="7"/>
        <v>10</v>
      </c>
      <c r="U7" s="3">
        <f t="shared" ca="1" si="7"/>
        <v>9</v>
      </c>
      <c r="V7" s="3">
        <f t="shared" ca="1" si="7"/>
        <v>8</v>
      </c>
      <c r="W7" s="3">
        <f t="shared" ca="1" si="7"/>
        <v>8</v>
      </c>
      <c r="X7" s="3">
        <v>0</v>
      </c>
      <c r="Y7" s="3">
        <v>0</v>
      </c>
      <c r="Z7" s="3">
        <f t="shared" ca="1" si="8"/>
        <v>10</v>
      </c>
      <c r="AA7" s="3">
        <f t="shared" ca="1" si="8"/>
        <v>10</v>
      </c>
      <c r="AB7" s="3">
        <f t="shared" ca="1" si="8"/>
        <v>8</v>
      </c>
      <c r="AC7" s="3">
        <f t="shared" ca="1" si="8"/>
        <v>8</v>
      </c>
      <c r="AD7" s="3">
        <f t="shared" ca="1" si="8"/>
        <v>8</v>
      </c>
      <c r="AE7" s="3">
        <v>0</v>
      </c>
      <c r="AF7" s="3">
        <v>0</v>
      </c>
      <c r="AG7" s="3">
        <f t="shared" ca="1" si="9"/>
        <v>10</v>
      </c>
      <c r="AH7" s="3">
        <f t="shared" ca="1" si="9"/>
        <v>8</v>
      </c>
      <c r="AI7" s="3">
        <f t="shared" ca="1" si="9"/>
        <v>10</v>
      </c>
      <c r="AJ7" s="3">
        <f t="shared" ca="1" si="10"/>
        <v>206</v>
      </c>
    </row>
    <row r="8" spans="1:36" x14ac:dyDescent="0.25">
      <c r="A8" s="3">
        <v>7</v>
      </c>
      <c r="B8" s="3" t="s">
        <v>39</v>
      </c>
      <c r="C8" s="3" t="s">
        <v>40</v>
      </c>
      <c r="D8" s="3" t="s">
        <v>41</v>
      </c>
      <c r="E8" s="3">
        <f t="shared" ca="1" si="5"/>
        <v>10</v>
      </c>
      <c r="F8" s="3">
        <f t="shared" ca="1" si="5"/>
        <v>9</v>
      </c>
      <c r="G8" s="3">
        <f t="shared" ca="1" si="5"/>
        <v>9</v>
      </c>
      <c r="H8" s="3">
        <f t="shared" ca="1" si="5"/>
        <v>10</v>
      </c>
      <c r="I8" s="3">
        <f t="shared" ca="1" si="5"/>
        <v>10</v>
      </c>
      <c r="J8" s="3">
        <v>0</v>
      </c>
      <c r="K8" s="3">
        <v>0</v>
      </c>
      <c r="L8" s="3">
        <f t="shared" ca="1" si="6"/>
        <v>10</v>
      </c>
      <c r="M8" s="3">
        <f t="shared" ca="1" si="6"/>
        <v>9</v>
      </c>
      <c r="N8" s="3">
        <f t="shared" ca="1" si="6"/>
        <v>8</v>
      </c>
      <c r="O8" s="3">
        <f t="shared" ca="1" si="6"/>
        <v>9</v>
      </c>
      <c r="P8" s="3">
        <f t="shared" ca="1" si="6"/>
        <v>9</v>
      </c>
      <c r="Q8" s="3">
        <v>0</v>
      </c>
      <c r="R8" s="3">
        <v>0</v>
      </c>
      <c r="S8" s="3">
        <f t="shared" ca="1" si="7"/>
        <v>9</v>
      </c>
      <c r="T8" s="3">
        <f t="shared" ca="1" si="7"/>
        <v>8</v>
      </c>
      <c r="U8" s="3">
        <f t="shared" ca="1" si="7"/>
        <v>10</v>
      </c>
      <c r="V8" s="3">
        <f t="shared" ca="1" si="7"/>
        <v>9</v>
      </c>
      <c r="W8" s="3">
        <f t="shared" ca="1" si="7"/>
        <v>10</v>
      </c>
      <c r="X8" s="3">
        <v>0</v>
      </c>
      <c r="Y8" s="3">
        <v>0</v>
      </c>
      <c r="Z8" s="3">
        <f t="shared" ca="1" si="8"/>
        <v>9</v>
      </c>
      <c r="AA8" s="3">
        <f t="shared" ca="1" si="8"/>
        <v>9</v>
      </c>
      <c r="AB8" s="3">
        <f t="shared" ca="1" si="8"/>
        <v>9</v>
      </c>
      <c r="AC8" s="3">
        <f t="shared" ca="1" si="8"/>
        <v>9</v>
      </c>
      <c r="AD8" s="3">
        <f t="shared" ca="1" si="8"/>
        <v>10</v>
      </c>
      <c r="AE8" s="3">
        <v>0</v>
      </c>
      <c r="AF8" s="3">
        <v>0</v>
      </c>
      <c r="AG8" s="3">
        <f t="shared" ca="1" si="9"/>
        <v>9</v>
      </c>
      <c r="AH8" s="3">
        <f t="shared" ca="1" si="9"/>
        <v>10</v>
      </c>
      <c r="AI8" s="3">
        <f t="shared" ca="1" si="9"/>
        <v>10</v>
      </c>
      <c r="AJ8" s="3">
        <f t="shared" ca="1" si="10"/>
        <v>214</v>
      </c>
    </row>
    <row r="9" spans="1:36" x14ac:dyDescent="0.25">
      <c r="A9" s="3">
        <v>8</v>
      </c>
      <c r="B9" s="3" t="s">
        <v>43</v>
      </c>
      <c r="C9" s="3" t="s">
        <v>44</v>
      </c>
      <c r="D9" s="3" t="s">
        <v>45</v>
      </c>
      <c r="E9" s="3">
        <f t="shared" ca="1" si="5"/>
        <v>10</v>
      </c>
      <c r="F9" s="3">
        <f t="shared" ca="1" si="5"/>
        <v>8</v>
      </c>
      <c r="G9" s="3">
        <f t="shared" ca="1" si="5"/>
        <v>8</v>
      </c>
      <c r="H9" s="3">
        <f t="shared" ca="1" si="5"/>
        <v>9</v>
      </c>
      <c r="I9" s="3">
        <f t="shared" ca="1" si="5"/>
        <v>10</v>
      </c>
      <c r="J9" s="3">
        <v>0</v>
      </c>
      <c r="K9" s="3">
        <v>0</v>
      </c>
      <c r="L9" s="3">
        <f t="shared" ca="1" si="6"/>
        <v>9</v>
      </c>
      <c r="M9" s="3">
        <f t="shared" ca="1" si="6"/>
        <v>8</v>
      </c>
      <c r="N9" s="3">
        <f t="shared" ca="1" si="6"/>
        <v>9</v>
      </c>
      <c r="O9" s="3">
        <f t="shared" ca="1" si="6"/>
        <v>8</v>
      </c>
      <c r="P9" s="3">
        <f t="shared" ca="1" si="6"/>
        <v>8</v>
      </c>
      <c r="Q9" s="3">
        <v>0</v>
      </c>
      <c r="R9" s="3">
        <v>0</v>
      </c>
      <c r="S9" s="3">
        <f t="shared" ca="1" si="7"/>
        <v>9</v>
      </c>
      <c r="T9" s="3">
        <f t="shared" ca="1" si="7"/>
        <v>9</v>
      </c>
      <c r="U9" s="3">
        <f t="shared" ca="1" si="7"/>
        <v>8</v>
      </c>
      <c r="V9" s="3">
        <f t="shared" ca="1" si="7"/>
        <v>9</v>
      </c>
      <c r="W9" s="3">
        <f t="shared" ca="1" si="7"/>
        <v>10</v>
      </c>
      <c r="X9" s="3">
        <v>0</v>
      </c>
      <c r="Y9" s="3">
        <v>0</v>
      </c>
      <c r="Z9" s="3">
        <f t="shared" ca="1" si="8"/>
        <v>9</v>
      </c>
      <c r="AA9" s="3">
        <f t="shared" ca="1" si="8"/>
        <v>9</v>
      </c>
      <c r="AB9" s="3">
        <f t="shared" ca="1" si="8"/>
        <v>9</v>
      </c>
      <c r="AC9" s="3">
        <f t="shared" ca="1" si="8"/>
        <v>10</v>
      </c>
      <c r="AD9" s="3">
        <f t="shared" ca="1" si="8"/>
        <v>10</v>
      </c>
      <c r="AE9" s="3">
        <v>0</v>
      </c>
      <c r="AF9" s="3">
        <v>0</v>
      </c>
      <c r="AG9" s="3">
        <f t="shared" ca="1" si="9"/>
        <v>9</v>
      </c>
      <c r="AH9" s="3">
        <f t="shared" ca="1" si="9"/>
        <v>10</v>
      </c>
      <c r="AI9" s="3">
        <f t="shared" ca="1" si="9"/>
        <v>9</v>
      </c>
      <c r="AJ9" s="3">
        <f t="shared" ca="1" si="10"/>
        <v>207</v>
      </c>
    </row>
    <row r="10" spans="1:36" x14ac:dyDescent="0.25">
      <c r="A10" s="3">
        <v>9</v>
      </c>
      <c r="B10" s="3" t="s">
        <v>46</v>
      </c>
      <c r="C10" s="3" t="s">
        <v>32</v>
      </c>
      <c r="D10" s="3" t="s">
        <v>37</v>
      </c>
      <c r="E10" s="3">
        <f t="shared" ca="1" si="5"/>
        <v>9</v>
      </c>
      <c r="F10" s="3">
        <f t="shared" ca="1" si="5"/>
        <v>8</v>
      </c>
      <c r="G10" s="3">
        <f t="shared" ca="1" si="5"/>
        <v>8</v>
      </c>
      <c r="H10" s="3">
        <f t="shared" ca="1" si="5"/>
        <v>9</v>
      </c>
      <c r="I10" s="3">
        <f t="shared" ca="1" si="5"/>
        <v>9</v>
      </c>
      <c r="J10" s="3">
        <v>0</v>
      </c>
      <c r="K10" s="3">
        <v>0</v>
      </c>
      <c r="L10" s="3">
        <f t="shared" ca="1" si="6"/>
        <v>10</v>
      </c>
      <c r="M10" s="3">
        <f t="shared" ca="1" si="6"/>
        <v>8</v>
      </c>
      <c r="N10" s="3">
        <f t="shared" ca="1" si="6"/>
        <v>10</v>
      </c>
      <c r="O10" s="3">
        <f t="shared" ca="1" si="6"/>
        <v>10</v>
      </c>
      <c r="P10" s="3">
        <f t="shared" ca="1" si="6"/>
        <v>10</v>
      </c>
      <c r="Q10" s="3">
        <v>0</v>
      </c>
      <c r="R10" s="3">
        <v>0</v>
      </c>
      <c r="S10" s="3">
        <f t="shared" ca="1" si="7"/>
        <v>8</v>
      </c>
      <c r="T10" s="3">
        <f t="shared" ca="1" si="7"/>
        <v>9</v>
      </c>
      <c r="U10" s="3">
        <f t="shared" ca="1" si="7"/>
        <v>9</v>
      </c>
      <c r="V10" s="3">
        <f t="shared" ca="1" si="7"/>
        <v>9</v>
      </c>
      <c r="W10" s="3">
        <f t="shared" ca="1" si="7"/>
        <v>10</v>
      </c>
      <c r="X10" s="3">
        <v>0</v>
      </c>
      <c r="Y10" s="3">
        <v>0</v>
      </c>
      <c r="Z10" s="3">
        <f t="shared" ca="1" si="8"/>
        <v>10</v>
      </c>
      <c r="AA10" s="3">
        <f t="shared" ca="1" si="8"/>
        <v>10</v>
      </c>
      <c r="AB10" s="3">
        <f t="shared" ca="1" si="8"/>
        <v>10</v>
      </c>
      <c r="AC10" s="3">
        <f t="shared" ca="1" si="8"/>
        <v>8</v>
      </c>
      <c r="AD10" s="3">
        <f t="shared" ca="1" si="8"/>
        <v>8</v>
      </c>
      <c r="AE10" s="3">
        <v>0</v>
      </c>
      <c r="AF10" s="3">
        <v>0</v>
      </c>
      <c r="AG10" s="3">
        <f t="shared" ca="1" si="9"/>
        <v>8</v>
      </c>
      <c r="AH10" s="3">
        <f t="shared" ca="1" si="9"/>
        <v>9</v>
      </c>
      <c r="AI10" s="3">
        <f t="shared" ca="1" si="9"/>
        <v>8</v>
      </c>
      <c r="AJ10" s="3">
        <f t="shared" ca="1" si="10"/>
        <v>207</v>
      </c>
    </row>
    <row r="11" spans="1:36" x14ac:dyDescent="0.25">
      <c r="A11" s="3">
        <v>10</v>
      </c>
      <c r="B11" s="3" t="s">
        <v>48</v>
      </c>
      <c r="C11" s="3" t="s">
        <v>49</v>
      </c>
      <c r="D11" s="3" t="s">
        <v>50</v>
      </c>
      <c r="E11" s="3">
        <f t="shared" ca="1" si="5"/>
        <v>9</v>
      </c>
      <c r="F11" s="3">
        <f t="shared" ca="1" si="5"/>
        <v>9</v>
      </c>
      <c r="G11" s="3">
        <f t="shared" ca="1" si="5"/>
        <v>10</v>
      </c>
      <c r="H11" s="3">
        <f t="shared" ca="1" si="5"/>
        <v>8</v>
      </c>
      <c r="I11" s="3">
        <f t="shared" ca="1" si="5"/>
        <v>10</v>
      </c>
      <c r="J11" s="3">
        <v>0</v>
      </c>
      <c r="K11" s="3">
        <v>0</v>
      </c>
      <c r="L11" s="3">
        <f t="shared" ca="1" si="6"/>
        <v>8</v>
      </c>
      <c r="M11" s="3">
        <f t="shared" ca="1" si="6"/>
        <v>10</v>
      </c>
      <c r="N11" s="3">
        <f t="shared" ca="1" si="6"/>
        <v>8</v>
      </c>
      <c r="O11" s="3">
        <f t="shared" ca="1" si="6"/>
        <v>9</v>
      </c>
      <c r="P11" s="3">
        <f t="shared" ca="1" si="6"/>
        <v>9</v>
      </c>
      <c r="Q11" s="3">
        <v>0</v>
      </c>
      <c r="R11" s="3">
        <v>0</v>
      </c>
      <c r="S11" s="3">
        <f t="shared" ca="1" si="7"/>
        <v>10</v>
      </c>
      <c r="T11" s="3">
        <f t="shared" ca="1" si="7"/>
        <v>9</v>
      </c>
      <c r="U11" s="3">
        <f t="shared" ca="1" si="7"/>
        <v>9</v>
      </c>
      <c r="V11" s="3">
        <f t="shared" ca="1" si="7"/>
        <v>9</v>
      </c>
      <c r="W11" s="3">
        <f t="shared" ca="1" si="7"/>
        <v>8</v>
      </c>
      <c r="X11" s="3">
        <v>0</v>
      </c>
      <c r="Y11" s="3">
        <v>0</v>
      </c>
      <c r="Z11" s="3">
        <f t="shared" ca="1" si="8"/>
        <v>8</v>
      </c>
      <c r="AA11" s="3">
        <f t="shared" ca="1" si="8"/>
        <v>9</v>
      </c>
      <c r="AB11" s="3">
        <f t="shared" ca="1" si="8"/>
        <v>8</v>
      </c>
      <c r="AC11" s="3">
        <f t="shared" ca="1" si="8"/>
        <v>9</v>
      </c>
      <c r="AD11" s="3">
        <f t="shared" ca="1" si="8"/>
        <v>9</v>
      </c>
      <c r="AE11" s="3">
        <v>0</v>
      </c>
      <c r="AF11" s="3">
        <v>0</v>
      </c>
      <c r="AG11" s="3">
        <f t="shared" ca="1" si="9"/>
        <v>9</v>
      </c>
      <c r="AH11" s="3">
        <f t="shared" ca="1" si="9"/>
        <v>8</v>
      </c>
      <c r="AI11" s="3">
        <f t="shared" ca="1" si="9"/>
        <v>8</v>
      </c>
      <c r="AJ11" s="3">
        <f t="shared" ca="1" si="10"/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M1" sqref="M1"/>
    </sheetView>
  </sheetViews>
  <sheetFormatPr defaultRowHeight="15" x14ac:dyDescent="0.25"/>
  <cols>
    <col min="1" max="1" width="10.5703125" customWidth="1"/>
    <col min="2" max="2" width="13.42578125" customWidth="1"/>
    <col min="4" max="4" width="12.140625" customWidth="1"/>
    <col min="5" max="5" width="10.5703125" customWidth="1"/>
    <col min="6" max="6" width="15.5703125" customWidth="1"/>
    <col min="7" max="7" width="13.85546875" customWidth="1"/>
    <col min="8" max="8" width="13.7109375" customWidth="1"/>
    <col min="13" max="13" width="19.28515625" customWidth="1"/>
  </cols>
  <sheetData>
    <row r="1" spans="1:13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M1" s="13" t="s">
        <v>58</v>
      </c>
    </row>
    <row r="2" spans="1:13" x14ac:dyDescent="0.25">
      <c r="A2" s="3">
        <v>1</v>
      </c>
      <c r="B2" s="3" t="s">
        <v>11</v>
      </c>
      <c r="C2" s="3" t="s">
        <v>12</v>
      </c>
      <c r="D2" s="3" t="s">
        <v>13</v>
      </c>
      <c r="E2" s="3">
        <f>'[1]Відділ кадрів'!K2*[1]Табель!AJ2/184</f>
        <v>13565.217391304348</v>
      </c>
      <c r="F2" s="3">
        <f>IF([1]Табель!AJ2&gt;184,([1]Табель!AJ2-184)*'[1]Відділ кадрів'!K2*0.05,0)</f>
        <v>14400</v>
      </c>
      <c r="G2" s="3">
        <f>IF($M$2-'[1]Відділ кадрів'!I2/365&gt;5,100,0)</f>
        <v>100</v>
      </c>
      <c r="H2" s="3">
        <f>IF(E2+F2+G2&lt;50,(E2+F2+G2)*5%,IF(E2+F2+G2&lt;200,(E2+F2+G2)*13%,(E2+F2+G2)*20%))</f>
        <v>5613.04347826087</v>
      </c>
      <c r="I2" s="3">
        <f>E2+F2+G2-H2</f>
        <v>22452.17391304348</v>
      </c>
      <c r="M2" s="14">
        <v>44664</v>
      </c>
    </row>
    <row r="3" spans="1:13" x14ac:dyDescent="0.25">
      <c r="A3" s="3">
        <v>2</v>
      </c>
      <c r="B3" s="3" t="s">
        <v>17</v>
      </c>
      <c r="C3" s="3" t="s">
        <v>18</v>
      </c>
      <c r="D3" s="3" t="s">
        <v>19</v>
      </c>
      <c r="E3" s="3">
        <f>'[1]Відділ кадрів'!K3*[1]Табель!AJ3/184</f>
        <v>9217.391304347826</v>
      </c>
      <c r="F3" s="3">
        <f>IF([1]Табель!AJ3&gt;184,([1]Табель!AJ3-184)*'[1]Відділ кадрів'!K3*0.05,0)</f>
        <v>11200</v>
      </c>
      <c r="G3" s="3">
        <f>IF($M$2-'[1]Відділ кадрів'!I3/365&gt;5,100,0)</f>
        <v>100</v>
      </c>
      <c r="H3" s="3">
        <f t="shared" ref="H3:H11" si="0">IF(E3+F3+G3&lt;50,(E3+F3+G3)*5%,IF(E3+F3+G3&lt;200,(E3+F3+G3)*13%,(E3+F3+G3)*20%))</f>
        <v>4103.478260869565</v>
      </c>
      <c r="I3" s="3">
        <f t="shared" ref="I3:I11" si="1">E3+F3+G3-H3</f>
        <v>16413.91304347826</v>
      </c>
    </row>
    <row r="4" spans="1:13" x14ac:dyDescent="0.25">
      <c r="A4" s="3">
        <v>3</v>
      </c>
      <c r="B4" s="3" t="s">
        <v>23</v>
      </c>
      <c r="C4" s="3" t="s">
        <v>24</v>
      </c>
      <c r="D4" s="3" t="s">
        <v>25</v>
      </c>
      <c r="E4" s="3">
        <f>'[1]Відділ кадрів'!K4*[1]Табель!AJ4/184</f>
        <v>6978.260869565217</v>
      </c>
      <c r="F4" s="3">
        <f>IF([1]Табель!AJ4&gt;184,([1]Табель!AJ4-184)*'[1]Відділ кадрів'!K4*0.05,0)</f>
        <v>9000</v>
      </c>
      <c r="G4" s="3">
        <f>IF($M$2-'[1]Відділ кадрів'!I4/365&gt;5,100,0)</f>
        <v>100</v>
      </c>
      <c r="H4" s="3">
        <f t="shared" si="0"/>
        <v>3215.6521739130435</v>
      </c>
      <c r="I4" s="3">
        <f t="shared" si="1"/>
        <v>12862.608695652172</v>
      </c>
    </row>
    <row r="5" spans="1:13" x14ac:dyDescent="0.25">
      <c r="A5" s="3">
        <v>4</v>
      </c>
      <c r="B5" s="3" t="s">
        <v>27</v>
      </c>
      <c r="C5" s="3" t="s">
        <v>28</v>
      </c>
      <c r="D5" s="3" t="s">
        <v>29</v>
      </c>
      <c r="E5" s="3">
        <f>'[1]Відділ кадрів'!K5*[1]Табель!AJ5/184</f>
        <v>5652.173913043478</v>
      </c>
      <c r="F5" s="3">
        <f>IF([1]Табель!AJ5&gt;184,([1]Табель!AJ5-184)*'[1]Відділ кадрів'!K5*0.05,0)</f>
        <v>6000</v>
      </c>
      <c r="G5" s="3">
        <f>IF($M$2-'[1]Відділ кадрів'!I5/365&gt;5,100,0)</f>
        <v>100</v>
      </c>
      <c r="H5" s="3">
        <f t="shared" si="0"/>
        <v>2350.4347826086955</v>
      </c>
      <c r="I5" s="3">
        <f t="shared" si="1"/>
        <v>9401.7391304347821</v>
      </c>
    </row>
    <row r="6" spans="1:13" x14ac:dyDescent="0.25">
      <c r="A6" s="3">
        <v>5</v>
      </c>
      <c r="B6" s="3" t="s">
        <v>31</v>
      </c>
      <c r="C6" s="3" t="s">
        <v>32</v>
      </c>
      <c r="D6" s="3" t="s">
        <v>33</v>
      </c>
      <c r="E6" s="3">
        <f>'[1]Відділ кадрів'!K6*[1]Табель!AJ6/184</f>
        <v>10027.173913043478</v>
      </c>
      <c r="F6" s="3">
        <f>IF([1]Табель!AJ6&gt;184,([1]Табель!AJ6-184)*'[1]Відділ кадрів'!K6*0.05,0)</f>
        <v>9450</v>
      </c>
      <c r="G6" s="3">
        <f>IF($M$2-'[1]Відділ кадрів'!I6/365&gt;5,100,0)</f>
        <v>100</v>
      </c>
      <c r="H6" s="3">
        <f t="shared" si="0"/>
        <v>3915.434782608696</v>
      </c>
      <c r="I6" s="3">
        <f t="shared" si="1"/>
        <v>15661.739130434784</v>
      </c>
    </row>
    <row r="7" spans="1:13" x14ac:dyDescent="0.25">
      <c r="A7" s="3">
        <v>6</v>
      </c>
      <c r="B7" s="3" t="s">
        <v>35</v>
      </c>
      <c r="C7" s="3" t="s">
        <v>36</v>
      </c>
      <c r="D7" s="3" t="s">
        <v>37</v>
      </c>
      <c r="E7" s="3">
        <f>'[1]Відділ кадрів'!K7*[1]Табель!AJ7/184</f>
        <v>8478.2608695652179</v>
      </c>
      <c r="F7" s="3">
        <f>IF([1]Табель!AJ7&gt;184,([1]Табель!AJ7-184)*'[1]Відділ кадрів'!K7*0.05,0)</f>
        <v>9000</v>
      </c>
      <c r="G7" s="3">
        <f>IF($M$2-'[1]Відділ кадрів'!I7/365&gt;5,100,0)</f>
        <v>100</v>
      </c>
      <c r="H7" s="3">
        <f t="shared" si="0"/>
        <v>3515.6521739130435</v>
      </c>
      <c r="I7" s="3">
        <f t="shared" si="1"/>
        <v>14062.608695652172</v>
      </c>
    </row>
    <row r="8" spans="1:13" x14ac:dyDescent="0.25">
      <c r="A8" s="3">
        <v>7</v>
      </c>
      <c r="B8" s="3" t="s">
        <v>39</v>
      </c>
      <c r="C8" s="3" t="s">
        <v>40</v>
      </c>
      <c r="D8" s="3" t="s">
        <v>41</v>
      </c>
      <c r="E8" s="3">
        <f>'[1]Відділ кадрів'!K8*[1]Табель!AJ8/184</f>
        <v>4391.304347826087</v>
      </c>
      <c r="F8" s="3">
        <f>IF([1]Табель!AJ8&gt;184,([1]Табель!AJ8-184)*'[1]Відділ кадрів'!K8*0.05,0)</f>
        <v>3600</v>
      </c>
      <c r="G8" s="3">
        <f>IF($M$2-'[1]Відділ кадрів'!I8/365&gt;5,100,0)</f>
        <v>100</v>
      </c>
      <c r="H8" s="3">
        <f t="shared" si="0"/>
        <v>1618.2608695652175</v>
      </c>
      <c r="I8" s="3">
        <f t="shared" si="1"/>
        <v>6473.04347826087</v>
      </c>
    </row>
    <row r="9" spans="1:13" x14ac:dyDescent="0.25">
      <c r="A9" s="3">
        <v>8</v>
      </c>
      <c r="B9" s="3" t="s">
        <v>43</v>
      </c>
      <c r="C9" s="3" t="s">
        <v>44</v>
      </c>
      <c r="D9" s="3" t="s">
        <v>45</v>
      </c>
      <c r="E9" s="3">
        <f>'[1]Відділ кадрів'!K9*[1]Табель!AJ9/184</f>
        <v>8826.0869565217399</v>
      </c>
      <c r="F9" s="3">
        <f>IF([1]Табель!AJ9&gt;184,([1]Табель!AJ9-184)*'[1]Відділ кадрів'!K9*0.05,0)</f>
        <v>7600</v>
      </c>
      <c r="G9" s="3">
        <f>IF($M$2-'[1]Відділ кадрів'!I9/365&gt;5,100,0)</f>
        <v>100</v>
      </c>
      <c r="H9" s="3">
        <f t="shared" si="0"/>
        <v>3305.217391304348</v>
      </c>
      <c r="I9" s="3">
        <f t="shared" si="1"/>
        <v>13220.869565217392</v>
      </c>
    </row>
    <row r="10" spans="1:13" x14ac:dyDescent="0.25">
      <c r="A10" s="3">
        <v>9</v>
      </c>
      <c r="B10" s="3" t="s">
        <v>46</v>
      </c>
      <c r="C10" s="3" t="s">
        <v>32</v>
      </c>
      <c r="D10" s="3" t="s">
        <v>37</v>
      </c>
      <c r="E10" s="3">
        <f>'[1]Відділ кадрів'!K10*[1]Табель!AJ10/184</f>
        <v>4543.478260869565</v>
      </c>
      <c r="F10" s="3">
        <f>IF([1]Табель!AJ10&gt;184,([1]Табель!AJ10-184)*'[1]Відділ кадрів'!K10*0.05,0)</f>
        <v>5000</v>
      </c>
      <c r="G10" s="3">
        <f>IF($M$2-'[1]Відділ кадрів'!I10/365&gt;5,100,0)</f>
        <v>100</v>
      </c>
      <c r="H10" s="3">
        <f t="shared" si="0"/>
        <v>1928.695652173913</v>
      </c>
      <c r="I10" s="3">
        <f t="shared" si="1"/>
        <v>7714.7826086956511</v>
      </c>
    </row>
    <row r="11" spans="1:13" x14ac:dyDescent="0.25">
      <c r="A11" s="3">
        <v>10</v>
      </c>
      <c r="B11" s="3" t="s">
        <v>48</v>
      </c>
      <c r="C11" s="3" t="s">
        <v>49</v>
      </c>
      <c r="D11" s="3" t="s">
        <v>50</v>
      </c>
      <c r="E11" s="3">
        <f>'[1]Відділ кадрів'!K11*[1]Табель!AJ11/184</f>
        <v>5184.782608695652</v>
      </c>
      <c r="F11" s="3">
        <f>IF([1]Табель!AJ11&gt;184,([1]Табель!AJ11-184)*'[1]Відділ кадрів'!K11*0.05,0)</f>
        <v>6300</v>
      </c>
      <c r="G11" s="3">
        <f>IF($M$2-'[1]Відділ кадрів'!I11/365&gt;5,100,0)</f>
        <v>100</v>
      </c>
      <c r="H11" s="3">
        <f t="shared" si="0"/>
        <v>2316.9565217391305</v>
      </c>
      <c r="I11" s="3">
        <f t="shared" si="1"/>
        <v>9267.826086956522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26" sqref="E26"/>
    </sheetView>
  </sheetViews>
  <sheetFormatPr defaultRowHeight="15" x14ac:dyDescent="0.25"/>
  <cols>
    <col min="1" max="1" width="4.85546875" customWidth="1"/>
    <col min="2" max="2" width="14.140625" customWidth="1"/>
    <col min="3" max="3" width="12.5703125" customWidth="1"/>
    <col min="4" max="4" width="13.140625" customWidth="1"/>
    <col min="5" max="5" width="10.28515625" customWidth="1"/>
    <col min="6" max="6" width="4.42578125" customWidth="1"/>
    <col min="7" max="7" width="11.140625" customWidth="1"/>
    <col min="8" max="8" width="6.42578125" customWidth="1"/>
    <col min="9" max="9" width="18.28515625" customWidth="1"/>
    <col min="10" max="10" width="15" customWidth="1"/>
    <col min="11" max="11" width="7.140625" customWidth="1"/>
  </cols>
  <sheetData>
    <row r="1" spans="1:11" ht="58.5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 x14ac:dyDescent="0.25">
      <c r="A2" s="3">
        <v>3</v>
      </c>
      <c r="B2" s="3" t="s">
        <v>23</v>
      </c>
      <c r="C2" s="3" t="s">
        <v>24</v>
      </c>
      <c r="D2" s="3" t="s">
        <v>25</v>
      </c>
      <c r="E2" s="4">
        <v>27257</v>
      </c>
      <c r="F2" s="3" t="s">
        <v>14</v>
      </c>
      <c r="G2" s="3" t="s">
        <v>21</v>
      </c>
      <c r="H2" s="3">
        <v>1</v>
      </c>
      <c r="I2" s="5">
        <v>35309</v>
      </c>
      <c r="J2" s="3" t="s">
        <v>26</v>
      </c>
      <c r="K2" s="3">
        <v>6000</v>
      </c>
    </row>
    <row r="3" spans="1:11" x14ac:dyDescent="0.25">
      <c r="A3" s="3">
        <v>4</v>
      </c>
      <c r="B3" s="3" t="s">
        <v>27</v>
      </c>
      <c r="C3" s="3" t="s">
        <v>28</v>
      </c>
      <c r="D3" s="3" t="s">
        <v>29</v>
      </c>
      <c r="E3" s="4">
        <v>24417</v>
      </c>
      <c r="F3" s="3" t="s">
        <v>20</v>
      </c>
      <c r="G3" s="6" t="s">
        <v>15</v>
      </c>
      <c r="H3" s="3">
        <v>1</v>
      </c>
      <c r="I3" s="5">
        <v>30925</v>
      </c>
      <c r="J3" s="3" t="s">
        <v>30</v>
      </c>
      <c r="K3" s="3">
        <v>5000</v>
      </c>
    </row>
    <row r="4" spans="1:11" x14ac:dyDescent="0.25">
      <c r="A4" s="3">
        <v>5</v>
      </c>
      <c r="B4" s="3" t="s">
        <v>31</v>
      </c>
      <c r="C4" s="3" t="s">
        <v>32</v>
      </c>
      <c r="D4" s="3" t="s">
        <v>33</v>
      </c>
      <c r="E4" s="4">
        <v>22413</v>
      </c>
      <c r="F4" s="3" t="s">
        <v>14</v>
      </c>
      <c r="G4" s="6" t="s">
        <v>21</v>
      </c>
      <c r="H4" s="3">
        <v>2</v>
      </c>
      <c r="I4" s="5">
        <v>30182</v>
      </c>
      <c r="J4" s="3" t="s">
        <v>34</v>
      </c>
      <c r="K4" s="3">
        <v>9000</v>
      </c>
    </row>
    <row r="5" spans="1:11" x14ac:dyDescent="0.25">
      <c r="A5" s="3">
        <v>6</v>
      </c>
      <c r="B5" s="3" t="s">
        <v>35</v>
      </c>
      <c r="C5" s="3" t="s">
        <v>36</v>
      </c>
      <c r="D5" s="3" t="s">
        <v>37</v>
      </c>
      <c r="E5" s="4">
        <v>23999</v>
      </c>
      <c r="F5" s="3" t="s">
        <v>14</v>
      </c>
      <c r="G5" s="6" t="s">
        <v>21</v>
      </c>
      <c r="H5" s="3">
        <v>2</v>
      </c>
      <c r="I5" s="5">
        <v>30434</v>
      </c>
      <c r="J5" s="3" t="s">
        <v>38</v>
      </c>
      <c r="K5" s="3">
        <v>7500</v>
      </c>
    </row>
    <row r="6" spans="1:11" x14ac:dyDescent="0.25">
      <c r="A6" s="3">
        <v>9</v>
      </c>
      <c r="B6" s="3" t="s">
        <v>46</v>
      </c>
      <c r="C6" s="3" t="s">
        <v>32</v>
      </c>
      <c r="D6" s="3" t="s">
        <v>37</v>
      </c>
      <c r="E6" s="4">
        <v>23846</v>
      </c>
      <c r="F6" s="3" t="s">
        <v>14</v>
      </c>
      <c r="G6" s="6" t="s">
        <v>21</v>
      </c>
      <c r="H6" s="3">
        <v>2</v>
      </c>
      <c r="I6" s="5">
        <v>30195</v>
      </c>
      <c r="J6" s="3" t="s">
        <v>47</v>
      </c>
      <c r="K6" s="3">
        <v>4000</v>
      </c>
    </row>
    <row r="7" spans="1:11" x14ac:dyDescent="0.25">
      <c r="A7" s="3">
        <v>1</v>
      </c>
      <c r="B7" s="3" t="s">
        <v>11</v>
      </c>
      <c r="C7" s="3" t="s">
        <v>12</v>
      </c>
      <c r="D7" s="3" t="s">
        <v>13</v>
      </c>
      <c r="E7" s="4">
        <v>26656</v>
      </c>
      <c r="F7" s="3" t="s">
        <v>14</v>
      </c>
      <c r="G7" s="3" t="s">
        <v>15</v>
      </c>
      <c r="H7" s="3">
        <v>0</v>
      </c>
      <c r="I7" s="5">
        <v>34565</v>
      </c>
      <c r="J7" s="3" t="s">
        <v>16</v>
      </c>
      <c r="K7" s="3">
        <v>12000</v>
      </c>
    </row>
    <row r="8" spans="1:11" x14ac:dyDescent="0.25">
      <c r="A8" s="3">
        <v>10</v>
      </c>
      <c r="B8" s="3" t="s">
        <v>48</v>
      </c>
      <c r="C8" s="3" t="s">
        <v>49</v>
      </c>
      <c r="D8" s="3" t="s">
        <v>50</v>
      </c>
      <c r="E8" s="4">
        <v>20327</v>
      </c>
      <c r="F8" s="3" t="s">
        <v>20</v>
      </c>
      <c r="G8" s="6" t="s">
        <v>15</v>
      </c>
      <c r="H8" s="3">
        <v>0</v>
      </c>
      <c r="I8" s="5">
        <v>26908</v>
      </c>
      <c r="J8" s="3" t="s">
        <v>51</v>
      </c>
      <c r="K8" s="3">
        <v>4500</v>
      </c>
    </row>
    <row r="9" spans="1:11" x14ac:dyDescent="0.25">
      <c r="A9" s="3">
        <v>8</v>
      </c>
      <c r="B9" s="3" t="s">
        <v>43</v>
      </c>
      <c r="C9" s="3" t="s">
        <v>44</v>
      </c>
      <c r="D9" s="3" t="s">
        <v>45</v>
      </c>
      <c r="E9" s="4">
        <v>23802</v>
      </c>
      <c r="F9" s="3" t="s">
        <v>14</v>
      </c>
      <c r="G9" s="6" t="s">
        <v>21</v>
      </c>
      <c r="H9" s="3">
        <v>4</v>
      </c>
      <c r="I9" s="5">
        <v>32752</v>
      </c>
      <c r="J9" s="3" t="s">
        <v>22</v>
      </c>
      <c r="K9" s="3">
        <v>8000</v>
      </c>
    </row>
    <row r="10" spans="1:11" x14ac:dyDescent="0.25">
      <c r="A10" s="3">
        <v>2</v>
      </c>
      <c r="B10" s="3" t="s">
        <v>17</v>
      </c>
      <c r="C10" s="3" t="s">
        <v>18</v>
      </c>
      <c r="D10" s="3" t="s">
        <v>19</v>
      </c>
      <c r="E10" s="4">
        <v>23674</v>
      </c>
      <c r="F10" s="3" t="s">
        <v>20</v>
      </c>
      <c r="G10" s="3" t="s">
        <v>21</v>
      </c>
      <c r="H10" s="3">
        <v>2</v>
      </c>
      <c r="I10" s="5">
        <v>32757</v>
      </c>
      <c r="J10" s="3" t="s">
        <v>22</v>
      </c>
      <c r="K10" s="3">
        <v>8000</v>
      </c>
    </row>
    <row r="11" spans="1:11" x14ac:dyDescent="0.25">
      <c r="A11" s="3">
        <v>7</v>
      </c>
      <c r="B11" s="3" t="s">
        <v>39</v>
      </c>
      <c r="C11" s="3" t="s">
        <v>40</v>
      </c>
      <c r="D11" s="3" t="s">
        <v>41</v>
      </c>
      <c r="E11" s="4">
        <v>29494</v>
      </c>
      <c r="F11" s="3" t="s">
        <v>20</v>
      </c>
      <c r="G11" s="6" t="s">
        <v>21</v>
      </c>
      <c r="H11" s="3">
        <v>0</v>
      </c>
      <c r="I11" s="5">
        <v>36039</v>
      </c>
      <c r="J11" s="3" t="s">
        <v>42</v>
      </c>
      <c r="K11" s="3">
        <v>4000</v>
      </c>
    </row>
    <row r="14" spans="1:11" x14ac:dyDescent="0.25">
      <c r="B14" s="8" t="s">
        <v>59</v>
      </c>
      <c r="C14" s="9"/>
      <c r="D14" s="10"/>
      <c r="E14" s="3" t="s">
        <v>46</v>
      </c>
    </row>
    <row r="15" spans="1:11" x14ac:dyDescent="0.25">
      <c r="B15" s="8" t="s">
        <v>60</v>
      </c>
      <c r="C15" s="9"/>
      <c r="D15" s="10"/>
      <c r="E15" s="3" t="s">
        <v>39</v>
      </c>
    </row>
    <row r="16" spans="1:11" x14ac:dyDescent="0.25">
      <c r="B16" s="8" t="s">
        <v>61</v>
      </c>
      <c r="C16" s="9"/>
      <c r="D16" s="10"/>
      <c r="E16" s="3" t="s">
        <v>11</v>
      </c>
    </row>
    <row r="17" spans="2:5" x14ac:dyDescent="0.25">
      <c r="B17" s="11" t="s">
        <v>62</v>
      </c>
      <c r="C17" s="12"/>
      <c r="D17" s="12"/>
      <c r="E17" s="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Відділ кадрів</vt:lpstr>
      <vt:lpstr>Табель</vt:lpstr>
      <vt:lpstr>Відомість про оплату</vt:lpstr>
      <vt:lpstr>Відділ кадрів копія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2022-04-13T12:04:26Z</dcterms:modified>
</cp:coreProperties>
</file>