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eb0c886104ccbe78/Work folder/Collage/Practic/Excel/"/>
    </mc:Choice>
  </mc:AlternateContent>
  <xr:revisionPtr revIDLastSave="14" documentId="11_AD4D7A0C205A6B9A452FA8F69F15E6C0693EDF1D" xr6:coauthVersionLast="47" xr6:coauthVersionMax="47" xr10:uidLastSave="{163D9DEC-0EED-4C45-9A4A-CC64A01A6842}"/>
  <bookViews>
    <workbookView xWindow="-120" yWindow="-120" windowWidth="29040" windowHeight="15720" xr2:uid="{00000000-000D-0000-FFFF-FFFF00000000}"/>
  </bookViews>
  <sheets>
    <sheet name="ПР 1" sheetId="1" r:id="rId1"/>
    <sheet name="ПР 2" sheetId="2" r:id="rId2"/>
    <sheet name="ПР 3" sheetId="3" r:id="rId3"/>
    <sheet name="ПР 4" sheetId="4" r:id="rId4"/>
    <sheet name="ПР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2" i="5"/>
  <c r="F4" i="4"/>
  <c r="F5" i="4"/>
  <c r="G5" i="4" s="1"/>
  <c r="F6" i="4"/>
  <c r="F7" i="4"/>
  <c r="G7" i="4" s="1"/>
  <c r="F8" i="4"/>
  <c r="F9" i="4"/>
  <c r="F10" i="4"/>
  <c r="F3" i="4"/>
  <c r="C11" i="4"/>
  <c r="G9" i="4"/>
  <c r="G10" i="4"/>
  <c r="G4" i="4"/>
  <c r="G6" i="4"/>
  <c r="G3" i="4"/>
  <c r="D4" i="4"/>
  <c r="D5" i="4"/>
  <c r="D6" i="4"/>
  <c r="D7" i="4"/>
  <c r="D8" i="4"/>
  <c r="G8" i="4" s="1"/>
  <c r="D9" i="4"/>
  <c r="D10" i="4"/>
  <c r="D3" i="4"/>
  <c r="C4" i="3"/>
  <c r="B4" i="3"/>
  <c r="B7" i="3" s="1"/>
  <c r="B3" i="3"/>
  <c r="C3" i="3" s="1"/>
  <c r="H15" i="2"/>
  <c r="G15" i="2"/>
  <c r="F15" i="2"/>
  <c r="F17" i="2"/>
  <c r="G17" i="2"/>
  <c r="H17" i="2"/>
  <c r="F16" i="2"/>
  <c r="G16" i="2"/>
  <c r="H16" i="2"/>
  <c r="C17" i="2"/>
  <c r="D17" i="2"/>
  <c r="E17" i="2"/>
  <c r="B17" i="2"/>
  <c r="C16" i="2"/>
  <c r="D16" i="2"/>
  <c r="E16" i="2"/>
  <c r="B16" i="2"/>
  <c r="H4" i="2"/>
  <c r="H5" i="2"/>
  <c r="H6" i="2"/>
  <c r="H7" i="2"/>
  <c r="H8" i="2"/>
  <c r="H9" i="2"/>
  <c r="H10" i="2"/>
  <c r="H11" i="2"/>
  <c r="H12" i="2"/>
  <c r="H13" i="2"/>
  <c r="H14" i="2"/>
  <c r="H3" i="2"/>
  <c r="G4" i="2"/>
  <c r="G5" i="2"/>
  <c r="G6" i="2"/>
  <c r="G7" i="2"/>
  <c r="G8" i="2"/>
  <c r="G9" i="2"/>
  <c r="G10" i="2"/>
  <c r="G11" i="2"/>
  <c r="G12" i="2"/>
  <c r="G13" i="2"/>
  <c r="G14" i="2"/>
  <c r="G3" i="2"/>
  <c r="F4" i="2"/>
  <c r="F5" i="2"/>
  <c r="F6" i="2"/>
  <c r="F7" i="2"/>
  <c r="F8" i="2"/>
  <c r="F9" i="2"/>
  <c r="F10" i="2"/>
  <c r="F11" i="2"/>
  <c r="F12" i="2"/>
  <c r="F13" i="2"/>
  <c r="F14" i="2"/>
  <c r="F3" i="2"/>
  <c r="C15" i="2"/>
  <c r="D15" i="2"/>
  <c r="E15" i="2"/>
  <c r="B15" i="2"/>
  <c r="D14" i="1"/>
  <c r="C14" i="1"/>
  <c r="B14" i="1"/>
  <c r="G11" i="4" l="1"/>
  <c r="F11" i="4"/>
  <c r="D11" i="4"/>
  <c r="C2" i="3"/>
  <c r="B13" i="3"/>
  <c r="B11" i="3"/>
  <c r="B12" i="3"/>
  <c r="B8" i="3"/>
</calcChain>
</file>

<file path=xl/sharedStrings.xml><?xml version="1.0" encoding="utf-8"?>
<sst xmlns="http://schemas.openxmlformats.org/spreadsheetml/2006/main" count="78" uniqueCount="76">
  <si>
    <t>Назва підприємства</t>
  </si>
  <si>
    <t>Середньорічна вартість основних фондів (млн. грн.)</t>
  </si>
  <si>
    <t>Середньооблікова кількість робітників за звітний період</t>
  </si>
  <si>
    <t>Виробництво продукції за звітний період (млн. грн.)</t>
  </si>
  <si>
    <t>Виконання плану (у відсотках)</t>
  </si>
  <si>
    <t>Виконання плану підприємствами в області</t>
  </si>
  <si>
    <t>"Авіаприлад"</t>
  </si>
  <si>
    <t>"Склозавод"</t>
  </si>
  <si>
    <t>"Медтехніка"</t>
  </si>
  <si>
    <t>"Автопровід"</t>
  </si>
  <si>
    <t>Машино-будівельний завод</t>
  </si>
  <si>
    <t>"Легмаш"</t>
  </si>
  <si>
    <t>Приладо-будівельний завод</t>
  </si>
  <si>
    <t>Темп-Авіа</t>
  </si>
  <si>
    <t>"ТекстильПлюс"</t>
  </si>
  <si>
    <t>"ХолодСервіс"</t>
  </si>
  <si>
    <t>ВСЬОГО:</t>
  </si>
  <si>
    <t>Продаж комплектуючих до персональних комп'ютерів</t>
  </si>
  <si>
    <t>Місяць</t>
  </si>
  <si>
    <t>Техноцентнер</t>
  </si>
  <si>
    <t>Бізнес Центр</t>
  </si>
  <si>
    <t>IBM-Професіонал</t>
  </si>
  <si>
    <t>ІТ Кіт</t>
  </si>
  <si>
    <t>Середнє</t>
  </si>
  <si>
    <t>Максимум</t>
  </si>
  <si>
    <t>Мінімум</t>
  </si>
  <si>
    <t>Січень</t>
  </si>
  <si>
    <t>Лютий</t>
  </si>
  <si>
    <t>Березень</t>
  </si>
  <si>
    <t>Квітень</t>
  </si>
  <si>
    <t>Травень</t>
  </si>
  <si>
    <t>Червень</t>
  </si>
  <si>
    <t>Липень</t>
  </si>
  <si>
    <t>Серпень</t>
  </si>
  <si>
    <t>Вересень</t>
  </si>
  <si>
    <t>Жовтень</t>
  </si>
  <si>
    <t>Листопад</t>
  </si>
  <si>
    <t>Грудень</t>
  </si>
  <si>
    <t>Разом:</t>
  </si>
  <si>
    <t>Функції Дата та час</t>
  </si>
  <si>
    <t>Початок роботи</t>
  </si>
  <si>
    <t>Системна (поточна) дата та час</t>
  </si>
  <si>
    <t>Сьогодні</t>
  </si>
  <si>
    <t>Кінець місяця</t>
  </si>
  <si>
    <t>Кінець року</t>
  </si>
  <si>
    <t>Залишилося до кінця місяця</t>
  </si>
  <si>
    <t>Залишилося до кінця року</t>
  </si>
  <si>
    <t>Дата народження</t>
  </si>
  <si>
    <t>Прожив днів</t>
  </si>
  <si>
    <t>Сьогодні + 100 днів</t>
  </si>
  <si>
    <t>Сьогодні + 364 днів</t>
  </si>
  <si>
    <t>Відомість нарахування заробітної плати</t>
  </si>
  <si>
    <t>№ п/п</t>
  </si>
  <si>
    <t>Прізвище</t>
  </si>
  <si>
    <t>Оклад</t>
  </si>
  <si>
    <t>Матеріальна допомога</t>
  </si>
  <si>
    <t>Сума до видачі</t>
  </si>
  <si>
    <t>Іванов</t>
  </si>
  <si>
    <t>Котик</t>
  </si>
  <si>
    <t>Горшков</t>
  </si>
  <si>
    <t>Смілий</t>
  </si>
  <si>
    <t>Веселков</t>
  </si>
  <si>
    <t>Братик</t>
  </si>
  <si>
    <t>Петров</t>
  </si>
  <si>
    <t>Убийвовк</t>
  </si>
  <si>
    <t>Всього:</t>
  </si>
  <si>
    <t>Кваліфікаційний розряд</t>
  </si>
  <si>
    <t>Премія</t>
  </si>
  <si>
    <t>Число</t>
  </si>
  <si>
    <t>Десятковий логорифм</t>
  </si>
  <si>
    <t>Натуральний логорифм</t>
  </si>
  <si>
    <t>Корінь</t>
  </si>
  <si>
    <t>Квадрат</t>
  </si>
  <si>
    <t>Куб</t>
  </si>
  <si>
    <t>Показникова функція</t>
  </si>
  <si>
    <t>Факторіал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</si>
</sst>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6" formatCode="[$-FC22]d\ mmmm\ yyyy&quot; р.&quot;;@"/>
    <numFmt numFmtId="167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/>
    <xf numFmtId="0" fontId="2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2" fontId="2" fillId="0" borderId="1" xfId="0" applyNumberFormat="1" applyFont="1" applyBorder="1"/>
    <xf numFmtId="14" fontId="2" fillId="0" borderId="1" xfId="0" applyNumberFormat="1" applyFont="1" applyBorder="1"/>
    <xf numFmtId="166" fontId="2" fillId="0" borderId="1" xfId="0" applyNumberFormat="1" applyFont="1" applyBorder="1"/>
    <xf numFmtId="167" fontId="2" fillId="0" borderId="1" xfId="0" applyNumberFormat="1" applyFont="1" applyBorder="1"/>
    <xf numFmtId="0" fontId="3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6" fillId="0" borderId="1" xfId="0" applyFont="1" applyBorder="1" applyAlignment="1">
      <alignment horizontal="center" vertical="center" wrapText="1"/>
    </xf>
    <xf numFmtId="1" fontId="2" fillId="0" borderId="1" xfId="0" applyNumberFormat="1" applyFont="1" applyBorder="1"/>
    <xf numFmtId="43" fontId="2" fillId="0" borderId="1" xfId="1" applyFont="1" applyBorder="1"/>
  </cellXfs>
  <cellStyles count="2">
    <cellStyle name="Звичайний" xfId="0" builtinId="0"/>
    <cellStyle name="Фінансови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H8" sqref="H8"/>
    </sheetView>
  </sheetViews>
  <sheetFormatPr defaultRowHeight="15.75" x14ac:dyDescent="0.25"/>
  <cols>
    <col min="1" max="2" width="23.5703125" style="6" customWidth="1"/>
    <col min="3" max="3" width="25.140625" style="6" customWidth="1"/>
    <col min="4" max="5" width="23.5703125" style="6" customWidth="1"/>
    <col min="6" max="16384" width="9.140625" style="6"/>
  </cols>
  <sheetData>
    <row r="1" spans="1:5" x14ac:dyDescent="0.25">
      <c r="A1" s="9" t="s">
        <v>5</v>
      </c>
      <c r="B1" s="10"/>
      <c r="C1" s="10"/>
      <c r="D1" s="10"/>
      <c r="E1" s="10"/>
    </row>
    <row r="2" spans="1:5" ht="99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5" x14ac:dyDescent="0.25">
      <c r="A3" s="2" t="s">
        <v>6</v>
      </c>
      <c r="B3" s="5">
        <v>3</v>
      </c>
      <c r="C3" s="1">
        <v>360</v>
      </c>
      <c r="D3" s="1">
        <v>3.2</v>
      </c>
      <c r="E3" s="5">
        <v>103.1</v>
      </c>
    </row>
    <row r="4" spans="1:5" x14ac:dyDescent="0.25">
      <c r="A4" s="2" t="s">
        <v>9</v>
      </c>
      <c r="B4" s="5">
        <v>3.9</v>
      </c>
      <c r="C4" s="1">
        <v>395</v>
      </c>
      <c r="D4" s="1">
        <v>4.2</v>
      </c>
      <c r="E4" s="5">
        <v>104.5</v>
      </c>
    </row>
    <row r="5" spans="1:5" x14ac:dyDescent="0.25">
      <c r="A5" s="2" t="s">
        <v>11</v>
      </c>
      <c r="B5" s="5">
        <v>2.8</v>
      </c>
      <c r="C5" s="1">
        <v>280</v>
      </c>
      <c r="D5" s="1">
        <v>2.8</v>
      </c>
      <c r="E5" s="5">
        <v>108.1</v>
      </c>
    </row>
    <row r="6" spans="1:5" x14ac:dyDescent="0.25">
      <c r="A6" s="2" t="s">
        <v>8</v>
      </c>
      <c r="B6" s="5">
        <v>2</v>
      </c>
      <c r="C6" s="1">
        <v>220</v>
      </c>
      <c r="D6" s="1">
        <v>1.5</v>
      </c>
      <c r="E6" s="5">
        <v>109.5</v>
      </c>
    </row>
    <row r="7" spans="1:5" x14ac:dyDescent="0.25">
      <c r="A7" s="2" t="s">
        <v>7</v>
      </c>
      <c r="B7" s="5">
        <v>7</v>
      </c>
      <c r="C7" s="1">
        <v>380</v>
      </c>
      <c r="D7" s="1">
        <v>9.6</v>
      </c>
      <c r="E7" s="5">
        <v>120</v>
      </c>
    </row>
    <row r="8" spans="1:5" x14ac:dyDescent="0.25">
      <c r="A8" s="2" t="s">
        <v>14</v>
      </c>
      <c r="B8" s="5">
        <v>2</v>
      </c>
      <c r="C8" s="1">
        <v>270</v>
      </c>
      <c r="D8" s="1">
        <v>2.5</v>
      </c>
      <c r="E8" s="5">
        <v>101.4</v>
      </c>
    </row>
    <row r="9" spans="1:5" x14ac:dyDescent="0.25">
      <c r="A9" s="2" t="s">
        <v>15</v>
      </c>
      <c r="B9" s="5">
        <v>4.7</v>
      </c>
      <c r="C9" s="1">
        <v>340</v>
      </c>
      <c r="D9" s="1">
        <v>3.5</v>
      </c>
      <c r="E9" s="5">
        <v>102.4</v>
      </c>
    </row>
    <row r="10" spans="1:5" ht="31.5" x14ac:dyDescent="0.25">
      <c r="A10" s="2" t="s">
        <v>10</v>
      </c>
      <c r="B10" s="5">
        <v>3.3</v>
      </c>
      <c r="C10" s="1">
        <v>460</v>
      </c>
      <c r="D10" s="1">
        <v>6.4</v>
      </c>
      <c r="E10" s="5">
        <v>104.8</v>
      </c>
    </row>
    <row r="11" spans="1:5" ht="31.5" x14ac:dyDescent="0.25">
      <c r="A11" s="2" t="s">
        <v>12</v>
      </c>
      <c r="B11" s="5">
        <v>6.5</v>
      </c>
      <c r="C11" s="1">
        <v>580</v>
      </c>
      <c r="D11" s="1">
        <v>9.4</v>
      </c>
      <c r="E11" s="5">
        <v>94.3</v>
      </c>
    </row>
    <row r="12" spans="1:5" x14ac:dyDescent="0.25">
      <c r="A12" s="2" t="s">
        <v>13</v>
      </c>
      <c r="B12" s="5">
        <v>6.6</v>
      </c>
      <c r="C12" s="1">
        <v>200</v>
      </c>
      <c r="D12" s="1">
        <v>11.9</v>
      </c>
      <c r="E12" s="5">
        <v>125</v>
      </c>
    </row>
    <row r="13" spans="1:5" x14ac:dyDescent="0.25">
      <c r="A13" s="2"/>
      <c r="B13" s="5"/>
      <c r="C13" s="1"/>
      <c r="D13" s="1"/>
      <c r="E13" s="5"/>
    </row>
    <row r="14" spans="1:5" x14ac:dyDescent="0.25">
      <c r="A14" s="4" t="s">
        <v>16</v>
      </c>
      <c r="B14" s="5">
        <f>SUM(B3:B12)</f>
        <v>41.800000000000004</v>
      </c>
      <c r="C14" s="1">
        <f>SUM(C3:C12)</f>
        <v>3485</v>
      </c>
      <c r="D14" s="1">
        <f>SUM(D3:D12)</f>
        <v>54.999999999999993</v>
      </c>
      <c r="E14" s="5"/>
    </row>
  </sheetData>
  <sortState xmlns:xlrd2="http://schemas.microsoft.com/office/spreadsheetml/2017/richdata2" ref="A1:E14">
    <sortCondition ref="A2:A12"/>
  </sortState>
  <mergeCells count="1">
    <mergeCell ref="A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1B45-DEC7-4559-8202-84170957190E}">
  <dimension ref="A1:H17"/>
  <sheetViews>
    <sheetView workbookViewId="0">
      <selection activeCell="E23" sqref="E23"/>
    </sheetView>
  </sheetViews>
  <sheetFormatPr defaultRowHeight="15.75" x14ac:dyDescent="0.25"/>
  <cols>
    <col min="1" max="8" width="15.85546875" style="7" customWidth="1"/>
    <col min="9" max="16384" width="9.140625" style="7"/>
  </cols>
  <sheetData>
    <row r="1" spans="1:8" x14ac:dyDescent="0.25">
      <c r="A1" s="9" t="s">
        <v>17</v>
      </c>
      <c r="B1" s="9"/>
      <c r="C1" s="9"/>
      <c r="D1" s="9"/>
      <c r="E1" s="9"/>
      <c r="F1" s="9"/>
      <c r="G1" s="9"/>
      <c r="H1" s="1"/>
    </row>
    <row r="2" spans="1:8" ht="39.75" customHeight="1" x14ac:dyDescent="0.25">
      <c r="A2" s="8" t="s">
        <v>18</v>
      </c>
      <c r="B2" s="8" t="s">
        <v>19</v>
      </c>
      <c r="C2" s="8" t="s">
        <v>20</v>
      </c>
      <c r="D2" s="8" t="s">
        <v>21</v>
      </c>
      <c r="E2" s="8" t="s">
        <v>22</v>
      </c>
      <c r="F2" s="8" t="s">
        <v>23</v>
      </c>
      <c r="G2" s="8" t="s">
        <v>24</v>
      </c>
      <c r="H2" s="8" t="s">
        <v>25</v>
      </c>
    </row>
    <row r="3" spans="1:8" x14ac:dyDescent="0.25">
      <c r="A3" s="2" t="s">
        <v>26</v>
      </c>
      <c r="B3" s="3">
        <v>18420</v>
      </c>
      <c r="C3" s="3">
        <v>17325</v>
      </c>
      <c r="D3" s="3">
        <v>25320</v>
      </c>
      <c r="E3" s="3">
        <v>16840</v>
      </c>
      <c r="F3" s="3">
        <f>AVERAGE(B3:E3)</f>
        <v>19476.25</v>
      </c>
      <c r="G3" s="3">
        <f>MAX(B3:E3)</f>
        <v>25320</v>
      </c>
      <c r="H3" s="3">
        <f>MIN(B3:E3)</f>
        <v>16840</v>
      </c>
    </row>
    <row r="4" spans="1:8" x14ac:dyDescent="0.25">
      <c r="A4" s="2" t="s">
        <v>27</v>
      </c>
      <c r="B4" s="3">
        <v>15640</v>
      </c>
      <c r="C4" s="3">
        <v>17050</v>
      </c>
      <c r="D4" s="3">
        <v>25050</v>
      </c>
      <c r="E4" s="3">
        <v>16280</v>
      </c>
      <c r="F4" s="3">
        <f t="shared" ref="F4:F15" si="0">AVERAGE(B4:E4)</f>
        <v>18505</v>
      </c>
      <c r="G4" s="3">
        <f t="shared" ref="G4:G15" si="1">MAX(B4:E4)</f>
        <v>25050</v>
      </c>
      <c r="H4" s="3">
        <f t="shared" ref="H4:H15" si="2">MIN(B4:E4)</f>
        <v>15640</v>
      </c>
    </row>
    <row r="5" spans="1:8" x14ac:dyDescent="0.25">
      <c r="A5" s="2" t="s">
        <v>28</v>
      </c>
      <c r="B5" s="3">
        <v>12860</v>
      </c>
      <c r="C5" s="3">
        <v>16775</v>
      </c>
      <c r="D5" s="3">
        <v>24780</v>
      </c>
      <c r="E5" s="3">
        <v>15720</v>
      </c>
      <c r="F5" s="3">
        <f t="shared" si="0"/>
        <v>17533.75</v>
      </c>
      <c r="G5" s="3">
        <f t="shared" si="1"/>
        <v>24780</v>
      </c>
      <c r="H5" s="3">
        <f t="shared" si="2"/>
        <v>12860</v>
      </c>
    </row>
    <row r="6" spans="1:8" x14ac:dyDescent="0.25">
      <c r="A6" s="2" t="s">
        <v>29</v>
      </c>
      <c r="B6" s="3">
        <v>10080</v>
      </c>
      <c r="C6" s="3">
        <v>16500</v>
      </c>
      <c r="D6" s="3">
        <v>24510</v>
      </c>
      <c r="E6" s="3">
        <v>15160</v>
      </c>
      <c r="F6" s="3">
        <f t="shared" si="0"/>
        <v>16562.5</v>
      </c>
      <c r="G6" s="3">
        <f t="shared" si="1"/>
        <v>24510</v>
      </c>
      <c r="H6" s="3">
        <f t="shared" si="2"/>
        <v>10080</v>
      </c>
    </row>
    <row r="7" spans="1:8" x14ac:dyDescent="0.25">
      <c r="A7" s="2" t="s">
        <v>30</v>
      </c>
      <c r="B7" s="3">
        <v>7300</v>
      </c>
      <c r="C7" s="3">
        <v>16225</v>
      </c>
      <c r="D7" s="3">
        <v>24240</v>
      </c>
      <c r="E7" s="3">
        <v>14600</v>
      </c>
      <c r="F7" s="3">
        <f t="shared" si="0"/>
        <v>15591.25</v>
      </c>
      <c r="G7" s="3">
        <f t="shared" si="1"/>
        <v>24240</v>
      </c>
      <c r="H7" s="3">
        <f t="shared" si="2"/>
        <v>7300</v>
      </c>
    </row>
    <row r="8" spans="1:8" x14ac:dyDescent="0.25">
      <c r="A8" s="2" t="s">
        <v>31</v>
      </c>
      <c r="B8" s="3">
        <v>4520</v>
      </c>
      <c r="C8" s="3">
        <v>15950</v>
      </c>
      <c r="D8" s="3">
        <v>23970</v>
      </c>
      <c r="E8" s="3">
        <v>14040</v>
      </c>
      <c r="F8" s="3">
        <f t="shared" si="0"/>
        <v>14620</v>
      </c>
      <c r="G8" s="3">
        <f t="shared" si="1"/>
        <v>23970</v>
      </c>
      <c r="H8" s="3">
        <f t="shared" si="2"/>
        <v>4520</v>
      </c>
    </row>
    <row r="9" spans="1:8" x14ac:dyDescent="0.25">
      <c r="A9" s="2" t="s">
        <v>32</v>
      </c>
      <c r="B9" s="3">
        <v>1740</v>
      </c>
      <c r="C9" s="3">
        <v>15675</v>
      </c>
      <c r="D9" s="3">
        <v>23700</v>
      </c>
      <c r="E9" s="3">
        <v>13480</v>
      </c>
      <c r="F9" s="3">
        <f t="shared" si="0"/>
        <v>13648.75</v>
      </c>
      <c r="G9" s="3">
        <f t="shared" si="1"/>
        <v>23700</v>
      </c>
      <c r="H9" s="3">
        <f t="shared" si="2"/>
        <v>1740</v>
      </c>
    </row>
    <row r="10" spans="1:8" x14ac:dyDescent="0.25">
      <c r="A10" s="2" t="s">
        <v>33</v>
      </c>
      <c r="B10" s="3">
        <v>-1040</v>
      </c>
      <c r="C10" s="3">
        <v>15400</v>
      </c>
      <c r="D10" s="3">
        <v>23430</v>
      </c>
      <c r="E10" s="3">
        <v>12920</v>
      </c>
      <c r="F10" s="3">
        <f t="shared" si="0"/>
        <v>12677.5</v>
      </c>
      <c r="G10" s="3">
        <f t="shared" si="1"/>
        <v>23430</v>
      </c>
      <c r="H10" s="3">
        <f t="shared" si="2"/>
        <v>-1040</v>
      </c>
    </row>
    <row r="11" spans="1:8" x14ac:dyDescent="0.25">
      <c r="A11" s="2" t="s">
        <v>34</v>
      </c>
      <c r="B11" s="3">
        <v>-3820</v>
      </c>
      <c r="C11" s="3">
        <v>15125</v>
      </c>
      <c r="D11" s="3">
        <v>23160</v>
      </c>
      <c r="E11" s="3">
        <v>12360</v>
      </c>
      <c r="F11" s="3">
        <f t="shared" si="0"/>
        <v>11706.25</v>
      </c>
      <c r="G11" s="3">
        <f t="shared" si="1"/>
        <v>23160</v>
      </c>
      <c r="H11" s="3">
        <f t="shared" si="2"/>
        <v>-3820</v>
      </c>
    </row>
    <row r="12" spans="1:8" x14ac:dyDescent="0.25">
      <c r="A12" s="2" t="s">
        <v>35</v>
      </c>
      <c r="B12" s="3">
        <v>-6600</v>
      </c>
      <c r="C12" s="3">
        <v>14850</v>
      </c>
      <c r="D12" s="3">
        <v>22890</v>
      </c>
      <c r="E12" s="3">
        <v>11800</v>
      </c>
      <c r="F12" s="3">
        <f t="shared" si="0"/>
        <v>10735</v>
      </c>
      <c r="G12" s="3">
        <f t="shared" si="1"/>
        <v>22890</v>
      </c>
      <c r="H12" s="3">
        <f t="shared" si="2"/>
        <v>-6600</v>
      </c>
    </row>
    <row r="13" spans="1:8" x14ac:dyDescent="0.25">
      <c r="A13" s="2" t="s">
        <v>36</v>
      </c>
      <c r="B13" s="3">
        <v>-9380</v>
      </c>
      <c r="C13" s="3">
        <v>14575</v>
      </c>
      <c r="D13" s="3">
        <v>22620</v>
      </c>
      <c r="E13" s="3">
        <v>11240</v>
      </c>
      <c r="F13" s="3">
        <f t="shared" si="0"/>
        <v>9763.75</v>
      </c>
      <c r="G13" s="3">
        <f t="shared" si="1"/>
        <v>22620</v>
      </c>
      <c r="H13" s="3">
        <f t="shared" si="2"/>
        <v>-9380</v>
      </c>
    </row>
    <row r="14" spans="1:8" x14ac:dyDescent="0.25">
      <c r="A14" s="2" t="s">
        <v>37</v>
      </c>
      <c r="B14" s="3">
        <v>-12160</v>
      </c>
      <c r="C14" s="3">
        <v>14300</v>
      </c>
      <c r="D14" s="3">
        <v>22350</v>
      </c>
      <c r="E14" s="3">
        <v>10680</v>
      </c>
      <c r="F14" s="3">
        <f t="shared" si="0"/>
        <v>8792.5</v>
      </c>
      <c r="G14" s="3">
        <f t="shared" si="1"/>
        <v>22350</v>
      </c>
      <c r="H14" s="3">
        <f t="shared" si="2"/>
        <v>-12160</v>
      </c>
    </row>
    <row r="15" spans="1:8" x14ac:dyDescent="0.25">
      <c r="A15" s="4" t="s">
        <v>38</v>
      </c>
      <c r="B15" s="3">
        <f>SUM(B3:B14)</f>
        <v>37560</v>
      </c>
      <c r="C15" s="3">
        <f t="shared" ref="C15:E15" si="3">SUM(C3:C14)</f>
        <v>189750</v>
      </c>
      <c r="D15" s="3">
        <f t="shared" si="3"/>
        <v>286020</v>
      </c>
      <c r="E15" s="3">
        <f t="shared" si="3"/>
        <v>165120</v>
      </c>
      <c r="F15" s="3">
        <f t="shared" si="0"/>
        <v>169612.5</v>
      </c>
      <c r="G15" s="3">
        <f t="shared" si="1"/>
        <v>286020</v>
      </c>
      <c r="H15" s="3">
        <f t="shared" si="2"/>
        <v>37560</v>
      </c>
    </row>
    <row r="16" spans="1:8" x14ac:dyDescent="0.25">
      <c r="A16" s="2" t="s">
        <v>24</v>
      </c>
      <c r="B16" s="3">
        <f>MAX(B3:B14)</f>
        <v>18420</v>
      </c>
      <c r="C16" s="3">
        <f t="shared" ref="C16:H16" si="4">MAX(C3:C14)</f>
        <v>17325</v>
      </c>
      <c r="D16" s="3">
        <f t="shared" si="4"/>
        <v>25320</v>
      </c>
      <c r="E16" s="3">
        <f t="shared" si="4"/>
        <v>16840</v>
      </c>
      <c r="F16" s="3">
        <f t="shared" si="4"/>
        <v>19476.25</v>
      </c>
      <c r="G16" s="3">
        <f t="shared" si="4"/>
        <v>25320</v>
      </c>
      <c r="H16" s="3">
        <f t="shared" si="4"/>
        <v>16840</v>
      </c>
    </row>
    <row r="17" spans="1:8" x14ac:dyDescent="0.25">
      <c r="A17" s="2" t="s">
        <v>25</v>
      </c>
      <c r="B17" s="3">
        <f>MIN(B3:B14)</f>
        <v>-12160</v>
      </c>
      <c r="C17" s="3">
        <f t="shared" ref="C17:H17" si="5">MIN(C3:C14)</f>
        <v>14300</v>
      </c>
      <c r="D17" s="3">
        <f t="shared" si="5"/>
        <v>22350</v>
      </c>
      <c r="E17" s="3">
        <f t="shared" si="5"/>
        <v>10680</v>
      </c>
      <c r="F17" s="3">
        <f t="shared" si="5"/>
        <v>8792.5</v>
      </c>
      <c r="G17" s="3">
        <f t="shared" si="5"/>
        <v>22350</v>
      </c>
      <c r="H17" s="3">
        <f t="shared" si="5"/>
        <v>-12160</v>
      </c>
    </row>
  </sheetData>
  <mergeCells count="1">
    <mergeCell ref="A1:G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968BD-A26F-4B24-8DEB-DB815476C705}">
  <dimension ref="A1:C13"/>
  <sheetViews>
    <sheetView workbookViewId="0">
      <selection activeCell="C3" sqref="C3"/>
    </sheetView>
  </sheetViews>
  <sheetFormatPr defaultRowHeight="15.75" x14ac:dyDescent="0.25"/>
  <cols>
    <col min="1" max="3" width="34.7109375" style="11" customWidth="1"/>
    <col min="4" max="16384" width="9.140625" style="11"/>
  </cols>
  <sheetData>
    <row r="1" spans="1:3" x14ac:dyDescent="0.25">
      <c r="A1" s="13" t="s">
        <v>39</v>
      </c>
      <c r="B1" s="14"/>
      <c r="C1" s="15"/>
    </row>
    <row r="2" spans="1:3" x14ac:dyDescent="0.25">
      <c r="A2" s="12" t="s">
        <v>40</v>
      </c>
      <c r="B2" s="16">
        <v>45040.927777777775</v>
      </c>
      <c r="C2" s="16">
        <f ca="1">B3-B2</f>
        <v>3.1463657411222812E-2</v>
      </c>
    </row>
    <row r="3" spans="1:3" x14ac:dyDescent="0.25">
      <c r="A3" s="12" t="s">
        <v>41</v>
      </c>
      <c r="B3" s="16">
        <f ca="1">NOW()</f>
        <v>45040.959241435186</v>
      </c>
      <c r="C3" s="12">
        <f ca="1">SECOND(B3)</f>
        <v>18</v>
      </c>
    </row>
    <row r="4" spans="1:3" x14ac:dyDescent="0.25">
      <c r="A4" s="12" t="s">
        <v>42</v>
      </c>
      <c r="B4" s="17">
        <f ca="1">TODAY()</f>
        <v>45040</v>
      </c>
      <c r="C4" s="19">
        <f ca="1">TODAY()</f>
        <v>45040</v>
      </c>
    </row>
    <row r="5" spans="1:3" x14ac:dyDescent="0.25">
      <c r="A5" s="12" t="s">
        <v>43</v>
      </c>
      <c r="B5" s="17">
        <v>45046</v>
      </c>
      <c r="C5" s="19">
        <v>45046</v>
      </c>
    </row>
    <row r="6" spans="1:3" x14ac:dyDescent="0.25">
      <c r="A6" s="12" t="s">
        <v>44</v>
      </c>
      <c r="B6" s="17">
        <v>45291</v>
      </c>
      <c r="C6" s="19">
        <v>45291</v>
      </c>
    </row>
    <row r="7" spans="1:3" x14ac:dyDescent="0.25">
      <c r="A7" s="12" t="s">
        <v>45</v>
      </c>
      <c r="B7" s="17">
        <f ca="1">B5-B4</f>
        <v>6</v>
      </c>
      <c r="C7" s="12"/>
    </row>
    <row r="8" spans="1:3" x14ac:dyDescent="0.25">
      <c r="A8" s="12" t="s">
        <v>46</v>
      </c>
      <c r="B8" s="17">
        <f ca="1">B6-B4</f>
        <v>251</v>
      </c>
      <c r="C8" s="12"/>
    </row>
    <row r="9" spans="1:3" x14ac:dyDescent="0.25">
      <c r="A9" s="12"/>
      <c r="B9" s="12"/>
      <c r="C9" s="12"/>
    </row>
    <row r="10" spans="1:3" x14ac:dyDescent="0.25">
      <c r="A10" s="12" t="s">
        <v>47</v>
      </c>
      <c r="B10" s="17">
        <v>38652</v>
      </c>
      <c r="C10" s="12"/>
    </row>
    <row r="11" spans="1:3" x14ac:dyDescent="0.25">
      <c r="A11" s="12" t="s">
        <v>48</v>
      </c>
      <c r="B11" s="17">
        <f ca="1">B4-B10</f>
        <v>6388</v>
      </c>
      <c r="C11" s="12"/>
    </row>
    <row r="12" spans="1:3" x14ac:dyDescent="0.25">
      <c r="A12" s="12" t="s">
        <v>49</v>
      </c>
      <c r="B12" s="17">
        <f ca="1">B4+100</f>
        <v>45140</v>
      </c>
      <c r="C12" s="12"/>
    </row>
    <row r="13" spans="1:3" x14ac:dyDescent="0.25">
      <c r="A13" s="12" t="s">
        <v>50</v>
      </c>
      <c r="B13" s="18">
        <f ca="1">B4+364</f>
        <v>45404</v>
      </c>
      <c r="C13" s="12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D348C-7B8D-44BE-94D1-616A5352C416}">
  <dimension ref="A1:G11"/>
  <sheetViews>
    <sheetView workbookViewId="0">
      <selection activeCell="J9" sqref="J9"/>
    </sheetView>
  </sheetViews>
  <sheetFormatPr defaultRowHeight="23.25" customHeight="1" x14ac:dyDescent="0.25"/>
  <cols>
    <col min="1" max="1" width="6" style="6" customWidth="1"/>
    <col min="2" max="7" width="13.42578125" style="6" customWidth="1"/>
    <col min="8" max="16384" width="9.140625" style="6"/>
  </cols>
  <sheetData>
    <row r="1" spans="1:7" ht="20.25" customHeight="1" x14ac:dyDescent="0.25">
      <c r="A1" s="20" t="s">
        <v>51</v>
      </c>
      <c r="B1" s="21"/>
      <c r="C1" s="21"/>
      <c r="D1" s="21"/>
      <c r="E1" s="21"/>
      <c r="F1" s="21"/>
      <c r="G1" s="22"/>
    </row>
    <row r="2" spans="1:7" ht="35.25" customHeight="1" x14ac:dyDescent="0.25">
      <c r="A2" s="8" t="s">
        <v>52</v>
      </c>
      <c r="B2" s="8" t="s">
        <v>53</v>
      </c>
      <c r="C2" s="8" t="s">
        <v>54</v>
      </c>
      <c r="D2" s="8" t="s">
        <v>55</v>
      </c>
      <c r="E2" s="8" t="s">
        <v>66</v>
      </c>
      <c r="F2" s="8" t="s">
        <v>67</v>
      </c>
      <c r="G2" s="8" t="s">
        <v>56</v>
      </c>
    </row>
    <row r="3" spans="1:7" ht="23.25" customHeight="1" x14ac:dyDescent="0.25">
      <c r="A3" s="23">
        <v>1</v>
      </c>
      <c r="B3" s="23" t="s">
        <v>57</v>
      </c>
      <c r="C3" s="25">
        <v>1850</v>
      </c>
      <c r="D3" s="25">
        <f>IF(C3&lt;1500,150,0)</f>
        <v>0</v>
      </c>
      <c r="E3" s="25">
        <v>7</v>
      </c>
      <c r="F3" s="25">
        <f>IF(E3&gt;10,C3*0.5,0)</f>
        <v>0</v>
      </c>
      <c r="G3" s="25">
        <f>C3+D3+F3</f>
        <v>1850</v>
      </c>
    </row>
    <row r="4" spans="1:7" ht="23.25" customHeight="1" x14ac:dyDescent="0.25">
      <c r="A4" s="23">
        <v>2</v>
      </c>
      <c r="B4" s="23" t="s">
        <v>58</v>
      </c>
      <c r="C4" s="25">
        <v>1500</v>
      </c>
      <c r="D4" s="25">
        <f t="shared" ref="D4:D10" si="0">IF(C4&lt;1500,150,0)</f>
        <v>0</v>
      </c>
      <c r="E4" s="25">
        <v>8</v>
      </c>
      <c r="F4" s="25">
        <f t="shared" ref="F4:F10" si="1">IF(E4&gt;10,C4*0.5,0)</f>
        <v>0</v>
      </c>
      <c r="G4" s="25">
        <f t="shared" ref="G4:G10" si="2">C4+D4+F4</f>
        <v>1500</v>
      </c>
    </row>
    <row r="5" spans="1:7" ht="23.25" customHeight="1" x14ac:dyDescent="0.25">
      <c r="A5" s="23">
        <v>3</v>
      </c>
      <c r="B5" s="23" t="s">
        <v>59</v>
      </c>
      <c r="C5" s="25">
        <v>2300</v>
      </c>
      <c r="D5" s="25">
        <f t="shared" si="0"/>
        <v>0</v>
      </c>
      <c r="E5" s="25">
        <v>9</v>
      </c>
      <c r="F5" s="25">
        <f t="shared" si="1"/>
        <v>0</v>
      </c>
      <c r="G5" s="25">
        <f t="shared" si="2"/>
        <v>2300</v>
      </c>
    </row>
    <row r="6" spans="1:7" ht="23.25" customHeight="1" x14ac:dyDescent="0.25">
      <c r="A6" s="23">
        <v>4</v>
      </c>
      <c r="B6" s="23" t="s">
        <v>60</v>
      </c>
      <c r="C6" s="25">
        <v>980</v>
      </c>
      <c r="D6" s="25">
        <f t="shared" si="0"/>
        <v>150</v>
      </c>
      <c r="E6" s="25">
        <v>10</v>
      </c>
      <c r="F6" s="25">
        <f t="shared" si="1"/>
        <v>0</v>
      </c>
      <c r="G6" s="25">
        <f t="shared" si="2"/>
        <v>1130</v>
      </c>
    </row>
    <row r="7" spans="1:7" ht="23.25" customHeight="1" x14ac:dyDescent="0.25">
      <c r="A7" s="23">
        <v>5</v>
      </c>
      <c r="B7" s="23" t="s">
        <v>61</v>
      </c>
      <c r="C7" s="25">
        <v>1100</v>
      </c>
      <c r="D7" s="25">
        <f t="shared" si="0"/>
        <v>150</v>
      </c>
      <c r="E7" s="25">
        <v>11</v>
      </c>
      <c r="F7" s="25">
        <f t="shared" si="1"/>
        <v>550</v>
      </c>
      <c r="G7" s="25">
        <f t="shared" si="2"/>
        <v>1800</v>
      </c>
    </row>
    <row r="8" spans="1:7" ht="23.25" customHeight="1" x14ac:dyDescent="0.25">
      <c r="A8" s="23">
        <v>6</v>
      </c>
      <c r="B8" s="23" t="s">
        <v>62</v>
      </c>
      <c r="C8" s="25">
        <v>3000</v>
      </c>
      <c r="D8" s="25">
        <f t="shared" si="0"/>
        <v>0</v>
      </c>
      <c r="E8" s="25">
        <v>12</v>
      </c>
      <c r="F8" s="25">
        <f t="shared" si="1"/>
        <v>1500</v>
      </c>
      <c r="G8" s="25">
        <f t="shared" si="2"/>
        <v>4500</v>
      </c>
    </row>
    <row r="9" spans="1:7" ht="23.25" customHeight="1" x14ac:dyDescent="0.25">
      <c r="A9" s="23">
        <v>7</v>
      </c>
      <c r="B9" s="23" t="s">
        <v>63</v>
      </c>
      <c r="C9" s="25">
        <v>3400</v>
      </c>
      <c r="D9" s="25">
        <f t="shared" si="0"/>
        <v>0</v>
      </c>
      <c r="E9" s="25">
        <v>13</v>
      </c>
      <c r="F9" s="25">
        <f t="shared" si="1"/>
        <v>1700</v>
      </c>
      <c r="G9" s="25">
        <f>C9+D9+F9</f>
        <v>5100</v>
      </c>
    </row>
    <row r="10" spans="1:7" ht="23.25" customHeight="1" x14ac:dyDescent="0.25">
      <c r="A10" s="23">
        <v>8</v>
      </c>
      <c r="B10" s="23" t="s">
        <v>64</v>
      </c>
      <c r="C10" s="25">
        <v>2800</v>
      </c>
      <c r="D10" s="25">
        <f t="shared" si="0"/>
        <v>0</v>
      </c>
      <c r="E10" s="25">
        <v>14</v>
      </c>
      <c r="F10" s="25">
        <f t="shared" si="1"/>
        <v>1400</v>
      </c>
      <c r="G10" s="25">
        <f>C10+D10+F10</f>
        <v>4200</v>
      </c>
    </row>
    <row r="11" spans="1:7" ht="15.75" customHeight="1" x14ac:dyDescent="0.25">
      <c r="A11" s="23"/>
      <c r="B11" s="24" t="s">
        <v>65</v>
      </c>
      <c r="C11" s="25">
        <f>SUM(C3:C10)</f>
        <v>16930</v>
      </c>
      <c r="D11" s="25">
        <f t="shared" ref="D11:G11" si="3">SUM(D3:D10)</f>
        <v>300</v>
      </c>
      <c r="E11" s="25"/>
      <c r="F11" s="25">
        <f t="shared" si="3"/>
        <v>5150</v>
      </c>
      <c r="G11" s="25">
        <f t="shared" si="3"/>
        <v>22380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B175C-06B3-465C-8B26-B5075B015BAE}">
  <dimension ref="A1:H17"/>
  <sheetViews>
    <sheetView workbookViewId="0">
      <selection activeCell="J12" sqref="J12"/>
    </sheetView>
  </sheetViews>
  <sheetFormatPr defaultRowHeight="15.75" x14ac:dyDescent="0.25"/>
  <cols>
    <col min="1" max="2" width="13.7109375" style="11" customWidth="1"/>
    <col min="3" max="3" width="14.7109375" style="11" customWidth="1"/>
    <col min="4" max="8" width="13.7109375" style="11" customWidth="1"/>
    <col min="9" max="16384" width="9.140625" style="11"/>
  </cols>
  <sheetData>
    <row r="1" spans="1:8" ht="65.25" customHeight="1" x14ac:dyDescent="0.25">
      <c r="A1" s="26" t="s">
        <v>68</v>
      </c>
      <c r="B1" s="26" t="s">
        <v>69</v>
      </c>
      <c r="C1" s="26" t="s">
        <v>70</v>
      </c>
      <c r="D1" s="26" t="s">
        <v>71</v>
      </c>
      <c r="E1" s="26" t="s">
        <v>72</v>
      </c>
      <c r="F1" s="26" t="s">
        <v>73</v>
      </c>
      <c r="G1" s="26" t="s">
        <v>74</v>
      </c>
      <c r="H1" s="26" t="s">
        <v>75</v>
      </c>
    </row>
    <row r="2" spans="1:8" x14ac:dyDescent="0.25">
      <c r="A2" s="27">
        <v>0</v>
      </c>
      <c r="B2" s="12" t="e">
        <f>LOG10(A2)</f>
        <v>#NUM!</v>
      </c>
      <c r="C2" s="28" t="e">
        <f>LN(A2)</f>
        <v>#NUM!</v>
      </c>
      <c r="D2" s="12">
        <f>SQRT(A2)</f>
        <v>0</v>
      </c>
      <c r="E2" s="12">
        <f>POWER(A2,2)</f>
        <v>0</v>
      </c>
      <c r="F2" s="12">
        <f>POWER(A2,3)</f>
        <v>0</v>
      </c>
      <c r="G2" s="12">
        <f>POWER(2,A2)</f>
        <v>1</v>
      </c>
      <c r="H2" s="12">
        <f>FACT(A2)</f>
        <v>1</v>
      </c>
    </row>
    <row r="3" spans="1:8" x14ac:dyDescent="0.25">
      <c r="A3" s="27">
        <v>1</v>
      </c>
      <c r="B3" s="12">
        <f t="shared" ref="B3:B17" si="0">LOG10(A3)</f>
        <v>0</v>
      </c>
      <c r="C3" s="28">
        <f t="shared" ref="C3:C17" si="1">LN(A3)</f>
        <v>0</v>
      </c>
      <c r="D3" s="12">
        <f t="shared" ref="D3:D17" si="2">SQRT(A3)</f>
        <v>1</v>
      </c>
      <c r="E3" s="12">
        <f t="shared" ref="E3:E17" si="3">POWER(A3,2)</f>
        <v>1</v>
      </c>
      <c r="F3" s="12">
        <f t="shared" ref="F3:F17" si="4">POWER(A3,3)</f>
        <v>1</v>
      </c>
      <c r="G3" s="12">
        <f t="shared" ref="G3:G17" si="5">POWER(2,A3)</f>
        <v>2</v>
      </c>
      <c r="H3" s="12">
        <f t="shared" ref="H3:H17" si="6">FACT(A3)</f>
        <v>1</v>
      </c>
    </row>
    <row r="4" spans="1:8" x14ac:dyDescent="0.25">
      <c r="A4" s="27">
        <v>2</v>
      </c>
      <c r="B4" s="12">
        <f t="shared" si="0"/>
        <v>0.3010299956639812</v>
      </c>
      <c r="C4" s="28">
        <f t="shared" si="1"/>
        <v>0.69314718055994529</v>
      </c>
      <c r="D4" s="12">
        <f t="shared" si="2"/>
        <v>1.4142135623730951</v>
      </c>
      <c r="E4" s="12">
        <f t="shared" si="3"/>
        <v>4</v>
      </c>
      <c r="F4" s="12">
        <f t="shared" si="4"/>
        <v>8</v>
      </c>
      <c r="G4" s="12">
        <f t="shared" si="5"/>
        <v>4</v>
      </c>
      <c r="H4" s="12">
        <f t="shared" si="6"/>
        <v>2</v>
      </c>
    </row>
    <row r="5" spans="1:8" x14ac:dyDescent="0.25">
      <c r="A5" s="27">
        <v>3</v>
      </c>
      <c r="B5" s="12">
        <f t="shared" si="0"/>
        <v>0.47712125471966244</v>
      </c>
      <c r="C5" s="28">
        <f t="shared" si="1"/>
        <v>1.0986122886681098</v>
      </c>
      <c r="D5" s="12">
        <f t="shared" si="2"/>
        <v>1.7320508075688772</v>
      </c>
      <c r="E5" s="12">
        <f t="shared" si="3"/>
        <v>9</v>
      </c>
      <c r="F5" s="12">
        <f t="shared" si="4"/>
        <v>27</v>
      </c>
      <c r="G5" s="12">
        <f t="shared" si="5"/>
        <v>8</v>
      </c>
      <c r="H5" s="12">
        <f t="shared" si="6"/>
        <v>6</v>
      </c>
    </row>
    <row r="6" spans="1:8" x14ac:dyDescent="0.25">
      <c r="A6" s="27">
        <v>4</v>
      </c>
      <c r="B6" s="12">
        <f t="shared" si="0"/>
        <v>0.6020599913279624</v>
      </c>
      <c r="C6" s="28">
        <f t="shared" si="1"/>
        <v>1.3862943611198906</v>
      </c>
      <c r="D6" s="12">
        <f t="shared" si="2"/>
        <v>2</v>
      </c>
      <c r="E6" s="12">
        <f t="shared" si="3"/>
        <v>16</v>
      </c>
      <c r="F6" s="12">
        <f t="shared" si="4"/>
        <v>64</v>
      </c>
      <c r="G6" s="12">
        <f t="shared" si="5"/>
        <v>16</v>
      </c>
      <c r="H6" s="12">
        <f t="shared" si="6"/>
        <v>24</v>
      </c>
    </row>
    <row r="7" spans="1:8" x14ac:dyDescent="0.25">
      <c r="A7" s="27">
        <v>5</v>
      </c>
      <c r="B7" s="12">
        <f t="shared" si="0"/>
        <v>0.69897000433601886</v>
      </c>
      <c r="C7" s="28">
        <f t="shared" si="1"/>
        <v>1.6094379124341003</v>
      </c>
      <c r="D7" s="12">
        <f t="shared" si="2"/>
        <v>2.2360679774997898</v>
      </c>
      <c r="E7" s="12">
        <f t="shared" si="3"/>
        <v>25</v>
      </c>
      <c r="F7" s="12">
        <f t="shared" si="4"/>
        <v>125</v>
      </c>
      <c r="G7" s="12">
        <f t="shared" si="5"/>
        <v>32</v>
      </c>
      <c r="H7" s="12">
        <f t="shared" si="6"/>
        <v>120</v>
      </c>
    </row>
    <row r="8" spans="1:8" x14ac:dyDescent="0.25">
      <c r="A8" s="27">
        <v>6</v>
      </c>
      <c r="B8" s="12">
        <f t="shared" si="0"/>
        <v>0.77815125038364363</v>
      </c>
      <c r="C8" s="28">
        <f t="shared" si="1"/>
        <v>1.791759469228055</v>
      </c>
      <c r="D8" s="12">
        <f t="shared" si="2"/>
        <v>2.4494897427831779</v>
      </c>
      <c r="E8" s="12">
        <f t="shared" si="3"/>
        <v>36</v>
      </c>
      <c r="F8" s="12">
        <f t="shared" si="4"/>
        <v>216</v>
      </c>
      <c r="G8" s="12">
        <f t="shared" si="5"/>
        <v>64</v>
      </c>
      <c r="H8" s="12">
        <f t="shared" si="6"/>
        <v>720</v>
      </c>
    </row>
    <row r="9" spans="1:8" x14ac:dyDescent="0.25">
      <c r="A9" s="27">
        <v>7</v>
      </c>
      <c r="B9" s="12">
        <f t="shared" si="0"/>
        <v>0.84509804001425681</v>
      </c>
      <c r="C9" s="28">
        <f t="shared" si="1"/>
        <v>1.9459101490553132</v>
      </c>
      <c r="D9" s="12">
        <f t="shared" si="2"/>
        <v>2.6457513110645907</v>
      </c>
      <c r="E9" s="12">
        <f t="shared" si="3"/>
        <v>49</v>
      </c>
      <c r="F9" s="12">
        <f t="shared" si="4"/>
        <v>343</v>
      </c>
      <c r="G9" s="12">
        <f t="shared" si="5"/>
        <v>128</v>
      </c>
      <c r="H9" s="12">
        <f t="shared" si="6"/>
        <v>5040</v>
      </c>
    </row>
    <row r="10" spans="1:8" x14ac:dyDescent="0.25">
      <c r="A10" s="27">
        <v>8</v>
      </c>
      <c r="B10" s="12">
        <f t="shared" si="0"/>
        <v>0.90308998699194354</v>
      </c>
      <c r="C10" s="28">
        <f t="shared" si="1"/>
        <v>2.0794415416798357</v>
      </c>
      <c r="D10" s="12">
        <f t="shared" si="2"/>
        <v>2.8284271247461903</v>
      </c>
      <c r="E10" s="12">
        <f t="shared" si="3"/>
        <v>64</v>
      </c>
      <c r="F10" s="12">
        <f t="shared" si="4"/>
        <v>512</v>
      </c>
      <c r="G10" s="12">
        <f t="shared" si="5"/>
        <v>256</v>
      </c>
      <c r="H10" s="12">
        <f t="shared" si="6"/>
        <v>40320</v>
      </c>
    </row>
    <row r="11" spans="1:8" x14ac:dyDescent="0.25">
      <c r="A11" s="27">
        <v>9</v>
      </c>
      <c r="B11" s="12">
        <f t="shared" si="0"/>
        <v>0.95424250943932487</v>
      </c>
      <c r="C11" s="28">
        <f t="shared" si="1"/>
        <v>2.1972245773362196</v>
      </c>
      <c r="D11" s="12">
        <f t="shared" si="2"/>
        <v>3</v>
      </c>
      <c r="E11" s="12">
        <f t="shared" si="3"/>
        <v>81</v>
      </c>
      <c r="F11" s="12">
        <f t="shared" si="4"/>
        <v>729</v>
      </c>
      <c r="G11" s="12">
        <f t="shared" si="5"/>
        <v>512</v>
      </c>
      <c r="H11" s="12">
        <f t="shared" si="6"/>
        <v>362880</v>
      </c>
    </row>
    <row r="12" spans="1:8" x14ac:dyDescent="0.25">
      <c r="A12" s="27">
        <v>10</v>
      </c>
      <c r="B12" s="12">
        <f t="shared" si="0"/>
        <v>1</v>
      </c>
      <c r="C12" s="28">
        <f t="shared" si="1"/>
        <v>2.3025850929940459</v>
      </c>
      <c r="D12" s="12">
        <f t="shared" si="2"/>
        <v>3.1622776601683795</v>
      </c>
      <c r="E12" s="12">
        <f t="shared" si="3"/>
        <v>100</v>
      </c>
      <c r="F12" s="12">
        <f t="shared" si="4"/>
        <v>1000</v>
      </c>
      <c r="G12" s="12">
        <f t="shared" si="5"/>
        <v>1024</v>
      </c>
      <c r="H12" s="12">
        <f t="shared" si="6"/>
        <v>3628800</v>
      </c>
    </row>
    <row r="13" spans="1:8" x14ac:dyDescent="0.25">
      <c r="A13" s="27">
        <v>11</v>
      </c>
      <c r="B13" s="12">
        <f t="shared" si="0"/>
        <v>1.0413926851582251</v>
      </c>
      <c r="C13" s="28">
        <f t="shared" si="1"/>
        <v>2.3978952727983707</v>
      </c>
      <c r="D13" s="12">
        <f t="shared" si="2"/>
        <v>3.3166247903553998</v>
      </c>
      <c r="E13" s="12">
        <f t="shared" si="3"/>
        <v>121</v>
      </c>
      <c r="F13" s="12">
        <f t="shared" si="4"/>
        <v>1331</v>
      </c>
      <c r="G13" s="12">
        <f t="shared" si="5"/>
        <v>2048</v>
      </c>
      <c r="H13" s="12">
        <f t="shared" si="6"/>
        <v>39916800</v>
      </c>
    </row>
    <row r="14" spans="1:8" x14ac:dyDescent="0.25">
      <c r="A14" s="27">
        <v>12</v>
      </c>
      <c r="B14" s="12">
        <f t="shared" si="0"/>
        <v>1.0791812460476249</v>
      </c>
      <c r="C14" s="28">
        <f t="shared" si="1"/>
        <v>2.4849066497880004</v>
      </c>
      <c r="D14" s="12">
        <f t="shared" si="2"/>
        <v>3.4641016151377544</v>
      </c>
      <c r="E14" s="12">
        <f t="shared" si="3"/>
        <v>144</v>
      </c>
      <c r="F14" s="12">
        <f t="shared" si="4"/>
        <v>1728</v>
      </c>
      <c r="G14" s="12">
        <f t="shared" si="5"/>
        <v>4096</v>
      </c>
      <c r="H14" s="12">
        <f t="shared" si="6"/>
        <v>479001600</v>
      </c>
    </row>
    <row r="15" spans="1:8" x14ac:dyDescent="0.25">
      <c r="A15" s="27">
        <v>13</v>
      </c>
      <c r="B15" s="12">
        <f t="shared" si="0"/>
        <v>1.1139433523068367</v>
      </c>
      <c r="C15" s="28">
        <f t="shared" si="1"/>
        <v>2.5649493574615367</v>
      </c>
      <c r="D15" s="12">
        <f t="shared" si="2"/>
        <v>3.6055512754639891</v>
      </c>
      <c r="E15" s="12">
        <f t="shared" si="3"/>
        <v>169</v>
      </c>
      <c r="F15" s="12">
        <f t="shared" si="4"/>
        <v>2197</v>
      </c>
      <c r="G15" s="12">
        <f t="shared" si="5"/>
        <v>8192</v>
      </c>
      <c r="H15" s="12">
        <f t="shared" si="6"/>
        <v>6227020800</v>
      </c>
    </row>
    <row r="16" spans="1:8" x14ac:dyDescent="0.25">
      <c r="A16" s="27">
        <v>14</v>
      </c>
      <c r="B16" s="12">
        <f t="shared" si="0"/>
        <v>1.146128035678238</v>
      </c>
      <c r="C16" s="28">
        <f t="shared" si="1"/>
        <v>2.6390573296152584</v>
      </c>
      <c r="D16" s="12">
        <f t="shared" si="2"/>
        <v>3.7416573867739413</v>
      </c>
      <c r="E16" s="12">
        <f t="shared" si="3"/>
        <v>196</v>
      </c>
      <c r="F16" s="12">
        <f t="shared" si="4"/>
        <v>2744</v>
      </c>
      <c r="G16" s="12">
        <f t="shared" si="5"/>
        <v>16384</v>
      </c>
      <c r="H16" s="12">
        <f t="shared" si="6"/>
        <v>87178291200</v>
      </c>
    </row>
    <row r="17" spans="1:8" x14ac:dyDescent="0.25">
      <c r="A17" s="27">
        <v>15</v>
      </c>
      <c r="B17" s="12">
        <f t="shared" si="0"/>
        <v>1.1760912590556813</v>
      </c>
      <c r="C17" s="28">
        <f t="shared" si="1"/>
        <v>2.7080502011022101</v>
      </c>
      <c r="D17" s="12">
        <f t="shared" si="2"/>
        <v>3.872983346207417</v>
      </c>
      <c r="E17" s="12">
        <f t="shared" si="3"/>
        <v>225</v>
      </c>
      <c r="F17" s="12">
        <f t="shared" si="4"/>
        <v>3375</v>
      </c>
      <c r="G17" s="12">
        <f t="shared" si="5"/>
        <v>32768</v>
      </c>
      <c r="H17" s="12">
        <f t="shared" si="6"/>
        <v>1307674368000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5</vt:i4>
      </vt:variant>
    </vt:vector>
  </HeadingPairs>
  <TitlesOfParts>
    <vt:vector size="5" baseType="lpstr">
      <vt:lpstr>ПР 1</vt:lpstr>
      <vt:lpstr>ПР 2</vt:lpstr>
      <vt:lpstr>ПР 3</vt:lpstr>
      <vt:lpstr>ПР 4</vt:lpstr>
      <vt:lpstr>ПР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Oleh Liubchenko</dc:creator>
  <cp:lastModifiedBy>Oleh Liubchenko</cp:lastModifiedBy>
  <dcterms:created xsi:type="dcterms:W3CDTF">2015-06-05T18:19:34Z</dcterms:created>
  <dcterms:modified xsi:type="dcterms:W3CDTF">2023-04-24T20:01:29Z</dcterms:modified>
</cp:coreProperties>
</file>