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0c886104ccbe78/Work folder/Collage/Practic/Excel/"/>
    </mc:Choice>
  </mc:AlternateContent>
  <xr:revisionPtr revIDLastSave="1" documentId="8_{6CED74FD-3ED6-419C-9653-E8A34DFE2BF8}" xr6:coauthVersionLast="47" xr6:coauthVersionMax="47" xr10:uidLastSave="{6455BF00-2EAF-48EC-BB0B-FF72E148C1DE}"/>
  <bookViews>
    <workbookView xWindow="-120" yWindow="-120" windowWidth="29040" windowHeight="15720" activeTab="3" xr2:uid="{FA575CC3-3AF6-4B34-A5DD-4A807A292CED}"/>
  </bookViews>
  <sheets>
    <sheet name="ПР 6.1" sheetId="1" r:id="rId1"/>
    <sheet name="ПР 6.2" sheetId="2" r:id="rId2"/>
    <sheet name="ПР 7.1" sheetId="3" r:id="rId3"/>
    <sheet name="ПР 7.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B4" i="5"/>
  <c r="E4" i="5"/>
  <c r="G4" i="5"/>
  <c r="B5" i="5"/>
  <c r="E5" i="5"/>
  <c r="G5" i="5"/>
  <c r="B6" i="5"/>
  <c r="E6" i="5"/>
  <c r="G6" i="5"/>
  <c r="B7" i="5"/>
  <c r="E7" i="5"/>
  <c r="G7" i="5"/>
  <c r="B8" i="5"/>
  <c r="E8" i="5"/>
  <c r="F8" i="5"/>
  <c r="G8" i="5"/>
  <c r="B9" i="5"/>
  <c r="E9" i="5"/>
  <c r="F9" i="5"/>
  <c r="B10" i="5"/>
  <c r="C10" i="5"/>
  <c r="D10" i="5"/>
  <c r="E10" i="5"/>
  <c r="F10" i="5"/>
  <c r="H10" i="5"/>
  <c r="B11" i="5"/>
  <c r="C11" i="5"/>
  <c r="D11" i="5"/>
  <c r="E11" i="5"/>
  <c r="F11" i="5"/>
  <c r="H11" i="5"/>
  <c r="B12" i="5"/>
  <c r="C12" i="5"/>
  <c r="D12" i="5"/>
  <c r="E12" i="5"/>
  <c r="F12" i="5"/>
  <c r="H12" i="5"/>
  <c r="B13" i="5"/>
  <c r="C13" i="5"/>
  <c r="D13" i="5"/>
  <c r="E13" i="5"/>
  <c r="F13" i="5"/>
  <c r="H13" i="5"/>
  <c r="B14" i="5"/>
  <c r="C14" i="5"/>
  <c r="D14" i="5"/>
  <c r="E14" i="5"/>
  <c r="F14" i="5"/>
  <c r="H14" i="5"/>
  <c r="I14" i="5"/>
  <c r="J14" i="5"/>
  <c r="K14" i="5"/>
  <c r="B15" i="5"/>
  <c r="C15" i="5"/>
  <c r="D15" i="5"/>
  <c r="E15" i="5"/>
  <c r="F15" i="5"/>
  <c r="I15" i="5"/>
  <c r="J15" i="5"/>
  <c r="K15" i="5"/>
  <c r="B16" i="5"/>
  <c r="C16" i="5"/>
  <c r="D16" i="5"/>
  <c r="E16" i="5"/>
  <c r="F16" i="5"/>
  <c r="I16" i="5"/>
  <c r="J16" i="5"/>
  <c r="K16" i="5"/>
  <c r="B17" i="5"/>
  <c r="C17" i="5"/>
  <c r="D17" i="5"/>
  <c r="E17" i="5"/>
  <c r="F17" i="5"/>
  <c r="I17" i="5"/>
  <c r="J17" i="5"/>
  <c r="K17" i="5"/>
  <c r="B18" i="5"/>
  <c r="C18" i="5"/>
  <c r="D18" i="5"/>
  <c r="E18" i="5"/>
  <c r="F18" i="5"/>
  <c r="H18" i="5"/>
  <c r="I18" i="5"/>
  <c r="J18" i="5"/>
  <c r="K18" i="5"/>
  <c r="B19" i="5"/>
  <c r="C19" i="5"/>
  <c r="D19" i="5"/>
  <c r="E19" i="5"/>
  <c r="F19" i="5"/>
  <c r="H19" i="5"/>
  <c r="B20" i="5"/>
  <c r="C20" i="5"/>
  <c r="D20" i="5"/>
  <c r="E20" i="5"/>
  <c r="F20" i="5"/>
  <c r="H20" i="5"/>
  <c r="B21" i="5"/>
  <c r="C21" i="5"/>
  <c r="D21" i="5"/>
  <c r="E21" i="5"/>
  <c r="F21" i="5"/>
  <c r="H21" i="5"/>
  <c r="B22" i="5"/>
  <c r="C22" i="5"/>
  <c r="D22" i="5"/>
  <c r="E22" i="5"/>
  <c r="F22" i="5"/>
  <c r="H22" i="5"/>
  <c r="B23" i="5"/>
  <c r="E23" i="5"/>
  <c r="F23" i="5"/>
  <c r="B24" i="5"/>
  <c r="E24" i="5"/>
  <c r="F24" i="5"/>
  <c r="G24" i="5"/>
  <c r="B25" i="5"/>
  <c r="E25" i="5"/>
  <c r="G25" i="5"/>
  <c r="B26" i="5"/>
  <c r="E26" i="5"/>
  <c r="G26" i="5"/>
  <c r="B27" i="5"/>
  <c r="E27" i="5"/>
  <c r="G27" i="5"/>
  <c r="B28" i="5"/>
  <c r="E28" i="5"/>
  <c r="G28" i="5"/>
  <c r="E29" i="5"/>
  <c r="E30" i="5"/>
  <c r="D4" i="3" l="1"/>
  <c r="D5" i="3"/>
  <c r="D3" i="3"/>
  <c r="C4" i="3"/>
  <c r="C5" i="3"/>
  <c r="C3" i="3"/>
  <c r="B3" i="3"/>
  <c r="B4" i="3"/>
  <c r="B5" i="3"/>
  <c r="C7" i="2"/>
  <c r="C6" i="2"/>
  <c r="C5" i="2"/>
  <c r="C4" i="2"/>
  <c r="C3" i="2"/>
  <c r="B8" i="2"/>
</calcChain>
</file>

<file path=xl/sharedStrings.xml><?xml version="1.0" encoding="utf-8"?>
<sst xmlns="http://schemas.openxmlformats.org/spreadsheetml/2006/main" count="64" uniqueCount="64">
  <si>
    <t>Продаж авто в Україні за 2022 рік</t>
  </si>
  <si>
    <t>Область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</si>
  <si>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</si>
  <si>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</si>
  <si>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</si>
  <si>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</si>
  <si>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</si>
  <si>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</si>
  <si>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</si>
  <si>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Вересень</t>
  </si>
  <si>
    <t>Жовтень</t>
  </si>
  <si>
    <t>Листопад</t>
  </si>
  <si>
    <t>Грудень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</si>
  <si>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</si>
  <si>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</si>
  <si>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</si>
  <si>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</si>
  <si>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</si>
  <si>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</si>
  <si>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Запоріжська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</si>
  <si>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</si>
  <si>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</si>
  <si>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</si>
  <si>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</si>
  <si>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</si>
  <si>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</si>
  <si>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</si>
  <si>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</si>
  <si>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</si>
  <si>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</si>
  <si>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</si>
  <si>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</si>
  <si>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</si>
  <si>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</si>
  <si>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</si>
  <si>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</si>
  <si>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</si>
  <si>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>АРК</t>
  </si>
  <si>
    <t>Продаж єгипетських сувенірів</t>
  </si>
  <si>
    <t>Найменування товару</t>
  </si>
  <si>
    <t>Кількість</t>
  </si>
  <si>
    <t>Відсоток</t>
  </si>
  <si>
    <t>Всього продано:</t>
  </si>
  <si>
    <t>Піраміда Хеопса</t>
  </si>
  <si>
    <t>Сфінкс</t>
  </si>
  <si>
    <t>Верблюд</t>
  </si>
  <si>
    <t>Намисто</t>
  </si>
  <si>
    <t>Кольорові листівки</t>
  </si>
  <si>
    <t>x, град</t>
  </si>
  <si>
    <t>x, радіан</t>
  </si>
  <si>
    <t>sin(x)</t>
  </si>
  <si>
    <t>cos(x)</t>
  </si>
  <si>
    <r>
      <t xml:space="preserve">Графіки функцій </t>
    </r>
    <r>
      <rPr>
        <b/>
        <i/>
        <sz val="12"/>
        <color theme="1"/>
        <rFont val="Times New Roman"/>
        <family val="1"/>
        <charset val="204"/>
      </rPr>
      <t>sin(x)</t>
    </r>
    <r>
      <rPr>
        <sz val="12"/>
        <color theme="1"/>
        <rFont val="Times New Roman"/>
        <family val="1"/>
        <charset val="204"/>
      </rPr>
      <t xml:space="preserve"> та </t>
    </r>
    <r>
      <rPr>
        <b/>
        <i/>
        <sz val="12"/>
        <color theme="1"/>
        <rFont val="Times New Roman"/>
        <family val="1"/>
        <charset val="204"/>
      </rPr>
      <t>cos(x)</t>
    </r>
  </si>
  <si>
    <t>Y10</t>
  </si>
  <si>
    <t>Y9</t>
  </si>
  <si>
    <t>Y8</t>
  </si>
  <si>
    <t>Y7</t>
  </si>
  <si>
    <t>Y6</t>
  </si>
  <si>
    <t>Y5</t>
  </si>
  <si>
    <t>Y4</t>
  </si>
  <si>
    <t>Y3</t>
  </si>
  <si>
    <t>Y2</t>
  </si>
  <si>
    <t>Y1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</si>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</sst>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9" fontId="2" fillId="0" borderId="6" xfId="1" applyFont="1" applyBorder="1" applyAlignment="1">
      <alignment horizontal="left" vertical="center" wrapText="1"/>
    </xf>
    <xf numFmtId="0" fontId="2" fillId="2" borderId="6" xfId="0" applyFont="1" applyFill="1" applyBorder="1"/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'ПР 6.1'!$A$1:$L$1</c:f>
          <c:strCache>
            <c:ptCount val="12"/>
            <c:pt idx="0">
              <c:v>Продаж авто в Україні за 2022 рік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'ПР 6.1'!$B$2</c:f>
              <c:strCache>
                <c:ptCount val="1"/>
                <c:pt idx="0">
                  <c:v>Січень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6.1'!$B$3:$B$27</c:f>
              <c:numCache>
                <c:formatCode>General</c:formatCode>
                <c:ptCount val="25"/>
                <c:pt idx="0">
                  <c:v>7333</c:v>
                </c:pt>
                <c:pt idx="1">
                  <c:v>4022</c:v>
                </c:pt>
                <c:pt idx="2">
                  <c:v>11266</c:v>
                </c:pt>
                <c:pt idx="3">
                  <c:v>5229</c:v>
                </c:pt>
                <c:pt idx="4">
                  <c:v>3947</c:v>
                </c:pt>
                <c:pt idx="5">
                  <c:v>5504</c:v>
                </c:pt>
                <c:pt idx="6">
                  <c:v>6012</c:v>
                </c:pt>
                <c:pt idx="7">
                  <c:v>5862</c:v>
                </c:pt>
                <c:pt idx="8">
                  <c:v>13919</c:v>
                </c:pt>
                <c:pt idx="9">
                  <c:v>4101</c:v>
                </c:pt>
                <c:pt idx="10">
                  <c:v>2229</c:v>
                </c:pt>
                <c:pt idx="11">
                  <c:v>9485</c:v>
                </c:pt>
                <c:pt idx="12">
                  <c:v>3827</c:v>
                </c:pt>
                <c:pt idx="13">
                  <c:v>8322</c:v>
                </c:pt>
                <c:pt idx="14">
                  <c:v>5949</c:v>
                </c:pt>
                <c:pt idx="15">
                  <c:v>4649</c:v>
                </c:pt>
                <c:pt idx="16">
                  <c:v>2431</c:v>
                </c:pt>
                <c:pt idx="17">
                  <c:v>4884</c:v>
                </c:pt>
                <c:pt idx="18">
                  <c:v>7991</c:v>
                </c:pt>
                <c:pt idx="19">
                  <c:v>3289</c:v>
                </c:pt>
                <c:pt idx="20">
                  <c:v>4382</c:v>
                </c:pt>
                <c:pt idx="21">
                  <c:v>4816</c:v>
                </c:pt>
                <c:pt idx="22">
                  <c:v>3901</c:v>
                </c:pt>
                <c:pt idx="23">
                  <c:v>3934</c:v>
                </c:pt>
                <c:pt idx="2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3B9-9AD9-7A0B0C13A758}"/>
            </c:ext>
          </c:extLst>
        </c:ser>
        <c:ser>
          <c:idx val="1"/>
          <c:order val="1"/>
          <c:tx>
            <c:strRef>
              <c:f>'ПР 6.1'!$C$2</c:f>
              <c:strCache>
                <c:ptCount val="1"/>
                <c:pt idx="0">
                  <c:v>Лютий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6.1'!$C$3:$C$27</c:f>
              <c:numCache>
                <c:formatCode>General</c:formatCode>
                <c:ptCount val="25"/>
                <c:pt idx="0">
                  <c:v>4947</c:v>
                </c:pt>
                <c:pt idx="1">
                  <c:v>3124</c:v>
                </c:pt>
                <c:pt idx="2">
                  <c:v>12250</c:v>
                </c:pt>
                <c:pt idx="3">
                  <c:v>5781</c:v>
                </c:pt>
                <c:pt idx="4">
                  <c:v>3236</c:v>
                </c:pt>
                <c:pt idx="5">
                  <c:v>3976</c:v>
                </c:pt>
                <c:pt idx="6">
                  <c:v>5885</c:v>
                </c:pt>
                <c:pt idx="7">
                  <c:v>6145</c:v>
                </c:pt>
                <c:pt idx="8">
                  <c:v>15085</c:v>
                </c:pt>
                <c:pt idx="9">
                  <c:v>3963</c:v>
                </c:pt>
                <c:pt idx="10">
                  <c:v>2236</c:v>
                </c:pt>
                <c:pt idx="11">
                  <c:v>10431</c:v>
                </c:pt>
                <c:pt idx="12">
                  <c:v>2262</c:v>
                </c:pt>
                <c:pt idx="13">
                  <c:v>10631</c:v>
                </c:pt>
                <c:pt idx="14">
                  <c:v>5260</c:v>
                </c:pt>
                <c:pt idx="15">
                  <c:v>4592</c:v>
                </c:pt>
                <c:pt idx="16">
                  <c:v>3818</c:v>
                </c:pt>
                <c:pt idx="17">
                  <c:v>3024</c:v>
                </c:pt>
                <c:pt idx="18">
                  <c:v>9916</c:v>
                </c:pt>
                <c:pt idx="19">
                  <c:v>3459</c:v>
                </c:pt>
                <c:pt idx="20">
                  <c:v>2843</c:v>
                </c:pt>
                <c:pt idx="21">
                  <c:v>5335</c:v>
                </c:pt>
                <c:pt idx="22">
                  <c:v>2674</c:v>
                </c:pt>
                <c:pt idx="23">
                  <c:v>3231</c:v>
                </c:pt>
                <c:pt idx="2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3B9-9AD9-7A0B0C13A758}"/>
            </c:ext>
          </c:extLst>
        </c:ser>
        <c:ser>
          <c:idx val="2"/>
          <c:order val="2"/>
          <c:tx>
            <c:strRef>
              <c:f>'ПР 6.1'!$D$2</c:f>
              <c:strCache>
                <c:ptCount val="1"/>
                <c:pt idx="0">
                  <c:v>Березень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6.1'!$D$3:$D$27</c:f>
              <c:numCache>
                <c:formatCode>General</c:formatCode>
                <c:ptCount val="25"/>
                <c:pt idx="0">
                  <c:v>661</c:v>
                </c:pt>
                <c:pt idx="1">
                  <c:v>833</c:v>
                </c:pt>
                <c:pt idx="2">
                  <c:v>1103</c:v>
                </c:pt>
                <c:pt idx="3">
                  <c:v>197</c:v>
                </c:pt>
                <c:pt idx="4">
                  <c:v>258</c:v>
                </c:pt>
                <c:pt idx="5">
                  <c:v>395</c:v>
                </c:pt>
                <c:pt idx="6">
                  <c:v>198</c:v>
                </c:pt>
                <c:pt idx="7">
                  <c:v>1010</c:v>
                </c:pt>
                <c:pt idx="8">
                  <c:v>837</c:v>
                </c:pt>
                <c:pt idx="9">
                  <c:v>229</c:v>
                </c:pt>
                <c:pt idx="10">
                  <c:v>63</c:v>
                </c:pt>
                <c:pt idx="11">
                  <c:v>1674</c:v>
                </c:pt>
                <c:pt idx="12">
                  <c:v>64</c:v>
                </c:pt>
                <c:pt idx="13">
                  <c:v>692</c:v>
                </c:pt>
                <c:pt idx="14">
                  <c:v>389</c:v>
                </c:pt>
                <c:pt idx="15">
                  <c:v>883</c:v>
                </c:pt>
                <c:pt idx="16">
                  <c:v>68</c:v>
                </c:pt>
                <c:pt idx="17">
                  <c:v>889</c:v>
                </c:pt>
                <c:pt idx="18">
                  <c:v>280</c:v>
                </c:pt>
                <c:pt idx="19">
                  <c:v>12</c:v>
                </c:pt>
                <c:pt idx="20">
                  <c:v>328</c:v>
                </c:pt>
                <c:pt idx="21">
                  <c:v>462</c:v>
                </c:pt>
                <c:pt idx="22">
                  <c:v>512</c:v>
                </c:pt>
                <c:pt idx="23">
                  <c:v>61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3B9-9AD9-7A0B0C13A758}"/>
            </c:ext>
          </c:extLst>
        </c:ser>
        <c:ser>
          <c:idx val="3"/>
          <c:order val="3"/>
          <c:tx>
            <c:strRef>
              <c:f>'ПР 6.1'!$E$2</c:f>
              <c:strCache>
                <c:ptCount val="1"/>
                <c:pt idx="0">
                  <c:v>Квітень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6.1'!$E$3:$E$27</c:f>
              <c:numCache>
                <c:formatCode>General</c:formatCode>
                <c:ptCount val="25"/>
                <c:pt idx="0">
                  <c:v>4362</c:v>
                </c:pt>
                <c:pt idx="1">
                  <c:v>4418</c:v>
                </c:pt>
                <c:pt idx="2">
                  <c:v>5876</c:v>
                </c:pt>
                <c:pt idx="3">
                  <c:v>1736</c:v>
                </c:pt>
                <c:pt idx="4">
                  <c:v>2446</c:v>
                </c:pt>
                <c:pt idx="5">
                  <c:v>3472</c:v>
                </c:pt>
                <c:pt idx="6">
                  <c:v>2155</c:v>
                </c:pt>
                <c:pt idx="7">
                  <c:v>3568</c:v>
                </c:pt>
                <c:pt idx="8">
                  <c:v>8707</c:v>
                </c:pt>
                <c:pt idx="9">
                  <c:v>2133</c:v>
                </c:pt>
                <c:pt idx="10">
                  <c:v>551</c:v>
                </c:pt>
                <c:pt idx="11">
                  <c:v>9249</c:v>
                </c:pt>
                <c:pt idx="12">
                  <c:v>1284</c:v>
                </c:pt>
                <c:pt idx="13">
                  <c:v>5223</c:v>
                </c:pt>
                <c:pt idx="14">
                  <c:v>2899</c:v>
                </c:pt>
                <c:pt idx="15">
                  <c:v>3738</c:v>
                </c:pt>
                <c:pt idx="16">
                  <c:v>1277</c:v>
                </c:pt>
                <c:pt idx="17">
                  <c:v>2815</c:v>
                </c:pt>
                <c:pt idx="18">
                  <c:v>2168</c:v>
                </c:pt>
                <c:pt idx="19">
                  <c:v>426</c:v>
                </c:pt>
                <c:pt idx="20">
                  <c:v>3310</c:v>
                </c:pt>
                <c:pt idx="21">
                  <c:v>3131</c:v>
                </c:pt>
                <c:pt idx="22">
                  <c:v>3068</c:v>
                </c:pt>
                <c:pt idx="23">
                  <c:v>1184</c:v>
                </c:pt>
                <c:pt idx="2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3B9-9AD9-7A0B0C13A758}"/>
            </c:ext>
          </c:extLst>
        </c:ser>
        <c:ser>
          <c:idx val="4"/>
          <c:order val="4"/>
          <c:tx>
            <c:strRef>
              <c:f>'ПР 6.1'!$F$2</c:f>
              <c:strCache>
                <c:ptCount val="1"/>
                <c:pt idx="0">
                  <c:v>Травень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6.1'!$F$3:$F$27</c:f>
              <c:numCache>
                <c:formatCode>General</c:formatCode>
                <c:ptCount val="25"/>
                <c:pt idx="0">
                  <c:v>8001</c:v>
                </c:pt>
                <c:pt idx="1">
                  <c:v>9763</c:v>
                </c:pt>
                <c:pt idx="2">
                  <c:v>8835</c:v>
                </c:pt>
                <c:pt idx="3">
                  <c:v>2689</c:v>
                </c:pt>
                <c:pt idx="4">
                  <c:v>3275</c:v>
                </c:pt>
                <c:pt idx="5">
                  <c:v>7058</c:v>
                </c:pt>
                <c:pt idx="6">
                  <c:v>2871</c:v>
                </c:pt>
                <c:pt idx="7">
                  <c:v>7535</c:v>
                </c:pt>
                <c:pt idx="8">
                  <c:v>14530</c:v>
                </c:pt>
                <c:pt idx="9">
                  <c:v>3521</c:v>
                </c:pt>
                <c:pt idx="10">
                  <c:v>922</c:v>
                </c:pt>
                <c:pt idx="11">
                  <c:v>19047</c:v>
                </c:pt>
                <c:pt idx="12">
                  <c:v>2100</c:v>
                </c:pt>
                <c:pt idx="13">
                  <c:v>7779</c:v>
                </c:pt>
                <c:pt idx="14">
                  <c:v>4863</c:v>
                </c:pt>
                <c:pt idx="15">
                  <c:v>9097</c:v>
                </c:pt>
                <c:pt idx="16">
                  <c:v>2849</c:v>
                </c:pt>
                <c:pt idx="17">
                  <c:v>6058</c:v>
                </c:pt>
                <c:pt idx="18">
                  <c:v>4605</c:v>
                </c:pt>
                <c:pt idx="19">
                  <c:v>718</c:v>
                </c:pt>
                <c:pt idx="20">
                  <c:v>6214</c:v>
                </c:pt>
                <c:pt idx="21">
                  <c:v>5412</c:v>
                </c:pt>
                <c:pt idx="22">
                  <c:v>5539</c:v>
                </c:pt>
                <c:pt idx="23">
                  <c:v>2911</c:v>
                </c:pt>
                <c:pt idx="2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3B9-9AD9-7A0B0C13A758}"/>
            </c:ext>
          </c:extLst>
        </c:ser>
        <c:ser>
          <c:idx val="5"/>
          <c:order val="5"/>
          <c:tx>
            <c:strRef>
              <c:f>'ПР 6.1'!$G$2</c:f>
              <c:strCache>
                <c:ptCount val="1"/>
                <c:pt idx="0">
                  <c:v>Червень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6.1'!$G$3:$G$27</c:f>
              <c:numCache>
                <c:formatCode>General</c:formatCode>
                <c:ptCount val="25"/>
                <c:pt idx="0">
                  <c:v>9104</c:v>
                </c:pt>
                <c:pt idx="1">
                  <c:v>11509</c:v>
                </c:pt>
                <c:pt idx="2">
                  <c:v>10686</c:v>
                </c:pt>
                <c:pt idx="3">
                  <c:v>3476</c:v>
                </c:pt>
                <c:pt idx="4">
                  <c:v>6201</c:v>
                </c:pt>
                <c:pt idx="5">
                  <c:v>6140</c:v>
                </c:pt>
                <c:pt idx="6">
                  <c:v>4279</c:v>
                </c:pt>
                <c:pt idx="7">
                  <c:v>8391</c:v>
                </c:pt>
                <c:pt idx="8">
                  <c:v>13436</c:v>
                </c:pt>
                <c:pt idx="9">
                  <c:v>4039</c:v>
                </c:pt>
                <c:pt idx="10">
                  <c:v>1228</c:v>
                </c:pt>
                <c:pt idx="11">
                  <c:v>19567</c:v>
                </c:pt>
                <c:pt idx="12">
                  <c:v>3377</c:v>
                </c:pt>
                <c:pt idx="13">
                  <c:v>9745</c:v>
                </c:pt>
                <c:pt idx="14">
                  <c:v>6289</c:v>
                </c:pt>
                <c:pt idx="15">
                  <c:v>9708</c:v>
                </c:pt>
                <c:pt idx="16">
                  <c:v>3762</c:v>
                </c:pt>
                <c:pt idx="17">
                  <c:v>6658</c:v>
                </c:pt>
                <c:pt idx="18">
                  <c:v>7085</c:v>
                </c:pt>
                <c:pt idx="19">
                  <c:v>955</c:v>
                </c:pt>
                <c:pt idx="20">
                  <c:v>3826</c:v>
                </c:pt>
                <c:pt idx="21">
                  <c:v>6512</c:v>
                </c:pt>
                <c:pt idx="22">
                  <c:v>6673</c:v>
                </c:pt>
                <c:pt idx="23">
                  <c:v>5149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3B9-9AD9-7A0B0C13A758}"/>
            </c:ext>
          </c:extLst>
        </c:ser>
        <c:ser>
          <c:idx val="6"/>
          <c:order val="6"/>
          <c:tx>
            <c:strRef>
              <c:f>'ПР 6.1'!$H$2</c:f>
              <c:strCache>
                <c:ptCount val="1"/>
                <c:pt idx="0">
                  <c:v>Липень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6.1'!$H$3:$H$27</c:f>
              <c:numCache>
                <c:formatCode>General</c:formatCode>
                <c:ptCount val="25"/>
                <c:pt idx="0">
                  <c:v>15150</c:v>
                </c:pt>
                <c:pt idx="1">
                  <c:v>16362</c:v>
                </c:pt>
                <c:pt idx="2">
                  <c:v>21384</c:v>
                </c:pt>
                <c:pt idx="3">
                  <c:v>7466</c:v>
                </c:pt>
                <c:pt idx="4">
                  <c:v>11006</c:v>
                </c:pt>
                <c:pt idx="5">
                  <c:v>8710</c:v>
                </c:pt>
                <c:pt idx="6">
                  <c:v>8366</c:v>
                </c:pt>
                <c:pt idx="7">
                  <c:v>1102</c:v>
                </c:pt>
                <c:pt idx="8">
                  <c:v>22276</c:v>
                </c:pt>
                <c:pt idx="9">
                  <c:v>8062</c:v>
                </c:pt>
                <c:pt idx="10">
                  <c:v>2448</c:v>
                </c:pt>
                <c:pt idx="11">
                  <c:v>28636</c:v>
                </c:pt>
                <c:pt idx="12">
                  <c:v>6316</c:v>
                </c:pt>
                <c:pt idx="13">
                  <c:v>10364</c:v>
                </c:pt>
                <c:pt idx="14">
                  <c:v>7172</c:v>
                </c:pt>
                <c:pt idx="15">
                  <c:v>10324</c:v>
                </c:pt>
                <c:pt idx="16">
                  <c:v>8052</c:v>
                </c:pt>
                <c:pt idx="17">
                  <c:v>9804</c:v>
                </c:pt>
                <c:pt idx="18">
                  <c:v>14766</c:v>
                </c:pt>
                <c:pt idx="19">
                  <c:v>2112</c:v>
                </c:pt>
                <c:pt idx="20">
                  <c:v>6192</c:v>
                </c:pt>
                <c:pt idx="21">
                  <c:v>11132</c:v>
                </c:pt>
                <c:pt idx="22">
                  <c:v>8358</c:v>
                </c:pt>
                <c:pt idx="23">
                  <c:v>8516</c:v>
                </c:pt>
                <c:pt idx="2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17-43B9-9AD9-7A0B0C13A758}"/>
            </c:ext>
          </c:extLst>
        </c:ser>
        <c:ser>
          <c:idx val="7"/>
          <c:order val="7"/>
          <c:tx>
            <c:strRef>
              <c:f>'ПР 6.1'!$I$2</c:f>
              <c:strCache>
                <c:ptCount val="1"/>
                <c:pt idx="0">
                  <c:v>Вересень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6.1'!$I$3:$I$27</c:f>
              <c:numCache>
                <c:formatCode>General</c:formatCode>
                <c:ptCount val="25"/>
                <c:pt idx="0">
                  <c:v>8201</c:v>
                </c:pt>
                <c:pt idx="1">
                  <c:v>4928</c:v>
                </c:pt>
                <c:pt idx="2">
                  <c:v>13363</c:v>
                </c:pt>
                <c:pt idx="3">
                  <c:v>4549</c:v>
                </c:pt>
                <c:pt idx="4">
                  <c:v>5215</c:v>
                </c:pt>
                <c:pt idx="5">
                  <c:v>3911</c:v>
                </c:pt>
                <c:pt idx="6">
                  <c:v>5642</c:v>
                </c:pt>
                <c:pt idx="7">
                  <c:v>5341</c:v>
                </c:pt>
                <c:pt idx="8">
                  <c:v>16412</c:v>
                </c:pt>
                <c:pt idx="9">
                  <c:v>3762</c:v>
                </c:pt>
                <c:pt idx="10">
                  <c:v>1291</c:v>
                </c:pt>
                <c:pt idx="11">
                  <c:v>13129</c:v>
                </c:pt>
                <c:pt idx="12">
                  <c:v>3767</c:v>
                </c:pt>
                <c:pt idx="13">
                  <c:v>12105</c:v>
                </c:pt>
                <c:pt idx="14">
                  <c:v>6304</c:v>
                </c:pt>
                <c:pt idx="15">
                  <c:v>3698</c:v>
                </c:pt>
                <c:pt idx="16">
                  <c:v>3587</c:v>
                </c:pt>
                <c:pt idx="17">
                  <c:v>2983</c:v>
                </c:pt>
                <c:pt idx="18">
                  <c:v>8489</c:v>
                </c:pt>
                <c:pt idx="19">
                  <c:v>1678</c:v>
                </c:pt>
                <c:pt idx="20">
                  <c:v>6008</c:v>
                </c:pt>
                <c:pt idx="21">
                  <c:v>5594</c:v>
                </c:pt>
                <c:pt idx="22">
                  <c:v>2474</c:v>
                </c:pt>
                <c:pt idx="23">
                  <c:v>4721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17-43B9-9AD9-7A0B0C13A758}"/>
            </c:ext>
          </c:extLst>
        </c:ser>
        <c:ser>
          <c:idx val="8"/>
          <c:order val="8"/>
          <c:tx>
            <c:strRef>
              <c:f>'ПР 6.1'!$J$2</c:f>
              <c:strCache>
                <c:ptCount val="1"/>
                <c:pt idx="0">
                  <c:v>Жовтень</c:v>
                </c:pt>
              </c:strCache>
            </c:strRef>
          </c:tx>
          <c:spPr>
            <a:pattFill prst="narVert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6.1'!$J$3:$J$27</c:f>
              <c:numCache>
                <c:formatCode>General</c:formatCode>
                <c:ptCount val="25"/>
                <c:pt idx="0">
                  <c:v>6615</c:v>
                </c:pt>
                <c:pt idx="1">
                  <c:v>4329</c:v>
                </c:pt>
                <c:pt idx="2">
                  <c:v>10609</c:v>
                </c:pt>
                <c:pt idx="3">
                  <c:v>3760</c:v>
                </c:pt>
                <c:pt idx="4">
                  <c:v>3772</c:v>
                </c:pt>
                <c:pt idx="5">
                  <c:v>3750</c:v>
                </c:pt>
                <c:pt idx="6">
                  <c:v>3945</c:v>
                </c:pt>
                <c:pt idx="7">
                  <c:v>4662</c:v>
                </c:pt>
                <c:pt idx="8">
                  <c:v>15542</c:v>
                </c:pt>
                <c:pt idx="9">
                  <c:v>3667</c:v>
                </c:pt>
                <c:pt idx="10">
                  <c:v>1249</c:v>
                </c:pt>
                <c:pt idx="11">
                  <c:v>10054</c:v>
                </c:pt>
                <c:pt idx="12">
                  <c:v>3481</c:v>
                </c:pt>
                <c:pt idx="13">
                  <c:v>10149</c:v>
                </c:pt>
                <c:pt idx="14">
                  <c:v>5005</c:v>
                </c:pt>
                <c:pt idx="15">
                  <c:v>4512</c:v>
                </c:pt>
                <c:pt idx="16">
                  <c:v>2849</c:v>
                </c:pt>
                <c:pt idx="17">
                  <c:v>3695</c:v>
                </c:pt>
                <c:pt idx="18">
                  <c:v>7857</c:v>
                </c:pt>
                <c:pt idx="19">
                  <c:v>1210</c:v>
                </c:pt>
                <c:pt idx="20">
                  <c:v>3764</c:v>
                </c:pt>
                <c:pt idx="21">
                  <c:v>4647</c:v>
                </c:pt>
                <c:pt idx="22">
                  <c:v>3441</c:v>
                </c:pt>
                <c:pt idx="23">
                  <c:v>3403</c:v>
                </c:pt>
                <c:pt idx="2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17-43B9-9AD9-7A0B0C13A758}"/>
            </c:ext>
          </c:extLst>
        </c:ser>
        <c:ser>
          <c:idx val="9"/>
          <c:order val="9"/>
          <c:tx>
            <c:strRef>
              <c:f>'ПР 6.1'!$K$2</c:f>
              <c:strCache>
                <c:ptCount val="1"/>
                <c:pt idx="0">
                  <c:v>Листопад</c:v>
                </c:pt>
              </c:strCache>
            </c:strRef>
          </c:tx>
          <c:spPr>
            <a:pattFill prst="narVert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6.1'!$K$3:$K$27</c:f>
              <c:numCache>
                <c:formatCode>General</c:formatCode>
                <c:ptCount val="25"/>
                <c:pt idx="0">
                  <c:v>6972</c:v>
                </c:pt>
                <c:pt idx="1">
                  <c:v>2469</c:v>
                </c:pt>
                <c:pt idx="2">
                  <c:v>10556</c:v>
                </c:pt>
                <c:pt idx="3">
                  <c:v>3959</c:v>
                </c:pt>
                <c:pt idx="4">
                  <c:v>4058</c:v>
                </c:pt>
                <c:pt idx="5">
                  <c:v>3802</c:v>
                </c:pt>
                <c:pt idx="6">
                  <c:v>3906</c:v>
                </c:pt>
                <c:pt idx="7">
                  <c:v>4663</c:v>
                </c:pt>
                <c:pt idx="8">
                  <c:v>15066</c:v>
                </c:pt>
                <c:pt idx="9">
                  <c:v>3663</c:v>
                </c:pt>
                <c:pt idx="10">
                  <c:v>993</c:v>
                </c:pt>
                <c:pt idx="11">
                  <c:v>9656</c:v>
                </c:pt>
                <c:pt idx="12">
                  <c:v>3578</c:v>
                </c:pt>
                <c:pt idx="13">
                  <c:v>9655</c:v>
                </c:pt>
                <c:pt idx="14">
                  <c:v>4719</c:v>
                </c:pt>
                <c:pt idx="15">
                  <c:v>4343</c:v>
                </c:pt>
                <c:pt idx="16">
                  <c:v>3285</c:v>
                </c:pt>
                <c:pt idx="17">
                  <c:v>3328</c:v>
                </c:pt>
                <c:pt idx="18">
                  <c:v>7834</c:v>
                </c:pt>
                <c:pt idx="19">
                  <c:v>1318</c:v>
                </c:pt>
                <c:pt idx="20">
                  <c:v>3933</c:v>
                </c:pt>
                <c:pt idx="21">
                  <c:v>4344</c:v>
                </c:pt>
                <c:pt idx="22">
                  <c:v>3460</c:v>
                </c:pt>
                <c:pt idx="23">
                  <c:v>2955</c:v>
                </c:pt>
                <c:pt idx="2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17-43B9-9AD9-7A0B0C13A758}"/>
            </c:ext>
          </c:extLst>
        </c:ser>
        <c:ser>
          <c:idx val="10"/>
          <c:order val="10"/>
          <c:tx>
            <c:strRef>
              <c:f>'ПР 6.1'!$L$2</c:f>
              <c:strCache>
                <c:ptCount val="1"/>
                <c:pt idx="0">
                  <c:v>Грудень</c:v>
                </c:pt>
              </c:strCache>
            </c:strRef>
          </c:tx>
          <c:spPr>
            <a:pattFill prst="narVert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'ПР 6.1'!$A$3:$A$27</c:f>
              <c:strCache>
                <c:ptCount val="25"/>
                <c:pt idx="0">
                  <c:v>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Запоріжська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АРК</c:v>
                </c:pt>
              </c:strCache>
            </c:strRef>
          </c:cat>
          <c:val>
            <c:numRef>
              <c:f>'ПР 6.1'!$L$3:$L$27</c:f>
              <c:numCache>
                <c:formatCode>General</c:formatCode>
                <c:ptCount val="25"/>
                <c:pt idx="0">
                  <c:v>6968</c:v>
                </c:pt>
                <c:pt idx="1">
                  <c:v>4164</c:v>
                </c:pt>
                <c:pt idx="2">
                  <c:v>10229</c:v>
                </c:pt>
                <c:pt idx="3">
                  <c:v>3935</c:v>
                </c:pt>
                <c:pt idx="4">
                  <c:v>4554</c:v>
                </c:pt>
                <c:pt idx="5">
                  <c:v>4132</c:v>
                </c:pt>
                <c:pt idx="6">
                  <c:v>1333</c:v>
                </c:pt>
                <c:pt idx="7">
                  <c:v>4707</c:v>
                </c:pt>
                <c:pt idx="8">
                  <c:v>14604</c:v>
                </c:pt>
                <c:pt idx="9">
                  <c:v>3524</c:v>
                </c:pt>
                <c:pt idx="10">
                  <c:v>1012</c:v>
                </c:pt>
                <c:pt idx="11">
                  <c:v>9195</c:v>
                </c:pt>
                <c:pt idx="12">
                  <c:v>3611</c:v>
                </c:pt>
                <c:pt idx="13">
                  <c:v>9121</c:v>
                </c:pt>
                <c:pt idx="14">
                  <c:v>4707</c:v>
                </c:pt>
                <c:pt idx="15">
                  <c:v>4687</c:v>
                </c:pt>
                <c:pt idx="16">
                  <c:v>3355</c:v>
                </c:pt>
                <c:pt idx="17">
                  <c:v>2436</c:v>
                </c:pt>
                <c:pt idx="18">
                  <c:v>8132</c:v>
                </c:pt>
                <c:pt idx="19">
                  <c:v>1624</c:v>
                </c:pt>
                <c:pt idx="20">
                  <c:v>2718</c:v>
                </c:pt>
                <c:pt idx="21">
                  <c:v>4522</c:v>
                </c:pt>
                <c:pt idx="22">
                  <c:v>3575</c:v>
                </c:pt>
                <c:pt idx="23">
                  <c:v>2900</c:v>
                </c:pt>
                <c:pt idx="2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17-43B9-9AD9-7A0B0C13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776856175"/>
        <c:axId val="1776840815"/>
      </c:barChart>
      <c:catAx>
        <c:axId val="1776856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uk-U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Область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840815"/>
        <c:crosses val="autoZero"/>
        <c:auto val="1"/>
        <c:lblAlgn val="ctr"/>
        <c:lblOffset val="100"/>
        <c:noMultiLvlLbl val="0"/>
      </c:catAx>
      <c:valAx>
        <c:axId val="177684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uk-U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Продажі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77685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'ПР 6.2'!$A$1:$C$1</c:f>
          <c:strCache>
            <c:ptCount val="3"/>
            <c:pt idx="0">
              <c:v>Продаж єгипетських сувенірів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'ПР 6.2'!$C$2</c:f>
              <c:strCache>
                <c:ptCount val="1"/>
                <c:pt idx="0">
                  <c:v>Відсоток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14"/>
            <c:spPr>
              <a:solidFill>
                <a:schemeClr val="accent5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A-4D1A-9446-6DEFC47D07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uk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 6.2'!$A$3:$A$7</c:f>
              <c:strCache>
                <c:ptCount val="5"/>
                <c:pt idx="0">
                  <c:v>Піраміда Хеопса</c:v>
                </c:pt>
                <c:pt idx="1">
                  <c:v>Сфінкс</c:v>
                </c:pt>
                <c:pt idx="2">
                  <c:v>Верблюд</c:v>
                </c:pt>
                <c:pt idx="3">
                  <c:v>Намисто</c:v>
                </c:pt>
                <c:pt idx="4">
                  <c:v>Кольорові листівки</c:v>
                </c:pt>
              </c:strCache>
            </c:strRef>
          </c:cat>
          <c:val>
            <c:numRef>
              <c:f>'ПР 6.2'!$C$3:$C$7</c:f>
              <c:numCache>
                <c:formatCode>0%</c:formatCode>
                <c:ptCount val="5"/>
                <c:pt idx="0">
                  <c:v>0.12860310421286031</c:v>
                </c:pt>
                <c:pt idx="1">
                  <c:v>0.23503325942350334</c:v>
                </c:pt>
                <c:pt idx="2">
                  <c:v>0.14855875831485588</c:v>
                </c:pt>
                <c:pt idx="3">
                  <c:v>0.10864745011086474</c:v>
                </c:pt>
                <c:pt idx="4">
                  <c:v>0.37915742793791574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A-4D1A-9446-6DEFC47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'ПР 7.1'!$A$1:$E$1</c:f>
          <c:strCache>
            <c:ptCount val="5"/>
            <c:pt idx="0">
              <c:v>Графіки функцій sin(x) та cos(x)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'ПР 7.1'!$B$2:$D$2</c:f>
              <c:strCache>
                <c:ptCount val="3"/>
                <c:pt idx="0">
                  <c:v>x, радіан</c:v>
                </c:pt>
                <c:pt idx="1">
                  <c:v>sin(x)</c:v>
                </c:pt>
                <c:pt idx="2">
                  <c:v>cos(x)</c:v>
                </c:pt>
              </c:strCache>
            </c:strRef>
          </c:xVal>
          <c:yVal>
            <c:numRef>
              <c:f>'ПР 7.1'!$B$3:$D$3</c:f>
              <c:numCache>
                <c:formatCode>General</c:formatCode>
                <c:ptCount val="3"/>
                <c:pt idx="0">
                  <c:v>0.52359877559829882</c:v>
                </c:pt>
                <c:pt idx="1">
                  <c:v>-0.98803162409286183</c:v>
                </c:pt>
                <c:pt idx="2">
                  <c:v>0.15425144988758405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C-4366-B728-395DFAB5E6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'ПР 7.1'!$B$2:$D$2</c:f>
              <c:strCache>
                <c:ptCount val="3"/>
                <c:pt idx="0">
                  <c:v>x, радіан</c:v>
                </c:pt>
                <c:pt idx="1">
                  <c:v>sin(x)</c:v>
                </c:pt>
                <c:pt idx="2">
                  <c:v>cos(x)</c:v>
                </c:pt>
              </c:strCache>
            </c:strRef>
          </c:xVal>
          <c:yVal>
            <c:numRef>
              <c:f>'ПР 7.1'!$B$4:$D$4</c:f>
              <c:numCache>
                <c:formatCode>General</c:formatCode>
                <c:ptCount val="3"/>
                <c:pt idx="0">
                  <c:v>0.78539816339744828</c:v>
                </c:pt>
                <c:pt idx="1">
                  <c:v>0.85090352453411844</c:v>
                </c:pt>
                <c:pt idx="2">
                  <c:v>0.52532198881772973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DC-4366-B728-395DFAB5E6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'ПР 7.1'!$B$2:$D$2</c:f>
              <c:strCache>
                <c:ptCount val="3"/>
                <c:pt idx="0">
                  <c:v>x, радіан</c:v>
                </c:pt>
                <c:pt idx="1">
                  <c:v>sin(x)</c:v>
                </c:pt>
                <c:pt idx="2">
                  <c:v>cos(x)</c:v>
                </c:pt>
              </c:strCache>
            </c:strRef>
          </c:xVal>
          <c:yVal>
            <c:numRef>
              <c:f>'ПР 7.1'!$B$5:$D$5</c:f>
              <c:numCache>
                <c:formatCode>General</c:formatCode>
                <c:ptCount val="3"/>
                <c:pt idx="0">
                  <c:v>1.0471975511965976</c:v>
                </c:pt>
                <c:pt idx="1">
                  <c:v>-0.30481062110221668</c:v>
                </c:pt>
                <c:pt idx="2">
                  <c:v>-0.95241298041515632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DC-4366-B728-395DFAB5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757119"/>
        <c:axId val="1899756159"/>
      </c:scatterChart>
      <c:valAx>
        <c:axId val="18997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99756159"/>
        <c:crosses val="autoZero"/>
        <c:crossBetween val="midCat"/>
      </c:valAx>
      <c:valAx>
        <c:axId val="18997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9975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Павук</a:t>
            </a:r>
          </a:p>
        </c:rich>
      </c:tx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 7.2'!$B$1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 7.2'!$B$2:$B$30</c:f>
              <c:numCache>
                <c:formatCode>General</c:formatCode>
                <c:ptCount val="29"/>
                <c:pt idx="2">
                  <c:v>9</c:v>
                </c:pt>
                <c:pt idx="3">
                  <c:v>7.5625</c:v>
                </c:pt>
                <c:pt idx="4">
                  <c:v>6.25</c:v>
                </c:pt>
                <c:pt idx="5">
                  <c:v>5.0625</c:v>
                </c:pt>
                <c:pt idx="6">
                  <c:v>4</c:v>
                </c:pt>
                <c:pt idx="7">
                  <c:v>3.0625</c:v>
                </c:pt>
                <c:pt idx="8">
                  <c:v>2.25</c:v>
                </c:pt>
                <c:pt idx="9">
                  <c:v>1.5625</c:v>
                </c:pt>
                <c:pt idx="10">
                  <c:v>1</c:v>
                </c:pt>
                <c:pt idx="11">
                  <c:v>0.5625</c:v>
                </c:pt>
                <c:pt idx="12">
                  <c:v>0.25</c:v>
                </c:pt>
                <c:pt idx="13">
                  <c:v>6.25E-2</c:v>
                </c:pt>
                <c:pt idx="14">
                  <c:v>0</c:v>
                </c:pt>
                <c:pt idx="15">
                  <c:v>6.25E-2</c:v>
                </c:pt>
                <c:pt idx="16">
                  <c:v>0.25</c:v>
                </c:pt>
                <c:pt idx="17">
                  <c:v>0.5625</c:v>
                </c:pt>
                <c:pt idx="18">
                  <c:v>1</c:v>
                </c:pt>
                <c:pt idx="19">
                  <c:v>1.5625</c:v>
                </c:pt>
                <c:pt idx="20">
                  <c:v>2.25</c:v>
                </c:pt>
                <c:pt idx="21">
                  <c:v>3.0625</c:v>
                </c:pt>
                <c:pt idx="22">
                  <c:v>4</c:v>
                </c:pt>
                <c:pt idx="23">
                  <c:v>5.0625</c:v>
                </c:pt>
                <c:pt idx="24">
                  <c:v>6.25</c:v>
                </c:pt>
                <c:pt idx="25">
                  <c:v>7.5625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C-428F-BBD2-BAD225A8E840}"/>
            </c:ext>
          </c:extLst>
        </c:ser>
        <c:ser>
          <c:idx val="1"/>
          <c:order val="1"/>
          <c:tx>
            <c:strRef>
              <c:f>'ПР 7.2'!$C$1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 7.2'!$C$2:$C$30</c:f>
              <c:numCache>
                <c:formatCode>General</c:formatCode>
                <c:ptCount val="29"/>
                <c:pt idx="8">
                  <c:v>-2</c:v>
                </c:pt>
                <c:pt idx="9">
                  <c:v>-1.3888888888888888</c:v>
                </c:pt>
                <c:pt idx="10">
                  <c:v>-0.88888888888888884</c:v>
                </c:pt>
                <c:pt idx="11">
                  <c:v>-0.5</c:v>
                </c:pt>
                <c:pt idx="12">
                  <c:v>-0.22222222222222221</c:v>
                </c:pt>
                <c:pt idx="13">
                  <c:v>-5.5555555555555552E-2</c:v>
                </c:pt>
                <c:pt idx="14">
                  <c:v>0</c:v>
                </c:pt>
                <c:pt idx="15">
                  <c:v>-5.5555555555555552E-2</c:v>
                </c:pt>
                <c:pt idx="16">
                  <c:v>-0.22222222222222221</c:v>
                </c:pt>
                <c:pt idx="17">
                  <c:v>-0.5</c:v>
                </c:pt>
                <c:pt idx="18">
                  <c:v>-0.88888888888888884</c:v>
                </c:pt>
                <c:pt idx="19">
                  <c:v>-1.3888888888888888</c:v>
                </c:pt>
                <c:pt idx="2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C-428F-BBD2-BAD225A8E840}"/>
            </c:ext>
          </c:extLst>
        </c:ser>
        <c:ser>
          <c:idx val="2"/>
          <c:order val="2"/>
          <c:tx>
            <c:strRef>
              <c:f>'ПР 7.2'!$D$1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 7.2'!$D$2:$D$30</c:f>
              <c:numCache>
                <c:formatCode>General</c:formatCode>
                <c:ptCount val="29"/>
                <c:pt idx="8">
                  <c:v>-2</c:v>
                </c:pt>
                <c:pt idx="9">
                  <c:v>-3.8333333333333339</c:v>
                </c:pt>
                <c:pt idx="10">
                  <c:v>-5.3333333333333339</c:v>
                </c:pt>
                <c:pt idx="11">
                  <c:v>-6.5</c:v>
                </c:pt>
                <c:pt idx="12">
                  <c:v>-7.333333333333333</c:v>
                </c:pt>
                <c:pt idx="13">
                  <c:v>-7.833333333333333</c:v>
                </c:pt>
                <c:pt idx="14">
                  <c:v>-8</c:v>
                </c:pt>
                <c:pt idx="15">
                  <c:v>-7.833333333333333</c:v>
                </c:pt>
                <c:pt idx="16">
                  <c:v>-7.333333333333333</c:v>
                </c:pt>
                <c:pt idx="17">
                  <c:v>-6.5</c:v>
                </c:pt>
                <c:pt idx="18">
                  <c:v>-5.3333333333333339</c:v>
                </c:pt>
                <c:pt idx="19">
                  <c:v>-3.8333333333333339</c:v>
                </c:pt>
                <c:pt idx="2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C-428F-BBD2-BAD225A8E840}"/>
            </c:ext>
          </c:extLst>
        </c:ser>
        <c:ser>
          <c:idx val="3"/>
          <c:order val="3"/>
          <c:tx>
            <c:strRef>
              <c:f>'ПР 7.2'!$E$1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'ПР 7.2'!$E$2:$E$30</c:f>
              <c:numCache>
                <c:formatCode>General</c:formatCode>
                <c:ptCount val="29"/>
                <c:pt idx="0">
                  <c:v>5.4444444444444438</c:v>
                </c:pt>
                <c:pt idx="1">
                  <c:v>4.6944444444444438</c:v>
                </c:pt>
                <c:pt idx="2">
                  <c:v>4</c:v>
                </c:pt>
                <c:pt idx="3">
                  <c:v>3.3611111111111107</c:v>
                </c:pt>
                <c:pt idx="4">
                  <c:v>2.7777777777777777</c:v>
                </c:pt>
                <c:pt idx="5">
                  <c:v>2.25</c:v>
                </c:pt>
                <c:pt idx="6">
                  <c:v>1.7777777777777777</c:v>
                </c:pt>
                <c:pt idx="7">
                  <c:v>1.3611111111111109</c:v>
                </c:pt>
                <c:pt idx="8">
                  <c:v>1</c:v>
                </c:pt>
                <c:pt idx="9">
                  <c:v>0.69444444444444442</c:v>
                </c:pt>
                <c:pt idx="10">
                  <c:v>0.44444444444444442</c:v>
                </c:pt>
                <c:pt idx="11">
                  <c:v>0.25</c:v>
                </c:pt>
                <c:pt idx="12">
                  <c:v>0.1111111111111111</c:v>
                </c:pt>
                <c:pt idx="13">
                  <c:v>2.7777777777777776E-2</c:v>
                </c:pt>
                <c:pt idx="14">
                  <c:v>0</c:v>
                </c:pt>
                <c:pt idx="15">
                  <c:v>2.7777777777777776E-2</c:v>
                </c:pt>
                <c:pt idx="16">
                  <c:v>0.1111111111111111</c:v>
                </c:pt>
                <c:pt idx="17">
                  <c:v>0.25</c:v>
                </c:pt>
                <c:pt idx="18">
                  <c:v>0.44444444444444442</c:v>
                </c:pt>
                <c:pt idx="19">
                  <c:v>0.69444444444444442</c:v>
                </c:pt>
                <c:pt idx="20">
                  <c:v>1</c:v>
                </c:pt>
                <c:pt idx="21">
                  <c:v>1.3611111111111109</c:v>
                </c:pt>
                <c:pt idx="22">
                  <c:v>1.7777777777777777</c:v>
                </c:pt>
                <c:pt idx="23">
                  <c:v>2.25</c:v>
                </c:pt>
                <c:pt idx="24">
                  <c:v>2.7777777777777777</c:v>
                </c:pt>
                <c:pt idx="25">
                  <c:v>3.3611111111111107</c:v>
                </c:pt>
                <c:pt idx="26">
                  <c:v>4</c:v>
                </c:pt>
                <c:pt idx="27">
                  <c:v>4.6944444444444438</c:v>
                </c:pt>
                <c:pt idx="28">
                  <c:v>5.4444444444444438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C-428F-BBD2-BAD225A8E840}"/>
            </c:ext>
          </c:extLst>
        </c:ser>
        <c:ser>
          <c:idx val="4"/>
          <c:order val="4"/>
          <c:tx>
            <c:strRef>
              <c:f>'ПР 7.2'!$F$1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'ПР 7.2'!$F$2:$F$30</c:f>
              <c:numCache>
                <c:formatCode>General</c:formatCode>
                <c:ptCount val="29"/>
                <c:pt idx="6">
                  <c:v>-1</c:v>
                </c:pt>
                <c:pt idx="7">
                  <c:v>-0.765625</c:v>
                </c:pt>
                <c:pt idx="8">
                  <c:v>-0.5625</c:v>
                </c:pt>
                <c:pt idx="9">
                  <c:v>-0.390625</c:v>
                </c:pt>
                <c:pt idx="10">
                  <c:v>-0.25</c:v>
                </c:pt>
                <c:pt idx="11">
                  <c:v>-0.140625</c:v>
                </c:pt>
                <c:pt idx="12">
                  <c:v>-6.25E-2</c:v>
                </c:pt>
                <c:pt idx="13">
                  <c:v>-1.5625E-2</c:v>
                </c:pt>
                <c:pt idx="14">
                  <c:v>0</c:v>
                </c:pt>
                <c:pt idx="15">
                  <c:v>-1.5625E-2</c:v>
                </c:pt>
                <c:pt idx="16">
                  <c:v>-6.25E-2</c:v>
                </c:pt>
                <c:pt idx="17">
                  <c:v>-0.140625</c:v>
                </c:pt>
                <c:pt idx="18">
                  <c:v>-0.25</c:v>
                </c:pt>
                <c:pt idx="19">
                  <c:v>-0.390625</c:v>
                </c:pt>
                <c:pt idx="20">
                  <c:v>-0.5625</c:v>
                </c:pt>
                <c:pt idx="21">
                  <c:v>-0.765625</c:v>
                </c:pt>
                <c:pt idx="2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C-428F-BBD2-BAD225A8E840}"/>
            </c:ext>
          </c:extLst>
        </c:ser>
        <c:ser>
          <c:idx val="5"/>
          <c:order val="5"/>
          <c:tx>
            <c:strRef>
              <c:f>'ПР 7.2'!$G$1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'ПР 7.2'!$G$2:$G$30</c:f>
              <c:numCache>
                <c:formatCode>General</c:formatCode>
                <c:ptCount val="29"/>
                <c:pt idx="2">
                  <c:v>-11</c:v>
                </c:pt>
                <c:pt idx="3">
                  <c:v>-8.125</c:v>
                </c:pt>
                <c:pt idx="4">
                  <c:v>-5.5</c:v>
                </c:pt>
                <c:pt idx="5">
                  <c:v>-3.125</c:v>
                </c:pt>
                <c:pt idx="6">
                  <c:v>-1</c:v>
                </c:pt>
                <c:pt idx="22">
                  <c:v>-1</c:v>
                </c:pt>
                <c:pt idx="23">
                  <c:v>-3.125</c:v>
                </c:pt>
                <c:pt idx="24">
                  <c:v>-5.5</c:v>
                </c:pt>
                <c:pt idx="25">
                  <c:v>-8.125</c:v>
                </c:pt>
                <c:pt idx="26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C-428F-BBD2-BAD225A8E840}"/>
            </c:ext>
          </c:extLst>
        </c:ser>
        <c:ser>
          <c:idx val="6"/>
          <c:order val="6"/>
          <c:tx>
            <c:strRef>
              <c:f>'ПР 7.2'!$H$1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'ПР 7.2'!$H$2:$H$30</c:f>
              <c:numCache>
                <c:formatCode>General</c:formatCode>
                <c:ptCount val="29"/>
                <c:pt idx="8">
                  <c:v>-2</c:v>
                </c:pt>
                <c:pt idx="9">
                  <c:v>-4.75</c:v>
                </c:pt>
                <c:pt idx="10">
                  <c:v>-7</c:v>
                </c:pt>
                <c:pt idx="11">
                  <c:v>-8.75</c:v>
                </c:pt>
                <c:pt idx="12">
                  <c:v>-10</c:v>
                </c:pt>
                <c:pt idx="16">
                  <c:v>-10</c:v>
                </c:pt>
                <c:pt idx="17">
                  <c:v>-8.75</c:v>
                </c:pt>
                <c:pt idx="18">
                  <c:v>-7</c:v>
                </c:pt>
                <c:pt idx="19">
                  <c:v>-4.75</c:v>
                </c:pt>
                <c:pt idx="2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C-428F-BBD2-BAD225A8E840}"/>
            </c:ext>
          </c:extLst>
        </c:ser>
        <c:ser>
          <c:idx val="7"/>
          <c:order val="7"/>
          <c:tx>
            <c:strRef>
              <c:f>'ПР 7.2'!$I$1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'ПР 7.2'!$I$2:$I$30</c:f>
              <c:numCache>
                <c:formatCode>General</c:formatCode>
                <c:ptCount val="29"/>
                <c:pt idx="12">
                  <c:v>4</c:v>
                </c:pt>
                <c:pt idx="13">
                  <c:v>1.75</c:v>
                </c:pt>
                <c:pt idx="14">
                  <c:v>1</c:v>
                </c:pt>
                <c:pt idx="15">
                  <c:v>1.75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C-428F-BBD2-BAD225A8E840}"/>
            </c:ext>
          </c:extLst>
        </c:ser>
        <c:ser>
          <c:idx val="8"/>
          <c:order val="8"/>
          <c:tx>
            <c:strRef>
              <c:f>'ПР 7.2'!$J$1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'ПР 7.2'!$J$2:$J$30</c:f>
              <c:numCache>
                <c:formatCode>General</c:formatCode>
                <c:ptCount val="29"/>
                <c:pt idx="12">
                  <c:v>1</c:v>
                </c:pt>
                <c:pt idx="13">
                  <c:v>0.25</c:v>
                </c:pt>
                <c:pt idx="14">
                  <c:v>0</c:v>
                </c:pt>
                <c:pt idx="15">
                  <c:v>0.25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BC-428F-BBD2-BAD225A8E840}"/>
            </c:ext>
          </c:extLst>
        </c:ser>
        <c:ser>
          <c:idx val="9"/>
          <c:order val="9"/>
          <c:tx>
            <c:strRef>
              <c:f>'ПР 7.2'!$K$1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'ПР 7.2'!$K$2:$K$30</c:f>
              <c:numCache>
                <c:formatCode>General</c:formatCode>
                <c:ptCount val="29"/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  <c:pt idx="15">
                  <c:v>1.75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BC-428F-BBD2-BAD225A8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8736"/>
        <c:axId val="2117731"/>
      </c:lineChart>
      <c:catAx>
        <c:axId val="457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117731"/>
        <c:crosses val="autoZero"/>
        <c:auto val="1"/>
        <c:lblAlgn val="ctr"/>
        <c:lblOffset val="100"/>
        <c:noMultiLvlLbl val="0"/>
      </c:catAx>
      <c:valAx>
        <c:axId val="2117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45718736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t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5601</xdr:colOff>
      <xdr:row>0</xdr:row>
      <xdr:rowOff>0</xdr:rowOff>
    </xdr:from>
    <xdr:to>
      <xdr:col>20</xdr:col>
      <xdr:colOff>605116</xdr:colOff>
      <xdr:row>26</xdr:row>
      <xdr:rowOff>251297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54A65AF5-86DB-448D-0EAD-35E1E913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1361</xdr:colOff>
      <xdr:row>0</xdr:row>
      <xdr:rowOff>0</xdr:rowOff>
    </xdr:from>
    <xdr:to>
      <xdr:col>11</xdr:col>
      <xdr:colOff>306161</xdr:colOff>
      <xdr:row>14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E67DA42-4F07-E6C8-BD49-D3004DE8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13</xdr:row>
      <xdr:rowOff>142875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0FE2E28A-6344-5D18-633E-2CA196AD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11206</xdr:colOff>
      <xdr:row>0</xdr:row>
      <xdr:rowOff>0</xdr:rowOff>
    </xdr:from>
    <xdr:to>
      <xdr:col>21</xdr:col>
      <xdr:colOff>593911</xdr:colOff>
      <xdr:row>25</xdr:row>
      <xdr:rowOff>7327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8B883E74-327F-4096-B01A-86D6FA6B7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C3BA-C164-4F84-B1CD-3834CF851975}">
  <dimension ref="A1:L27"/>
  <sheetViews>
    <sheetView zoomScale="85" zoomScaleNormal="85" workbookViewId="0">
      <selection activeCell="W8" sqref="W8"/>
    </sheetView>
  </sheetViews>
  <sheetFormatPr defaultRowHeight="15.75" x14ac:dyDescent="0.25"/>
  <cols>
    <col min="1" max="1" width="19.85546875" style="4" customWidth="1"/>
    <col min="2" max="12" width="10.5703125" style="4" customWidth="1"/>
    <col min="13" max="16384" width="9.140625" style="4"/>
  </cols>
  <sheetData>
    <row r="1" spans="1:12" ht="16.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1" customHeight="1" thickBot="1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spans="1:12" ht="20.25" customHeight="1" thickBot="1" x14ac:dyDescent="0.3">
      <c r="A3" s="7" t="s">
        <v>13</v>
      </c>
      <c r="B3" s="8">
        <v>7333</v>
      </c>
      <c r="C3" s="8">
        <v>4947</v>
      </c>
      <c r="D3" s="8">
        <v>661</v>
      </c>
      <c r="E3" s="8">
        <v>4362</v>
      </c>
      <c r="F3" s="8">
        <v>8001</v>
      </c>
      <c r="G3" s="8">
        <v>9104</v>
      </c>
      <c r="H3" s="8">
        <v>15150</v>
      </c>
      <c r="I3" s="8">
        <v>8201</v>
      </c>
      <c r="J3" s="8">
        <v>6615</v>
      </c>
      <c r="K3" s="8">
        <v>6972</v>
      </c>
      <c r="L3" s="8">
        <v>6968</v>
      </c>
    </row>
    <row r="4" spans="1:12" ht="20.25" customHeight="1" thickBot="1" x14ac:dyDescent="0.3">
      <c r="A4" s="7" t="s">
        <v>14</v>
      </c>
      <c r="B4" s="8">
        <v>4022</v>
      </c>
      <c r="C4" s="8">
        <v>3124</v>
      </c>
      <c r="D4" s="8">
        <v>833</v>
      </c>
      <c r="E4" s="8">
        <v>4418</v>
      </c>
      <c r="F4" s="8">
        <v>9763</v>
      </c>
      <c r="G4" s="8">
        <v>11509</v>
      </c>
      <c r="H4" s="8">
        <v>16362</v>
      </c>
      <c r="I4" s="8">
        <v>4928</v>
      </c>
      <c r="J4" s="8">
        <v>4329</v>
      </c>
      <c r="K4" s="8">
        <v>2469</v>
      </c>
      <c r="L4" s="8">
        <v>4164</v>
      </c>
    </row>
    <row r="5" spans="1:12" ht="20.25" customHeight="1" thickBot="1" x14ac:dyDescent="0.3">
      <c r="A5" s="7" t="s">
        <v>15</v>
      </c>
      <c r="B5" s="8">
        <v>11266</v>
      </c>
      <c r="C5" s="8">
        <v>12250</v>
      </c>
      <c r="D5" s="8">
        <v>1103</v>
      </c>
      <c r="E5" s="8">
        <v>5876</v>
      </c>
      <c r="F5" s="8">
        <v>8835</v>
      </c>
      <c r="G5" s="8">
        <v>10686</v>
      </c>
      <c r="H5" s="8">
        <v>21384</v>
      </c>
      <c r="I5" s="8">
        <v>13363</v>
      </c>
      <c r="J5" s="8">
        <v>10609</v>
      </c>
      <c r="K5" s="8">
        <v>10556</v>
      </c>
      <c r="L5" s="8">
        <v>10229</v>
      </c>
    </row>
    <row r="6" spans="1:12" ht="20.25" customHeight="1" thickBot="1" x14ac:dyDescent="0.3">
      <c r="A6" s="7" t="s">
        <v>16</v>
      </c>
      <c r="B6" s="8">
        <v>5229</v>
      </c>
      <c r="C6" s="8">
        <v>5781</v>
      </c>
      <c r="D6" s="8">
        <v>197</v>
      </c>
      <c r="E6" s="8">
        <v>1736</v>
      </c>
      <c r="F6" s="8">
        <v>2689</v>
      </c>
      <c r="G6" s="8">
        <v>3476</v>
      </c>
      <c r="H6" s="8">
        <v>7466</v>
      </c>
      <c r="I6" s="8">
        <v>4549</v>
      </c>
      <c r="J6" s="8">
        <v>3760</v>
      </c>
      <c r="K6" s="8">
        <v>3959</v>
      </c>
      <c r="L6" s="8">
        <v>3935</v>
      </c>
    </row>
    <row r="7" spans="1:12" ht="20.25" customHeight="1" thickBot="1" x14ac:dyDescent="0.3">
      <c r="A7" s="7" t="s">
        <v>17</v>
      </c>
      <c r="B7" s="8">
        <v>3947</v>
      </c>
      <c r="C7" s="8">
        <v>3236</v>
      </c>
      <c r="D7" s="8">
        <v>258</v>
      </c>
      <c r="E7" s="8">
        <v>2446</v>
      </c>
      <c r="F7" s="8">
        <v>3275</v>
      </c>
      <c r="G7" s="8">
        <v>6201</v>
      </c>
      <c r="H7" s="8">
        <v>11006</v>
      </c>
      <c r="I7" s="8">
        <v>5215</v>
      </c>
      <c r="J7" s="8">
        <v>3772</v>
      </c>
      <c r="K7" s="8">
        <v>4058</v>
      </c>
      <c r="L7" s="8">
        <v>4554</v>
      </c>
    </row>
    <row r="8" spans="1:12" ht="20.25" customHeight="1" thickBot="1" x14ac:dyDescent="0.3">
      <c r="A8" s="7" t="s">
        <v>18</v>
      </c>
      <c r="B8" s="8">
        <v>5504</v>
      </c>
      <c r="C8" s="8">
        <v>3976</v>
      </c>
      <c r="D8" s="8">
        <v>395</v>
      </c>
      <c r="E8" s="8">
        <v>3472</v>
      </c>
      <c r="F8" s="8">
        <v>7058</v>
      </c>
      <c r="G8" s="8">
        <v>6140</v>
      </c>
      <c r="H8" s="8">
        <v>8710</v>
      </c>
      <c r="I8" s="8">
        <v>3911</v>
      </c>
      <c r="J8" s="8">
        <v>3750</v>
      </c>
      <c r="K8" s="8">
        <v>3802</v>
      </c>
      <c r="L8" s="8">
        <v>4132</v>
      </c>
    </row>
    <row r="9" spans="1:12" ht="20.25" customHeight="1" thickBot="1" x14ac:dyDescent="0.3">
      <c r="A9" s="7" t="s">
        <v>19</v>
      </c>
      <c r="B9" s="8">
        <v>6012</v>
      </c>
      <c r="C9" s="8">
        <v>5885</v>
      </c>
      <c r="D9" s="8">
        <v>198</v>
      </c>
      <c r="E9" s="8">
        <v>2155</v>
      </c>
      <c r="F9" s="8">
        <v>2871</v>
      </c>
      <c r="G9" s="8">
        <v>4279</v>
      </c>
      <c r="H9" s="8">
        <v>8366</v>
      </c>
      <c r="I9" s="8">
        <v>5642</v>
      </c>
      <c r="J9" s="8">
        <v>3945</v>
      </c>
      <c r="K9" s="8">
        <v>3906</v>
      </c>
      <c r="L9" s="8">
        <v>1333</v>
      </c>
    </row>
    <row r="10" spans="1:12" ht="20.25" customHeight="1" thickBot="1" x14ac:dyDescent="0.3">
      <c r="A10" s="7" t="s">
        <v>20</v>
      </c>
      <c r="B10" s="8">
        <v>5862</v>
      </c>
      <c r="C10" s="8">
        <v>6145</v>
      </c>
      <c r="D10" s="8">
        <v>1010</v>
      </c>
      <c r="E10" s="8">
        <v>3568</v>
      </c>
      <c r="F10" s="8">
        <v>7535</v>
      </c>
      <c r="G10" s="8">
        <v>8391</v>
      </c>
      <c r="H10" s="8">
        <v>1102</v>
      </c>
      <c r="I10" s="8">
        <v>5341</v>
      </c>
      <c r="J10" s="8">
        <v>4662</v>
      </c>
      <c r="K10" s="8">
        <v>4663</v>
      </c>
      <c r="L10" s="8">
        <v>4707</v>
      </c>
    </row>
    <row r="11" spans="1:12" ht="20.25" customHeight="1" thickBot="1" x14ac:dyDescent="0.3">
      <c r="A11" s="7" t="s">
        <v>21</v>
      </c>
      <c r="B11" s="8">
        <v>13919</v>
      </c>
      <c r="C11" s="8">
        <v>15085</v>
      </c>
      <c r="D11" s="8">
        <v>837</v>
      </c>
      <c r="E11" s="8">
        <v>8707</v>
      </c>
      <c r="F11" s="8">
        <v>14530</v>
      </c>
      <c r="G11" s="8">
        <v>13436</v>
      </c>
      <c r="H11" s="8">
        <v>22276</v>
      </c>
      <c r="I11" s="8">
        <v>16412</v>
      </c>
      <c r="J11" s="8">
        <v>15542</v>
      </c>
      <c r="K11" s="8">
        <v>15066</v>
      </c>
      <c r="L11" s="8">
        <v>14604</v>
      </c>
    </row>
    <row r="12" spans="1:12" ht="20.25" customHeight="1" thickBot="1" x14ac:dyDescent="0.3">
      <c r="A12" s="7" t="s">
        <v>22</v>
      </c>
      <c r="B12" s="8">
        <v>4101</v>
      </c>
      <c r="C12" s="8">
        <v>3963</v>
      </c>
      <c r="D12" s="8">
        <v>229</v>
      </c>
      <c r="E12" s="8">
        <v>2133</v>
      </c>
      <c r="F12" s="8">
        <v>3521</v>
      </c>
      <c r="G12" s="8">
        <v>4039</v>
      </c>
      <c r="H12" s="8">
        <v>8062</v>
      </c>
      <c r="I12" s="8">
        <v>3762</v>
      </c>
      <c r="J12" s="8">
        <v>3667</v>
      </c>
      <c r="K12" s="8">
        <v>3663</v>
      </c>
      <c r="L12" s="8">
        <v>3524</v>
      </c>
    </row>
    <row r="13" spans="1:12" ht="20.25" customHeight="1" thickBot="1" x14ac:dyDescent="0.3">
      <c r="A13" s="7" t="s">
        <v>23</v>
      </c>
      <c r="B13" s="8">
        <v>2229</v>
      </c>
      <c r="C13" s="8">
        <v>2236</v>
      </c>
      <c r="D13" s="8">
        <v>63</v>
      </c>
      <c r="E13" s="8">
        <v>551</v>
      </c>
      <c r="F13" s="8">
        <v>922</v>
      </c>
      <c r="G13" s="8">
        <v>1228</v>
      </c>
      <c r="H13" s="8">
        <v>2448</v>
      </c>
      <c r="I13" s="8">
        <v>1291</v>
      </c>
      <c r="J13" s="8">
        <v>1249</v>
      </c>
      <c r="K13" s="8">
        <v>993</v>
      </c>
      <c r="L13" s="8">
        <v>1012</v>
      </c>
    </row>
    <row r="14" spans="1:12" ht="20.25" customHeight="1" thickBot="1" x14ac:dyDescent="0.3">
      <c r="A14" s="7" t="s">
        <v>24</v>
      </c>
      <c r="B14" s="8">
        <v>9485</v>
      </c>
      <c r="C14" s="8">
        <v>10431</v>
      </c>
      <c r="D14" s="8">
        <v>1674</v>
      </c>
      <c r="E14" s="8">
        <v>9249</v>
      </c>
      <c r="F14" s="8">
        <v>19047</v>
      </c>
      <c r="G14" s="8">
        <v>19567</v>
      </c>
      <c r="H14" s="8">
        <v>28636</v>
      </c>
      <c r="I14" s="8">
        <v>13129</v>
      </c>
      <c r="J14" s="8">
        <v>10054</v>
      </c>
      <c r="K14" s="8">
        <v>9656</v>
      </c>
      <c r="L14" s="8">
        <v>9195</v>
      </c>
    </row>
    <row r="15" spans="1:12" ht="20.25" customHeight="1" thickBot="1" x14ac:dyDescent="0.3">
      <c r="A15" s="7" t="s">
        <v>25</v>
      </c>
      <c r="B15" s="8">
        <v>3827</v>
      </c>
      <c r="C15" s="8">
        <v>2262</v>
      </c>
      <c r="D15" s="8">
        <v>64</v>
      </c>
      <c r="E15" s="8">
        <v>1284</v>
      </c>
      <c r="F15" s="8">
        <v>2100</v>
      </c>
      <c r="G15" s="8">
        <v>3377</v>
      </c>
      <c r="H15" s="8">
        <v>6316</v>
      </c>
      <c r="I15" s="8">
        <v>3767</v>
      </c>
      <c r="J15" s="8">
        <v>3481</v>
      </c>
      <c r="K15" s="8">
        <v>3578</v>
      </c>
      <c r="L15" s="8">
        <v>3611</v>
      </c>
    </row>
    <row r="16" spans="1:12" ht="20.25" customHeight="1" thickBot="1" x14ac:dyDescent="0.3">
      <c r="A16" s="7" t="s">
        <v>26</v>
      </c>
      <c r="B16" s="8">
        <v>8322</v>
      </c>
      <c r="C16" s="8">
        <v>10631</v>
      </c>
      <c r="D16" s="8">
        <v>692</v>
      </c>
      <c r="E16" s="8">
        <v>5223</v>
      </c>
      <c r="F16" s="8">
        <v>7779</v>
      </c>
      <c r="G16" s="8">
        <v>9745</v>
      </c>
      <c r="H16" s="8">
        <v>10364</v>
      </c>
      <c r="I16" s="8">
        <v>12105</v>
      </c>
      <c r="J16" s="8">
        <v>10149</v>
      </c>
      <c r="K16" s="8">
        <v>9655</v>
      </c>
      <c r="L16" s="8">
        <v>9121</v>
      </c>
    </row>
    <row r="17" spans="1:12" ht="20.25" customHeight="1" thickBot="1" x14ac:dyDescent="0.3">
      <c r="A17" s="7" t="s">
        <v>27</v>
      </c>
      <c r="B17" s="8">
        <v>5949</v>
      </c>
      <c r="C17" s="8">
        <v>5260</v>
      </c>
      <c r="D17" s="8">
        <v>389</v>
      </c>
      <c r="E17" s="8">
        <v>2899</v>
      </c>
      <c r="F17" s="8">
        <v>4863</v>
      </c>
      <c r="G17" s="8">
        <v>6289</v>
      </c>
      <c r="H17" s="8">
        <v>7172</v>
      </c>
      <c r="I17" s="8">
        <v>6304</v>
      </c>
      <c r="J17" s="8">
        <v>5005</v>
      </c>
      <c r="K17" s="8">
        <v>4719</v>
      </c>
      <c r="L17" s="8">
        <v>4707</v>
      </c>
    </row>
    <row r="18" spans="1:12" ht="20.25" customHeight="1" thickBot="1" x14ac:dyDescent="0.3">
      <c r="A18" s="7" t="s">
        <v>28</v>
      </c>
      <c r="B18" s="8">
        <v>4649</v>
      </c>
      <c r="C18" s="8">
        <v>4592</v>
      </c>
      <c r="D18" s="8">
        <v>883</v>
      </c>
      <c r="E18" s="8">
        <v>3738</v>
      </c>
      <c r="F18" s="8">
        <v>9097</v>
      </c>
      <c r="G18" s="8">
        <v>9708</v>
      </c>
      <c r="H18" s="8">
        <v>10324</v>
      </c>
      <c r="I18" s="8">
        <v>3698</v>
      </c>
      <c r="J18" s="8">
        <v>4512</v>
      </c>
      <c r="K18" s="8">
        <v>4343</v>
      </c>
      <c r="L18" s="8">
        <v>4687</v>
      </c>
    </row>
    <row r="19" spans="1:12" ht="20.25" customHeight="1" thickBot="1" x14ac:dyDescent="0.3">
      <c r="A19" s="7" t="s">
        <v>29</v>
      </c>
      <c r="B19" s="8">
        <v>2431</v>
      </c>
      <c r="C19" s="8">
        <v>3818</v>
      </c>
      <c r="D19" s="8">
        <v>68</v>
      </c>
      <c r="E19" s="8">
        <v>1277</v>
      </c>
      <c r="F19" s="8">
        <v>2849</v>
      </c>
      <c r="G19" s="8">
        <v>3762</v>
      </c>
      <c r="H19" s="8">
        <v>8052</v>
      </c>
      <c r="I19" s="8">
        <v>3587</v>
      </c>
      <c r="J19" s="8">
        <v>2849</v>
      </c>
      <c r="K19" s="8">
        <v>3285</v>
      </c>
      <c r="L19" s="8">
        <v>3355</v>
      </c>
    </row>
    <row r="20" spans="1:12" ht="20.25" customHeight="1" thickBot="1" x14ac:dyDescent="0.3">
      <c r="A20" s="7" t="s">
        <v>30</v>
      </c>
      <c r="B20" s="8">
        <v>4884</v>
      </c>
      <c r="C20" s="8">
        <v>3024</v>
      </c>
      <c r="D20" s="8">
        <v>889</v>
      </c>
      <c r="E20" s="8">
        <v>2815</v>
      </c>
      <c r="F20" s="8">
        <v>6058</v>
      </c>
      <c r="G20" s="8">
        <v>6658</v>
      </c>
      <c r="H20" s="8">
        <v>9804</v>
      </c>
      <c r="I20" s="8">
        <v>2983</v>
      </c>
      <c r="J20" s="8">
        <v>3695</v>
      </c>
      <c r="K20" s="8">
        <v>3328</v>
      </c>
      <c r="L20" s="8">
        <v>2436</v>
      </c>
    </row>
    <row r="21" spans="1:12" ht="20.25" customHeight="1" thickBot="1" x14ac:dyDescent="0.3">
      <c r="A21" s="7" t="s">
        <v>31</v>
      </c>
      <c r="B21" s="8">
        <v>7991</v>
      </c>
      <c r="C21" s="8">
        <v>9916</v>
      </c>
      <c r="D21" s="8">
        <v>280</v>
      </c>
      <c r="E21" s="8">
        <v>2168</v>
      </c>
      <c r="F21" s="8">
        <v>4605</v>
      </c>
      <c r="G21" s="8">
        <v>7085</v>
      </c>
      <c r="H21" s="8">
        <v>14766</v>
      </c>
      <c r="I21" s="8">
        <v>8489</v>
      </c>
      <c r="J21" s="8">
        <v>7857</v>
      </c>
      <c r="K21" s="8">
        <v>7834</v>
      </c>
      <c r="L21" s="8">
        <v>8132</v>
      </c>
    </row>
    <row r="22" spans="1:12" ht="20.25" customHeight="1" thickBot="1" x14ac:dyDescent="0.3">
      <c r="A22" s="7" t="s">
        <v>32</v>
      </c>
      <c r="B22" s="8">
        <v>3289</v>
      </c>
      <c r="C22" s="8">
        <v>3459</v>
      </c>
      <c r="D22" s="8">
        <v>12</v>
      </c>
      <c r="E22" s="8">
        <v>426</v>
      </c>
      <c r="F22" s="8">
        <v>718</v>
      </c>
      <c r="G22" s="8">
        <v>955</v>
      </c>
      <c r="H22" s="8">
        <v>2112</v>
      </c>
      <c r="I22" s="8">
        <v>1678</v>
      </c>
      <c r="J22" s="8">
        <v>1210</v>
      </c>
      <c r="K22" s="8">
        <v>1318</v>
      </c>
      <c r="L22" s="8">
        <v>1624</v>
      </c>
    </row>
    <row r="23" spans="1:12" ht="20.25" customHeight="1" thickBot="1" x14ac:dyDescent="0.3">
      <c r="A23" s="7" t="s">
        <v>33</v>
      </c>
      <c r="B23" s="8">
        <v>4382</v>
      </c>
      <c r="C23" s="8">
        <v>2843</v>
      </c>
      <c r="D23" s="8">
        <v>328</v>
      </c>
      <c r="E23" s="8">
        <v>3310</v>
      </c>
      <c r="F23" s="8">
        <v>6214</v>
      </c>
      <c r="G23" s="8">
        <v>3826</v>
      </c>
      <c r="H23" s="8">
        <v>6192</v>
      </c>
      <c r="I23" s="8">
        <v>6008</v>
      </c>
      <c r="J23" s="8">
        <v>3764</v>
      </c>
      <c r="K23" s="8">
        <v>3933</v>
      </c>
      <c r="L23" s="8">
        <v>2718</v>
      </c>
    </row>
    <row r="24" spans="1:12" ht="20.25" customHeight="1" thickBot="1" x14ac:dyDescent="0.3">
      <c r="A24" s="7" t="s">
        <v>34</v>
      </c>
      <c r="B24" s="8">
        <v>4816</v>
      </c>
      <c r="C24" s="8">
        <v>5335</v>
      </c>
      <c r="D24" s="8">
        <v>462</v>
      </c>
      <c r="E24" s="8">
        <v>3131</v>
      </c>
      <c r="F24" s="8">
        <v>5412</v>
      </c>
      <c r="G24" s="8">
        <v>6512</v>
      </c>
      <c r="H24" s="8">
        <v>11132</v>
      </c>
      <c r="I24" s="8">
        <v>5594</v>
      </c>
      <c r="J24" s="8">
        <v>4647</v>
      </c>
      <c r="K24" s="8">
        <v>4344</v>
      </c>
      <c r="L24" s="8">
        <v>4522</v>
      </c>
    </row>
    <row r="25" spans="1:12" ht="20.25" customHeight="1" thickBot="1" x14ac:dyDescent="0.3">
      <c r="A25" s="7" t="s">
        <v>35</v>
      </c>
      <c r="B25" s="8">
        <v>3901</v>
      </c>
      <c r="C25" s="8">
        <v>2674</v>
      </c>
      <c r="D25" s="8">
        <v>512</v>
      </c>
      <c r="E25" s="8">
        <v>3068</v>
      </c>
      <c r="F25" s="8">
        <v>5539</v>
      </c>
      <c r="G25" s="8">
        <v>6673</v>
      </c>
      <c r="H25" s="8">
        <v>8358</v>
      </c>
      <c r="I25" s="8">
        <v>2474</v>
      </c>
      <c r="J25" s="8">
        <v>3441</v>
      </c>
      <c r="K25" s="8">
        <v>3460</v>
      </c>
      <c r="L25" s="8">
        <v>3575</v>
      </c>
    </row>
    <row r="26" spans="1:12" ht="20.25" customHeight="1" thickBot="1" x14ac:dyDescent="0.3">
      <c r="A26" s="7" t="s">
        <v>36</v>
      </c>
      <c r="B26" s="8">
        <v>3934</v>
      </c>
      <c r="C26" s="8">
        <v>3231</v>
      </c>
      <c r="D26" s="8">
        <v>61</v>
      </c>
      <c r="E26" s="8">
        <v>1184</v>
      </c>
      <c r="F26" s="8">
        <v>2911</v>
      </c>
      <c r="G26" s="8">
        <v>5149</v>
      </c>
      <c r="H26" s="8">
        <v>8516</v>
      </c>
      <c r="I26" s="8">
        <v>4721</v>
      </c>
      <c r="J26" s="8">
        <v>3403</v>
      </c>
      <c r="K26" s="8">
        <v>2955</v>
      </c>
      <c r="L26" s="8">
        <v>2900</v>
      </c>
    </row>
    <row r="27" spans="1:12" ht="20.25" customHeight="1" thickBot="1" x14ac:dyDescent="0.3">
      <c r="A27" s="7" t="s">
        <v>37</v>
      </c>
      <c r="B27" s="8">
        <v>37</v>
      </c>
      <c r="C27" s="8">
        <v>58</v>
      </c>
      <c r="D27" s="8">
        <v>5</v>
      </c>
      <c r="E27" s="8">
        <v>22</v>
      </c>
      <c r="F27" s="8">
        <v>31</v>
      </c>
      <c r="G27" s="8">
        <v>50</v>
      </c>
      <c r="H27" s="8">
        <v>86</v>
      </c>
      <c r="I27" s="8">
        <v>69</v>
      </c>
      <c r="J27" s="8">
        <v>51</v>
      </c>
      <c r="K27" s="8">
        <v>53</v>
      </c>
      <c r="L27" s="8">
        <v>45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7D67-19BC-48AE-B86F-BE0C7E0E224D}">
  <dimension ref="A1:C8"/>
  <sheetViews>
    <sheetView zoomScaleNormal="100" workbookViewId="0">
      <selection activeCell="P11" sqref="P11"/>
    </sheetView>
  </sheetViews>
  <sheetFormatPr defaultRowHeight="15.75" x14ac:dyDescent="0.25"/>
  <cols>
    <col min="1" max="1" width="20.5703125" style="4" customWidth="1"/>
    <col min="2" max="3" width="13.5703125" style="4" customWidth="1"/>
    <col min="4" max="16384" width="9.140625" style="4"/>
  </cols>
  <sheetData>
    <row r="1" spans="1:3" ht="18" customHeight="1" x14ac:dyDescent="0.25">
      <c r="A1" s="15" t="s">
        <v>38</v>
      </c>
      <c r="B1" s="16"/>
      <c r="C1" s="17"/>
    </row>
    <row r="2" spans="1:3" ht="31.5" x14ac:dyDescent="0.25">
      <c r="A2" s="14" t="s">
        <v>39</v>
      </c>
      <c r="B2" s="14" t="s">
        <v>40</v>
      </c>
      <c r="C2" s="14" t="s">
        <v>41</v>
      </c>
    </row>
    <row r="3" spans="1:3" x14ac:dyDescent="0.25">
      <c r="A3" s="18" t="s">
        <v>43</v>
      </c>
      <c r="B3" s="19">
        <v>58</v>
      </c>
      <c r="C3" s="21">
        <f>B3/B8</f>
        <v>0.12860310421286031</v>
      </c>
    </row>
    <row r="4" spans="1:3" x14ac:dyDescent="0.25">
      <c r="A4" s="18" t="s">
        <v>44</v>
      </c>
      <c r="B4" s="19">
        <v>106</v>
      </c>
      <c r="C4" s="21">
        <f>B4/B8</f>
        <v>0.23503325942350334</v>
      </c>
    </row>
    <row r="5" spans="1:3" x14ac:dyDescent="0.25">
      <c r="A5" s="18" t="s">
        <v>45</v>
      </c>
      <c r="B5" s="19">
        <v>67</v>
      </c>
      <c r="C5" s="21">
        <f>B5/B8</f>
        <v>0.14855875831485588</v>
      </c>
    </row>
    <row r="6" spans="1:3" x14ac:dyDescent="0.25">
      <c r="A6" s="18" t="s">
        <v>46</v>
      </c>
      <c r="B6" s="19">
        <v>49</v>
      </c>
      <c r="C6" s="21">
        <f>B6/B8</f>
        <v>0.10864745011086474</v>
      </c>
    </row>
    <row r="7" spans="1:3" x14ac:dyDescent="0.25">
      <c r="A7" s="18" t="s">
        <v>47</v>
      </c>
      <c r="B7" s="19">
        <v>171</v>
      </c>
      <c r="C7" s="21">
        <f>B7/B8</f>
        <v>0.37915742793791574</v>
      </c>
    </row>
    <row r="8" spans="1:3" ht="20.25" customHeight="1" x14ac:dyDescent="0.25">
      <c r="A8" s="20" t="s">
        <v>42</v>
      </c>
      <c r="B8" s="19">
        <f>SUM(B3:B7)</f>
        <v>451</v>
      </c>
      <c r="C8" s="21"/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2F99-F2AE-4537-8E03-A9A64B218146}">
  <dimension ref="A1:E5"/>
  <sheetViews>
    <sheetView workbookViewId="0">
      <selection activeCell="P16" sqref="P16"/>
    </sheetView>
  </sheetViews>
  <sheetFormatPr defaultRowHeight="15.75" x14ac:dyDescent="0.25"/>
  <cols>
    <col min="1" max="16384" width="9.140625" style="4"/>
  </cols>
  <sheetData>
    <row r="1" spans="1:5" x14ac:dyDescent="0.25">
      <c r="A1" s="10" t="s">
        <v>52</v>
      </c>
      <c r="B1" s="11"/>
      <c r="C1" s="11"/>
      <c r="D1" s="11"/>
      <c r="E1" s="12"/>
    </row>
    <row r="2" spans="1:5" x14ac:dyDescent="0.25">
      <c r="A2" s="13" t="s">
        <v>48</v>
      </c>
      <c r="B2" s="13" t="s">
        <v>49</v>
      </c>
      <c r="C2" s="13" t="s">
        <v>50</v>
      </c>
      <c r="D2" s="13" t="s">
        <v>51</v>
      </c>
      <c r="E2" s="9"/>
    </row>
    <row r="3" spans="1:5" x14ac:dyDescent="0.25">
      <c r="A3" s="9">
        <v>30</v>
      </c>
      <c r="B3" s="9">
        <f>RADIANS(A3)</f>
        <v>0.52359877559829882</v>
      </c>
      <c r="C3" s="9">
        <f>SIN(A3)</f>
        <v>-0.98803162409286183</v>
      </c>
      <c r="D3" s="9">
        <f>COS(A3)</f>
        <v>0.15425144988758405</v>
      </c>
      <c r="E3" s="9"/>
    </row>
    <row r="4" spans="1:5" x14ac:dyDescent="0.25">
      <c r="A4" s="9">
        <v>45</v>
      </c>
      <c r="B4" s="9">
        <f t="shared" ref="B4:B5" si="0">RADIANS(A4)</f>
        <v>0.78539816339744828</v>
      </c>
      <c r="C4" s="9">
        <f t="shared" ref="C4:C5" si="1">SIN(A4)</f>
        <v>0.85090352453411844</v>
      </c>
      <c r="D4" s="9">
        <f t="shared" ref="D4:D5" si="2">COS(A4)</f>
        <v>0.52532198881772973</v>
      </c>
      <c r="E4" s="9"/>
    </row>
    <row r="5" spans="1:5" x14ac:dyDescent="0.25">
      <c r="A5" s="9">
        <v>60</v>
      </c>
      <c r="B5" s="9">
        <f t="shared" si="0"/>
        <v>1.0471975511965976</v>
      </c>
      <c r="C5" s="9">
        <f t="shared" si="1"/>
        <v>-0.30481062110221668</v>
      </c>
      <c r="D5" s="9">
        <f t="shared" si="2"/>
        <v>-0.95241298041515632</v>
      </c>
      <c r="E5" s="9"/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9A34-0B3A-47F1-A356-A07FE20B633C}">
  <dimension ref="A1:K30"/>
  <sheetViews>
    <sheetView tabSelected="1" zoomScaleNormal="100" workbookViewId="0">
      <selection activeCell="O28" sqref="O28"/>
    </sheetView>
  </sheetViews>
  <sheetFormatPr defaultRowHeight="15.75" x14ac:dyDescent="0.25"/>
  <cols>
    <col min="1" max="16384" width="9.140625" style="4"/>
  </cols>
  <sheetData>
    <row r="1" spans="1:11" x14ac:dyDescent="0.25">
      <c r="A1" s="9" t="s">
        <v>63</v>
      </c>
      <c r="B1" s="9" t="s">
        <v>62</v>
      </c>
      <c r="C1" s="9" t="s">
        <v>61</v>
      </c>
      <c r="D1" s="9" t="s">
        <v>60</v>
      </c>
      <c r="E1" s="9" t="s">
        <v>59</v>
      </c>
      <c r="F1" s="9" t="s">
        <v>58</v>
      </c>
      <c r="G1" s="9" t="s">
        <v>57</v>
      </c>
      <c r="H1" s="9" t="s">
        <v>56</v>
      </c>
      <c r="I1" s="9" t="s">
        <v>55</v>
      </c>
      <c r="J1" s="9" t="s">
        <v>54</v>
      </c>
      <c r="K1" s="9" t="s">
        <v>53</v>
      </c>
    </row>
    <row r="2" spans="1:11" x14ac:dyDescent="0.25">
      <c r="A2" s="9">
        <v>-7</v>
      </c>
      <c r="B2" s="9"/>
      <c r="C2" s="9"/>
      <c r="D2" s="9"/>
      <c r="E2" s="9">
        <f>1/9*A2^2</f>
        <v>5.4444444444444438</v>
      </c>
      <c r="F2" s="9"/>
      <c r="G2" s="9"/>
      <c r="H2" s="9"/>
      <c r="I2" s="9"/>
      <c r="J2" s="9"/>
      <c r="K2" s="9"/>
    </row>
    <row r="3" spans="1:11" x14ac:dyDescent="0.25">
      <c r="A3" s="9">
        <v>-6.5</v>
      </c>
      <c r="B3" s="9"/>
      <c r="C3" s="9"/>
      <c r="D3" s="9"/>
      <c r="E3" s="9">
        <f>1/9*A3^2</f>
        <v>4.6944444444444438</v>
      </c>
      <c r="F3" s="9"/>
      <c r="G3" s="9"/>
      <c r="H3" s="9"/>
      <c r="I3" s="9"/>
      <c r="J3" s="9"/>
      <c r="K3" s="9"/>
    </row>
    <row r="4" spans="1:11" x14ac:dyDescent="0.25">
      <c r="A4" s="22">
        <v>-6</v>
      </c>
      <c r="B4" s="22">
        <f>1/4*A4^2</f>
        <v>9</v>
      </c>
      <c r="C4" s="22"/>
      <c r="D4" s="22"/>
      <c r="E4" s="22">
        <f>1/9*A4^2</f>
        <v>4</v>
      </c>
      <c r="F4" s="22"/>
      <c r="G4" s="22">
        <f>-1/2*(A4^2)+7</f>
        <v>-11</v>
      </c>
      <c r="H4" s="22"/>
      <c r="I4" s="22"/>
      <c r="J4" s="22"/>
      <c r="K4" s="22"/>
    </row>
    <row r="5" spans="1:11" x14ac:dyDescent="0.25">
      <c r="A5" s="22">
        <v>-5.5</v>
      </c>
      <c r="B5" s="22">
        <f>1/4*A5^2</f>
        <v>7.5625</v>
      </c>
      <c r="C5" s="22"/>
      <c r="D5" s="22"/>
      <c r="E5" s="22">
        <f>1/9*A5^2</f>
        <v>3.3611111111111107</v>
      </c>
      <c r="F5" s="22"/>
      <c r="G5" s="22">
        <f>-1/2*(A5^2)+7</f>
        <v>-8.125</v>
      </c>
      <c r="H5" s="22"/>
      <c r="I5" s="22"/>
      <c r="J5" s="22"/>
      <c r="K5" s="22"/>
    </row>
    <row r="6" spans="1:11" x14ac:dyDescent="0.25">
      <c r="A6" s="22">
        <v>-5</v>
      </c>
      <c r="B6" s="22">
        <f>1/4*A6^2</f>
        <v>6.25</v>
      </c>
      <c r="C6" s="22"/>
      <c r="D6" s="22"/>
      <c r="E6" s="22">
        <f>1/9*A6^2</f>
        <v>2.7777777777777777</v>
      </c>
      <c r="F6" s="22"/>
      <c r="G6" s="22">
        <f>-1/2*(A6^2)+7</f>
        <v>-5.5</v>
      </c>
      <c r="H6" s="22"/>
      <c r="I6" s="22"/>
      <c r="J6" s="22"/>
      <c r="K6" s="22"/>
    </row>
    <row r="7" spans="1:11" x14ac:dyDescent="0.25">
      <c r="A7" s="22">
        <v>-4.5</v>
      </c>
      <c r="B7" s="22">
        <f>1/4*A7^2</f>
        <v>5.0625</v>
      </c>
      <c r="C7" s="22"/>
      <c r="D7" s="22"/>
      <c r="E7" s="22">
        <f>1/9*A7^2</f>
        <v>2.25</v>
      </c>
      <c r="F7" s="22"/>
      <c r="G7" s="22">
        <f>-1/2*(A7^2)+7</f>
        <v>-3.125</v>
      </c>
      <c r="H7" s="22"/>
      <c r="I7" s="22"/>
      <c r="J7" s="22"/>
      <c r="K7" s="22"/>
    </row>
    <row r="8" spans="1:11" x14ac:dyDescent="0.25">
      <c r="A8" s="22">
        <v>-4</v>
      </c>
      <c r="B8" s="22">
        <f>1/4*A8^2</f>
        <v>4</v>
      </c>
      <c r="C8" s="22"/>
      <c r="D8" s="22"/>
      <c r="E8" s="22">
        <f>1/9*A8^2</f>
        <v>1.7777777777777777</v>
      </c>
      <c r="F8" s="22">
        <f>-1/16*A8^2</f>
        <v>-1</v>
      </c>
      <c r="G8" s="22">
        <f>-1/2*(A8^2)+7</f>
        <v>-1</v>
      </c>
      <c r="H8" s="22"/>
      <c r="I8" s="22"/>
      <c r="J8" s="22"/>
      <c r="K8" s="22"/>
    </row>
    <row r="9" spans="1:11" x14ac:dyDescent="0.25">
      <c r="A9" s="22">
        <v>-3.5</v>
      </c>
      <c r="B9" s="22">
        <f>1/4*A9^2</f>
        <v>3.0625</v>
      </c>
      <c r="C9" s="22"/>
      <c r="D9" s="22"/>
      <c r="E9" s="22">
        <f>1/9*A9^2</f>
        <v>1.3611111111111109</v>
      </c>
      <c r="F9" s="22">
        <f>-1/16*A9^2</f>
        <v>-0.765625</v>
      </c>
      <c r="G9" s="22"/>
      <c r="H9" s="22"/>
      <c r="I9" s="22"/>
      <c r="J9" s="22"/>
      <c r="K9" s="22"/>
    </row>
    <row r="10" spans="1:11" x14ac:dyDescent="0.25">
      <c r="A10" s="22">
        <v>-3</v>
      </c>
      <c r="B10" s="22">
        <f>1/4*A10^2</f>
        <v>2.25</v>
      </c>
      <c r="C10" s="22">
        <f>-2/9*A10^2</f>
        <v>-2</v>
      </c>
      <c r="D10" s="22">
        <f>2/3*(A10^2)-8</f>
        <v>-2</v>
      </c>
      <c r="E10" s="22">
        <f>1/9*A10^2</f>
        <v>1</v>
      </c>
      <c r="F10" s="22">
        <f>-1/16*A10^2</f>
        <v>-0.5625</v>
      </c>
      <c r="G10" s="22"/>
      <c r="H10" s="22">
        <f>(A10^2)-11</f>
        <v>-2</v>
      </c>
      <c r="I10" s="22"/>
      <c r="J10" s="22"/>
      <c r="K10" s="22"/>
    </row>
    <row r="11" spans="1:11" x14ac:dyDescent="0.25">
      <c r="A11" s="22">
        <v>-2.5</v>
      </c>
      <c r="B11" s="22">
        <f>1/4*A11^2</f>
        <v>1.5625</v>
      </c>
      <c r="C11" s="22">
        <f>-2/9*A11^2</f>
        <v>-1.3888888888888888</v>
      </c>
      <c r="D11" s="22">
        <f>2/3*(A11^2)-8</f>
        <v>-3.8333333333333339</v>
      </c>
      <c r="E11" s="22">
        <f>1/9*A11^2</f>
        <v>0.69444444444444442</v>
      </c>
      <c r="F11" s="22">
        <f>-1/16*A11^2</f>
        <v>-0.390625</v>
      </c>
      <c r="G11" s="22"/>
      <c r="H11" s="22">
        <f>(A11^2)-11</f>
        <v>-4.75</v>
      </c>
      <c r="I11" s="22"/>
      <c r="J11" s="22"/>
      <c r="K11" s="22"/>
    </row>
    <row r="12" spans="1:11" x14ac:dyDescent="0.25">
      <c r="A12" s="22">
        <v>-2</v>
      </c>
      <c r="B12" s="22">
        <f>1/4*A12^2</f>
        <v>1</v>
      </c>
      <c r="C12" s="22">
        <f>-2/9*A12^2</f>
        <v>-0.88888888888888884</v>
      </c>
      <c r="D12" s="22">
        <f>2/3*(A12^2)-8</f>
        <v>-5.3333333333333339</v>
      </c>
      <c r="E12" s="22">
        <f>1/9*A12^2</f>
        <v>0.44444444444444442</v>
      </c>
      <c r="F12" s="22">
        <f>-1/16*A12^2</f>
        <v>-0.25</v>
      </c>
      <c r="G12" s="22"/>
      <c r="H12" s="22">
        <f>(A12^2)-11</f>
        <v>-7</v>
      </c>
      <c r="I12" s="22"/>
      <c r="J12" s="22"/>
      <c r="K12" s="22"/>
    </row>
    <row r="13" spans="1:11" x14ac:dyDescent="0.25">
      <c r="A13" s="22">
        <v>-1.5</v>
      </c>
      <c r="B13" s="22">
        <f>1/4*A13^2</f>
        <v>0.5625</v>
      </c>
      <c r="C13" s="22">
        <f>-2/9*A13^2</f>
        <v>-0.5</v>
      </c>
      <c r="D13" s="22">
        <f>2/3*(A13^2)-8</f>
        <v>-6.5</v>
      </c>
      <c r="E13" s="22">
        <f>1/9*A13^2</f>
        <v>0.25</v>
      </c>
      <c r="F13" s="22">
        <f>-1/16*A13^2</f>
        <v>-0.140625</v>
      </c>
      <c r="G13" s="22"/>
      <c r="H13" s="22">
        <f>(A13^2)-11</f>
        <v>-8.75</v>
      </c>
      <c r="I13" s="22"/>
      <c r="J13" s="22"/>
      <c r="K13" s="22"/>
    </row>
    <row r="14" spans="1:11" x14ac:dyDescent="0.25">
      <c r="A14" s="22">
        <v>-1</v>
      </c>
      <c r="B14" s="22">
        <f>1/4*A14^2</f>
        <v>0.25</v>
      </c>
      <c r="C14" s="22">
        <f>-2/9*A14^2</f>
        <v>-0.22222222222222221</v>
      </c>
      <c r="D14" s="22">
        <f>2/3*(A14^2)-8</f>
        <v>-7.333333333333333</v>
      </c>
      <c r="E14" s="22">
        <f>1/9*A14^2</f>
        <v>0.1111111111111111</v>
      </c>
      <c r="F14" s="22">
        <f>-1/16*A14^2</f>
        <v>-6.25E-2</v>
      </c>
      <c r="G14" s="22"/>
      <c r="H14" s="22">
        <f>(A14^2)-11</f>
        <v>-10</v>
      </c>
      <c r="I14" s="22">
        <f>(3*A14^2)+1</f>
        <v>4</v>
      </c>
      <c r="J14" s="22">
        <f>A14^2</f>
        <v>1</v>
      </c>
      <c r="K14" s="22">
        <f>-(A14^2)+2</f>
        <v>1</v>
      </c>
    </row>
    <row r="15" spans="1:11" x14ac:dyDescent="0.25">
      <c r="A15" s="22">
        <v>-0.5</v>
      </c>
      <c r="B15" s="22">
        <f>1/4*A15^2</f>
        <v>6.25E-2</v>
      </c>
      <c r="C15" s="22">
        <f>-2/9*A15^2</f>
        <v>-5.5555555555555552E-2</v>
      </c>
      <c r="D15" s="22">
        <f>2/3*(A15^2)-8</f>
        <v>-7.833333333333333</v>
      </c>
      <c r="E15" s="22">
        <f>1/9*A15^2</f>
        <v>2.7777777777777776E-2</v>
      </c>
      <c r="F15" s="22">
        <f>-1/16*A15^2</f>
        <v>-1.5625E-2</v>
      </c>
      <c r="G15" s="22"/>
      <c r="H15" s="22"/>
      <c r="I15" s="22">
        <f>(3*A15^2)+1</f>
        <v>1.75</v>
      </c>
      <c r="J15" s="22">
        <f>A15^2</f>
        <v>0.25</v>
      </c>
      <c r="K15" s="22">
        <f>-(A15^2)+2</f>
        <v>1.75</v>
      </c>
    </row>
    <row r="16" spans="1:11" x14ac:dyDescent="0.25">
      <c r="A16" s="22">
        <v>0</v>
      </c>
      <c r="B16" s="22">
        <f>1/4*A16^2</f>
        <v>0</v>
      </c>
      <c r="C16" s="22">
        <f>-2/9*A16^2</f>
        <v>0</v>
      </c>
      <c r="D16" s="22">
        <f>2/3*(A16^2)-8</f>
        <v>-8</v>
      </c>
      <c r="E16" s="22">
        <f>1/9*A16^2</f>
        <v>0</v>
      </c>
      <c r="F16" s="22">
        <f>-1/16*A16^2</f>
        <v>0</v>
      </c>
      <c r="G16" s="22"/>
      <c r="H16" s="22"/>
      <c r="I16" s="22">
        <f>(3*A16^2)+1</f>
        <v>1</v>
      </c>
      <c r="J16" s="22">
        <f>A16^2</f>
        <v>0</v>
      </c>
      <c r="K16" s="22">
        <f>-(A16^2)+2</f>
        <v>2</v>
      </c>
    </row>
    <row r="17" spans="1:11" x14ac:dyDescent="0.25">
      <c r="A17" s="22">
        <v>0.5</v>
      </c>
      <c r="B17" s="22">
        <f>1/4*A17^2</f>
        <v>6.25E-2</v>
      </c>
      <c r="C17" s="22">
        <f>-2/9*A17^2</f>
        <v>-5.5555555555555552E-2</v>
      </c>
      <c r="D17" s="22">
        <f>2/3*(A17^2)-8</f>
        <v>-7.833333333333333</v>
      </c>
      <c r="E17" s="22">
        <f>1/9*A17^2</f>
        <v>2.7777777777777776E-2</v>
      </c>
      <c r="F17" s="22">
        <f>-1/16*A17^2</f>
        <v>-1.5625E-2</v>
      </c>
      <c r="G17" s="22"/>
      <c r="H17" s="22"/>
      <c r="I17" s="22">
        <f>(3*A17^2)+1</f>
        <v>1.75</v>
      </c>
      <c r="J17" s="22">
        <f>A17^2</f>
        <v>0.25</v>
      </c>
      <c r="K17" s="22">
        <f>-(A17^2)+2</f>
        <v>1.75</v>
      </c>
    </row>
    <row r="18" spans="1:11" x14ac:dyDescent="0.25">
      <c r="A18" s="22">
        <v>1</v>
      </c>
      <c r="B18" s="22">
        <f>1/4*A18^2</f>
        <v>0.25</v>
      </c>
      <c r="C18" s="22">
        <f>-2/9*A18^2</f>
        <v>-0.22222222222222221</v>
      </c>
      <c r="D18" s="22">
        <f>2/3*(A18^2)-8</f>
        <v>-7.333333333333333</v>
      </c>
      <c r="E18" s="22">
        <f>1/9*A18^2</f>
        <v>0.1111111111111111</v>
      </c>
      <c r="F18" s="22">
        <f>-1/16*A18^2</f>
        <v>-6.25E-2</v>
      </c>
      <c r="G18" s="22"/>
      <c r="H18" s="22">
        <f>(A18^2)-11</f>
        <v>-10</v>
      </c>
      <c r="I18" s="22">
        <f>(3*A18^2)+1</f>
        <v>4</v>
      </c>
      <c r="J18" s="22">
        <f>A18^2</f>
        <v>1</v>
      </c>
      <c r="K18" s="22">
        <f>-(A18^2)+2</f>
        <v>1</v>
      </c>
    </row>
    <row r="19" spans="1:11" x14ac:dyDescent="0.25">
      <c r="A19" s="22">
        <v>1.5</v>
      </c>
      <c r="B19" s="22">
        <f>1/4*A19^2</f>
        <v>0.5625</v>
      </c>
      <c r="C19" s="22">
        <f>-2/9*A19^2</f>
        <v>-0.5</v>
      </c>
      <c r="D19" s="22">
        <f>2/3*(A19^2)-8</f>
        <v>-6.5</v>
      </c>
      <c r="E19" s="22">
        <f>1/9*A19^2</f>
        <v>0.25</v>
      </c>
      <c r="F19" s="22">
        <f>-1/16*A19^2</f>
        <v>-0.140625</v>
      </c>
      <c r="G19" s="22"/>
      <c r="H19" s="22">
        <f>(A19^2)-11</f>
        <v>-8.75</v>
      </c>
      <c r="I19" s="22"/>
      <c r="J19" s="22"/>
      <c r="K19" s="22"/>
    </row>
    <row r="20" spans="1:11" x14ac:dyDescent="0.25">
      <c r="A20" s="22">
        <v>2</v>
      </c>
      <c r="B20" s="22">
        <f>1/4*A20^2</f>
        <v>1</v>
      </c>
      <c r="C20" s="22">
        <f>-2/9*A20^2</f>
        <v>-0.88888888888888884</v>
      </c>
      <c r="D20" s="22">
        <f>2/3*(A20^2)-8</f>
        <v>-5.3333333333333339</v>
      </c>
      <c r="E20" s="22">
        <f>1/9*A20^2</f>
        <v>0.44444444444444442</v>
      </c>
      <c r="F20" s="22">
        <f>-1/16*A20^2</f>
        <v>-0.25</v>
      </c>
      <c r="G20" s="22"/>
      <c r="H20" s="22">
        <f>(A20^2)-11</f>
        <v>-7</v>
      </c>
      <c r="I20" s="22"/>
      <c r="J20" s="22"/>
      <c r="K20" s="22"/>
    </row>
    <row r="21" spans="1:11" x14ac:dyDescent="0.25">
      <c r="A21" s="22">
        <v>2.5</v>
      </c>
      <c r="B21" s="22">
        <f>1/4*A21^2</f>
        <v>1.5625</v>
      </c>
      <c r="C21" s="22">
        <f>-2/9*A21^2</f>
        <v>-1.3888888888888888</v>
      </c>
      <c r="D21" s="22">
        <f>2/3*(A21^2)-8</f>
        <v>-3.8333333333333339</v>
      </c>
      <c r="E21" s="22">
        <f>1/9*A21^2</f>
        <v>0.69444444444444442</v>
      </c>
      <c r="F21" s="22">
        <f>-1/16*A21^2</f>
        <v>-0.390625</v>
      </c>
      <c r="G21" s="22"/>
      <c r="H21" s="22">
        <f>(A21^2)-11</f>
        <v>-4.75</v>
      </c>
      <c r="I21" s="22"/>
      <c r="J21" s="22"/>
      <c r="K21" s="22"/>
    </row>
    <row r="22" spans="1:11" x14ac:dyDescent="0.25">
      <c r="A22" s="22">
        <v>3</v>
      </c>
      <c r="B22" s="22">
        <f>1/4*A22^2</f>
        <v>2.25</v>
      </c>
      <c r="C22" s="22">
        <f>-2/9*A22^2</f>
        <v>-2</v>
      </c>
      <c r="D22" s="22">
        <f>2/3*(A22^2)-8</f>
        <v>-2</v>
      </c>
      <c r="E22" s="22">
        <f>1/9*A22^2</f>
        <v>1</v>
      </c>
      <c r="F22" s="22">
        <f>-1/16*A22^2</f>
        <v>-0.5625</v>
      </c>
      <c r="G22" s="22"/>
      <c r="H22" s="22">
        <f>(A22^2)-11</f>
        <v>-2</v>
      </c>
      <c r="I22" s="22"/>
      <c r="J22" s="22"/>
      <c r="K22" s="22"/>
    </row>
    <row r="23" spans="1:11" x14ac:dyDescent="0.25">
      <c r="A23" s="22">
        <v>3.5</v>
      </c>
      <c r="B23" s="22">
        <f>1/4*A23^2</f>
        <v>3.0625</v>
      </c>
      <c r="C23" s="22"/>
      <c r="D23" s="22"/>
      <c r="E23" s="22">
        <f>1/9*A23^2</f>
        <v>1.3611111111111109</v>
      </c>
      <c r="F23" s="22">
        <f>-1/16*A23^2</f>
        <v>-0.765625</v>
      </c>
      <c r="G23" s="22"/>
      <c r="H23" s="22"/>
      <c r="I23" s="22"/>
      <c r="J23" s="22"/>
      <c r="K23" s="22"/>
    </row>
    <row r="24" spans="1:11" x14ac:dyDescent="0.25">
      <c r="A24" s="22">
        <v>4</v>
      </c>
      <c r="B24" s="22">
        <f>1/4*A24^2</f>
        <v>4</v>
      </c>
      <c r="C24" s="22"/>
      <c r="D24" s="22"/>
      <c r="E24" s="22">
        <f>1/9*A24^2</f>
        <v>1.7777777777777777</v>
      </c>
      <c r="F24" s="22">
        <f>-1/16*A24^2</f>
        <v>-1</v>
      </c>
      <c r="G24" s="22">
        <f>-1/2*(A24^2)+7</f>
        <v>-1</v>
      </c>
      <c r="H24" s="22"/>
      <c r="I24" s="22"/>
      <c r="J24" s="22"/>
      <c r="K24" s="22"/>
    </row>
    <row r="25" spans="1:11" x14ac:dyDescent="0.25">
      <c r="A25" s="22">
        <v>4.5</v>
      </c>
      <c r="B25" s="22">
        <f>1/4*A25^2</f>
        <v>5.0625</v>
      </c>
      <c r="C25" s="22"/>
      <c r="D25" s="22"/>
      <c r="E25" s="22">
        <f>1/9*A25^2</f>
        <v>2.25</v>
      </c>
      <c r="F25" s="22"/>
      <c r="G25" s="22">
        <f>-1/2*(A25^2)+7</f>
        <v>-3.125</v>
      </c>
      <c r="H25" s="22"/>
      <c r="I25" s="22"/>
      <c r="J25" s="22"/>
      <c r="K25" s="22"/>
    </row>
    <row r="26" spans="1:11" x14ac:dyDescent="0.25">
      <c r="A26" s="22">
        <v>5</v>
      </c>
      <c r="B26" s="22">
        <f>1/4*A26^2</f>
        <v>6.25</v>
      </c>
      <c r="C26" s="22"/>
      <c r="D26" s="22"/>
      <c r="E26" s="22">
        <f>1/9*A26^2</f>
        <v>2.7777777777777777</v>
      </c>
      <c r="F26" s="22"/>
      <c r="G26" s="22">
        <f>-1/2*(A26^2)+7</f>
        <v>-5.5</v>
      </c>
      <c r="H26" s="22"/>
      <c r="I26" s="22"/>
      <c r="J26" s="22"/>
      <c r="K26" s="22"/>
    </row>
    <row r="27" spans="1:11" x14ac:dyDescent="0.25">
      <c r="A27" s="22">
        <v>5.5</v>
      </c>
      <c r="B27" s="22">
        <f>1/4*A27^2</f>
        <v>7.5625</v>
      </c>
      <c r="C27" s="22"/>
      <c r="D27" s="22"/>
      <c r="E27" s="22">
        <f>1/9*A27^2</f>
        <v>3.3611111111111107</v>
      </c>
      <c r="F27" s="22"/>
      <c r="G27" s="22">
        <f>-1/2*(A27^2)+7</f>
        <v>-8.125</v>
      </c>
      <c r="H27" s="22"/>
      <c r="I27" s="22"/>
      <c r="J27" s="22"/>
      <c r="K27" s="22"/>
    </row>
    <row r="28" spans="1:11" x14ac:dyDescent="0.25">
      <c r="A28" s="22">
        <v>6</v>
      </c>
      <c r="B28" s="22">
        <f>1/4*A28^2</f>
        <v>9</v>
      </c>
      <c r="C28" s="22"/>
      <c r="D28" s="22"/>
      <c r="E28" s="22">
        <f>1/9*A28^2</f>
        <v>4</v>
      </c>
      <c r="F28" s="22"/>
      <c r="G28" s="22">
        <f>-1/2*(A28^2)+7</f>
        <v>-11</v>
      </c>
      <c r="H28" s="22"/>
      <c r="I28" s="22"/>
      <c r="J28" s="22"/>
      <c r="K28" s="22"/>
    </row>
    <row r="29" spans="1:11" x14ac:dyDescent="0.25">
      <c r="A29" s="22">
        <v>6.5</v>
      </c>
      <c r="B29" s="22"/>
      <c r="C29" s="22"/>
      <c r="D29" s="22"/>
      <c r="E29" s="22">
        <f>1/9*A29^2</f>
        <v>4.6944444444444438</v>
      </c>
      <c r="F29" s="22"/>
      <c r="G29" s="22"/>
      <c r="H29" s="22"/>
      <c r="I29" s="22"/>
      <c r="J29" s="22"/>
      <c r="K29" s="22"/>
    </row>
    <row r="30" spans="1:11" x14ac:dyDescent="0.25">
      <c r="A30" s="22">
        <v>7</v>
      </c>
      <c r="B30" s="22"/>
      <c r="C30" s="22"/>
      <c r="D30" s="22"/>
      <c r="E30" s="22">
        <f>1/9*A30^2</f>
        <v>5.4444444444444438</v>
      </c>
      <c r="F30" s="22"/>
      <c r="G30" s="22"/>
      <c r="H30" s="22"/>
      <c r="I30" s="22"/>
      <c r="J30" s="22"/>
      <c r="K30" s="22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ПР 6.1</vt:lpstr>
      <vt:lpstr>ПР 6.2</vt:lpstr>
      <vt:lpstr>ПР 7.1</vt:lpstr>
      <vt:lpstr>ПР 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Liubchenko</dc:creator>
  <cp:lastModifiedBy>Oleh Liubchenko</cp:lastModifiedBy>
  <dcterms:created xsi:type="dcterms:W3CDTF">2023-04-25T09:10:21Z</dcterms:created>
  <dcterms:modified xsi:type="dcterms:W3CDTF">2023-04-25T10:25:50Z</dcterms:modified>
</cp:coreProperties>
</file>