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harlie\Desktop\P915_原始实验数据\"/>
    </mc:Choice>
  </mc:AlternateContent>
  <xr:revisionPtr revIDLastSave="0" documentId="13_ncr:1_{F685E4CD-12BD-4ED8-AAB1-D9E733080BD3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result_4A" sheetId="1" r:id="rId1"/>
    <sheet name="raw data_4A" sheetId="2" r:id="rId2"/>
    <sheet name="result_4B" sheetId="5" r:id="rId3"/>
    <sheet name="raw data_4B" sheetId="6" r:id="rId4"/>
    <sheet name="CCK8 result_4C" sheetId="8" r:id="rId5"/>
    <sheet name="CCK8 raw data_4C" sheetId="7" r:id="rId6"/>
    <sheet name="wound_4D" sheetId="4" r:id="rId7"/>
    <sheet name="invasion_4E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8" l="1"/>
  <c r="D36" i="8" s="1"/>
  <c r="H42" i="8" s="1"/>
  <c r="B23" i="8"/>
  <c r="D24" i="8" s="1"/>
  <c r="F41" i="8" s="1"/>
  <c r="B14" i="8"/>
  <c r="C16" i="8" s="1"/>
  <c r="D40" i="8" s="1"/>
  <c r="B5" i="8"/>
  <c r="D7" i="8" s="1"/>
  <c r="G39" i="8" s="1"/>
  <c r="C34" i="8" l="1"/>
  <c r="C42" i="8" s="1"/>
  <c r="C25" i="8"/>
  <c r="D41" i="8" s="1"/>
  <c r="D25" i="8"/>
  <c r="G41" i="8" s="1"/>
  <c r="C15" i="8"/>
  <c r="C40" i="8" s="1"/>
  <c r="C8" i="8"/>
  <c r="E39" i="8" s="1"/>
  <c r="D8" i="8"/>
  <c r="H39" i="8" s="1"/>
  <c r="C26" i="8"/>
  <c r="E41" i="8" s="1"/>
  <c r="D26" i="8"/>
  <c r="H41" i="8" s="1"/>
  <c r="D15" i="8"/>
  <c r="F40" i="8" s="1"/>
  <c r="C17" i="8"/>
  <c r="E40" i="8" s="1"/>
  <c r="C6" i="8"/>
  <c r="C39" i="8" s="1"/>
  <c r="C36" i="8"/>
  <c r="E42" i="8" s="1"/>
  <c r="D16" i="8"/>
  <c r="G40" i="8" s="1"/>
  <c r="D34" i="8"/>
  <c r="F42" i="8" s="1"/>
  <c r="C35" i="8"/>
  <c r="D42" i="8" s="1"/>
  <c r="D17" i="8"/>
  <c r="H40" i="8" s="1"/>
  <c r="D35" i="8"/>
  <c r="G42" i="8" s="1"/>
  <c r="D6" i="8"/>
  <c r="F39" i="8" s="1"/>
  <c r="C7" i="8"/>
  <c r="D39" i="8" s="1"/>
  <c r="C24" i="8"/>
  <c r="C41" i="8" s="1"/>
  <c r="D10" i="5" l="1"/>
  <c r="F10" i="5" s="1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G2" i="5" l="1"/>
  <c r="G3" i="5" s="1"/>
  <c r="G4" i="5" s="1"/>
  <c r="G5" i="5" s="1"/>
  <c r="G6" i="5" s="1"/>
  <c r="G7" i="5" s="1"/>
  <c r="G8" i="5" s="1"/>
  <c r="G9" i="5" s="1"/>
  <c r="G10" i="5" s="1"/>
  <c r="H10" i="5" s="1"/>
  <c r="I10" i="5" s="1"/>
  <c r="H3" i="5" l="1"/>
  <c r="I3" i="5" s="1"/>
  <c r="H5" i="5"/>
  <c r="I5" i="5" s="1"/>
  <c r="H9" i="5"/>
  <c r="I9" i="5" s="1"/>
  <c r="H6" i="5"/>
  <c r="I6" i="5" s="1"/>
  <c r="H4" i="5"/>
  <c r="I4" i="5" s="1"/>
  <c r="H8" i="5"/>
  <c r="I8" i="5" s="1"/>
  <c r="H7" i="5"/>
  <c r="I7" i="5" s="1"/>
  <c r="H2" i="5"/>
  <c r="I2" i="5" s="1"/>
  <c r="H4" i="4" l="1"/>
  <c r="H3" i="4"/>
  <c r="J2" i="4"/>
  <c r="H6" i="4" s="1"/>
  <c r="I6" i="4" s="1"/>
  <c r="H2" i="4"/>
  <c r="C2" i="4"/>
  <c r="C5" i="4" s="1"/>
  <c r="D5" i="4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H7" i="4" l="1"/>
  <c r="I7" i="4" s="1"/>
  <c r="C6" i="4"/>
  <c r="D6" i="4" s="1"/>
  <c r="H5" i="4"/>
  <c r="I5" i="4" s="1"/>
  <c r="C7" i="4"/>
  <c r="D7" i="4" s="1"/>
  <c r="G20" i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2" i="1"/>
  <c r="G3" i="1" s="1"/>
  <c r="G4" i="1" s="1"/>
  <c r="G5" i="1" s="1"/>
  <c r="G6" i="1" s="1"/>
  <c r="G7" i="1" s="1"/>
  <c r="H7" i="1" s="1"/>
  <c r="I7" i="1" s="1"/>
  <c r="H15" i="1" l="1"/>
  <c r="I15" i="1" s="1"/>
  <c r="H20" i="1"/>
  <c r="I20" i="1" s="1"/>
  <c r="H24" i="1"/>
  <c r="I24" i="1" s="1"/>
  <c r="H23" i="1"/>
  <c r="I23" i="1" s="1"/>
  <c r="H21" i="1"/>
  <c r="I21" i="1" s="1"/>
  <c r="H22" i="1"/>
  <c r="I22" i="1" s="1"/>
  <c r="H18" i="1"/>
  <c r="I18" i="1" s="1"/>
  <c r="H17" i="1"/>
  <c r="I17" i="1" s="1"/>
  <c r="H16" i="1"/>
  <c r="I16" i="1" s="1"/>
  <c r="H14" i="1"/>
  <c r="I14" i="1" s="1"/>
  <c r="H8" i="1"/>
  <c r="I8" i="1" s="1"/>
  <c r="H11" i="1"/>
  <c r="I11" i="1" s="1"/>
  <c r="G12" i="1"/>
  <c r="H9" i="1"/>
  <c r="I9" i="1" s="1"/>
  <c r="H10" i="1"/>
  <c r="I10" i="1" s="1"/>
  <c r="H6" i="1"/>
  <c r="I6" i="1" s="1"/>
  <c r="H3" i="1"/>
  <c r="I3" i="1" s="1"/>
  <c r="H5" i="1"/>
  <c r="I5" i="1" s="1"/>
  <c r="H2" i="1"/>
  <c r="I2" i="1" s="1"/>
  <c r="H4" i="1"/>
  <c r="I4" i="1" s="1"/>
  <c r="G13" i="1" l="1"/>
  <c r="H13" i="1" s="1"/>
  <c r="I13" i="1" s="1"/>
  <c r="H12" i="1"/>
  <c r="I12" i="1" s="1"/>
</calcChain>
</file>

<file path=xl/sharedStrings.xml><?xml version="1.0" encoding="utf-8"?>
<sst xmlns="http://schemas.openxmlformats.org/spreadsheetml/2006/main" count="342" uniqueCount="85">
  <si>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</si>
  <si>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</si>
  <si>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</si>
  <si>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</si>
  <si>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</si>
  <si>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</si>
  <si>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</si>
  <si>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</si>
  <si>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</si>
  <si>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</si>
  <si>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</si>
  <si>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</si>
  <si>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</si>
  <si>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</si>
  <si>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</si>
  <si>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</si>
  <si>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</si>
  <si>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</si>
  <si>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</si>
  <si>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</si>
  <si>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</si>
  <si>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</si>
  <si>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</si>
  <si>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</si>
  <si>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</si>
  <si>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</si>
  <si>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</si>
  <si>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</si>
  <si>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</si>
  <si>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</si>
  <si>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</si>
  <si>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</si>
  <si>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</si>
  <si>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</si>
  <si>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</si>
  <si>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</si>
  <si>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</si>
  <si>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</si>
  <si>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</si>
  <si>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</si>
  <si>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</si>
  <si>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</si>
  <si>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</si>
  <si>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</si>
  <si>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</si>
  <si>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</si>
  <si>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GAPDH</t>
    <phoneticPr fontId="1" type="noConversion"/>
  </si>
  <si>
    <t>expression</t>
    <phoneticPr fontId="1" type="noConversion"/>
  </si>
  <si>
    <t>si-NC</t>
  </si>
  <si>
    <t>Blank</t>
  </si>
  <si>
    <t>B01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</si>
  <si>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</si>
  <si>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</si>
  <si>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</si>
  <si>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</si>
  <si>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</si>
  <si>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</si>
  <si>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</si>
  <si>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</si>
  <si>
    <t>Blank</t>
    <phoneticPr fontId="11" type="noConversion"/>
  </si>
  <si>
    <t>0h</t>
    <phoneticPr fontId="1" type="noConversion"/>
  </si>
  <si>
    <t>24h</t>
    <phoneticPr fontId="1" type="noConversion"/>
  </si>
  <si>
    <t>48h</t>
    <phoneticPr fontId="1" type="noConversion"/>
  </si>
  <si>
    <t>72h</t>
    <phoneticPr fontId="1" type="noConversion"/>
  </si>
  <si>
    <t>OD450</t>
    <phoneticPr fontId="1" type="noConversion"/>
  </si>
  <si>
    <t>48h</t>
  </si>
  <si>
    <t>72h</t>
  </si>
  <si>
    <t>Whitespace removal</t>
    <phoneticPr fontId="1" type="noConversion"/>
  </si>
  <si>
    <t>G6PD</t>
  </si>
  <si>
    <t>G6PD</t>
    <phoneticPr fontId="1" type="noConversion"/>
  </si>
  <si>
    <t>AKR1B15</t>
  </si>
  <si>
    <t>AKR1B15</t>
    <phoneticPr fontId="1" type="noConversion"/>
  </si>
  <si>
    <t>S100A9</t>
  </si>
  <si>
    <t>S100A9</t>
    <phoneticPr fontId="1" type="noConversion"/>
  </si>
  <si>
    <t>ADH4</t>
  </si>
  <si>
    <t>ADH4</t>
    <phoneticPr fontId="1" type="noConversion"/>
  </si>
  <si>
    <t>HuH-7</t>
  </si>
  <si>
    <t>HuH-7</t>
    <phoneticPr fontId="1" type="noConversion"/>
  </si>
  <si>
    <t>si-G6PD#2</t>
  </si>
  <si>
    <t>si-G6PD#2</t>
    <phoneticPr fontId="1" type="noConversion"/>
  </si>
  <si>
    <t>si-G6PD#2</t>
    <phoneticPr fontId="1" type="noConversion"/>
  </si>
  <si>
    <t>si-G6PD#1</t>
    <phoneticPr fontId="1" type="noConversion"/>
  </si>
  <si>
    <t>G6PD</t>
    <phoneticPr fontId="1" type="noConversion"/>
  </si>
  <si>
    <t>THLE-2</t>
  </si>
  <si>
    <t>THLE-2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</si>
</sst>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##0.00;\-###0.00"/>
    <numFmt numFmtId="178" formatCode="0.0000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0.5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top"/>
      <protection locked="0"/>
    </xf>
    <xf numFmtId="9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/>
  </cellStyleXfs>
  <cellXfs count="27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/>
    <xf numFmtId="9" fontId="0" fillId="0" borderId="0" xfId="2" applyFont="1" applyAlignment="1"/>
    <xf numFmtId="0" fontId="7" fillId="0" borderId="0" xfId="0" applyFont="1" applyAlignment="1">
      <alignment horizontal="right" vertical="center"/>
    </xf>
    <xf numFmtId="0" fontId="8" fillId="0" borderId="0" xfId="1" applyFont="1" applyAlignment="1" applyProtection="1">
      <alignment horizontal="right" vertical="center"/>
    </xf>
    <xf numFmtId="177" fontId="9" fillId="0" borderId="0" xfId="1" applyNumberFormat="1" applyFont="1" applyAlignment="1" applyProtection="1">
      <alignment horizontal="center" vertical="center"/>
    </xf>
    <xf numFmtId="0" fontId="10" fillId="0" borderId="0" xfId="3" applyFont="1">
      <alignment vertical="center"/>
    </xf>
    <xf numFmtId="0" fontId="10" fillId="2" borderId="0" xfId="3" applyFont="1" applyFill="1">
      <alignment vertical="center"/>
    </xf>
    <xf numFmtId="0" fontId="10" fillId="3" borderId="0" xfId="3" applyFont="1" applyFill="1">
      <alignment vertical="center"/>
    </xf>
    <xf numFmtId="0" fontId="10" fillId="4" borderId="0" xfId="3" applyFont="1" applyFill="1">
      <alignment vertical="center"/>
    </xf>
    <xf numFmtId="0" fontId="10" fillId="5" borderId="0" xfId="3" applyFont="1" applyFill="1">
      <alignment vertical="center"/>
    </xf>
    <xf numFmtId="0" fontId="12" fillId="0" borderId="0" xfId="3" applyFont="1">
      <alignment vertical="center"/>
    </xf>
    <xf numFmtId="0" fontId="10" fillId="0" borderId="0" xfId="4" applyFont="1"/>
    <xf numFmtId="0" fontId="10" fillId="0" borderId="0" xfId="4" applyFont="1" applyAlignment="1">
      <alignment horizontal="center"/>
    </xf>
    <xf numFmtId="0" fontId="13" fillId="0" borderId="0" xfId="4" applyFont="1"/>
    <xf numFmtId="0" fontId="14" fillId="0" borderId="0" xfId="4" applyFont="1"/>
    <xf numFmtId="0" fontId="15" fillId="0" borderId="0" xfId="0" applyFont="1"/>
    <xf numFmtId="178" fontId="10" fillId="0" borderId="0" xfId="4" applyNumberFormat="1" applyFont="1"/>
    <xf numFmtId="178" fontId="13" fillId="0" borderId="0" xfId="4" applyNumberFormat="1" applyFont="1"/>
    <xf numFmtId="0" fontId="0" fillId="0" borderId="0" xfId="0" applyAlignment="1">
      <alignment horizontal="center" vertical="center"/>
    </xf>
    <xf numFmtId="0" fontId="10" fillId="0" borderId="0" xfId="4" applyFont="1" applyAlignment="1">
      <alignment horizontal="center"/>
    </xf>
    <xf numFmtId="0" fontId="10" fillId="0" borderId="0" xfId="3" applyFont="1" applyAlignment="1">
      <alignment horizontal="center" vertical="center"/>
    </xf>
  </cellXfs>
  <cellStyles count="5">
    <cellStyle name="Normal" xfId="1" xr:uid="{35383C33-3018-4BD8-819F-013AC27CEC6B}"/>
    <cellStyle name="百分比" xfId="2" builtinId="5"/>
    <cellStyle name="常规" xfId="0" builtinId="0"/>
    <cellStyle name="常规 2" xfId="3" xr:uid="{17429E47-C733-427F-A13B-F9927498ACAA}"/>
    <cellStyle name="常规 2 2" xfId="4" xr:uid="{77206542-0E71-4D58-8786-F0160FA63B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workbookViewId="0">
      <selection activeCell="N15" sqref="N15"/>
    </sheetView>
  </sheetViews>
  <sheetFormatPr defaultRowHeight="14.25" x14ac:dyDescent="0.2"/>
  <cols>
    <col min="9" max="9" width="12.875" style="21" customWidth="1"/>
  </cols>
  <sheetData>
    <row r="1" spans="1:16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21" t="s">
        <v>3</v>
      </c>
      <c r="L1" s="4"/>
      <c r="M1" s="4"/>
      <c r="N1" s="4"/>
      <c r="O1" s="4"/>
      <c r="P1" s="4"/>
    </row>
    <row r="2" spans="1:16" s="2" customFormat="1" x14ac:dyDescent="0.2">
      <c r="A2" s="2" t="s">
        <v>84</v>
      </c>
      <c r="B2" t="s">
        <v>4</v>
      </c>
      <c r="C2" s="2">
        <v>16.78</v>
      </c>
      <c r="D2" s="1">
        <f>AVERAGE(C2:C4)</f>
        <v>16.920000000000002</v>
      </c>
      <c r="E2" s="2">
        <v>29.3</v>
      </c>
      <c r="F2" s="1">
        <f>E2-D2</f>
        <v>12.379999999999999</v>
      </c>
      <c r="G2" s="1">
        <f>AVERAGE(F2:F4)</f>
        <v>12.356666666666664</v>
      </c>
      <c r="H2" s="1">
        <f>F2-G2</f>
        <v>2.3333333333335204E-2</v>
      </c>
      <c r="I2" s="21">
        <f>POWER(2,-H2)</f>
        <v>0.9839566535081109</v>
      </c>
      <c r="J2" s="24" t="s">
        <v>69</v>
      </c>
      <c r="N2" s="4"/>
      <c r="O2" s="4"/>
      <c r="P2" s="4"/>
    </row>
    <row r="3" spans="1:16" s="2" customFormat="1" x14ac:dyDescent="0.2">
      <c r="A3" s="2" t="s">
        <v>84</v>
      </c>
      <c r="B3" t="s">
        <v>4</v>
      </c>
      <c r="C3" s="2">
        <v>17</v>
      </c>
      <c r="D3" s="1">
        <f>AVERAGE(C2:C4)</f>
        <v>16.920000000000002</v>
      </c>
      <c r="E3" s="2">
        <v>29.57</v>
      </c>
      <c r="F3" s="1">
        <f t="shared" ref="F3:F7" si="0">E3-D3</f>
        <v>12.649999999999999</v>
      </c>
      <c r="G3" s="1">
        <f>G2</f>
        <v>12.356666666666664</v>
      </c>
      <c r="H3" s="1">
        <f t="shared" ref="H3:H7" si="1">F3-G3</f>
        <v>0.29333333333333478</v>
      </c>
      <c r="I3" s="21">
        <f t="shared" ref="I3:I7" si="2">POWER(2,-H3)</f>
        <v>0.81601448498844464</v>
      </c>
      <c r="J3" s="24"/>
      <c r="N3" s="4"/>
      <c r="O3" s="4"/>
      <c r="P3" s="4"/>
    </row>
    <row r="4" spans="1:16" s="2" customFormat="1" x14ac:dyDescent="0.2">
      <c r="A4" s="2" t="s">
        <v>83</v>
      </c>
      <c r="B4" t="s">
        <v>4</v>
      </c>
      <c r="C4" s="2">
        <v>16.98</v>
      </c>
      <c r="D4" s="1">
        <f>AVERAGE(C2:C4)</f>
        <v>16.920000000000002</v>
      </c>
      <c r="E4" s="2">
        <v>28.96</v>
      </c>
      <c r="F4" s="1">
        <f t="shared" si="0"/>
        <v>12.04</v>
      </c>
      <c r="G4" s="1">
        <f t="shared" ref="G4:G7" si="3">G3</f>
        <v>12.356666666666664</v>
      </c>
      <c r="H4" s="1">
        <f t="shared" si="1"/>
        <v>-0.31666666666666465</v>
      </c>
      <c r="I4" s="21">
        <f t="shared" si="2"/>
        <v>1.2454496223588212</v>
      </c>
      <c r="J4" s="24"/>
      <c r="N4" s="4"/>
      <c r="O4" s="4"/>
      <c r="P4" s="4"/>
    </row>
    <row r="5" spans="1:16" s="2" customFormat="1" ht="15.75" x14ac:dyDescent="0.2">
      <c r="A5" s="5" t="s">
        <v>77</v>
      </c>
      <c r="B5" t="s">
        <v>4</v>
      </c>
      <c r="C5" s="2">
        <v>18.61</v>
      </c>
      <c r="D5" s="1">
        <f>AVERAGE(C5:C7)</f>
        <v>18.583333333333332</v>
      </c>
      <c r="E5" s="2">
        <v>28.02</v>
      </c>
      <c r="F5" s="1">
        <f t="shared" si="0"/>
        <v>9.4366666666666674</v>
      </c>
      <c r="G5" s="1">
        <f t="shared" si="3"/>
        <v>12.356666666666664</v>
      </c>
      <c r="H5" s="1">
        <f t="shared" si="1"/>
        <v>-2.9199999999999964</v>
      </c>
      <c r="I5" s="21">
        <f t="shared" si="2"/>
        <v>7.5684611738047467</v>
      </c>
      <c r="J5" s="24"/>
      <c r="L5" s="4"/>
      <c r="M5" s="4"/>
      <c r="N5" s="4"/>
      <c r="O5" s="4"/>
      <c r="P5" s="4"/>
    </row>
    <row r="6" spans="1:16" s="2" customFormat="1" ht="15.75" x14ac:dyDescent="0.2">
      <c r="A6" s="5" t="s">
        <v>77</v>
      </c>
      <c r="B6" t="s">
        <v>4</v>
      </c>
      <c r="C6" s="2">
        <v>18.61</v>
      </c>
      <c r="D6" s="1">
        <f>AVERAGE(C5:C7)</f>
        <v>18.583333333333332</v>
      </c>
      <c r="E6" s="2">
        <v>27.94</v>
      </c>
      <c r="F6" s="1">
        <f t="shared" si="0"/>
        <v>9.3566666666666691</v>
      </c>
      <c r="G6" s="1">
        <f t="shared" si="3"/>
        <v>12.356666666666664</v>
      </c>
      <c r="H6" s="1">
        <f t="shared" si="1"/>
        <v>-2.9999999999999947</v>
      </c>
      <c r="I6" s="21">
        <f t="shared" si="2"/>
        <v>7.9999999999999698</v>
      </c>
      <c r="J6" s="24"/>
      <c r="L6" s="4"/>
      <c r="M6" s="4"/>
      <c r="N6" s="4"/>
      <c r="O6" s="4"/>
      <c r="P6" s="4"/>
    </row>
    <row r="7" spans="1:16" s="2" customFormat="1" ht="15.75" x14ac:dyDescent="0.2">
      <c r="A7" s="5" t="s">
        <v>76</v>
      </c>
      <c r="B7" t="s">
        <v>4</v>
      </c>
      <c r="C7" s="2">
        <v>18.53</v>
      </c>
      <c r="D7" s="1">
        <f>AVERAGE(C5:C7)</f>
        <v>18.583333333333332</v>
      </c>
      <c r="E7" s="2">
        <v>27.95</v>
      </c>
      <c r="F7" s="1">
        <f t="shared" si="0"/>
        <v>9.3666666666666671</v>
      </c>
      <c r="G7" s="1">
        <f t="shared" si="3"/>
        <v>12.356666666666664</v>
      </c>
      <c r="H7" s="1">
        <f t="shared" si="1"/>
        <v>-2.9899999999999967</v>
      </c>
      <c r="I7" s="21">
        <f t="shared" si="2"/>
        <v>7.9447399634962697</v>
      </c>
      <c r="J7" s="24"/>
      <c r="L7" s="4"/>
      <c r="M7" s="4"/>
      <c r="N7" s="4"/>
      <c r="O7" s="4"/>
    </row>
    <row r="8" spans="1:16" s="2" customFormat="1" x14ac:dyDescent="0.2">
      <c r="A8" s="2" t="s">
        <v>84</v>
      </c>
      <c r="B8" t="s">
        <v>4</v>
      </c>
      <c r="C8" s="2">
        <v>16.78</v>
      </c>
      <c r="D8" s="1">
        <f>AVERAGE(C8:C10)</f>
        <v>16.920000000000002</v>
      </c>
      <c r="E8" s="2">
        <v>28.65</v>
      </c>
      <c r="F8" s="1">
        <f>E8-D8</f>
        <v>11.729999999999997</v>
      </c>
      <c r="G8" s="1">
        <f>AVERAGE(F8:F10)</f>
        <v>11.526666666666664</v>
      </c>
      <c r="H8" s="1">
        <f>F8-G8</f>
        <v>0.20333333333333314</v>
      </c>
      <c r="I8" s="21">
        <f>POWER(2,-H8)</f>
        <v>0.86854148627173633</v>
      </c>
      <c r="J8" s="24" t="s">
        <v>71</v>
      </c>
      <c r="M8" s="4"/>
      <c r="N8" s="4"/>
      <c r="O8" s="4"/>
    </row>
    <row r="9" spans="1:16" s="2" customFormat="1" x14ac:dyDescent="0.2">
      <c r="A9" s="2" t="s">
        <v>84</v>
      </c>
      <c r="B9" t="s">
        <v>4</v>
      </c>
      <c r="C9" s="2">
        <v>17</v>
      </c>
      <c r="D9" s="1">
        <f>AVERAGE(C8:C10)</f>
        <v>16.920000000000002</v>
      </c>
      <c r="E9" s="2">
        <v>28.24</v>
      </c>
      <c r="F9" s="1">
        <f t="shared" ref="F9:F13" si="4">E9-D9</f>
        <v>11.319999999999997</v>
      </c>
      <c r="G9" s="1">
        <f>G8</f>
        <v>11.526666666666664</v>
      </c>
      <c r="H9" s="1">
        <f t="shared" ref="H9:H13" si="5">F9-G9</f>
        <v>-0.206666666666667</v>
      </c>
      <c r="I9" s="21">
        <f t="shared" ref="I9:I13" si="6">POWER(2,-H9)</f>
        <v>1.1540187517635563</v>
      </c>
      <c r="J9" s="24"/>
      <c r="M9" s="4"/>
      <c r="N9" s="4"/>
      <c r="O9" s="4"/>
    </row>
    <row r="10" spans="1:16" s="2" customFormat="1" x14ac:dyDescent="0.2">
      <c r="A10" s="2" t="s">
        <v>83</v>
      </c>
      <c r="B10" t="s">
        <v>4</v>
      </c>
      <c r="C10" s="2">
        <v>16.98</v>
      </c>
      <c r="D10" s="1">
        <f>AVERAGE(C8:C10)</f>
        <v>16.920000000000002</v>
      </c>
      <c r="E10" s="2">
        <v>28.45</v>
      </c>
      <c r="F10" s="1">
        <f t="shared" si="4"/>
        <v>11.529999999999998</v>
      </c>
      <c r="G10" s="1">
        <f t="shared" ref="G10:G13" si="7">G9</f>
        <v>11.526666666666664</v>
      </c>
      <c r="H10" s="1">
        <f t="shared" si="5"/>
        <v>3.3333333333338544E-3</v>
      </c>
      <c r="I10" s="21">
        <f t="shared" si="6"/>
        <v>0.99769217652702291</v>
      </c>
      <c r="J10" s="24"/>
      <c r="M10" s="4"/>
      <c r="N10" s="4"/>
      <c r="O10" s="4"/>
    </row>
    <row r="11" spans="1:16" s="2" customFormat="1" ht="15.75" x14ac:dyDescent="0.2">
      <c r="A11" s="5" t="s">
        <v>77</v>
      </c>
      <c r="B11" t="s">
        <v>4</v>
      </c>
      <c r="C11" s="2">
        <v>18.61</v>
      </c>
      <c r="D11" s="1">
        <f>AVERAGE(C11:C13)</f>
        <v>18.583333333333332</v>
      </c>
      <c r="E11" s="2">
        <v>27.31</v>
      </c>
      <c r="F11" s="1">
        <f t="shared" si="4"/>
        <v>8.7266666666666666</v>
      </c>
      <c r="G11" s="1">
        <f t="shared" si="7"/>
        <v>11.526666666666664</v>
      </c>
      <c r="H11" s="1">
        <f t="shared" si="5"/>
        <v>-2.7999999999999972</v>
      </c>
      <c r="I11" s="21">
        <f t="shared" si="6"/>
        <v>6.9644045063689797</v>
      </c>
      <c r="J11" s="24"/>
      <c r="L11" s="4"/>
      <c r="M11" s="4"/>
      <c r="N11" s="4"/>
      <c r="O11" s="4"/>
    </row>
    <row r="12" spans="1:16" s="2" customFormat="1" ht="15.75" x14ac:dyDescent="0.2">
      <c r="A12" s="5" t="s">
        <v>77</v>
      </c>
      <c r="B12" t="s">
        <v>4</v>
      </c>
      <c r="C12" s="2">
        <v>18.61</v>
      </c>
      <c r="D12" s="1">
        <f>AVERAGE(C11:C13)</f>
        <v>18.583333333333332</v>
      </c>
      <c r="E12" s="2">
        <v>27.29</v>
      </c>
      <c r="F12" s="1">
        <f t="shared" si="4"/>
        <v>8.706666666666667</v>
      </c>
      <c r="G12" s="1">
        <f t="shared" si="7"/>
        <v>11.526666666666664</v>
      </c>
      <c r="H12" s="1">
        <f t="shared" si="5"/>
        <v>-2.8199999999999967</v>
      </c>
      <c r="I12" s="21">
        <f t="shared" si="6"/>
        <v>7.0616239703252228</v>
      </c>
      <c r="J12" s="24"/>
      <c r="L12" s="4"/>
      <c r="M12" s="4"/>
      <c r="N12" s="4"/>
      <c r="O12" s="4"/>
    </row>
    <row r="13" spans="1:16" s="2" customFormat="1" ht="15.75" x14ac:dyDescent="0.2">
      <c r="A13" s="5" t="s">
        <v>76</v>
      </c>
      <c r="B13" t="s">
        <v>4</v>
      </c>
      <c r="C13" s="2">
        <v>18.53</v>
      </c>
      <c r="D13" s="1">
        <f>AVERAGE(C11:C13)</f>
        <v>18.583333333333332</v>
      </c>
      <c r="E13" s="2">
        <v>27.36</v>
      </c>
      <c r="F13" s="1">
        <f t="shared" si="4"/>
        <v>8.7766666666666673</v>
      </c>
      <c r="G13" s="1">
        <f t="shared" si="7"/>
        <v>11.526666666666664</v>
      </c>
      <c r="H13" s="1">
        <f t="shared" si="5"/>
        <v>-2.7499999999999964</v>
      </c>
      <c r="I13" s="21">
        <f t="shared" si="6"/>
        <v>6.7271713220297</v>
      </c>
      <c r="J13" s="24"/>
      <c r="L13" s="4"/>
      <c r="M13" s="4"/>
      <c r="N13" s="4"/>
      <c r="O13" s="4"/>
      <c r="P13" s="4"/>
    </row>
    <row r="14" spans="1:16" s="2" customFormat="1" x14ac:dyDescent="0.2">
      <c r="A14" s="2" t="s">
        <v>84</v>
      </c>
      <c r="B14" t="s">
        <v>4</v>
      </c>
      <c r="C14" s="2">
        <v>16.78</v>
      </c>
      <c r="D14" s="1">
        <f>AVERAGE(C14:C16)</f>
        <v>16.920000000000002</v>
      </c>
      <c r="E14" s="2">
        <v>29.74</v>
      </c>
      <c r="F14" s="1">
        <f>E14-D14</f>
        <v>12.819999999999997</v>
      </c>
      <c r="G14" s="1">
        <f>AVERAGE(F14:F16)</f>
        <v>12.646666666666667</v>
      </c>
      <c r="H14" s="1">
        <f>F14-G14</f>
        <v>0.17333333333333023</v>
      </c>
      <c r="I14" s="21">
        <f>POWER(2,-H14)</f>
        <v>0.88679138916319233</v>
      </c>
      <c r="J14" s="24" t="s">
        <v>73</v>
      </c>
      <c r="N14" s="4"/>
      <c r="O14" s="4"/>
      <c r="P14" s="4"/>
    </row>
    <row r="15" spans="1:16" s="2" customFormat="1" x14ac:dyDescent="0.2">
      <c r="A15" s="2" t="s">
        <v>84</v>
      </c>
      <c r="B15" t="s">
        <v>4</v>
      </c>
      <c r="C15" s="2">
        <v>17</v>
      </c>
      <c r="D15" s="1">
        <f>AVERAGE(C14:C16)</f>
        <v>16.920000000000002</v>
      </c>
      <c r="E15" s="2">
        <v>29.41</v>
      </c>
      <c r="F15" s="1">
        <f t="shared" ref="F15:F19" si="8">E15-D15</f>
        <v>12.489999999999998</v>
      </c>
      <c r="G15" s="1">
        <f>G14</f>
        <v>12.646666666666667</v>
      </c>
      <c r="H15" s="1">
        <f t="shared" ref="H15:H19" si="9">F15-G15</f>
        <v>-0.15666666666666806</v>
      </c>
      <c r="I15" s="21">
        <f t="shared" ref="I15:I19" si="10">POWER(2,-H15)</f>
        <v>1.1147086365889229</v>
      </c>
      <c r="J15" s="24"/>
      <c r="N15" s="4"/>
      <c r="O15" s="4"/>
      <c r="P15" s="4"/>
    </row>
    <row r="16" spans="1:16" s="2" customFormat="1" x14ac:dyDescent="0.2">
      <c r="A16" s="2" t="s">
        <v>83</v>
      </c>
      <c r="B16" t="s">
        <v>4</v>
      </c>
      <c r="C16" s="2">
        <v>16.98</v>
      </c>
      <c r="D16" s="1">
        <f>AVERAGE(C14:C16)</f>
        <v>16.920000000000002</v>
      </c>
      <c r="E16" s="2">
        <v>29.55</v>
      </c>
      <c r="F16" s="1">
        <f t="shared" si="8"/>
        <v>12.629999999999999</v>
      </c>
      <c r="G16" s="1">
        <f t="shared" ref="G16:G19" si="11">G15</f>
        <v>12.646666666666667</v>
      </c>
      <c r="H16" s="1">
        <f t="shared" si="9"/>
        <v>-1.6666666666667496E-2</v>
      </c>
      <c r="I16" s="21">
        <f t="shared" si="10"/>
        <v>1.011619440301923</v>
      </c>
      <c r="J16" s="24"/>
      <c r="N16" s="4"/>
      <c r="O16" s="4"/>
      <c r="P16" s="4"/>
    </row>
    <row r="17" spans="1:16" s="2" customFormat="1" ht="15.75" x14ac:dyDescent="0.2">
      <c r="A17" s="5" t="s">
        <v>77</v>
      </c>
      <c r="B17" t="s">
        <v>4</v>
      </c>
      <c r="C17" s="2">
        <v>18.61</v>
      </c>
      <c r="D17" s="1">
        <f>AVERAGE(C17:C19)</f>
        <v>18.583333333333332</v>
      </c>
      <c r="E17" s="2">
        <v>28.31</v>
      </c>
      <c r="F17" s="1">
        <f t="shared" si="8"/>
        <v>9.7266666666666666</v>
      </c>
      <c r="G17" s="1">
        <f t="shared" si="11"/>
        <v>12.646666666666667</v>
      </c>
      <c r="H17" s="1">
        <f t="shared" si="9"/>
        <v>-2.92</v>
      </c>
      <c r="I17" s="21">
        <f t="shared" si="10"/>
        <v>7.5684611738047662</v>
      </c>
      <c r="J17" s="24"/>
      <c r="L17" s="4"/>
      <c r="M17" s="4"/>
      <c r="N17" s="4"/>
      <c r="O17" s="4"/>
      <c r="P17" s="4"/>
    </row>
    <row r="18" spans="1:16" s="2" customFormat="1" ht="15.75" x14ac:dyDescent="0.2">
      <c r="A18" s="5" t="s">
        <v>77</v>
      </c>
      <c r="B18" t="s">
        <v>4</v>
      </c>
      <c r="C18" s="2">
        <v>18.61</v>
      </c>
      <c r="D18" s="1">
        <f>AVERAGE(C17:C19)</f>
        <v>18.583333333333332</v>
      </c>
      <c r="E18" s="2">
        <v>28.89</v>
      </c>
      <c r="F18" s="1">
        <f t="shared" si="8"/>
        <v>10.306666666666668</v>
      </c>
      <c r="G18" s="1">
        <f t="shared" si="11"/>
        <v>12.646666666666667</v>
      </c>
      <c r="H18" s="1">
        <f t="shared" si="9"/>
        <v>-2.3399999999999981</v>
      </c>
      <c r="I18" s="21">
        <f t="shared" si="10"/>
        <v>5.0630263758811127</v>
      </c>
      <c r="J18" s="24"/>
      <c r="L18" s="4"/>
      <c r="M18" s="4"/>
      <c r="N18" s="4"/>
      <c r="O18" s="4"/>
      <c r="P18" s="4"/>
    </row>
    <row r="19" spans="1:16" s="2" customFormat="1" ht="15.75" x14ac:dyDescent="0.2">
      <c r="A19" s="5" t="s">
        <v>76</v>
      </c>
      <c r="B19" t="s">
        <v>4</v>
      </c>
      <c r="C19" s="2">
        <v>18.53</v>
      </c>
      <c r="D19" s="1">
        <f>AVERAGE(C17:C19)</f>
        <v>18.583333333333332</v>
      </c>
      <c r="E19" s="2">
        <v>28.86</v>
      </c>
      <c r="F19" s="1">
        <f t="shared" si="8"/>
        <v>10.276666666666667</v>
      </c>
      <c r="G19" s="1">
        <f t="shared" si="11"/>
        <v>12.646666666666667</v>
      </c>
      <c r="H19" s="1">
        <f t="shared" si="9"/>
        <v>-2.3699999999999992</v>
      </c>
      <c r="I19" s="21">
        <f t="shared" si="10"/>
        <v>5.1694113225499656</v>
      </c>
      <c r="J19" s="24"/>
      <c r="L19" s="4"/>
      <c r="M19" s="4"/>
      <c r="N19" s="4"/>
      <c r="O19" s="4"/>
      <c r="P19" s="4"/>
    </row>
    <row r="20" spans="1:16" s="2" customFormat="1" x14ac:dyDescent="0.2">
      <c r="A20" s="2" t="s">
        <v>84</v>
      </c>
      <c r="B20" t="s">
        <v>4</v>
      </c>
      <c r="C20" s="2">
        <v>16.78</v>
      </c>
      <c r="D20" s="1">
        <f>AVERAGE(C20:C22)</f>
        <v>16.920000000000002</v>
      </c>
      <c r="E20" s="2">
        <v>26.85</v>
      </c>
      <c r="F20" s="1">
        <f>E20-D20</f>
        <v>9.93</v>
      </c>
      <c r="G20" s="1">
        <f>AVERAGE(F20:F22)</f>
        <v>10.42</v>
      </c>
      <c r="H20" s="1">
        <f>F20-G20</f>
        <v>-0.49000000000000021</v>
      </c>
      <c r="I20" s="21">
        <f>POWER(2,-H20)</f>
        <v>1.4044448757379973</v>
      </c>
      <c r="J20" s="24" t="s">
        <v>75</v>
      </c>
      <c r="N20" s="4"/>
      <c r="O20" s="4"/>
      <c r="P20" s="4"/>
    </row>
    <row r="21" spans="1:16" s="2" customFormat="1" x14ac:dyDescent="0.2">
      <c r="A21" s="2" t="s">
        <v>84</v>
      </c>
      <c r="B21" t="s">
        <v>4</v>
      </c>
      <c r="C21" s="2">
        <v>17</v>
      </c>
      <c r="D21" s="1">
        <f>AVERAGE(C20:C22)</f>
        <v>16.920000000000002</v>
      </c>
      <c r="E21" s="2">
        <v>27.55</v>
      </c>
      <c r="F21" s="1">
        <f t="shared" ref="F21:F25" si="12">E21-D21</f>
        <v>10.629999999999999</v>
      </c>
      <c r="G21" s="1">
        <f>G20</f>
        <v>10.42</v>
      </c>
      <c r="H21" s="1">
        <f t="shared" ref="H21:H25" si="13">F21-G21</f>
        <v>0.20999999999999908</v>
      </c>
      <c r="I21" s="21">
        <f t="shared" ref="I21:I25" si="14">POWER(2,-H21)</f>
        <v>0.86453723130786575</v>
      </c>
      <c r="J21" s="24"/>
      <c r="N21" s="4"/>
      <c r="O21" s="4"/>
      <c r="P21" s="4"/>
    </row>
    <row r="22" spans="1:16" s="2" customFormat="1" x14ac:dyDescent="0.2">
      <c r="A22" s="2" t="s">
        <v>83</v>
      </c>
      <c r="B22" t="s">
        <v>4</v>
      </c>
      <c r="C22" s="2">
        <v>16.98</v>
      </c>
      <c r="D22" s="1">
        <f>AVERAGE(C20:C22)</f>
        <v>16.920000000000002</v>
      </c>
      <c r="E22" s="2">
        <v>27.62</v>
      </c>
      <c r="F22" s="1">
        <f t="shared" si="12"/>
        <v>10.7</v>
      </c>
      <c r="G22" s="1">
        <f t="shared" ref="G22:G25" si="15">G21</f>
        <v>10.42</v>
      </c>
      <c r="H22" s="1">
        <f t="shared" si="13"/>
        <v>0.27999999999999936</v>
      </c>
      <c r="I22" s="21">
        <f t="shared" si="14"/>
        <v>0.82359101726757356</v>
      </c>
      <c r="J22" s="24"/>
      <c r="N22" s="4"/>
      <c r="O22" s="4"/>
      <c r="P22" s="4"/>
    </row>
    <row r="23" spans="1:16" s="2" customFormat="1" ht="15.75" x14ac:dyDescent="0.2">
      <c r="A23" s="5" t="s">
        <v>77</v>
      </c>
      <c r="B23" t="s">
        <v>4</v>
      </c>
      <c r="C23" s="2">
        <v>18.61</v>
      </c>
      <c r="D23" s="1">
        <f>AVERAGE(C23:C25)</f>
        <v>18.583333333333332</v>
      </c>
      <c r="E23" s="2">
        <v>29.29</v>
      </c>
      <c r="F23" s="1">
        <f t="shared" si="12"/>
        <v>10.706666666666667</v>
      </c>
      <c r="G23" s="1">
        <f t="shared" si="15"/>
        <v>10.42</v>
      </c>
      <c r="H23" s="1">
        <f t="shared" si="13"/>
        <v>0.28666666666666707</v>
      </c>
      <c r="I23" s="21">
        <f t="shared" si="14"/>
        <v>0.81979399839027134</v>
      </c>
      <c r="J23" s="24"/>
      <c r="L23" s="4"/>
      <c r="M23" s="4"/>
      <c r="N23" s="4"/>
      <c r="O23" s="4"/>
      <c r="P23" s="4"/>
    </row>
    <row r="24" spans="1:16" s="2" customFormat="1" ht="15.75" x14ac:dyDescent="0.2">
      <c r="A24" s="5" t="s">
        <v>77</v>
      </c>
      <c r="B24" t="s">
        <v>4</v>
      </c>
      <c r="C24" s="2">
        <v>18.61</v>
      </c>
      <c r="D24" s="1">
        <f>AVERAGE(C23:C25)</f>
        <v>18.583333333333332</v>
      </c>
      <c r="E24" s="2">
        <v>29.18</v>
      </c>
      <c r="F24" s="1">
        <f t="shared" si="12"/>
        <v>10.596666666666668</v>
      </c>
      <c r="G24" s="1">
        <f t="shared" si="15"/>
        <v>10.42</v>
      </c>
      <c r="H24" s="1">
        <f t="shared" si="13"/>
        <v>0.17666666666666764</v>
      </c>
      <c r="I24" s="21">
        <f t="shared" si="14"/>
        <v>0.88474483117964542</v>
      </c>
      <c r="J24" s="24"/>
      <c r="L24" s="4"/>
      <c r="M24" s="4"/>
      <c r="N24" s="4"/>
      <c r="O24" s="4"/>
      <c r="P24" s="4"/>
    </row>
    <row r="25" spans="1:16" s="2" customFormat="1" ht="15.75" x14ac:dyDescent="0.2">
      <c r="A25" s="5" t="s">
        <v>76</v>
      </c>
      <c r="B25" t="s">
        <v>4</v>
      </c>
      <c r="C25" s="2">
        <v>18.53</v>
      </c>
      <c r="D25" s="1">
        <f>AVERAGE(C23:C25)</f>
        <v>18.583333333333332</v>
      </c>
      <c r="E25" s="2">
        <v>29.37</v>
      </c>
      <c r="F25" s="1">
        <f t="shared" si="12"/>
        <v>10.786666666666669</v>
      </c>
      <c r="G25" s="1">
        <f t="shared" si="15"/>
        <v>10.42</v>
      </c>
      <c r="H25" s="1">
        <f t="shared" si="13"/>
        <v>0.36666666666666892</v>
      </c>
      <c r="I25" s="21">
        <f t="shared" si="14"/>
        <v>0.7755723809168662</v>
      </c>
      <c r="J25" s="24"/>
      <c r="L25" s="4"/>
      <c r="M25" s="4"/>
      <c r="N25" s="4"/>
      <c r="O25" s="4"/>
      <c r="P25" s="4"/>
    </row>
  </sheetData>
  <mergeCells count="4">
    <mergeCell ref="J2:J7"/>
    <mergeCell ref="J8:J13"/>
    <mergeCell ref="J14:J19"/>
    <mergeCell ref="J20:J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31"/>
  <sheetViews>
    <sheetView workbookViewId="0">
      <selection activeCell="I24" sqref="I24"/>
    </sheetView>
  </sheetViews>
  <sheetFormatPr defaultRowHeight="14.25" x14ac:dyDescent="0.2"/>
  <sheetData>
    <row r="1" spans="1:6" s="2" customFormat="1" x14ac:dyDescent="0.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 x14ac:dyDescent="0.2">
      <c r="A2" s="2" t="s">
        <v>5</v>
      </c>
      <c r="B2" s="2" t="s">
        <v>6</v>
      </c>
      <c r="C2" s="2">
        <v>29.3</v>
      </c>
      <c r="D2" s="2">
        <v>77.5</v>
      </c>
      <c r="E2" s="2" t="s">
        <v>69</v>
      </c>
      <c r="F2" s="2" t="s">
        <v>84</v>
      </c>
    </row>
    <row r="3" spans="1:6" s="2" customFormat="1" x14ac:dyDescent="0.2">
      <c r="A3" s="2" t="s">
        <v>7</v>
      </c>
      <c r="B3" s="2" t="s">
        <v>6</v>
      </c>
      <c r="C3" s="2">
        <v>29.57</v>
      </c>
      <c r="D3" s="2">
        <v>78</v>
      </c>
      <c r="E3" s="2" t="s">
        <v>69</v>
      </c>
      <c r="F3" s="2" t="s">
        <v>84</v>
      </c>
    </row>
    <row r="4" spans="1:6" s="2" customFormat="1" x14ac:dyDescent="0.2">
      <c r="A4" s="2" t="s">
        <v>8</v>
      </c>
      <c r="B4" s="2" t="s">
        <v>6</v>
      </c>
      <c r="C4" s="2">
        <v>28.96</v>
      </c>
      <c r="D4" s="2">
        <v>85.5</v>
      </c>
      <c r="E4" s="2" t="s">
        <v>68</v>
      </c>
      <c r="F4" s="2" t="s">
        <v>83</v>
      </c>
    </row>
    <row r="5" spans="1:6" s="2" customFormat="1" ht="15.75" x14ac:dyDescent="0.2">
      <c r="A5" s="2" t="s">
        <v>9</v>
      </c>
      <c r="B5" s="2" t="s">
        <v>6</v>
      </c>
      <c r="C5" s="2">
        <v>28.02</v>
      </c>
      <c r="D5" s="2">
        <v>81</v>
      </c>
      <c r="E5" s="2" t="s">
        <v>68</v>
      </c>
      <c r="F5" s="5" t="s">
        <v>77</v>
      </c>
    </row>
    <row r="6" spans="1:6" s="2" customFormat="1" ht="15.75" x14ac:dyDescent="0.2">
      <c r="A6" s="2" t="s">
        <v>10</v>
      </c>
      <c r="B6" s="2" t="s">
        <v>6</v>
      </c>
      <c r="C6" s="2">
        <v>27.94</v>
      </c>
      <c r="D6" s="2">
        <v>81</v>
      </c>
      <c r="E6" s="2" t="s">
        <v>68</v>
      </c>
      <c r="F6" s="5" t="s">
        <v>77</v>
      </c>
    </row>
    <row r="7" spans="1:6" s="2" customFormat="1" ht="15.75" x14ac:dyDescent="0.2">
      <c r="A7" s="2" t="s">
        <v>11</v>
      </c>
      <c r="B7" s="2" t="s">
        <v>6</v>
      </c>
      <c r="C7" s="2">
        <v>27.95</v>
      </c>
      <c r="D7" s="2">
        <v>81</v>
      </c>
      <c r="E7" s="2" t="s">
        <v>68</v>
      </c>
      <c r="F7" s="5" t="s">
        <v>76</v>
      </c>
    </row>
    <row r="8" spans="1:6" s="2" customFormat="1" x14ac:dyDescent="0.2">
      <c r="A8" s="2" t="s">
        <v>12</v>
      </c>
      <c r="B8" s="2" t="s">
        <v>6</v>
      </c>
      <c r="C8" s="2">
        <v>28.65</v>
      </c>
      <c r="D8" s="2">
        <v>81</v>
      </c>
      <c r="E8" s="2" t="s">
        <v>71</v>
      </c>
      <c r="F8" s="2" t="s">
        <v>84</v>
      </c>
    </row>
    <row r="9" spans="1:6" s="2" customFormat="1" x14ac:dyDescent="0.2">
      <c r="A9" s="2" t="s">
        <v>13</v>
      </c>
      <c r="B9" s="2" t="s">
        <v>6</v>
      </c>
      <c r="C9" s="2">
        <v>28.24</v>
      </c>
      <c r="D9" s="2">
        <v>81</v>
      </c>
      <c r="E9" s="2" t="s">
        <v>71</v>
      </c>
      <c r="F9" s="2" t="s">
        <v>84</v>
      </c>
    </row>
    <row r="10" spans="1:6" s="2" customFormat="1" x14ac:dyDescent="0.2">
      <c r="A10" s="2" t="s">
        <v>14</v>
      </c>
      <c r="B10" s="2" t="s">
        <v>6</v>
      </c>
      <c r="C10" s="2">
        <v>28.45</v>
      </c>
      <c r="D10" s="2">
        <v>81</v>
      </c>
      <c r="E10" s="2" t="s">
        <v>70</v>
      </c>
      <c r="F10" s="2" t="s">
        <v>83</v>
      </c>
    </row>
    <row r="11" spans="1:6" s="2" customFormat="1" ht="15.75" x14ac:dyDescent="0.2">
      <c r="A11" s="2" t="s">
        <v>15</v>
      </c>
      <c r="B11" s="2" t="s">
        <v>6</v>
      </c>
      <c r="C11" s="2">
        <v>27.31</v>
      </c>
      <c r="D11" s="2">
        <v>88</v>
      </c>
      <c r="E11" s="2" t="s">
        <v>70</v>
      </c>
      <c r="F11" s="5" t="s">
        <v>77</v>
      </c>
    </row>
    <row r="12" spans="1:6" s="2" customFormat="1" ht="15.75" x14ac:dyDescent="0.2">
      <c r="A12" s="2" t="s">
        <v>16</v>
      </c>
      <c r="B12" s="2" t="s">
        <v>6</v>
      </c>
      <c r="C12" s="2">
        <v>27.29</v>
      </c>
      <c r="D12" s="2">
        <v>88</v>
      </c>
      <c r="E12" s="2" t="s">
        <v>70</v>
      </c>
      <c r="F12" s="5" t="s">
        <v>77</v>
      </c>
    </row>
    <row r="13" spans="1:6" s="2" customFormat="1" ht="15.75" x14ac:dyDescent="0.2">
      <c r="A13" s="2" t="s">
        <v>17</v>
      </c>
      <c r="B13" s="2" t="s">
        <v>6</v>
      </c>
      <c r="C13" s="2">
        <v>27.36</v>
      </c>
      <c r="D13" s="2">
        <v>88</v>
      </c>
      <c r="E13" s="2" t="s">
        <v>70</v>
      </c>
      <c r="F13" s="5" t="s">
        <v>76</v>
      </c>
    </row>
    <row r="14" spans="1:6" s="2" customFormat="1" x14ac:dyDescent="0.2">
      <c r="A14" s="2" t="s">
        <v>18</v>
      </c>
      <c r="B14" s="2" t="s">
        <v>6</v>
      </c>
      <c r="C14" s="2">
        <v>29.74</v>
      </c>
      <c r="D14" s="2">
        <v>78</v>
      </c>
      <c r="E14" s="2" t="s">
        <v>73</v>
      </c>
      <c r="F14" s="2" t="s">
        <v>84</v>
      </c>
    </row>
    <row r="15" spans="1:6" s="2" customFormat="1" x14ac:dyDescent="0.2">
      <c r="A15" s="2" t="s">
        <v>19</v>
      </c>
      <c r="B15" s="2" t="s">
        <v>6</v>
      </c>
      <c r="C15" s="2">
        <v>29.41</v>
      </c>
      <c r="D15" s="2">
        <v>78</v>
      </c>
      <c r="E15" s="2" t="s">
        <v>73</v>
      </c>
      <c r="F15" s="2" t="s">
        <v>84</v>
      </c>
    </row>
    <row r="16" spans="1:6" s="2" customFormat="1" x14ac:dyDescent="0.2">
      <c r="A16" s="2" t="s">
        <v>20</v>
      </c>
      <c r="B16" s="2" t="s">
        <v>6</v>
      </c>
      <c r="C16" s="2">
        <v>29.55</v>
      </c>
      <c r="D16" s="2">
        <v>78</v>
      </c>
      <c r="E16" s="2" t="s">
        <v>72</v>
      </c>
      <c r="F16" s="2" t="s">
        <v>83</v>
      </c>
    </row>
    <row r="17" spans="1:6" s="2" customFormat="1" ht="15.75" x14ac:dyDescent="0.2">
      <c r="A17" s="2" t="s">
        <v>21</v>
      </c>
      <c r="B17" s="2" t="s">
        <v>6</v>
      </c>
      <c r="C17" s="2">
        <v>28.31</v>
      </c>
      <c r="D17" s="2">
        <v>83.5</v>
      </c>
      <c r="E17" s="2" t="s">
        <v>72</v>
      </c>
      <c r="F17" s="5" t="s">
        <v>77</v>
      </c>
    </row>
    <row r="18" spans="1:6" s="2" customFormat="1" ht="15.75" x14ac:dyDescent="0.2">
      <c r="A18" s="2" t="s">
        <v>22</v>
      </c>
      <c r="B18" s="2" t="s">
        <v>6</v>
      </c>
      <c r="C18" s="2">
        <v>28.89</v>
      </c>
      <c r="D18" s="2">
        <v>83.5</v>
      </c>
      <c r="E18" s="2" t="s">
        <v>72</v>
      </c>
      <c r="F18" s="5" t="s">
        <v>77</v>
      </c>
    </row>
    <row r="19" spans="1:6" s="2" customFormat="1" ht="15.75" x14ac:dyDescent="0.2">
      <c r="A19" s="2" t="s">
        <v>23</v>
      </c>
      <c r="B19" s="2" t="s">
        <v>6</v>
      </c>
      <c r="C19" s="2">
        <v>28.86</v>
      </c>
      <c r="D19" s="2">
        <v>83.5</v>
      </c>
      <c r="E19" s="2" t="s">
        <v>72</v>
      </c>
      <c r="F19" s="5" t="s">
        <v>76</v>
      </c>
    </row>
    <row r="20" spans="1:6" s="2" customFormat="1" x14ac:dyDescent="0.2">
      <c r="A20" s="2" t="s">
        <v>24</v>
      </c>
      <c r="B20" s="2" t="s">
        <v>6</v>
      </c>
      <c r="C20" s="2">
        <v>26.85</v>
      </c>
      <c r="D20" s="2">
        <v>86.5</v>
      </c>
      <c r="E20" s="2" t="s">
        <v>75</v>
      </c>
      <c r="F20" s="2" t="s">
        <v>84</v>
      </c>
    </row>
    <row r="21" spans="1:6" s="2" customFormat="1" x14ac:dyDescent="0.2">
      <c r="A21" s="2" t="s">
        <v>25</v>
      </c>
      <c r="B21" s="2" t="s">
        <v>6</v>
      </c>
      <c r="C21" s="2">
        <v>27.55</v>
      </c>
      <c r="D21" s="2">
        <v>86.5</v>
      </c>
      <c r="E21" s="2" t="s">
        <v>75</v>
      </c>
      <c r="F21" s="2" t="s">
        <v>84</v>
      </c>
    </row>
    <row r="22" spans="1:6" s="2" customFormat="1" x14ac:dyDescent="0.2">
      <c r="A22" s="2" t="s">
        <v>26</v>
      </c>
      <c r="B22" s="2" t="s">
        <v>6</v>
      </c>
      <c r="C22" s="2">
        <v>27.62</v>
      </c>
      <c r="D22" s="2">
        <v>86.5</v>
      </c>
      <c r="E22" s="2" t="s">
        <v>74</v>
      </c>
      <c r="F22" s="2" t="s">
        <v>83</v>
      </c>
    </row>
    <row r="23" spans="1:6" s="2" customFormat="1" ht="15.75" x14ac:dyDescent="0.2">
      <c r="A23" s="2" t="s">
        <v>27</v>
      </c>
      <c r="B23" s="2" t="s">
        <v>6</v>
      </c>
      <c r="C23" s="2">
        <v>29.29</v>
      </c>
      <c r="D23" s="2">
        <v>77.5</v>
      </c>
      <c r="E23" s="2" t="s">
        <v>74</v>
      </c>
      <c r="F23" s="5" t="s">
        <v>77</v>
      </c>
    </row>
    <row r="24" spans="1:6" s="2" customFormat="1" ht="15.75" x14ac:dyDescent="0.2">
      <c r="A24" s="2" t="s">
        <v>28</v>
      </c>
      <c r="B24" s="2" t="s">
        <v>6</v>
      </c>
      <c r="C24" s="2">
        <v>29.18</v>
      </c>
      <c r="D24" s="2">
        <v>78</v>
      </c>
      <c r="E24" s="2" t="s">
        <v>74</v>
      </c>
      <c r="F24" s="5" t="s">
        <v>77</v>
      </c>
    </row>
    <row r="25" spans="1:6" s="2" customFormat="1" ht="15.75" x14ac:dyDescent="0.2">
      <c r="A25" s="2" t="s">
        <v>29</v>
      </c>
      <c r="B25" s="2" t="s">
        <v>6</v>
      </c>
      <c r="C25" s="2">
        <v>29.37</v>
      </c>
      <c r="D25" s="2">
        <v>77.5</v>
      </c>
      <c r="E25" s="2" t="s">
        <v>74</v>
      </c>
      <c r="F25" s="5" t="s">
        <v>76</v>
      </c>
    </row>
    <row r="26" spans="1:6" s="2" customFormat="1" x14ac:dyDescent="0.2">
      <c r="A26" s="2" t="s">
        <v>30</v>
      </c>
      <c r="B26" s="2" t="s">
        <v>6</v>
      </c>
      <c r="C26" s="2">
        <v>16.78</v>
      </c>
      <c r="D26" s="2">
        <v>85.5</v>
      </c>
      <c r="E26" s="2" t="s">
        <v>46</v>
      </c>
      <c r="F26" s="2" t="s">
        <v>84</v>
      </c>
    </row>
    <row r="27" spans="1:6" s="2" customFormat="1" x14ac:dyDescent="0.2">
      <c r="A27" s="2" t="s">
        <v>31</v>
      </c>
      <c r="B27" s="2" t="s">
        <v>6</v>
      </c>
      <c r="C27" s="2">
        <v>17</v>
      </c>
      <c r="D27" s="2">
        <v>85.5</v>
      </c>
      <c r="E27" s="2" t="s">
        <v>46</v>
      </c>
      <c r="F27" s="2" t="s">
        <v>84</v>
      </c>
    </row>
    <row r="28" spans="1:6" s="2" customFormat="1" x14ac:dyDescent="0.2">
      <c r="A28" s="2" t="s">
        <v>32</v>
      </c>
      <c r="B28" s="2" t="s">
        <v>6</v>
      </c>
      <c r="C28" s="2">
        <v>16.98</v>
      </c>
      <c r="D28" s="2">
        <v>85.5</v>
      </c>
      <c r="E28" s="2" t="s">
        <v>46</v>
      </c>
      <c r="F28" s="2" t="s">
        <v>83</v>
      </c>
    </row>
    <row r="29" spans="1:6" s="2" customFormat="1" ht="15.75" x14ac:dyDescent="0.2">
      <c r="A29" s="2" t="s">
        <v>33</v>
      </c>
      <c r="B29" s="2" t="s">
        <v>6</v>
      </c>
      <c r="C29" s="2">
        <v>18.61</v>
      </c>
      <c r="D29" s="2">
        <v>85.5</v>
      </c>
      <c r="E29" s="2" t="s">
        <v>46</v>
      </c>
      <c r="F29" s="5" t="s">
        <v>77</v>
      </c>
    </row>
    <row r="30" spans="1:6" s="2" customFormat="1" ht="15.75" x14ac:dyDescent="0.2">
      <c r="A30" s="2" t="s">
        <v>34</v>
      </c>
      <c r="B30" s="2" t="s">
        <v>6</v>
      </c>
      <c r="C30" s="2">
        <v>18.61</v>
      </c>
      <c r="D30" s="2">
        <v>85.5</v>
      </c>
      <c r="E30" s="2" t="s">
        <v>46</v>
      </c>
      <c r="F30" s="5" t="s">
        <v>77</v>
      </c>
    </row>
    <row r="31" spans="1:6" s="2" customFormat="1" ht="15.75" x14ac:dyDescent="0.2">
      <c r="A31" s="2" t="s">
        <v>35</v>
      </c>
      <c r="B31" s="2" t="s">
        <v>6</v>
      </c>
      <c r="C31" s="2">
        <v>18.53</v>
      </c>
      <c r="D31" s="2">
        <v>85.5</v>
      </c>
      <c r="E31" s="2" t="s">
        <v>46</v>
      </c>
      <c r="F31" s="5" t="s">
        <v>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86D6-F753-43E1-AB41-727CBD198A29}">
  <dimension ref="A1:P13"/>
  <sheetViews>
    <sheetView workbookViewId="0">
      <selection activeCell="E23" sqref="E23"/>
    </sheetView>
  </sheetViews>
  <sheetFormatPr defaultRowHeight="14.25" x14ac:dyDescent="0.2"/>
  <cols>
    <col min="1" max="1" width="11.125" bestFit="1" customWidth="1"/>
    <col min="11" max="11" width="13" bestFit="1" customWidth="1"/>
  </cols>
  <sheetData>
    <row r="1" spans="1:16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47</v>
      </c>
      <c r="L1" s="4"/>
      <c r="M1" s="4"/>
      <c r="N1" s="4"/>
      <c r="O1" s="4"/>
      <c r="P1" s="4"/>
    </row>
    <row r="2" spans="1:16" s="2" customFormat="1" x14ac:dyDescent="0.2">
      <c r="A2" s="2" t="s">
        <v>48</v>
      </c>
      <c r="B2" t="s">
        <v>4</v>
      </c>
      <c r="C2" s="2">
        <v>17.13</v>
      </c>
      <c r="D2" s="1">
        <f>AVERAGE(C2:C4)</f>
        <v>17.23</v>
      </c>
      <c r="E2" s="2">
        <v>27.36</v>
      </c>
      <c r="F2" s="1">
        <f>E2-D2</f>
        <v>10.129999999999999</v>
      </c>
      <c r="G2" s="1">
        <f>AVERAGE(F2:F4)</f>
        <v>10.106666666666667</v>
      </c>
      <c r="H2" s="1">
        <f>F2-G2</f>
        <v>2.3333333333331652E-2</v>
      </c>
      <c r="I2">
        <f>POWER(2,-H2)</f>
        <v>0.98395665350811334</v>
      </c>
      <c r="J2" s="24" t="s">
        <v>69</v>
      </c>
      <c r="N2" s="4"/>
      <c r="O2" s="4"/>
      <c r="P2" s="4"/>
    </row>
    <row r="3" spans="1:16" s="2" customFormat="1" x14ac:dyDescent="0.2">
      <c r="A3" s="2" t="s">
        <v>48</v>
      </c>
      <c r="B3" t="s">
        <v>4</v>
      </c>
      <c r="C3" s="2">
        <v>17.260000000000002</v>
      </c>
      <c r="D3" s="1">
        <f>AVERAGE(C2:C4)</f>
        <v>17.23</v>
      </c>
      <c r="E3" s="2">
        <v>27.12</v>
      </c>
      <c r="F3" s="1">
        <f t="shared" ref="F3:F10" si="0">E3-D3</f>
        <v>9.89</v>
      </c>
      <c r="G3" s="1">
        <f>G2</f>
        <v>10.106666666666667</v>
      </c>
      <c r="H3" s="1">
        <f t="shared" ref="H3:H10" si="1">F3-G3</f>
        <v>-0.21666666666666679</v>
      </c>
      <c r="I3">
        <f t="shared" ref="I3:I10" si="2">POWER(2,-H3)</f>
        <v>1.1620455869578397</v>
      </c>
      <c r="J3" s="24"/>
      <c r="M3" s="8"/>
      <c r="N3" s="4"/>
      <c r="O3" s="4"/>
      <c r="P3" s="4"/>
    </row>
    <row r="4" spans="1:16" s="2" customFormat="1" x14ac:dyDescent="0.2">
      <c r="A4" s="2" t="s">
        <v>48</v>
      </c>
      <c r="B4" t="s">
        <v>4</v>
      </c>
      <c r="C4" s="2">
        <v>17.3</v>
      </c>
      <c r="D4" s="1">
        <f>AVERAGE(C2:C4)</f>
        <v>17.23</v>
      </c>
      <c r="E4" s="2">
        <v>27.53</v>
      </c>
      <c r="F4" s="1">
        <f t="shared" si="0"/>
        <v>10.3</v>
      </c>
      <c r="G4" s="1">
        <f t="shared" ref="G4:G10" si="3">G3</f>
        <v>10.106666666666667</v>
      </c>
      <c r="H4" s="1">
        <f t="shared" si="1"/>
        <v>0.19333333333333336</v>
      </c>
      <c r="I4">
        <f t="shared" si="2"/>
        <v>0.87458267005583634</v>
      </c>
      <c r="J4" s="24"/>
      <c r="M4" s="8"/>
      <c r="N4" s="4"/>
      <c r="O4" s="4"/>
      <c r="P4" s="4"/>
    </row>
    <row r="5" spans="1:16" s="2" customFormat="1" ht="15.75" x14ac:dyDescent="0.2">
      <c r="A5" s="5" t="s">
        <v>81</v>
      </c>
      <c r="B5" t="s">
        <v>4</v>
      </c>
      <c r="C5" s="2">
        <v>17.48</v>
      </c>
      <c r="D5" s="1">
        <f>AVERAGE(C5:C7)</f>
        <v>17.61</v>
      </c>
      <c r="E5" s="2">
        <v>28.28</v>
      </c>
      <c r="F5" s="1">
        <f t="shared" si="0"/>
        <v>10.670000000000002</v>
      </c>
      <c r="G5" s="1">
        <f t="shared" si="3"/>
        <v>10.106666666666667</v>
      </c>
      <c r="H5" s="1">
        <f t="shared" si="1"/>
        <v>0.56333333333333435</v>
      </c>
      <c r="I5">
        <f t="shared" si="2"/>
        <v>0.67673676206862277</v>
      </c>
      <c r="J5" s="24"/>
      <c r="L5" s="4"/>
      <c r="M5"/>
      <c r="N5" s="4"/>
      <c r="O5" s="4"/>
      <c r="P5" s="4"/>
    </row>
    <row r="6" spans="1:16" s="2" customFormat="1" ht="15.75" x14ac:dyDescent="0.2">
      <c r="A6" s="5" t="s">
        <v>81</v>
      </c>
      <c r="B6" t="s">
        <v>4</v>
      </c>
      <c r="C6" s="2">
        <v>17.77</v>
      </c>
      <c r="D6" s="1">
        <f>AVERAGE(C5:C7)</f>
        <v>17.61</v>
      </c>
      <c r="E6" s="2">
        <v>28.3</v>
      </c>
      <c r="F6" s="1">
        <f t="shared" si="0"/>
        <v>10.690000000000001</v>
      </c>
      <c r="G6" s="1">
        <f t="shared" si="3"/>
        <v>10.106666666666667</v>
      </c>
      <c r="H6" s="1">
        <f t="shared" si="1"/>
        <v>0.58333333333333393</v>
      </c>
      <c r="I6">
        <f t="shared" si="2"/>
        <v>0.66741992708501685</v>
      </c>
      <c r="J6" s="24"/>
      <c r="L6" s="4"/>
      <c r="M6" s="9"/>
      <c r="N6" s="4"/>
      <c r="O6" s="4"/>
      <c r="P6" s="4"/>
    </row>
    <row r="7" spans="1:16" s="2" customFormat="1" ht="15.75" x14ac:dyDescent="0.2">
      <c r="A7" s="5" t="s">
        <v>81</v>
      </c>
      <c r="B7" t="s">
        <v>4</v>
      </c>
      <c r="C7" s="2">
        <v>17.579999999999998</v>
      </c>
      <c r="D7" s="1">
        <f>AVERAGE(C5:C7)</f>
        <v>17.61</v>
      </c>
      <c r="E7" s="2">
        <v>29.02</v>
      </c>
      <c r="F7" s="1">
        <f t="shared" si="0"/>
        <v>11.41</v>
      </c>
      <c r="G7" s="1">
        <f t="shared" si="3"/>
        <v>10.106666666666667</v>
      </c>
      <c r="H7" s="1">
        <f t="shared" si="1"/>
        <v>1.3033333333333328</v>
      </c>
      <c r="I7">
        <f t="shared" si="2"/>
        <v>0.40518893060497174</v>
      </c>
      <c r="J7" s="24"/>
      <c r="L7" s="4"/>
      <c r="M7" s="10"/>
      <c r="N7" s="4"/>
      <c r="O7" s="4"/>
      <c r="P7" s="4"/>
    </row>
    <row r="8" spans="1:16" s="2" customFormat="1" x14ac:dyDescent="0.2">
      <c r="A8" s="2" t="s">
        <v>79</v>
      </c>
      <c r="B8" t="s">
        <v>4</v>
      </c>
      <c r="C8" s="2">
        <v>16.11</v>
      </c>
      <c r="D8" s="1">
        <f>AVERAGE(C8:C10)</f>
        <v>16.326666666666668</v>
      </c>
      <c r="E8" s="2">
        <v>27.17</v>
      </c>
      <c r="F8" s="1">
        <f t="shared" si="0"/>
        <v>10.843333333333334</v>
      </c>
      <c r="G8" s="1">
        <f t="shared" si="3"/>
        <v>10.106666666666667</v>
      </c>
      <c r="H8" s="1">
        <f t="shared" si="1"/>
        <v>0.73666666666666636</v>
      </c>
      <c r="I8">
        <f t="shared" si="2"/>
        <v>0.60012433333263393</v>
      </c>
      <c r="J8" s="24"/>
      <c r="N8" s="4"/>
      <c r="O8" s="4"/>
      <c r="P8" s="4"/>
    </row>
    <row r="9" spans="1:16" s="2" customFormat="1" x14ac:dyDescent="0.2">
      <c r="A9" s="2" t="s">
        <v>80</v>
      </c>
      <c r="B9" t="s">
        <v>4</v>
      </c>
      <c r="C9" s="2">
        <v>16.420000000000002</v>
      </c>
      <c r="D9" s="1">
        <f>AVERAGE(C8:C10)</f>
        <v>16.326666666666668</v>
      </c>
      <c r="E9" s="2">
        <v>27.36</v>
      </c>
      <c r="F9" s="1">
        <f t="shared" si="0"/>
        <v>11.033333333333331</v>
      </c>
      <c r="G9" s="1">
        <f t="shared" si="3"/>
        <v>10.106666666666667</v>
      </c>
      <c r="H9" s="1">
        <f t="shared" si="1"/>
        <v>0.92666666666666409</v>
      </c>
      <c r="I9">
        <f t="shared" si="2"/>
        <v>0.52607242410035915</v>
      </c>
      <c r="J9" s="24"/>
      <c r="N9" s="4"/>
      <c r="O9" s="4"/>
      <c r="P9" s="4"/>
    </row>
    <row r="10" spans="1:16" s="2" customFormat="1" x14ac:dyDescent="0.2">
      <c r="A10" s="2" t="s">
        <v>78</v>
      </c>
      <c r="B10" t="s">
        <v>4</v>
      </c>
      <c r="C10" s="2">
        <v>16.45</v>
      </c>
      <c r="D10" s="1">
        <f>AVERAGE(C8:C10)</f>
        <v>16.326666666666668</v>
      </c>
      <c r="E10" s="2">
        <v>27.49</v>
      </c>
      <c r="F10" s="1">
        <f t="shared" si="0"/>
        <v>11.16333333333333</v>
      </c>
      <c r="G10" s="1">
        <f t="shared" si="3"/>
        <v>10.106666666666667</v>
      </c>
      <c r="H10" s="1">
        <f t="shared" si="1"/>
        <v>1.0566666666666631</v>
      </c>
      <c r="I10">
        <f t="shared" si="2"/>
        <v>0.48074152624132782</v>
      </c>
      <c r="J10" s="24"/>
      <c r="N10" s="4"/>
      <c r="O10" s="4"/>
      <c r="P10" s="4"/>
    </row>
    <row r="11" spans="1:16" s="2" customFormat="1" ht="15.75" x14ac:dyDescent="0.2">
      <c r="A11" s="5"/>
      <c r="B11"/>
      <c r="D11" s="1"/>
      <c r="F11" s="1"/>
      <c r="G11" s="1"/>
      <c r="H11" s="1"/>
      <c r="I11"/>
      <c r="L11" s="4"/>
      <c r="M11" s="4"/>
      <c r="N11" s="4"/>
      <c r="O11" s="4"/>
      <c r="P11" s="4"/>
    </row>
    <row r="12" spans="1:16" s="2" customFormat="1" ht="15.75" x14ac:dyDescent="0.2">
      <c r="A12" s="5"/>
      <c r="B12"/>
      <c r="D12" s="1"/>
      <c r="F12" s="1"/>
      <c r="G12" s="1"/>
      <c r="H12" s="1"/>
      <c r="I12"/>
      <c r="L12" s="4"/>
      <c r="M12" s="4"/>
      <c r="N12" s="4"/>
      <c r="O12" s="4"/>
      <c r="P12" s="4"/>
    </row>
    <row r="13" spans="1:16" s="2" customFormat="1" ht="15.75" x14ac:dyDescent="0.2">
      <c r="A13" s="5"/>
      <c r="B13"/>
      <c r="D13" s="1"/>
      <c r="F13" s="1"/>
      <c r="G13" s="1"/>
      <c r="H13" s="1"/>
      <c r="I13"/>
      <c r="L13" s="4"/>
      <c r="M13" s="4"/>
      <c r="N13" s="4"/>
      <c r="O13" s="4"/>
      <c r="P13" s="4"/>
    </row>
  </sheetData>
  <mergeCells count="1">
    <mergeCell ref="J2:J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9012-CA8B-4FF0-AD30-2E99ADE37D9B}">
  <dimension ref="A1:F49"/>
  <sheetViews>
    <sheetView workbookViewId="0">
      <selection activeCell="H32" sqref="H32"/>
    </sheetView>
  </sheetViews>
  <sheetFormatPr defaultRowHeight="14.25" x14ac:dyDescent="0.2"/>
  <sheetData>
    <row r="1" spans="1:6" s="2" customFormat="1" x14ac:dyDescent="0.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s="2" customFormat="1" x14ac:dyDescent="0.2">
      <c r="A2" s="2" t="s">
        <v>5</v>
      </c>
      <c r="B2" s="2" t="s">
        <v>6</v>
      </c>
      <c r="C2" s="2">
        <v>27.36</v>
      </c>
      <c r="D2" s="2">
        <v>81</v>
      </c>
      <c r="E2" s="2" t="s">
        <v>82</v>
      </c>
      <c r="F2" s="2" t="s">
        <v>48</v>
      </c>
    </row>
    <row r="3" spans="1:6" s="2" customFormat="1" x14ac:dyDescent="0.2">
      <c r="A3" s="2" t="s">
        <v>7</v>
      </c>
      <c r="B3" s="2" t="s">
        <v>6</v>
      </c>
      <c r="C3" s="2">
        <v>27.12</v>
      </c>
      <c r="D3" s="2">
        <v>81</v>
      </c>
      <c r="E3" s="2" t="s">
        <v>82</v>
      </c>
      <c r="F3" s="2" t="s">
        <v>48</v>
      </c>
    </row>
    <row r="4" spans="1:6" s="2" customFormat="1" x14ac:dyDescent="0.2">
      <c r="A4" s="2" t="s">
        <v>8</v>
      </c>
      <c r="B4" s="2" t="s">
        <v>6</v>
      </c>
      <c r="C4" s="2">
        <v>27.53</v>
      </c>
      <c r="D4" s="2">
        <v>81</v>
      </c>
      <c r="E4" s="2" t="s">
        <v>68</v>
      </c>
      <c r="F4" s="2" t="s">
        <v>48</v>
      </c>
    </row>
    <row r="5" spans="1:6" s="2" customFormat="1" ht="15.75" x14ac:dyDescent="0.2">
      <c r="A5" s="2" t="s">
        <v>9</v>
      </c>
      <c r="B5" s="2" t="s">
        <v>6</v>
      </c>
      <c r="C5" s="2">
        <v>28.28</v>
      </c>
      <c r="D5" s="2">
        <v>81</v>
      </c>
      <c r="E5" s="2" t="s">
        <v>68</v>
      </c>
      <c r="F5" s="5" t="s">
        <v>81</v>
      </c>
    </row>
    <row r="6" spans="1:6" s="2" customFormat="1" ht="15.75" x14ac:dyDescent="0.2">
      <c r="A6" s="2" t="s">
        <v>10</v>
      </c>
      <c r="B6" s="2" t="s">
        <v>6</v>
      </c>
      <c r="C6" s="2">
        <v>28.3</v>
      </c>
      <c r="D6" s="2">
        <v>81</v>
      </c>
      <c r="E6" s="2" t="s">
        <v>68</v>
      </c>
      <c r="F6" s="5" t="s">
        <v>81</v>
      </c>
    </row>
    <row r="7" spans="1:6" s="2" customFormat="1" ht="15.75" x14ac:dyDescent="0.2">
      <c r="A7" s="2" t="s">
        <v>11</v>
      </c>
      <c r="B7" s="2" t="s">
        <v>6</v>
      </c>
      <c r="C7" s="2">
        <v>29.02</v>
      </c>
      <c r="D7" s="2">
        <v>81</v>
      </c>
      <c r="E7" s="2" t="s">
        <v>68</v>
      </c>
      <c r="F7" s="5" t="s">
        <v>81</v>
      </c>
    </row>
    <row r="8" spans="1:6" s="2" customFormat="1" x14ac:dyDescent="0.2">
      <c r="A8" s="2" t="s">
        <v>12</v>
      </c>
      <c r="B8" s="2" t="s">
        <v>6</v>
      </c>
      <c r="C8" s="2">
        <v>27.17</v>
      </c>
      <c r="D8" s="2">
        <v>80.5</v>
      </c>
      <c r="E8" s="2" t="s">
        <v>68</v>
      </c>
      <c r="F8" s="2" t="s">
        <v>79</v>
      </c>
    </row>
    <row r="9" spans="1:6" s="2" customFormat="1" x14ac:dyDescent="0.2">
      <c r="A9" s="2" t="s">
        <v>13</v>
      </c>
      <c r="B9" s="2" t="s">
        <v>6</v>
      </c>
      <c r="C9" s="2">
        <v>27.36</v>
      </c>
      <c r="D9" s="2">
        <v>81</v>
      </c>
      <c r="E9" s="2" t="s">
        <v>68</v>
      </c>
      <c r="F9" s="2" t="s">
        <v>80</v>
      </c>
    </row>
    <row r="10" spans="1:6" s="2" customFormat="1" x14ac:dyDescent="0.2">
      <c r="A10" s="2" t="s">
        <v>14</v>
      </c>
      <c r="B10" s="2" t="s">
        <v>6</v>
      </c>
      <c r="C10" s="2">
        <v>27.49</v>
      </c>
      <c r="D10" s="2">
        <v>80.5</v>
      </c>
      <c r="E10" s="2" t="s">
        <v>68</v>
      </c>
      <c r="F10" s="2" t="s">
        <v>78</v>
      </c>
    </row>
    <row r="11" spans="1:6" s="2" customFormat="1" x14ac:dyDescent="0.2">
      <c r="A11" s="2" t="s">
        <v>50</v>
      </c>
      <c r="B11" s="2" t="s">
        <v>6</v>
      </c>
      <c r="C11" s="2">
        <v>17.13</v>
      </c>
      <c r="D11" s="2">
        <v>85.5</v>
      </c>
      <c r="E11" s="2" t="s">
        <v>46</v>
      </c>
      <c r="F11" s="2" t="s">
        <v>48</v>
      </c>
    </row>
    <row r="12" spans="1:6" s="2" customFormat="1" x14ac:dyDescent="0.2">
      <c r="A12" s="2" t="s">
        <v>19</v>
      </c>
      <c r="B12" s="2" t="s">
        <v>6</v>
      </c>
      <c r="C12" s="2">
        <v>17.260000000000002</v>
      </c>
      <c r="D12" s="2">
        <v>85.5</v>
      </c>
      <c r="E12" s="2" t="s">
        <v>46</v>
      </c>
      <c r="F12" s="2" t="s">
        <v>48</v>
      </c>
    </row>
    <row r="13" spans="1:6" s="2" customFormat="1" x14ac:dyDescent="0.2">
      <c r="A13" s="2" t="s">
        <v>20</v>
      </c>
      <c r="B13" s="2" t="s">
        <v>6</v>
      </c>
      <c r="C13" s="2">
        <v>17.3</v>
      </c>
      <c r="D13" s="2">
        <v>85.5</v>
      </c>
      <c r="E13" s="2" t="s">
        <v>46</v>
      </c>
      <c r="F13" s="2" t="s">
        <v>48</v>
      </c>
    </row>
    <row r="14" spans="1:6" s="2" customFormat="1" ht="15.75" x14ac:dyDescent="0.2">
      <c r="A14" s="2" t="s">
        <v>21</v>
      </c>
      <c r="B14" s="2" t="s">
        <v>6</v>
      </c>
      <c r="C14" s="2">
        <v>17.48</v>
      </c>
      <c r="D14" s="2">
        <v>85.5</v>
      </c>
      <c r="E14" s="2" t="s">
        <v>46</v>
      </c>
      <c r="F14" s="5" t="s">
        <v>81</v>
      </c>
    </row>
    <row r="15" spans="1:6" s="2" customFormat="1" ht="15.75" x14ac:dyDescent="0.2">
      <c r="A15" s="2" t="s">
        <v>22</v>
      </c>
      <c r="B15" s="2" t="s">
        <v>6</v>
      </c>
      <c r="C15" s="2">
        <v>17.77</v>
      </c>
      <c r="D15" s="2">
        <v>85.5</v>
      </c>
      <c r="E15" s="2" t="s">
        <v>46</v>
      </c>
      <c r="F15" s="5" t="s">
        <v>81</v>
      </c>
    </row>
    <row r="16" spans="1:6" s="2" customFormat="1" ht="15.75" x14ac:dyDescent="0.2">
      <c r="A16" s="2" t="s">
        <v>23</v>
      </c>
      <c r="B16" s="2" t="s">
        <v>6</v>
      </c>
      <c r="C16" s="2">
        <v>17.579999999999998</v>
      </c>
      <c r="D16" s="2">
        <v>85.5</v>
      </c>
      <c r="E16" s="2" t="s">
        <v>46</v>
      </c>
      <c r="F16" s="5" t="s">
        <v>81</v>
      </c>
    </row>
    <row r="17" spans="1:6" s="2" customFormat="1" x14ac:dyDescent="0.2">
      <c r="A17" s="2" t="s">
        <v>24</v>
      </c>
      <c r="B17" s="2" t="s">
        <v>6</v>
      </c>
      <c r="C17" s="2">
        <v>16.11</v>
      </c>
      <c r="D17" s="2">
        <v>85.5</v>
      </c>
      <c r="E17" s="2" t="s">
        <v>46</v>
      </c>
      <c r="F17" s="2" t="s">
        <v>79</v>
      </c>
    </row>
    <row r="18" spans="1:6" s="2" customFormat="1" x14ac:dyDescent="0.2">
      <c r="A18" s="2" t="s">
        <v>25</v>
      </c>
      <c r="B18" s="2" t="s">
        <v>6</v>
      </c>
      <c r="C18" s="2">
        <v>16.420000000000002</v>
      </c>
      <c r="D18" s="2">
        <v>85.5</v>
      </c>
      <c r="E18" s="2" t="s">
        <v>46</v>
      </c>
      <c r="F18" s="2" t="s">
        <v>80</v>
      </c>
    </row>
    <row r="19" spans="1:6" s="2" customFormat="1" x14ac:dyDescent="0.2">
      <c r="A19" s="2" t="s">
        <v>26</v>
      </c>
      <c r="B19" s="2" t="s">
        <v>6</v>
      </c>
      <c r="C19" s="2">
        <v>16.45</v>
      </c>
      <c r="D19" s="2">
        <v>85.5</v>
      </c>
      <c r="E19" s="2" t="s">
        <v>46</v>
      </c>
      <c r="F19" s="2" t="s">
        <v>78</v>
      </c>
    </row>
    <row r="20" spans="1:6" s="2" customFormat="1" x14ac:dyDescent="0.2">
      <c r="E20"/>
    </row>
    <row r="21" spans="1:6" s="2" customFormat="1" x14ac:dyDescent="0.2">
      <c r="E21"/>
    </row>
    <row r="22" spans="1:6" s="2" customFormat="1" x14ac:dyDescent="0.2">
      <c r="E22"/>
    </row>
    <row r="23" spans="1:6" s="2" customFormat="1" ht="15.75" x14ac:dyDescent="0.2">
      <c r="E23"/>
      <c r="F23" s="5"/>
    </row>
    <row r="24" spans="1:6" s="2" customFormat="1" ht="15.75" x14ac:dyDescent="0.2">
      <c r="E24"/>
      <c r="F24" s="5"/>
    </row>
    <row r="25" spans="1:6" s="2" customFormat="1" ht="15.75" x14ac:dyDescent="0.2">
      <c r="E25"/>
      <c r="F25" s="5"/>
    </row>
    <row r="26" spans="1:6" s="2" customFormat="1" x14ac:dyDescent="0.2">
      <c r="E26"/>
    </row>
    <row r="27" spans="1:6" s="2" customFormat="1" x14ac:dyDescent="0.2">
      <c r="E27"/>
    </row>
    <row r="28" spans="1:6" s="2" customFormat="1" x14ac:dyDescent="0.2">
      <c r="E28"/>
    </row>
    <row r="29" spans="1:6" s="2" customFormat="1" x14ac:dyDescent="0.2">
      <c r="E29"/>
    </row>
    <row r="30" spans="1:6" s="2" customFormat="1" x14ac:dyDescent="0.2">
      <c r="E30"/>
    </row>
    <row r="31" spans="1:6" s="2" customFormat="1" x14ac:dyDescent="0.2">
      <c r="E31"/>
    </row>
    <row r="32" spans="1:6" s="2" customFormat="1" ht="15.75" x14ac:dyDescent="0.2">
      <c r="A32"/>
      <c r="B32"/>
      <c r="E32"/>
      <c r="F32" s="5"/>
    </row>
    <row r="33" spans="1:6" s="2" customFormat="1" ht="15.75" x14ac:dyDescent="0.2">
      <c r="A33"/>
      <c r="B33"/>
      <c r="E33"/>
      <c r="F33" s="5"/>
    </row>
    <row r="34" spans="1:6" s="2" customFormat="1" ht="15.75" x14ac:dyDescent="0.2">
      <c r="A34"/>
      <c r="B34"/>
      <c r="E34"/>
      <c r="F34" s="5"/>
    </row>
    <row r="35" spans="1:6" s="2" customFormat="1" x14ac:dyDescent="0.2">
      <c r="A35"/>
      <c r="B35"/>
      <c r="E35"/>
    </row>
    <row r="36" spans="1:6" s="2" customFormat="1" x14ac:dyDescent="0.2">
      <c r="A36"/>
      <c r="B36"/>
      <c r="E36"/>
    </row>
    <row r="37" spans="1:6" s="2" customFormat="1" x14ac:dyDescent="0.2">
      <c r="A37"/>
      <c r="B37"/>
      <c r="E37"/>
    </row>
    <row r="38" spans="1:6" x14ac:dyDescent="0.2">
      <c r="D38" s="2"/>
      <c r="F38" s="2"/>
    </row>
    <row r="39" spans="1:6" x14ac:dyDescent="0.2">
      <c r="D39" s="2"/>
      <c r="F39" s="2"/>
    </row>
    <row r="40" spans="1:6" x14ac:dyDescent="0.2">
      <c r="D40" s="2"/>
      <c r="F40" s="2"/>
    </row>
    <row r="41" spans="1:6" ht="15.75" x14ac:dyDescent="0.2">
      <c r="D41" s="2"/>
      <c r="F41" s="5"/>
    </row>
    <row r="42" spans="1:6" ht="15.75" x14ac:dyDescent="0.2">
      <c r="D42" s="2"/>
      <c r="F42" s="5"/>
    </row>
    <row r="43" spans="1:6" ht="15.75" x14ac:dyDescent="0.2">
      <c r="D43" s="2"/>
      <c r="F43" s="5"/>
    </row>
    <row r="44" spans="1:6" x14ac:dyDescent="0.2">
      <c r="F44" s="2"/>
    </row>
    <row r="45" spans="1:6" x14ac:dyDescent="0.2">
      <c r="F45" s="2"/>
    </row>
    <row r="46" spans="1:6" x14ac:dyDescent="0.2">
      <c r="F46" s="2"/>
    </row>
    <row r="47" spans="1:6" ht="15.75" x14ac:dyDescent="0.2">
      <c r="F47" s="5"/>
    </row>
    <row r="48" spans="1:6" ht="15.75" x14ac:dyDescent="0.2">
      <c r="F48" s="5"/>
    </row>
    <row r="49" spans="6:6" ht="15.75" x14ac:dyDescent="0.2">
      <c r="F49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BAA0-6D30-4B41-88DB-B0901CDF965B}">
  <dimension ref="A1:R45"/>
  <sheetViews>
    <sheetView zoomScaleNormal="100" workbookViewId="0">
      <selection activeCell="L27" sqref="L27"/>
    </sheetView>
  </sheetViews>
  <sheetFormatPr defaultColWidth="9" defaultRowHeight="14.25" x14ac:dyDescent="0.2"/>
  <cols>
    <col min="1" max="1" width="9.625" style="17" bestFit="1" customWidth="1"/>
    <col min="2" max="4" width="9" style="17"/>
    <col min="5" max="5" width="12.125" style="17" bestFit="1" customWidth="1"/>
    <col min="6" max="6" width="11.5" style="17" customWidth="1"/>
    <col min="7" max="9" width="9" style="17"/>
    <col min="10" max="10" width="11.5" style="17" bestFit="1" customWidth="1"/>
    <col min="11" max="14" width="9" style="17"/>
    <col min="15" max="15" width="13" style="17" bestFit="1" customWidth="1"/>
    <col min="16" max="18" width="9" style="17"/>
    <col min="19" max="19" width="13" style="17" bestFit="1" customWidth="1"/>
    <col min="20" max="16384" width="9" style="17"/>
  </cols>
  <sheetData>
    <row r="1" spans="1:13" x14ac:dyDescent="0.2">
      <c r="A1" s="17" t="s">
        <v>60</v>
      </c>
      <c r="B1" s="17" t="s">
        <v>49</v>
      </c>
      <c r="C1" s="17" t="s">
        <v>48</v>
      </c>
      <c r="D1" s="18" t="s">
        <v>80</v>
      </c>
      <c r="M1" s="18"/>
    </row>
    <row r="2" spans="1:13" x14ac:dyDescent="0.2">
      <c r="A2" s="17" t="s">
        <v>64</v>
      </c>
      <c r="B2" s="17">
        <v>0.14269999999999999</v>
      </c>
      <c r="C2" s="17">
        <v>0.47270000000000001</v>
      </c>
      <c r="D2" s="17">
        <v>0.47960000000000003</v>
      </c>
    </row>
    <row r="3" spans="1:13" x14ac:dyDescent="0.2">
      <c r="B3" s="17">
        <v>0.1545</v>
      </c>
      <c r="C3" s="17">
        <v>0.48480000000000001</v>
      </c>
      <c r="D3" s="17">
        <v>0.47320000000000001</v>
      </c>
    </row>
    <row r="4" spans="1:13" x14ac:dyDescent="0.2">
      <c r="B4" s="17">
        <v>0.14649999999999999</v>
      </c>
      <c r="C4" s="17">
        <v>0.48149999999999998</v>
      </c>
      <c r="D4" s="17">
        <v>0.48430000000000001</v>
      </c>
    </row>
    <row r="5" spans="1:13" x14ac:dyDescent="0.2">
      <c r="B5" s="17">
        <f>AVERAGE(B2:B4)</f>
        <v>0.1479</v>
      </c>
    </row>
    <row r="6" spans="1:13" x14ac:dyDescent="0.2">
      <c r="A6" s="17" t="s">
        <v>67</v>
      </c>
      <c r="C6" s="17">
        <f t="shared" ref="C6:D8" si="0">C2-$B$5</f>
        <v>0.32479999999999998</v>
      </c>
      <c r="D6" s="17">
        <f t="shared" si="0"/>
        <v>0.33169999999999999</v>
      </c>
    </row>
    <row r="7" spans="1:13" x14ac:dyDescent="0.2">
      <c r="C7" s="17">
        <f t="shared" si="0"/>
        <v>0.33689999999999998</v>
      </c>
      <c r="D7" s="17">
        <f t="shared" si="0"/>
        <v>0.32530000000000003</v>
      </c>
    </row>
    <row r="8" spans="1:13" x14ac:dyDescent="0.2">
      <c r="C8" s="17">
        <f t="shared" si="0"/>
        <v>0.33360000000000001</v>
      </c>
      <c r="D8" s="17">
        <f t="shared" si="0"/>
        <v>0.33640000000000003</v>
      </c>
    </row>
    <row r="10" spans="1:13" x14ac:dyDescent="0.2">
      <c r="A10" s="17" t="s">
        <v>61</v>
      </c>
      <c r="B10" s="17" t="s">
        <v>49</v>
      </c>
      <c r="C10" s="17" t="s">
        <v>48</v>
      </c>
      <c r="D10" s="18" t="s">
        <v>80</v>
      </c>
      <c r="M10" s="18"/>
    </row>
    <row r="11" spans="1:13" x14ac:dyDescent="0.2">
      <c r="A11" s="17" t="s">
        <v>64</v>
      </c>
      <c r="B11" s="17">
        <v>0.14099999999999999</v>
      </c>
      <c r="C11" s="17">
        <v>0.85360000000000003</v>
      </c>
      <c r="D11" s="17">
        <v>0.61480000000000001</v>
      </c>
    </row>
    <row r="12" spans="1:13" x14ac:dyDescent="0.2">
      <c r="B12" s="17">
        <v>0.15179999999999999</v>
      </c>
      <c r="C12" s="17">
        <v>0.8427</v>
      </c>
      <c r="D12" s="17">
        <v>0.62070000000000003</v>
      </c>
    </row>
    <row r="13" spans="1:13" x14ac:dyDescent="0.2">
      <c r="B13" s="17">
        <v>0.1484</v>
      </c>
      <c r="C13" s="17">
        <v>0.85460000000000003</v>
      </c>
      <c r="D13" s="17">
        <v>0.60460000000000003</v>
      </c>
    </row>
    <row r="14" spans="1:13" x14ac:dyDescent="0.2">
      <c r="B14" s="17">
        <f>AVERAGE(B11:B13)</f>
        <v>0.14706666666666665</v>
      </c>
    </row>
    <row r="15" spans="1:13" x14ac:dyDescent="0.2">
      <c r="A15" s="17" t="s">
        <v>67</v>
      </c>
      <c r="C15" s="22">
        <f>C11-$B$14</f>
        <v>0.70653333333333335</v>
      </c>
      <c r="D15" s="22">
        <f>D11-$B$14</f>
        <v>0.46773333333333333</v>
      </c>
    </row>
    <row r="16" spans="1:13" x14ac:dyDescent="0.2">
      <c r="C16" s="22">
        <f t="shared" ref="C16:D17" si="1">C12-$B$14</f>
        <v>0.69563333333333333</v>
      </c>
      <c r="D16" s="22">
        <f t="shared" si="1"/>
        <v>0.47363333333333335</v>
      </c>
    </row>
    <row r="17" spans="1:13" x14ac:dyDescent="0.2">
      <c r="C17" s="22">
        <f t="shared" si="1"/>
        <v>0.70753333333333335</v>
      </c>
      <c r="D17" s="22">
        <f>D13-$B$14</f>
        <v>0.45753333333333335</v>
      </c>
    </row>
    <row r="19" spans="1:13" x14ac:dyDescent="0.2">
      <c r="A19" s="17" t="s">
        <v>62</v>
      </c>
      <c r="B19" s="17" t="s">
        <v>49</v>
      </c>
      <c r="C19" s="17" t="s">
        <v>48</v>
      </c>
      <c r="D19" s="18" t="s">
        <v>80</v>
      </c>
      <c r="M19" s="18"/>
    </row>
    <row r="20" spans="1:13" x14ac:dyDescent="0.2">
      <c r="A20" s="17" t="s">
        <v>64</v>
      </c>
      <c r="B20" s="17">
        <v>0.15210000000000001</v>
      </c>
      <c r="C20" s="17">
        <v>1.0438000000000001</v>
      </c>
      <c r="D20" s="17">
        <v>0.84760000000000002</v>
      </c>
    </row>
    <row r="21" spans="1:13" x14ac:dyDescent="0.2">
      <c r="B21" s="17">
        <v>0.1484</v>
      </c>
      <c r="C21" s="17">
        <v>1.054</v>
      </c>
      <c r="D21" s="17">
        <v>0.82450000000000001</v>
      </c>
    </row>
    <row r="22" spans="1:13" x14ac:dyDescent="0.2">
      <c r="B22" s="17">
        <v>0.1507</v>
      </c>
      <c r="C22" s="17">
        <v>1.0399</v>
      </c>
      <c r="D22" s="17">
        <v>0.83979999999999999</v>
      </c>
    </row>
    <row r="23" spans="1:13" x14ac:dyDescent="0.2">
      <c r="B23" s="17">
        <f>AVERAGE(B20:B22)</f>
        <v>0.15040000000000001</v>
      </c>
    </row>
    <row r="24" spans="1:13" x14ac:dyDescent="0.2">
      <c r="A24" s="17" t="s">
        <v>67</v>
      </c>
      <c r="C24" s="17">
        <f>C20-$B$23</f>
        <v>0.89340000000000008</v>
      </c>
      <c r="D24" s="17">
        <f>D20-$B$23</f>
        <v>0.69720000000000004</v>
      </c>
    </row>
    <row r="25" spans="1:13" x14ac:dyDescent="0.2">
      <c r="C25" s="17">
        <f t="shared" ref="C25:D26" si="2">C21-$B$23</f>
        <v>0.90360000000000007</v>
      </c>
      <c r="D25" s="17">
        <f t="shared" si="2"/>
        <v>0.67410000000000003</v>
      </c>
    </row>
    <row r="26" spans="1:13" x14ac:dyDescent="0.2">
      <c r="C26" s="17">
        <f t="shared" si="2"/>
        <v>0.88950000000000007</v>
      </c>
      <c r="D26" s="17">
        <f t="shared" si="2"/>
        <v>0.68940000000000001</v>
      </c>
    </row>
    <row r="29" spans="1:13" x14ac:dyDescent="0.2">
      <c r="A29" s="17" t="s">
        <v>63</v>
      </c>
      <c r="B29" s="17" t="s">
        <v>49</v>
      </c>
      <c r="C29" s="17" t="s">
        <v>48</v>
      </c>
      <c r="D29" s="18" t="s">
        <v>80</v>
      </c>
      <c r="M29" s="18"/>
    </row>
    <row r="30" spans="1:13" x14ac:dyDescent="0.2">
      <c r="A30" s="17" t="s">
        <v>64</v>
      </c>
      <c r="B30" s="17">
        <v>0.14760000000000001</v>
      </c>
      <c r="C30" s="17">
        <v>1.2161</v>
      </c>
      <c r="D30" s="17">
        <v>1.0757000000000001</v>
      </c>
    </row>
    <row r="31" spans="1:13" x14ac:dyDescent="0.2">
      <c r="B31" s="17">
        <v>0.154</v>
      </c>
      <c r="C31" s="17">
        <v>1.2234</v>
      </c>
      <c r="D31" s="17">
        <v>1.0641</v>
      </c>
    </row>
    <row r="32" spans="1:13" x14ac:dyDescent="0.2">
      <c r="B32" s="17">
        <v>0.1401</v>
      </c>
      <c r="C32" s="17">
        <v>1.2472000000000001</v>
      </c>
      <c r="D32" s="17">
        <v>1.0523</v>
      </c>
    </row>
    <row r="33" spans="1:18" x14ac:dyDescent="0.2">
      <c r="B33" s="17">
        <f>AVERAGE(B30:B32)</f>
        <v>0.14723333333333333</v>
      </c>
    </row>
    <row r="34" spans="1:18" x14ac:dyDescent="0.2">
      <c r="A34" s="17" t="s">
        <v>67</v>
      </c>
      <c r="C34" s="22">
        <f>C30-$B$33</f>
        <v>1.0688666666666666</v>
      </c>
      <c r="D34" s="22">
        <f>D30-$B$33</f>
        <v>0.92846666666666677</v>
      </c>
    </row>
    <row r="35" spans="1:18" x14ac:dyDescent="0.2">
      <c r="C35" s="22">
        <f t="shared" ref="C35:D36" si="3">C31-$B$33</f>
        <v>1.0761666666666667</v>
      </c>
      <c r="D35" s="22">
        <f t="shared" si="3"/>
        <v>0.91686666666666672</v>
      </c>
    </row>
    <row r="36" spans="1:18" x14ac:dyDescent="0.2">
      <c r="C36" s="22">
        <f t="shared" si="3"/>
        <v>1.0999666666666668</v>
      </c>
      <c r="D36" s="22">
        <f t="shared" si="3"/>
        <v>0.90506666666666669</v>
      </c>
    </row>
    <row r="38" spans="1:18" x14ac:dyDescent="0.2">
      <c r="B38" s="17" t="s">
        <v>64</v>
      </c>
      <c r="C38" s="25" t="s">
        <v>48</v>
      </c>
      <c r="D38" s="25"/>
      <c r="E38" s="25"/>
      <c r="F38" s="25" t="s">
        <v>80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8" x14ac:dyDescent="0.2">
      <c r="B39" s="17" t="s">
        <v>60</v>
      </c>
      <c r="C39" s="23">
        <f>C6</f>
        <v>0.32479999999999998</v>
      </c>
      <c r="D39" s="23">
        <f>C7</f>
        <v>0.33689999999999998</v>
      </c>
      <c r="E39" s="23">
        <f>C8</f>
        <v>0.33360000000000001</v>
      </c>
      <c r="F39" s="23">
        <f>D6</f>
        <v>0.33169999999999999</v>
      </c>
      <c r="G39" s="23">
        <f>D7</f>
        <v>0.32530000000000003</v>
      </c>
      <c r="H39" s="23">
        <f>D8</f>
        <v>0.33640000000000003</v>
      </c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1:18" x14ac:dyDescent="0.2">
      <c r="B40" s="17" t="s">
        <v>61</v>
      </c>
      <c r="C40" s="23">
        <f>C15</f>
        <v>0.70653333333333335</v>
      </c>
      <c r="D40" s="23">
        <f>C16</f>
        <v>0.69563333333333333</v>
      </c>
      <c r="E40" s="23">
        <f>C17</f>
        <v>0.70753333333333335</v>
      </c>
      <c r="F40" s="23">
        <f>D15</f>
        <v>0.46773333333333333</v>
      </c>
      <c r="G40" s="23">
        <f>D16</f>
        <v>0.47363333333333335</v>
      </c>
      <c r="H40" s="23">
        <f>D17</f>
        <v>0.45753333333333335</v>
      </c>
      <c r="I40" s="19"/>
      <c r="J40" s="19"/>
      <c r="K40" s="19"/>
      <c r="L40" s="19"/>
      <c r="M40" s="19"/>
      <c r="N40" s="19"/>
      <c r="O40" s="19"/>
      <c r="P40" s="19"/>
      <c r="Q40" s="19"/>
      <c r="R40" s="20"/>
    </row>
    <row r="41" spans="1:18" x14ac:dyDescent="0.2">
      <c r="B41" s="17" t="s">
        <v>65</v>
      </c>
      <c r="C41" s="23">
        <f>C24</f>
        <v>0.89340000000000008</v>
      </c>
      <c r="D41" s="23">
        <f>C25</f>
        <v>0.90360000000000007</v>
      </c>
      <c r="E41" s="23">
        <f>C26</f>
        <v>0.88950000000000007</v>
      </c>
      <c r="F41" s="23">
        <f>D24</f>
        <v>0.69720000000000004</v>
      </c>
      <c r="G41" s="23">
        <f>D25</f>
        <v>0.67410000000000003</v>
      </c>
      <c r="H41" s="23">
        <f>D26</f>
        <v>0.68940000000000001</v>
      </c>
      <c r="I41" s="19"/>
      <c r="J41" s="19"/>
      <c r="K41" s="19"/>
      <c r="L41" s="19"/>
      <c r="M41" s="19"/>
      <c r="N41" s="19"/>
      <c r="O41" s="19"/>
      <c r="P41" s="19"/>
      <c r="Q41" s="19"/>
      <c r="R41" s="20"/>
    </row>
    <row r="42" spans="1:18" x14ac:dyDescent="0.2">
      <c r="B42" s="17" t="s">
        <v>66</v>
      </c>
      <c r="C42" s="23">
        <f>C34</f>
        <v>1.0688666666666666</v>
      </c>
      <c r="D42" s="23">
        <f>C35</f>
        <v>1.0761666666666667</v>
      </c>
      <c r="E42" s="23">
        <f>C36</f>
        <v>1.0999666666666668</v>
      </c>
      <c r="F42" s="23">
        <f>D34</f>
        <v>0.92846666666666677</v>
      </c>
      <c r="G42" s="23">
        <f>D35</f>
        <v>0.91686666666666672</v>
      </c>
      <c r="H42" s="23">
        <f>D36</f>
        <v>0.90506666666666669</v>
      </c>
      <c r="I42" s="19"/>
      <c r="J42" s="19"/>
      <c r="K42" s="19"/>
      <c r="L42" s="19"/>
      <c r="M42" s="19"/>
      <c r="N42" s="19"/>
      <c r="O42" s="19"/>
      <c r="P42" s="19"/>
      <c r="Q42" s="19"/>
      <c r="R42" s="20"/>
    </row>
    <row r="43" spans="1:18" x14ac:dyDescent="0.2">
      <c r="R43" s="20"/>
    </row>
    <row r="44" spans="1:18" x14ac:dyDescent="0.2">
      <c r="R44" s="20"/>
    </row>
    <row r="45" spans="1:18" x14ac:dyDescent="0.2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</sheetData>
  <mergeCells count="9">
    <mergeCell ref="O38:Q38"/>
    <mergeCell ref="C45:E45"/>
    <mergeCell ref="F45:H45"/>
    <mergeCell ref="I45:K45"/>
    <mergeCell ref="L45:N45"/>
    <mergeCell ref="C38:E38"/>
    <mergeCell ref="F38:H38"/>
    <mergeCell ref="I38:K38"/>
    <mergeCell ref="L38:N3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4B69-45AE-4932-8584-9BDB83295B75}">
  <dimension ref="A1:M13"/>
  <sheetViews>
    <sheetView workbookViewId="0">
      <selection activeCell="H14" sqref="H14"/>
    </sheetView>
  </sheetViews>
  <sheetFormatPr defaultColWidth="9" defaultRowHeight="14.25" x14ac:dyDescent="0.2"/>
  <cols>
    <col min="1" max="1" width="9" style="11"/>
    <col min="2" max="13" width="7.5" style="11" bestFit="1" customWidth="1"/>
    <col min="14" max="16384" width="9" style="11"/>
  </cols>
  <sheetData>
    <row r="1" spans="1:13" x14ac:dyDescent="0.2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</row>
    <row r="2" spans="1:13" x14ac:dyDescent="0.2">
      <c r="A2" s="11" t="s">
        <v>51</v>
      </c>
      <c r="B2" s="11">
        <v>4.4999999999999998E-2</v>
      </c>
      <c r="C2" s="11">
        <v>4.9700000000000001E-2</v>
      </c>
      <c r="D2" s="11">
        <v>4.4999999999999998E-2</v>
      </c>
      <c r="E2" s="11">
        <v>4.2999999999999997E-2</v>
      </c>
      <c r="F2" s="11">
        <v>4.6899999999999997E-2</v>
      </c>
      <c r="G2" s="11">
        <v>4.5400000000000003E-2</v>
      </c>
      <c r="H2" s="11">
        <v>4.1700000000000001E-2</v>
      </c>
      <c r="I2" s="11">
        <v>4.48E-2</v>
      </c>
      <c r="J2" s="11">
        <v>3.95E-2</v>
      </c>
      <c r="K2" s="11">
        <v>4.9099999999999998E-2</v>
      </c>
      <c r="L2" s="11">
        <v>4.7300000000000002E-2</v>
      </c>
      <c r="M2" s="11">
        <v>4.2500000000000003E-2</v>
      </c>
    </row>
    <row r="3" spans="1:13" x14ac:dyDescent="0.2">
      <c r="A3" s="11" t="s">
        <v>52</v>
      </c>
      <c r="B3" s="11">
        <v>4.5499999999999999E-2</v>
      </c>
      <c r="C3" s="11">
        <v>4.5100000000000001E-2</v>
      </c>
      <c r="D3" s="11">
        <v>4.7100000000000003E-2</v>
      </c>
      <c r="E3" s="12">
        <v>0.14269999999999999</v>
      </c>
      <c r="F3" s="12">
        <v>0.47270000000000001</v>
      </c>
      <c r="G3" s="12">
        <v>0.47960000000000003</v>
      </c>
      <c r="H3" s="13">
        <v>0.14099999999999999</v>
      </c>
      <c r="I3" s="13">
        <v>0.85360000000000003</v>
      </c>
      <c r="J3" s="13">
        <v>0.61480000000000001</v>
      </c>
      <c r="K3" s="11">
        <v>4.5600000000000002E-2</v>
      </c>
      <c r="L3" s="11">
        <v>4.9500000000000002E-2</v>
      </c>
      <c r="M3" s="11">
        <v>4.0300000000000002E-2</v>
      </c>
    </row>
    <row r="4" spans="1:13" x14ac:dyDescent="0.2">
      <c r="A4" s="11" t="s">
        <v>53</v>
      </c>
      <c r="B4" s="11">
        <v>4.4600000000000001E-2</v>
      </c>
      <c r="C4" s="11">
        <v>4.9099999999999998E-2</v>
      </c>
      <c r="D4" s="11">
        <v>4.6399999999999997E-2</v>
      </c>
      <c r="E4" s="12">
        <v>0.1545</v>
      </c>
      <c r="F4" s="12">
        <v>0.48480000000000001</v>
      </c>
      <c r="G4" s="12">
        <v>0.47320000000000001</v>
      </c>
      <c r="H4" s="13">
        <v>0.15179999999999999</v>
      </c>
      <c r="I4" s="13">
        <v>0.8427</v>
      </c>
      <c r="J4" s="13">
        <v>0.62070000000000003</v>
      </c>
      <c r="K4" s="11">
        <v>4.5100000000000001E-2</v>
      </c>
      <c r="L4" s="11">
        <v>4.9799999999999997E-2</v>
      </c>
      <c r="M4" s="11">
        <v>4.7600000000000003E-2</v>
      </c>
    </row>
    <row r="5" spans="1:13" x14ac:dyDescent="0.2">
      <c r="A5" s="11" t="s">
        <v>54</v>
      </c>
      <c r="B5" s="11">
        <v>4.5600000000000002E-2</v>
      </c>
      <c r="C5" s="11">
        <v>0.04</v>
      </c>
      <c r="D5" s="11">
        <v>4.6800000000000001E-2</v>
      </c>
      <c r="E5" s="12">
        <v>0.14649999999999999</v>
      </c>
      <c r="F5" s="12">
        <v>0.48149999999999998</v>
      </c>
      <c r="G5" s="12">
        <v>0.48430000000000001</v>
      </c>
      <c r="H5" s="13">
        <v>0.1484</v>
      </c>
      <c r="I5" s="13">
        <v>0.85460000000000003</v>
      </c>
      <c r="J5" s="13">
        <v>0.60460000000000003</v>
      </c>
      <c r="K5" s="11">
        <v>4.9700000000000001E-2</v>
      </c>
      <c r="L5" s="11">
        <v>4.0099999999999997E-2</v>
      </c>
      <c r="M5" s="11">
        <v>4.2000000000000003E-2</v>
      </c>
    </row>
    <row r="6" spans="1:13" x14ac:dyDescent="0.2">
      <c r="A6" s="11" t="s">
        <v>55</v>
      </c>
      <c r="B6" s="11">
        <v>3.95E-2</v>
      </c>
      <c r="C6" s="11">
        <v>4.1700000000000001E-2</v>
      </c>
      <c r="D6" s="11">
        <v>4.2999999999999997E-2</v>
      </c>
      <c r="E6" s="14">
        <v>0.15210000000000001</v>
      </c>
      <c r="F6" s="14">
        <v>1.0438000000000001</v>
      </c>
      <c r="G6" s="14">
        <v>0.84760000000000002</v>
      </c>
      <c r="H6" s="15">
        <v>0.14760000000000001</v>
      </c>
      <c r="I6" s="15">
        <v>1.2161</v>
      </c>
      <c r="J6" s="15">
        <v>1.0757000000000001</v>
      </c>
      <c r="K6" s="11">
        <v>4.4299999999999999E-2</v>
      </c>
      <c r="L6" s="11">
        <v>4.9200000000000001E-2</v>
      </c>
      <c r="M6" s="11">
        <v>4.8899999999999999E-2</v>
      </c>
    </row>
    <row r="7" spans="1:13" x14ac:dyDescent="0.2">
      <c r="A7" s="11" t="s">
        <v>56</v>
      </c>
      <c r="B7" s="11">
        <v>4.0399999999999998E-2</v>
      </c>
      <c r="C7" s="11">
        <v>4.9299999999999997E-2</v>
      </c>
      <c r="D7" s="11">
        <v>4.4200000000000003E-2</v>
      </c>
      <c r="E7" s="14">
        <v>0.1484</v>
      </c>
      <c r="F7" s="14">
        <v>1.054</v>
      </c>
      <c r="G7" s="14">
        <v>0.82450000000000001</v>
      </c>
      <c r="H7" s="15">
        <v>0.154</v>
      </c>
      <c r="I7" s="15">
        <v>1.2234</v>
      </c>
      <c r="J7" s="15">
        <v>1.0641</v>
      </c>
      <c r="K7" s="11">
        <v>4.2099999999999999E-2</v>
      </c>
      <c r="L7" s="11">
        <v>4.0599999999999997E-2</v>
      </c>
      <c r="M7" s="11">
        <v>4.19E-2</v>
      </c>
    </row>
    <row r="8" spans="1:13" x14ac:dyDescent="0.2">
      <c r="A8" s="11" t="s">
        <v>57</v>
      </c>
      <c r="B8" s="11">
        <v>4.2900000000000001E-2</v>
      </c>
      <c r="C8" s="11">
        <v>4.5600000000000002E-2</v>
      </c>
      <c r="D8" s="11">
        <v>4.07E-2</v>
      </c>
      <c r="E8" s="14">
        <v>0.1507</v>
      </c>
      <c r="F8" s="14">
        <v>1.0399</v>
      </c>
      <c r="G8" s="14">
        <v>0.83979999999999999</v>
      </c>
      <c r="H8" s="15">
        <v>0.1401</v>
      </c>
      <c r="I8" s="15">
        <v>1.2472000000000001</v>
      </c>
      <c r="J8" s="15">
        <v>1.0523</v>
      </c>
      <c r="K8" s="11">
        <v>4.58E-2</v>
      </c>
      <c r="L8" s="11">
        <v>4.7100000000000003E-2</v>
      </c>
      <c r="M8" s="11">
        <v>4.5999999999999999E-2</v>
      </c>
    </row>
    <row r="9" spans="1:13" x14ac:dyDescent="0.2">
      <c r="A9" s="11" t="s">
        <v>58</v>
      </c>
      <c r="B9" s="11">
        <v>4.4600000000000001E-2</v>
      </c>
      <c r="C9" s="11">
        <v>4.19E-2</v>
      </c>
      <c r="D9" s="11">
        <v>4.7600000000000003E-2</v>
      </c>
      <c r="E9" s="11">
        <v>4.9399999999999999E-2</v>
      </c>
      <c r="F9" s="11">
        <v>4.9500000000000002E-2</v>
      </c>
      <c r="G9" s="11">
        <v>3.9699999999999999E-2</v>
      </c>
      <c r="H9" s="11">
        <v>4.8599999999999997E-2</v>
      </c>
      <c r="I9" s="11">
        <v>4.7600000000000003E-2</v>
      </c>
      <c r="J9" s="11">
        <v>4.4699999999999997E-2</v>
      </c>
      <c r="K9" s="11">
        <v>4.2700000000000002E-2</v>
      </c>
      <c r="L9" s="11">
        <v>4.6300000000000001E-2</v>
      </c>
      <c r="M9" s="11">
        <v>4.9799999999999997E-2</v>
      </c>
    </row>
    <row r="11" spans="1:13" x14ac:dyDescent="0.2">
      <c r="E11" s="11" t="s">
        <v>59</v>
      </c>
      <c r="F11" s="16" t="s">
        <v>42</v>
      </c>
      <c r="G11" s="16" t="s">
        <v>79</v>
      </c>
      <c r="H11" s="11" t="s">
        <v>59</v>
      </c>
      <c r="I11" s="16" t="s">
        <v>42</v>
      </c>
      <c r="J11" s="16" t="s">
        <v>79</v>
      </c>
      <c r="L11" s="16"/>
      <c r="M11" s="16"/>
    </row>
    <row r="12" spans="1:13" x14ac:dyDescent="0.2">
      <c r="E12" s="26" t="s">
        <v>60</v>
      </c>
      <c r="F12" s="26"/>
      <c r="G12" s="26"/>
      <c r="H12" s="26" t="s">
        <v>61</v>
      </c>
      <c r="I12" s="26"/>
      <c r="J12" s="26"/>
    </row>
    <row r="13" spans="1:13" x14ac:dyDescent="0.2">
      <c r="E13" s="26" t="s">
        <v>62</v>
      </c>
      <c r="F13" s="26"/>
      <c r="G13" s="26"/>
      <c r="H13" s="26" t="s">
        <v>63</v>
      </c>
      <c r="I13" s="26"/>
      <c r="J13" s="26"/>
    </row>
  </sheetData>
  <mergeCells count="4">
    <mergeCell ref="E12:G12"/>
    <mergeCell ref="H12:J12"/>
    <mergeCell ref="E13:G13"/>
    <mergeCell ref="H13:J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F05F-C550-4AC2-86C6-B602196EAFCF}">
  <dimension ref="A1:M8"/>
  <sheetViews>
    <sheetView workbookViewId="0">
      <selection activeCell="L36" sqref="L36"/>
    </sheetView>
  </sheetViews>
  <sheetFormatPr defaultRowHeight="14.25" x14ac:dyDescent="0.2"/>
  <cols>
    <col min="6" max="6" width="10.5" bestFit="1" customWidth="1"/>
  </cols>
  <sheetData>
    <row r="1" spans="1:13" x14ac:dyDescent="0.2">
      <c r="A1" t="s">
        <v>42</v>
      </c>
      <c r="B1" t="s">
        <v>44</v>
      </c>
      <c r="D1" t="s">
        <v>45</v>
      </c>
      <c r="F1" s="3" t="s">
        <v>79</v>
      </c>
      <c r="G1" t="s">
        <v>44</v>
      </c>
      <c r="I1" t="s">
        <v>45</v>
      </c>
    </row>
    <row r="2" spans="1:13" x14ac:dyDescent="0.2">
      <c r="A2">
        <v>1</v>
      </c>
      <c r="B2">
        <v>1066219</v>
      </c>
      <c r="C2">
        <f>AVERAGE(B2:B4)</f>
        <v>1019540.3333333334</v>
      </c>
      <c r="F2">
        <v>1</v>
      </c>
      <c r="G2">
        <v>1029716</v>
      </c>
      <c r="H2">
        <f>G2/G2</f>
        <v>1</v>
      </c>
      <c r="J2">
        <f>AVERAGE(G2:G4)</f>
        <v>1048388.6666666666</v>
      </c>
    </row>
    <row r="3" spans="1:13" x14ac:dyDescent="0.2">
      <c r="A3">
        <v>1</v>
      </c>
      <c r="B3">
        <v>1013768</v>
      </c>
      <c r="F3">
        <v>1</v>
      </c>
      <c r="G3">
        <v>1062396</v>
      </c>
      <c r="H3">
        <f t="shared" ref="H3:H4" si="0">G3/G3</f>
        <v>1</v>
      </c>
    </row>
    <row r="4" spans="1:13" x14ac:dyDescent="0.2">
      <c r="A4">
        <v>1</v>
      </c>
      <c r="B4">
        <v>978634</v>
      </c>
      <c r="F4">
        <v>1</v>
      </c>
      <c r="G4">
        <v>1053054</v>
      </c>
      <c r="H4">
        <f t="shared" si="0"/>
        <v>1</v>
      </c>
    </row>
    <row r="5" spans="1:13" x14ac:dyDescent="0.2">
      <c r="A5">
        <v>1</v>
      </c>
      <c r="B5">
        <v>757441</v>
      </c>
      <c r="C5" s="7">
        <f>B5/C2</f>
        <v>0.74292401706520683</v>
      </c>
      <c r="D5" s="7">
        <f>1-C5</f>
        <v>0.25707598293479317</v>
      </c>
      <c r="F5">
        <v>1</v>
      </c>
      <c r="G5">
        <v>959649</v>
      </c>
      <c r="H5" s="7">
        <f>G5/J2</f>
        <v>0.91535613700516927</v>
      </c>
      <c r="I5" s="7">
        <f>1-H5</f>
        <v>8.4643862994830732E-2</v>
      </c>
    </row>
    <row r="6" spans="1:13" x14ac:dyDescent="0.2">
      <c r="A6">
        <v>1</v>
      </c>
      <c r="B6">
        <v>821213</v>
      </c>
      <c r="C6" s="7">
        <f>B6/C2</f>
        <v>0.80547377396545694</v>
      </c>
      <c r="D6" s="7">
        <f t="shared" ref="D6:D7" si="1">1-C6</f>
        <v>0.19452622603454306</v>
      </c>
      <c r="F6">
        <v>1</v>
      </c>
      <c r="G6">
        <v>886425</v>
      </c>
      <c r="H6" s="7">
        <f>G6/J2</f>
        <v>0.8455118108233397</v>
      </c>
      <c r="I6" s="7">
        <f t="shared" ref="I6:I7" si="2">1-H6</f>
        <v>0.1544881891766603</v>
      </c>
    </row>
    <row r="7" spans="1:13" x14ac:dyDescent="0.2">
      <c r="A7">
        <v>1</v>
      </c>
      <c r="B7">
        <v>679896</v>
      </c>
      <c r="C7" s="7">
        <f>B7/C2</f>
        <v>0.66686523109597429</v>
      </c>
      <c r="D7" s="7">
        <f t="shared" si="1"/>
        <v>0.33313476890402571</v>
      </c>
      <c r="F7">
        <v>1</v>
      </c>
      <c r="G7">
        <v>910693</v>
      </c>
      <c r="H7" s="7">
        <f>G7/J2</f>
        <v>0.86865971462237612</v>
      </c>
      <c r="I7" s="7">
        <f t="shared" si="2"/>
        <v>0.13134028537762388</v>
      </c>
    </row>
    <row r="8" spans="1:13" x14ac:dyDescent="0.2">
      <c r="M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157-B98D-4847-B267-54B063ED369E}">
  <dimension ref="A1:E4"/>
  <sheetViews>
    <sheetView tabSelected="1" workbookViewId="0">
      <selection activeCell="L34" sqref="L34"/>
    </sheetView>
  </sheetViews>
  <sheetFormatPr defaultRowHeight="14.25" x14ac:dyDescent="0.2"/>
  <sheetData>
    <row r="1" spans="1:5" ht="15.75" x14ac:dyDescent="0.2">
      <c r="A1" s="5" t="s">
        <v>77</v>
      </c>
      <c r="C1" s="3" t="s">
        <v>42</v>
      </c>
      <c r="D1" s="3" t="s">
        <v>79</v>
      </c>
      <c r="E1" s="3"/>
    </row>
    <row r="2" spans="1:5" x14ac:dyDescent="0.2">
      <c r="B2" s="3" t="s">
        <v>43</v>
      </c>
      <c r="C2" s="6">
        <v>406</v>
      </c>
      <c r="D2" s="6">
        <v>136</v>
      </c>
      <c r="E2" s="3"/>
    </row>
    <row r="3" spans="1:5" x14ac:dyDescent="0.2">
      <c r="B3" s="3"/>
      <c r="C3" s="6">
        <v>440</v>
      </c>
      <c r="D3" s="6">
        <v>152</v>
      </c>
      <c r="E3" s="3"/>
    </row>
    <row r="4" spans="1:5" x14ac:dyDescent="0.2">
      <c r="B4" s="3"/>
      <c r="C4" s="6">
        <v>494</v>
      </c>
      <c r="D4" s="6">
        <v>145</v>
      </c>
      <c r="E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result_4A</vt:lpstr>
      <vt:lpstr>raw data_4A</vt:lpstr>
      <vt:lpstr>result_4B</vt:lpstr>
      <vt:lpstr>raw data_4B</vt:lpstr>
      <vt:lpstr>CCK8 result_4C</vt:lpstr>
      <vt:lpstr>CCK8 raw data_4C</vt:lpstr>
      <vt:lpstr>wound_4D</vt:lpstr>
      <vt:lpstr>invasion_4E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charlie</cp:lastModifiedBy>
  <dcterms:created xsi:type="dcterms:W3CDTF">2015-06-05T18:19:34Z</dcterms:created>
  <dcterms:modified xsi:type="dcterms:W3CDTF">2025-04-10T08:43:18Z</dcterms:modified>
</cp:coreProperties>
</file>