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345" windowHeight="12465"/>
  </bookViews>
  <sheets>
    <sheet name="员工填写" sheetId="2" r:id="rId1"/>
    <sheet name="部门负责人" sheetId="11" r:id="rId2"/>
    <sheet name="规则表" sheetId="3" state="hidden" r:id="rId3"/>
    <sheet name="部门" sheetId="12" state="hidden" r:id="rId4"/>
  </sheets>
  <definedNames>
    <definedName name="_xlnm._FilterDatabase" localSheetId="2" hidden="1">规则表!$C$1:$E$366</definedName>
    <definedName name="_xlnm._FilterDatabase" localSheetId="3" hidden="1">部门!$A$1:$A$34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<sst xmlns="http://schemas.openxmlformats.org/spreadsheetml/2006/main" count="65">
  <si>
    <t>XXX部门XX月工作餐费统计表</t>
  </si>
  <si>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</si>
  <si>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</si>
  <si>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</si>
  <si>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二级部门</t>
  </si>
  <si>
    <t>岗位</t>
  </si>
  <si>
    <t>日期</t>
  </si>
  <si>
    <t>类型</t>
  </si>
  <si>
    <t>餐费类型</t>
  </si>
  <si>
    <t>工作餐费</t>
  </si>
  <si>
    <t>员工只需要填写黄色区域（餐费类型和餐费金额直接生成）</t>
  </si>
  <si>
    <t>日期格式为:2019-5-1或2019/5/1即可</t>
  </si>
  <si>
    <t>请按日期、类型分行填写，不要删除多余空行</t>
  </si>
  <si>
    <t>注：日常加班请选择“现场”</t>
  </si>
  <si>
    <t>合计</t>
  </si>
  <si>
    <t>日常</t>
  </si>
  <si>
    <t>周末</t>
  </si>
  <si>
    <t>法定节假日</t>
  </si>
  <si>
    <t>天数</t>
  </si>
  <si>
    <t>现场</t>
  </si>
  <si>
    <t>远程</t>
  </si>
  <si>
    <t>注意：请右键点击黄色区域任意处，刷新此透视表，否则无法统计正确加班情况</t>
  </si>
  <si>
    <t>行标签</t>
  </si>
  <si>
    <t/>
  </si>
  <si>
    <t>(空白)</t>
  </si>
  <si>
    <t>月份</t>
  </si>
  <si>
    <t>星期</t>
  </si>
  <si>
    <t>检索</t>
  </si>
  <si>
    <t>餐补标准</t>
  </si>
  <si>
    <t>注意：修改月份</t>
  </si>
  <si>
    <t>法定节假日-春节</t>
  </si>
  <si>
    <t>部门</t>
  </si>
  <si>
    <t>联络云产品线/产品项目部</t>
  </si>
  <si>
    <t>联络云产品线/融合通讯部/北京</t>
  </si>
  <si>
    <t>联络云产品线/融合通讯部/福建</t>
  </si>
  <si>
    <t>联络云产品线/融合通讯部/甘肃</t>
  </si>
  <si>
    <t>联络云产品线/融合通讯部/广州</t>
  </si>
  <si>
    <t>联络云产品线/融合通讯部/海南&amp;广西</t>
  </si>
  <si>
    <t>联络云产品线/融合通讯部/江苏</t>
  </si>
  <si>
    <t>联络云产品线/融合通讯部/江西</t>
  </si>
  <si>
    <t>联络云产品线/融合通讯部/上海</t>
  </si>
  <si>
    <t>联络云产品线/融合通讯部/四川</t>
  </si>
  <si>
    <t>联络云产品线/融合通讯部/云南</t>
  </si>
  <si>
    <t>联络云产品线/融合通讯部/重庆</t>
  </si>
  <si>
    <t>联络云产品线/研发中心/产品架构</t>
  </si>
  <si>
    <t xml:space="preserve">联络云产品线/研发中心/后台开发 </t>
  </si>
  <si>
    <t>联络云产品线/研发中心/门户开发</t>
  </si>
  <si>
    <t>联络云产品线/研发中心/平台开发</t>
  </si>
  <si>
    <t>联络云产品线/研发中心/应用和项目开发</t>
  </si>
  <si>
    <t>联络云产品线/研发中心/质量效率</t>
  </si>
  <si>
    <t>联络云产品线/研发中心/上海项目开发</t>
  </si>
  <si>
    <t>联络云产品线/研发中心/深圳项目开发</t>
  </si>
  <si>
    <t>联络云产品线/业务支撑部/大地支撑</t>
  </si>
  <si>
    <t>联络云产品线/业务支撑部/平安支撑</t>
  </si>
  <si>
    <t>联络云产品线/业务支撑部/阳光支撑</t>
  </si>
  <si>
    <t>联络云产品线/业务支撑部/上海营销支撑</t>
  </si>
  <si>
    <t>联络云产品线/业务支撑部/后援支撑</t>
  </si>
  <si>
    <t>联络云产品线/业务支撑部/中小客户支撑</t>
  </si>
  <si>
    <t>联络云产品线/业务支撑部/融合通讯支撑</t>
  </si>
  <si>
    <t>联络云产品线/业务支撑部/工具</t>
  </si>
  <si>
    <t>联络云产品线/业务支撑部/交总行支撑</t>
  </si>
  <si>
    <t>联络云产品线/运营服务部/计费管理</t>
  </si>
  <si>
    <t>联络云产品线/运营服务部/运营商务</t>
  </si>
  <si>
    <t>联络云产品线/一站式服务中心/客服</t>
  </si>
  <si>
    <t>联络云产品线/一站式服务中心/信息支持</t>
  </si>
</sst>
</file>

<file path=xl/styles.xml><?xml version="1.0" encoding="utf-8"?>
<styleSheet xmlns="http://schemas.openxmlformats.org/spreadsheetml/2006/main">
  <numFmts count="8">
    <numFmt numFmtId="176" formatCode="_ * #,##0_ ;_ * \-#,##0_ ;_ * &quot;-&quot;??_ ;_ @_ 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 "/>
    <numFmt numFmtId="179" formatCode="0.00;[Red]0.00"/>
  </numFmts>
  <fonts count="38"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sz val="8"/>
      <color indexed="8"/>
      <name val="微软雅黑"/>
      <charset val="134"/>
    </font>
    <font>
      <b/>
      <sz val="14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微软雅黑"/>
      <charset val="134"/>
    </font>
    <font>
      <b/>
      <sz val="16"/>
      <color theme="1"/>
      <name val="华文细黑"/>
      <charset val="134"/>
    </font>
    <font>
      <sz val="10"/>
      <name val="华文细黑"/>
      <charset val="134"/>
    </font>
    <font>
      <sz val="9"/>
      <color indexed="8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0" fillId="9" borderId="8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6" borderId="11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4" fillId="5" borderId="14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32" fillId="16" borderId="13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6" fillId="0" borderId="0"/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2" xfId="49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14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76" fontId="6" fillId="3" borderId="3" xfId="8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left" vertical="center" wrapText="1"/>
    </xf>
    <xf numFmtId="43" fontId="7" fillId="0" borderId="3" xfId="8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43" fontId="8" fillId="3" borderId="3" xfId="8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78" fontId="7" fillId="0" borderId="0" xfId="0" applyNumberFormat="1" applyFont="1" applyFill="1" applyBorder="1" applyAlignment="1">
      <alignment horizontal="left" vertical="center" wrapText="1"/>
    </xf>
    <xf numFmtId="179" fontId="7" fillId="0" borderId="0" xfId="8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43" fontId="11" fillId="4" borderId="0" xfId="8" applyFont="1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12" fillId="3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177" fontId="7" fillId="0" borderId="0" xfId="8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179" fontId="7" fillId="3" borderId="3" xfId="8" applyNumberFormat="1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4" minRefreshableVersion="3" refreshedDate="43480.7265809028" refreshedBy="sunyan" recordCount="31">
  <cacheSource type="worksheet">
    <worksheetSource ref="A3:H34" sheet="员工填写"/>
  </cacheSource>
  <cacheFields count="8">
    <cacheField name="职员编号" numFmtId="49"/>
    <cacheField name="姓名" numFmtId="0"/>
    <cacheField name="二级部门" numFmtId="0"/>
    <cacheField name="岗位" numFmtId="0"/>
    <cacheField name="日期" numFmtId="14">
      <sharedItems containsString="0" containsBlank="1" containsNonDate="0" containsDate="1" minDate="2018-04-21T00:00:00" maxDate="2019-12-20T00:00:00" count="457">
        <m/>
        <d v="2018-05-12T00:00:00" u="1"/>
        <d v="2018-07-03T00:00:00" u="1"/>
        <d v="2019-02-16T00:00:00" u="1"/>
        <d v="2019-04-07T00:00:00" u="1"/>
        <d v="2019-07-29T00:00:00" u="1"/>
        <d v="2019-09-20T00:00:00" u="1"/>
        <d v="2019-11-11T00:00:00" u="1"/>
        <d v="2018-04-26T00:00:00" u="1"/>
        <d v="2018-06-17T00:00:00" u="1"/>
        <d v="2019-01-30T00:00:00" u="1"/>
        <d v="2019-03-21T00:00:00" u="1"/>
        <d v="2019-05-12T00:00:00" u="1"/>
        <d v="2019-07-03T00:00:00" u="1"/>
        <d v="2019-10-25T00:00:00" u="1"/>
        <d v="2019-12-16T00:00:00" u="1"/>
        <d v="2018-05-31T00:00:00" u="1"/>
        <d v="2019-01-04T00:00:00" u="1"/>
        <d v="2019-04-26T00:00:00" u="1"/>
        <d v="2019-06-17T00:00:00" u="1"/>
        <d v="2019-08-08T00:00:00" u="1"/>
        <d v="2019-11-30T00:00:00" u="1"/>
        <d v="2018-05-05T00:00:00" u="1"/>
        <d v="2019-02-09T00:00:00" u="1"/>
        <d v="2019-05-31T00:00:00" u="1"/>
        <d v="2019-07-22T00:00:00" u="1"/>
        <d v="2019-09-13T00:00:00" u="1"/>
        <d v="2019-11-04T00:00:00" u="1"/>
        <d v="2018-06-10T00:00:00" u="1"/>
        <d v="2019-01-23T00:00:00" u="1"/>
        <d v="2019-03-14T00:00:00" u="1"/>
        <d v="2019-05-05T00:00:00" u="1"/>
        <d v="2019-08-27T00:00:00" u="1"/>
        <d v="2019-10-18T00:00:00" u="1"/>
        <d v="2019-12-09T00:00:00" u="1"/>
        <d v="2018-05-24T00:00:00" u="1"/>
        <d v="2018-07-15T00:00:00" u="1"/>
        <d v="2018-12-28T00:00:00" u="1"/>
        <d v="2019-02-28T00:00:00" u="1"/>
        <d v="2019-04-19T00:00:00" u="1"/>
        <d v="2019-06-10T00:00:00" u="1"/>
        <d v="2019-08-01T00:00:00" u="1"/>
        <d v="2019-11-23T00:00:00" u="1"/>
        <d v="2018-06-29T00:00:00" u="1"/>
        <d v="2019-02-02T00:00:00" u="1"/>
        <d v="2019-05-24T00:00:00" u="1"/>
        <d v="2019-07-15T00:00:00" u="1"/>
        <d v="2019-09-06T00:00:00" u="1"/>
        <d v="2018-06-03T00:00:00" u="1"/>
        <d v="2019-01-16T00:00:00" u="1"/>
        <d v="2019-03-07T00:00:00" u="1"/>
        <d v="2019-06-29T00:00:00" u="1"/>
        <d v="2019-08-20T00:00:00" u="1"/>
        <d v="2019-10-11T00:00:00" u="1"/>
        <d v="2019-12-02T00:00:00" u="1"/>
        <d v="2018-05-17T00:00:00" u="1"/>
        <d v="2018-07-08T00:00:00" u="1"/>
        <d v="2018-12-21T00:00:00" u="1"/>
        <d v="2019-02-21T00:00:00" u="1"/>
        <d v="2019-04-12T00:00:00" u="1"/>
        <d v="2019-06-03T00:00:00" u="1"/>
        <d v="2019-09-25T00:00:00" u="1"/>
        <d v="2019-11-16T00:00:00" u="1"/>
        <d v="2018-06-22T00:00:00" u="1"/>
        <d v="2019-03-26T00:00:00" u="1"/>
        <d v="2019-05-17T00:00:00" u="1"/>
        <d v="2019-07-08T00:00:00" u="1"/>
        <d v="2019-10-30T00:00:00" u="1"/>
        <d v="2019-01-09T00:00:00" u="1"/>
        <d v="2019-06-22T00:00:00" u="1"/>
        <d v="2019-08-13T00:00:00" u="1"/>
        <d v="2019-10-04T00:00:00" u="1"/>
        <d v="2018-05-10T00:00:00" u="1"/>
        <d v="2018-07-01T00:00:00" u="1"/>
        <d v="2019-02-14T00:00:00" u="1"/>
        <d v="2019-04-05T00:00:00" u="1"/>
        <d v="2019-07-27T00:00:00" u="1"/>
        <d v="2019-09-18T00:00:00" u="1"/>
        <d v="2019-11-09T00:00:00" u="1"/>
        <d v="2018-04-24T00:00:00" u="1"/>
        <d v="2018-06-15T00:00:00" u="1"/>
        <d v="2019-01-28T00:00:00" u="1"/>
        <d v="2019-03-19T00:00:00" u="1"/>
        <d v="2019-05-10T00:00:00" u="1"/>
        <d v="2019-07-01T00:00:00" u="1"/>
        <d v="2019-10-23T00:00:00" u="1"/>
        <d v="2019-12-14T00:00:00" u="1"/>
        <d v="2018-05-29T00:00:00" u="1"/>
        <d v="2018-07-20T00:00:00" u="1"/>
        <d v="2019-01-02T00:00:00" u="1"/>
        <d v="2019-04-24T00:00:00" u="1"/>
        <d v="2019-06-15T00:00:00" u="1"/>
        <d v="2019-08-06T00:00:00" u="1"/>
        <d v="2019-11-28T00:00:00" u="1"/>
        <d v="2018-05-03T00:00:00" u="1"/>
        <d v="2019-02-07T00:00:00" u="1"/>
        <d v="2019-05-29T00:00:00" u="1"/>
        <d v="2019-07-20T00:00:00" u="1"/>
        <d v="2019-09-11T00:00:00" u="1"/>
        <d v="2019-11-02T00:00:00" u="1"/>
        <d v="2018-06-08T00:00:00" u="1"/>
        <d v="2019-01-21T00:00:00" u="1"/>
        <d v="2019-03-12T00:00:00" u="1"/>
        <d v="2019-05-03T00:00:00" u="1"/>
        <d v="2019-08-25T00:00:00" u="1"/>
        <d v="2019-10-16T00:00:00" u="1"/>
        <d v="2019-12-07T00:00:00" u="1"/>
        <d v="2018-05-22T00:00:00" u="1"/>
        <d v="2018-07-13T00:00:00" u="1"/>
        <d v="2018-12-26T00:00:00" u="1"/>
        <d v="2019-02-26T00:00:00" u="1"/>
        <d v="2019-04-17T00:00:00" u="1"/>
        <d v="2019-06-08T00:00:00" u="1"/>
        <d v="2019-09-30T00:00:00" u="1"/>
        <d v="2019-11-21T00:00:00" u="1"/>
        <d v="2018-06-27T00:00:00" u="1"/>
        <d v="2019-03-31T00:00:00" u="1"/>
        <d v="2019-05-22T00:00:00" u="1"/>
        <d v="2019-07-13T00:00:00" u="1"/>
        <d v="2019-09-04T00:00:00" u="1"/>
        <d v="2018-06-01T00:00:00" u="1"/>
        <d v="2019-01-14T00:00:00" u="1"/>
        <d v="2019-03-05T00:00:00" u="1"/>
        <d v="2019-06-27T00:00:00" u="1"/>
        <d v="2019-08-18T00:00:00" u="1"/>
        <d v="2019-10-09T00:00:00" u="1"/>
        <d v="2018-05-15T00:00:00" u="1"/>
        <d v="2018-07-06T00:00:00" u="1"/>
        <d v="2019-02-19T00:00:00" u="1"/>
        <d v="2019-04-10T00:00:00" u="1"/>
        <d v="2019-06-01T00:00:00" u="1"/>
        <d v="2019-09-23T00:00:00" u="1"/>
        <d v="2019-11-14T00:00:00" u="1"/>
        <d v="2018-04-29T00:00:00" u="1"/>
        <d v="2018-06-20T00:00:00" u="1"/>
        <d v="2019-03-24T00:00:00" u="1"/>
        <d v="2019-05-15T00:00:00" u="1"/>
        <d v="2019-07-06T00:00:00" u="1"/>
        <d v="2019-10-28T00:00:00" u="1"/>
        <d v="2019-12-19T00:00:00" u="1"/>
        <d v="2019-01-07T00:00:00" u="1"/>
        <d v="2019-04-29T00:00:00" u="1"/>
        <d v="2019-06-20T00:00:00" u="1"/>
        <d v="2019-08-11T00:00:00" u="1"/>
        <d v="2019-10-02T00:00:00" u="1"/>
        <d v="2018-05-08T00:00:00" u="1"/>
        <d v="2019-02-12T00:00:00" u="1"/>
        <d v="2019-04-03T00:00:00" u="1"/>
        <d v="2019-07-25T00:00:00" u="1"/>
        <d v="2019-09-16T00:00:00" u="1"/>
        <d v="2019-11-07T00:00:00" u="1"/>
        <d v="2018-04-22T00:00:00" u="1"/>
        <d v="2018-06-13T00:00:00" u="1"/>
        <d v="2019-01-26T00:00:00" u="1"/>
        <d v="2019-03-17T00:00:00" u="1"/>
        <d v="2019-05-08T00:00:00" u="1"/>
        <d v="2019-08-30T00:00:00" u="1"/>
        <d v="2019-10-21T00:00:00" u="1"/>
        <d v="2019-12-12T00:00:00" u="1"/>
        <d v="2018-05-27T00:00:00" u="1"/>
        <d v="2018-07-18T00:00:00" u="1"/>
        <d v="2018-12-31T00:00:00" u="1"/>
        <d v="2019-04-22T00:00:00" u="1"/>
        <d v="2019-06-13T00:00:00" u="1"/>
        <d v="2019-08-04T00:00:00" u="1"/>
        <d v="2019-11-26T00:00:00" u="1"/>
        <d v="2018-05-01T00:00:00" u="1"/>
        <d v="2019-02-05T00:00:00" u="1"/>
        <d v="2019-05-27T00:00:00" u="1"/>
        <d v="2019-07-18T00:00:00" u="1"/>
        <d v="2019-09-09T00:00:00" u="1"/>
        <d v="2018-06-06T00:00:00" u="1"/>
        <d v="2019-01-19T00:00:00" u="1"/>
        <d v="2019-03-10T00:00:00" u="1"/>
        <d v="2019-05-01T00:00:00" u="1"/>
        <d v="2019-08-23T00:00:00" u="1"/>
        <d v="2019-10-14T00:00:00" u="1"/>
        <d v="2019-12-05T00:00:00" u="1"/>
        <d v="2018-05-20T00:00:00" u="1"/>
        <d v="2018-07-11T00:00:00" u="1"/>
        <d v="2018-12-24T00:00:00" u="1"/>
        <d v="2019-02-24T00:00:00" u="1"/>
        <d v="2019-04-15T00:00:00" u="1"/>
        <d v="2019-06-06T00:00:00" u="1"/>
        <d v="2019-09-28T00:00:00" u="1"/>
        <d v="2019-11-19T00:00:00" u="1"/>
        <d v="2018-06-25T00:00:00" u="1"/>
        <d v="2019-03-29T00:00:00" u="1"/>
        <d v="2019-05-20T00:00:00" u="1"/>
        <d v="2019-07-11T00:00:00" u="1"/>
        <d v="2019-09-02T00:00:00" u="1"/>
        <d v="2019-01-12T00:00:00" u="1"/>
        <d v="2019-03-03T00:00:00" u="1"/>
        <d v="2019-06-25T00:00:00" u="1"/>
        <d v="2019-08-16T00:00:00" u="1"/>
        <d v="2019-10-07T00:00:00" u="1"/>
        <d v="2018-05-13T00:00:00" u="1"/>
        <d v="2018-07-04T00:00:00" u="1"/>
        <d v="2019-02-17T00:00:00" u="1"/>
        <d v="2019-04-08T00:00:00" u="1"/>
        <d v="2019-07-30T00:00:00" u="1"/>
        <d v="2019-09-21T00:00:00" u="1"/>
        <d v="2019-11-12T00:00:00" u="1"/>
        <d v="2018-04-27T00:00:00" u="1"/>
        <d v="2018-06-18T00:00:00" u="1"/>
        <d v="2019-01-31T00:00:00" u="1"/>
        <d v="2019-03-22T00:00:00" u="1"/>
        <d v="2019-05-13T00:00:00" u="1"/>
        <d v="2019-07-04T00:00:00" u="1"/>
        <d v="2019-10-26T00:00:00" u="1"/>
        <d v="2019-12-17T00:00:00" u="1"/>
        <d v="2019-01-05T00:00:00" u="1"/>
        <d v="2019-04-27T00:00:00" u="1"/>
        <d v="2019-06-18T00:00:00" u="1"/>
        <d v="2019-08-09T00:00:00" u="1"/>
        <d v="2018-05-06T00:00:00" u="1"/>
        <d v="2019-02-10T00:00:00" u="1"/>
        <d v="2019-04-01T00:00:00" u="1"/>
        <d v="2019-07-23T00:00:00" u="1"/>
        <d v="2019-09-14T00:00:00" u="1"/>
        <d v="2019-11-05T00:00:00" u="1"/>
        <d v="2018-06-11T00:00:00" u="1"/>
        <d v="2019-01-24T00:00:00" u="1"/>
        <d v="2019-03-15T00:00:00" u="1"/>
        <d v="2019-05-06T00:00:00" u="1"/>
        <d v="2019-08-28T00:00:00" u="1"/>
        <d v="2019-10-19T00:00:00" u="1"/>
        <d v="2019-12-10T00:00:00" u="1"/>
        <d v="2018-05-25T00:00:00" u="1"/>
        <d v="2018-07-16T00:00:00" u="1"/>
        <d v="2018-12-29T00:00:00" u="1"/>
        <d v="2019-04-20T00:00:00" u="1"/>
        <d v="2019-06-11T00:00:00" u="1"/>
        <d v="2019-08-02T00:00:00" u="1"/>
        <d v="2019-11-24T00:00:00" u="1"/>
        <d v="2018-06-30T00:00:00" u="1"/>
        <d v="2019-02-03T00:00:00" u="1"/>
        <d v="2019-05-25T00:00:00" u="1"/>
        <d v="2019-07-16T00:00:00" u="1"/>
        <d v="2019-09-07T00:00:00" u="1"/>
        <d v="2018-06-04T00:00:00" u="1"/>
        <d v="2019-01-17T00:00:00" u="1"/>
        <d v="2019-03-08T00:00:00" u="1"/>
        <d v="2019-06-30T00:00:00" u="1"/>
        <d v="2019-08-21T00:00:00" u="1"/>
        <d v="2019-10-12T00:00:00" u="1"/>
        <d v="2019-12-03T00:00:00" u="1"/>
        <d v="2018-05-18T00:00:00" u="1"/>
        <d v="2018-07-09T00:00:00" u="1"/>
        <d v="2018-12-22T00:00:00" u="1"/>
        <d v="2019-02-22T00:00:00" u="1"/>
        <d v="2019-04-13T00:00:00" u="1"/>
        <d v="2019-06-04T00:00:00" u="1"/>
        <d v="2019-09-26T00:00:00" u="1"/>
        <d v="2019-11-17T00:00:00" u="1"/>
        <d v="2018-06-23T00:00:00" u="1"/>
        <d v="2019-03-27T00:00:00" u="1"/>
        <d v="2019-05-18T00:00:00" u="1"/>
        <d v="2019-07-09T00:00:00" u="1"/>
        <d v="2019-10-31T00:00:00" u="1"/>
        <d v="2019-01-10T00:00:00" u="1"/>
        <d v="2019-03-01T00:00:00" u="1"/>
        <d v="2019-06-23T00:00:00" u="1"/>
        <d v="2019-08-14T00:00:00" u="1"/>
        <d v="2019-10-05T00:00:00" u="1"/>
        <d v="2018-05-11T00:00:00" u="1"/>
        <d v="2018-07-02T00:00:00" u="1"/>
        <d v="2019-02-15T00:00:00" u="1"/>
        <d v="2019-04-06T00:00:00" u="1"/>
        <d v="2019-07-28T00:00:00" u="1"/>
        <d v="2019-09-19T00:00:00" u="1"/>
        <d v="2019-11-10T00:00:00" u="1"/>
        <d v="2018-04-25T00:00:00" u="1"/>
        <d v="2018-06-16T00:00:00" u="1"/>
        <d v="2019-01-29T00:00:00" u="1"/>
        <d v="2019-03-20T00:00:00" u="1"/>
        <d v="2019-05-11T00:00:00" u="1"/>
        <d v="2019-07-02T00:00:00" u="1"/>
        <d v="2019-10-24T00:00:00" u="1"/>
        <d v="2019-12-15T00:00:00" u="1"/>
        <d v="2018-05-30T00:00:00" u="1"/>
        <d v="2019-01-03T00:00:00" u="1"/>
        <d v="2019-04-25T00:00:00" u="1"/>
        <d v="2019-06-16T00:00:00" u="1"/>
        <d v="2019-08-07T00:00:00" u="1"/>
        <d v="2019-11-29T00:00:00" u="1"/>
        <d v="2018-05-04T00:00:00" u="1"/>
        <d v="2019-02-08T00:00:00" u="1"/>
        <d v="2019-05-30T00:00:00" u="1"/>
        <d v="2019-07-21T00:00:00" u="1"/>
        <d v="2019-09-12T00:00:00" u="1"/>
        <d v="2019-11-03T00:00:00" u="1"/>
        <d v="2018-06-09T00:00:00" u="1"/>
        <d v="2019-01-22T00:00:00" u="1"/>
        <d v="2019-03-13T00:00:00" u="1"/>
        <d v="2019-05-04T00:00:00" u="1"/>
        <d v="2019-08-26T00:00:00" u="1"/>
        <d v="2019-10-17T00:00:00" u="1"/>
        <d v="2019-12-08T00:00:00" u="1"/>
        <d v="2018-05-23T00:00:00" u="1"/>
        <d v="2018-07-14T00:00:00" u="1"/>
        <d v="2018-12-27T00:00:00" u="1"/>
        <d v="2019-02-27T00:00:00" u="1"/>
        <d v="2019-04-18T00:00:00" u="1"/>
        <d v="2019-06-09T00:00:00" u="1"/>
        <d v="2019-11-22T00:00:00" u="1"/>
        <d v="2018-06-28T00:00:00" u="1"/>
        <d v="2019-02-01T00:00:00" u="1"/>
        <d v="2019-05-23T00:00:00" u="1"/>
        <d v="2019-07-14T00:00:00" u="1"/>
        <d v="2019-09-05T00:00:00" u="1"/>
        <d v="2018-06-02T00:00:00" u="1"/>
        <d v="2019-01-15T00:00:00" u="1"/>
        <d v="2019-03-06T00:00:00" u="1"/>
        <d v="2019-06-28T00:00:00" u="1"/>
        <d v="2019-08-19T00:00:00" u="1"/>
        <d v="2019-10-10T00:00:00" u="1"/>
        <d v="2019-12-01T00:00:00" u="1"/>
        <d v="2018-05-16T00:00:00" u="1"/>
        <d v="2018-07-07T00:00:00" u="1"/>
        <d v="2019-02-20T00:00:00" u="1"/>
        <d v="2019-04-11T00:00:00" u="1"/>
        <d v="2019-06-02T00:00:00" u="1"/>
        <d v="2019-09-24T00:00:00" u="1"/>
        <d v="2019-11-15T00:00:00" u="1"/>
        <d v="2018-04-30T00:00:00" u="1"/>
        <d v="2018-06-21T00:00:00" u="1"/>
        <d v="2019-03-25T00:00:00" u="1"/>
        <d v="2019-05-16T00:00:00" u="1"/>
        <d v="2019-07-07T00:00:00" u="1"/>
        <d v="2019-10-29T00:00:00" u="1"/>
        <d v="2019-12-20T00:00:00" u="1"/>
        <d v="2019-01-08T00:00:00" u="1"/>
        <d v="2019-04-30T00:00:00" u="1"/>
        <d v="2019-06-21T00:00:00" u="1"/>
        <d v="2019-08-12T00:00:00" u="1"/>
        <d v="2019-10-03T00:00:00" u="1"/>
        <d v="2018-05-09T00:00:00" u="1"/>
        <d v="2019-02-13T00:00:00" u="1"/>
        <d v="2019-04-04T00:00:00" u="1"/>
        <d v="2019-07-26T00:00:00" u="1"/>
        <d v="2019-09-17T00:00:00" u="1"/>
        <d v="2019-11-08T00:00:00" u="1"/>
        <d v="2018-04-23T00:00:00" u="1"/>
        <d v="2018-06-14T00:00:00" u="1"/>
        <d v="2019-01-27T00:00:00" u="1"/>
        <d v="2019-03-18T00:00:00" u="1"/>
        <d v="2019-05-09T00:00:00" u="1"/>
        <d v="2019-08-31T00:00:00" u="1"/>
        <d v="2019-10-22T00:00:00" u="1"/>
        <d v="2019-12-13T00:00:00" u="1"/>
        <d v="2018-05-28T00:00:00" u="1"/>
        <d v="2018-07-19T00:00:00" u="1"/>
        <d v="2019-01-01T00:00:00" u="1"/>
        <d v="2019-04-23T00:00:00" u="1"/>
        <d v="2019-06-14T00:00:00" u="1"/>
        <d v="2019-08-05T00:00:00" u="1"/>
        <d v="2019-11-27T00:00:00" u="1"/>
        <d v="2018-05-02T00:00:00" u="1"/>
        <d v="2019-02-06T00:00:00" u="1"/>
        <d v="2019-05-28T00:00:00" u="1"/>
        <d v="2019-07-19T00:00:00" u="1"/>
        <d v="2019-09-10T00:00:00" u="1"/>
        <d v="2019-11-01T00:00:00" u="1"/>
        <d v="2018-06-07T00:00:00" u="1"/>
        <d v="2019-01-20T00:00:00" u="1"/>
        <d v="2019-03-11T00:00:00" u="1"/>
        <d v="2019-05-02T00:00:00" u="1"/>
        <d v="2019-08-24T00:00:00" u="1"/>
        <d v="2019-10-15T00:00:00" u="1"/>
        <d v="2019-12-06T00:00:00" u="1"/>
        <d v="2018-05-21T00:00:00" u="1"/>
        <d v="2018-07-12T00:00:00" u="1"/>
        <d v="2018-12-25T00:00:00" u="1"/>
        <d v="2019-02-25T00:00:00" u="1"/>
        <d v="2019-04-16T00:00:00" u="1"/>
        <d v="2019-06-07T00:00:00" u="1"/>
        <d v="2019-09-29T00:00:00" u="1"/>
        <d v="2019-11-20T00:00:00" u="1"/>
        <d v="2018-06-26T00:00:00" u="1"/>
        <d v="2019-03-30T00:00:00" u="1"/>
        <d v="2019-05-21T00:00:00" u="1"/>
        <d v="2019-07-12T00:00:00" u="1"/>
        <d v="2019-09-03T00:00:00" u="1"/>
        <d v="2019-01-13T00:00:00" u="1"/>
        <d v="2019-03-04T00:00:00" u="1"/>
        <d v="2019-06-26T00:00:00" u="1"/>
        <d v="2019-08-17T00:00:00" u="1"/>
        <d v="2019-10-08T00:00:00" u="1"/>
        <d v="2018-05-14T00:00:00" u="1"/>
        <d v="2018-07-05T00:00:00" u="1"/>
        <d v="2019-02-18T00:00:00" u="1"/>
        <d v="2019-04-09T00:00:00" u="1"/>
        <d v="2019-07-31T00:00:00" u="1"/>
        <d v="2019-09-22T00:00:00" u="1"/>
        <d v="2019-11-13T00:00:00" u="1"/>
        <d v="2018-04-28T00:00:00" u="1"/>
        <d v="2018-06-19T00:00:00" u="1"/>
        <d v="2019-03-23T00:00:00" u="1"/>
        <d v="2019-05-14T00:00:00" u="1"/>
        <d v="2019-07-05T00:00:00" u="1"/>
        <d v="2019-10-27T00:00:00" u="1"/>
        <d v="2019-12-18T00:00:00" u="1"/>
        <d v="2019-01-06T00:00:00" u="1"/>
        <d v="2019-04-28T00:00:00" u="1"/>
        <d v="2019-06-19T00:00:00" u="1"/>
        <d v="2019-08-10T00:00:00" u="1"/>
        <d v="2019-10-01T00:00:00" u="1"/>
        <d v="2018-05-07T00:00:00" u="1"/>
        <d v="2019-02-11T00:00:00" u="1"/>
        <d v="2019-04-02T00:00:00" u="1"/>
        <d v="2019-07-24T00:00:00" u="1"/>
        <d v="2019-09-15T00:00:00" u="1"/>
        <d v="2019-11-06T00:00:00" u="1"/>
        <d v="2018-04-21T00:00:00" u="1"/>
        <d v="2018-06-12T00:00:00" u="1"/>
        <d v="2019-01-25T00:00:00" u="1"/>
        <d v="2019-03-16T00:00:00" u="1"/>
        <d v="2019-05-07T00:00:00" u="1"/>
        <d v="2019-08-29T00:00:00" u="1"/>
        <d v="2019-10-20T00:00:00" u="1"/>
        <d v="2019-12-11T00:00:00" u="1"/>
        <d v="2018-05-26T00:00:00" u="1"/>
        <d v="2018-07-17T00:00:00" u="1"/>
        <d v="2018-12-30T00:00:00" u="1"/>
        <d v="2019-04-21T00:00:00" u="1"/>
        <d v="2019-06-12T00:00:00" u="1"/>
        <d v="2019-08-03T00:00:00" u="1"/>
        <d v="2019-11-25T00:00:00" u="1"/>
        <d v="2019-02-04T00:00:00" u="1"/>
        <d v="2019-05-26T00:00:00" u="1"/>
        <d v="2019-07-17T00:00:00" u="1"/>
        <d v="2019-09-08T00:00:00" u="1"/>
        <d v="2018-06-05T00:00:00" u="1"/>
        <d v="2019-01-18T00:00:00" u="1"/>
        <d v="2019-03-09T00:00:00" u="1"/>
        <d v="2019-08-22T00:00:00" u="1"/>
        <d v="2019-10-13T00:00:00" u="1"/>
        <d v="2019-12-04T00:00:00" u="1"/>
        <d v="2018-05-19T00:00:00" u="1"/>
        <d v="2018-07-10T00:00:00" u="1"/>
        <d v="2018-12-23T00:00:00" u="1"/>
        <d v="2019-02-23T00:00:00" u="1"/>
        <d v="2019-04-14T00:00:00" u="1"/>
        <d v="2019-06-05T00:00:00" u="1"/>
        <d v="2019-09-27T00:00:00" u="1"/>
        <d v="2019-11-18T00:00:00" u="1"/>
        <d v="2018-06-24T00:00:00" u="1"/>
        <d v="2019-03-28T00:00:00" u="1"/>
        <d v="2019-05-19T00:00:00" u="1"/>
        <d v="2019-07-10T00:00:00" u="1"/>
        <d v="2019-09-01T00:00:00" u="1"/>
        <d v="2019-01-11T00:00:00" u="1"/>
        <d v="2019-03-02T00:00:00" u="1"/>
        <d v="2019-06-24T00:00:00" u="1"/>
        <d v="2019-08-15T00:00:00" u="1"/>
        <d v="2019-10-06T00:00:00" u="1"/>
      </sharedItems>
    </cacheField>
    <cacheField name="类型" numFmtId="0">
      <sharedItems containsBlank="1" count="3">
        <m/>
        <s v="现场" u="1"/>
        <s v="远程" u="1"/>
      </sharedItems>
    </cacheField>
    <cacheField name="餐费类型" numFmtId="0">
      <sharedItems count="5">
        <s v=""/>
        <s v="法定节假日" u="1"/>
        <s v="日常" u="1"/>
        <s v="法定节假日-春节" u="1"/>
        <s v="周末" u="1"/>
      </sharedItems>
    </cacheField>
    <cacheField name="工作餐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4" minRefreshableVersion="3" createdVersion="6" useAutoFormatting="1" rowGrandTotals="0" colGrandTotals="0" indent="0" outline="1" outlineData="1" showDrill="1" multipleFieldFilters="0">
  <location ref="A8:B10" firstHeaderRow="1" firstDataRow="1" firstDataCol="2"/>
  <pivotFields count="8"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numFmtId="14" showAll="0">
      <items count="457">
        <item m="1" x="414"/>
        <item m="1" x="151"/>
        <item m="1" x="343"/>
        <item m="1" x="79"/>
        <item m="1" x="272"/>
        <item m="1" x="8"/>
        <item m="1" x="203"/>
        <item m="1" x="396"/>
        <item m="1" x="133"/>
        <item m="1" x="325"/>
        <item m="1" x="166"/>
        <item m="1" x="358"/>
        <item m="1" x="94"/>
        <item m="1" x="286"/>
        <item m="1" x="22"/>
        <item m="1" x="215"/>
        <item m="1" x="408"/>
        <item m="1" x="145"/>
        <item m="1" x="337"/>
        <item m="1" x="72"/>
        <item m="1" x="265"/>
        <item m="1" x="1"/>
        <item m="1" x="196"/>
        <item m="1" x="389"/>
        <item m="1" x="126"/>
        <item m="1" x="318"/>
        <item m="1" x="55"/>
        <item m="1" x="247"/>
        <item m="1" x="439"/>
        <item m="1" x="178"/>
        <item m="1" x="280"/>
        <item m="1" x="422"/>
        <item m="1" x="371"/>
        <item m="1" x="107"/>
        <item m="1" x="299"/>
        <item m="1" x="35"/>
        <item m="1" x="228"/>
        <item m="1" x="159"/>
        <item m="1" x="351"/>
        <item m="1" x="87"/>
        <item m="1" x="16"/>
        <item m="1" x="120"/>
        <item m="1" x="311"/>
        <item m="1" x="48"/>
        <item m="1" x="240"/>
        <item m="1" x="433"/>
        <item m="1" x="171"/>
        <item m="1" x="364"/>
        <item m="1" x="100"/>
        <item m="1" x="292"/>
        <item m="1" x="28"/>
        <item m="1" x="221"/>
        <item m="1" x="415"/>
        <item m="1" x="152"/>
        <item m="1" x="344"/>
        <item m="1" x="80"/>
        <item m="1" x="273"/>
        <item m="1" x="9"/>
        <item m="1" x="204"/>
        <item m="1" x="397"/>
        <item m="1" x="134"/>
        <item m="1" x="326"/>
        <item m="1" x="63"/>
        <item m="1" x="255"/>
        <item m="1" x="447"/>
        <item m="1" x="186"/>
        <item m="1" x="379"/>
        <item m="1" x="115"/>
        <item m="1" x="306"/>
        <item m="1" x="43"/>
        <item m="1" x="235"/>
        <item m="1" x="73"/>
        <item m="1" x="266"/>
        <item m="1" x="2"/>
        <item m="1" x="197"/>
        <item m="1" x="390"/>
        <item m="1" x="127"/>
        <item m="1" x="319"/>
        <item m="1" x="56"/>
        <item m="1" x="248"/>
        <item m="1" x="440"/>
        <item m="1" x="179"/>
        <item m="1" x="372"/>
        <item m="1" x="108"/>
        <item m="1" x="300"/>
        <item m="1" x="36"/>
        <item m="1" x="229"/>
        <item m="1" x="423"/>
        <item m="1" x="160"/>
        <item m="1" x="352"/>
        <item m="1" x="88"/>
        <item m="1" x="57"/>
        <item m="1" x="249"/>
        <item m="1" x="441"/>
        <item m="1" x="180"/>
        <item m="1" x="373"/>
        <item m="1" x="109"/>
        <item m="1" x="301"/>
        <item m="1" x="37"/>
        <item m="1" x="230"/>
        <item m="1" x="424"/>
        <item m="1" x="161"/>
        <item m="1" x="353"/>
        <item m="1" x="89"/>
        <item m="1" x="281"/>
        <item m="1" x="17"/>
        <item m="1" x="211"/>
        <item m="1" x="403"/>
        <item m="1" x="140"/>
        <item m="1" x="332"/>
        <item m="1" x="68"/>
        <item m="1" x="260"/>
        <item m="1" x="452"/>
        <item m="1" x="191"/>
        <item m="1" x="384"/>
        <item m="1" x="121"/>
        <item m="1" x="312"/>
        <item m="1" x="49"/>
        <item m="1" x="241"/>
        <item m="1" x="434"/>
        <item m="1" x="172"/>
        <item m="1" x="365"/>
        <item m="1" x="101"/>
        <item m="1" x="293"/>
        <item m="1" x="29"/>
        <item m="1" x="222"/>
        <item m="1" x="416"/>
        <item m="1" x="153"/>
        <item m="1" x="345"/>
        <item m="1" x="81"/>
        <item m="1" x="274"/>
        <item m="1" x="10"/>
        <item m="1" x="205"/>
        <item m="1" x="307"/>
        <item m="1" x="44"/>
        <item m="1" x="236"/>
        <item m="1" x="429"/>
        <item m="1" x="167"/>
        <item m="1" x="359"/>
        <item m="1" x="95"/>
        <item m="1" x="287"/>
        <item m="1" x="23"/>
        <item m="1" x="216"/>
        <item m="1" x="409"/>
        <item m="1" x="146"/>
        <item m="1" x="338"/>
        <item m="1" x="74"/>
        <item m="1" x="267"/>
        <item m="1" x="3"/>
        <item m="1" x="198"/>
        <item m="1" x="391"/>
        <item m="1" x="128"/>
        <item m="1" x="320"/>
        <item m="1" x="58"/>
        <item m="1" x="250"/>
        <item m="1" x="442"/>
        <item m="1" x="181"/>
        <item m="1" x="374"/>
        <item m="1" x="110"/>
        <item m="1" x="302"/>
        <item m="1" x="38"/>
        <item m="1" x="261"/>
        <item m="1" x="453"/>
        <item m="1" x="192"/>
        <item m="1" x="385"/>
        <item m="1" x="122"/>
        <item m="1" x="313"/>
        <item m="1" x="50"/>
        <item m="1" x="242"/>
        <item m="1" x="435"/>
        <item m="1" x="173"/>
        <item m="1" x="366"/>
        <item m="1" x="102"/>
        <item m="1" x="294"/>
        <item m="1" x="30"/>
        <item m="1" x="223"/>
        <item m="1" x="417"/>
        <item m="1" x="154"/>
        <item m="1" x="346"/>
        <item m="1" x="82"/>
        <item m="1" x="275"/>
        <item m="1" x="11"/>
        <item m="1" x="206"/>
        <item m="1" x="398"/>
        <item m="1" x="135"/>
        <item m="1" x="327"/>
        <item m="1" x="64"/>
        <item m="1" x="256"/>
        <item m="1" x="448"/>
        <item m="1" x="187"/>
        <item m="1" x="380"/>
        <item m="1" x="116"/>
        <item m="1" x="217"/>
        <item m="1" x="410"/>
        <item m="1" x="147"/>
        <item m="1" x="339"/>
        <item m="1" x="75"/>
        <item m="1" x="268"/>
        <item m="1" x="4"/>
        <item m="1" x="199"/>
        <item m="1" x="392"/>
        <item m="1" x="129"/>
        <item m="1" x="321"/>
        <item m="1" x="59"/>
        <item m="1" x="251"/>
        <item m="1" x="443"/>
        <item m="1" x="182"/>
        <item m="1" x="375"/>
        <item m="1" x="111"/>
        <item m="1" x="303"/>
        <item m="1" x="39"/>
        <item m="1" x="231"/>
        <item m="1" x="425"/>
        <item m="1" x="162"/>
        <item m="1" x="354"/>
        <item m="1" x="90"/>
        <item m="1" x="282"/>
        <item m="1" x="18"/>
        <item m="1" x="212"/>
        <item m="1" x="404"/>
        <item m="1" x="141"/>
        <item m="1" x="333"/>
        <item m="1" x="174"/>
        <item m="1" x="367"/>
        <item m="1" x="103"/>
        <item m="1" x="295"/>
        <item m="1" x="31"/>
        <item m="1" x="224"/>
        <item m="1" x="418"/>
        <item m="1" x="155"/>
        <item m="1" x="347"/>
        <item m="1" x="83"/>
        <item m="1" x="276"/>
        <item m="1" x="12"/>
        <item m="1" x="207"/>
        <item m="1" x="399"/>
        <item m="1" x="136"/>
        <item m="1" x="328"/>
        <item m="1" x="65"/>
        <item m="1" x="257"/>
        <item m="1" x="449"/>
        <item m="1" x="188"/>
        <item m="1" x="381"/>
        <item m="1" x="117"/>
        <item m="1" x="308"/>
        <item m="1" x="45"/>
        <item m="1" x="237"/>
        <item m="1" x="430"/>
        <item m="1" x="168"/>
        <item m="1" x="360"/>
        <item m="1" x="96"/>
        <item m="1" x="288"/>
        <item m="1" x="24"/>
        <item m="1" x="130"/>
        <item m="1" x="322"/>
        <item m="1" x="60"/>
        <item m="1" x="252"/>
        <item m="1" x="444"/>
        <item m="1" x="183"/>
        <item m="1" x="376"/>
        <item m="1" x="112"/>
        <item m="1" x="304"/>
        <item m="1" x="40"/>
        <item m="1" x="232"/>
        <item m="1" x="426"/>
        <item m="1" x="163"/>
        <item m="1" x="355"/>
        <item m="1" x="91"/>
        <item m="1" x="283"/>
        <item m="1" x="19"/>
        <item m="1" x="213"/>
        <item m="1" x="405"/>
        <item m="1" x="142"/>
        <item m="1" x="334"/>
        <item m="1" x="69"/>
        <item m="1" x="262"/>
        <item m="1" x="454"/>
        <item m="1" x="193"/>
        <item m="1" x="386"/>
        <item m="1" x="123"/>
        <item m="1" x="314"/>
        <item m="1" x="51"/>
        <item m="1" x="243"/>
        <item m="1" x="84"/>
        <item m="1" x="277"/>
        <item m="1" x="13"/>
        <item m="1" x="208"/>
        <item m="1" x="400"/>
        <item m="1" x="137"/>
        <item m="1" x="329"/>
        <item m="1" x="66"/>
        <item m="1" x="258"/>
        <item m="1" x="450"/>
        <item m="1" x="189"/>
        <item m="1" x="382"/>
        <item m="1" x="118"/>
        <item m="1" x="309"/>
        <item m="1" x="46"/>
        <item m="1" x="238"/>
        <item m="1" x="431"/>
        <item m="1" x="169"/>
        <item m="1" x="361"/>
        <item m="1" x="97"/>
        <item m="1" x="289"/>
        <item m="1" x="25"/>
        <item m="1" x="218"/>
        <item m="1" x="411"/>
        <item m="1" x="148"/>
        <item m="1" x="340"/>
        <item m="1" x="76"/>
        <item m="1" x="269"/>
        <item m="1" x="5"/>
        <item m="1" x="200"/>
        <item m="1" x="393"/>
        <item m="1" x="41"/>
        <item m="1" x="233"/>
        <item m="1" x="427"/>
        <item m="1" x="164"/>
        <item m="1" x="356"/>
        <item m="1" x="92"/>
        <item m="1" x="284"/>
        <item m="1" x="20"/>
        <item m="1" x="214"/>
        <item m="1" x="406"/>
        <item m="1" x="143"/>
        <item m="1" x="335"/>
        <item m="1" x="70"/>
        <item m="1" x="263"/>
        <item m="1" x="455"/>
        <item m="1" x="194"/>
        <item m="1" x="387"/>
        <item m="1" x="124"/>
        <item m="1" x="315"/>
        <item m="1" x="52"/>
        <item m="1" x="244"/>
        <item m="1" x="436"/>
        <item m="1" x="175"/>
        <item m="1" x="368"/>
        <item m="1" x="104"/>
        <item m="1" x="296"/>
        <item m="1" x="32"/>
        <item m="1" x="225"/>
        <item m="1" x="419"/>
        <item m="1" x="156"/>
        <item m="1" x="348"/>
        <item m="1" x="451"/>
        <item m="1" x="190"/>
        <item m="1" x="383"/>
        <item m="1" x="119"/>
        <item m="1" x="310"/>
        <item m="1" x="47"/>
        <item m="1" x="239"/>
        <item m="1" x="432"/>
        <item m="1" x="170"/>
        <item m="1" x="362"/>
        <item m="1" x="98"/>
        <item m="1" x="290"/>
        <item m="1" x="26"/>
        <item m="1" x="219"/>
        <item m="1" x="412"/>
        <item m="1" x="149"/>
        <item m="1" x="341"/>
        <item m="1" x="77"/>
        <item m="1" x="270"/>
        <item m="1" x="6"/>
        <item m="1" x="201"/>
        <item m="1" x="394"/>
        <item m="1" x="131"/>
        <item m="1" x="323"/>
        <item m="1" x="61"/>
        <item m="1" x="253"/>
        <item m="1" x="445"/>
        <item m="1" x="184"/>
        <item m="1" x="377"/>
        <item m="1" x="113"/>
        <item m="1" x="407"/>
        <item m="1" x="144"/>
        <item m="1" x="336"/>
        <item m="1" x="71"/>
        <item m="1" x="264"/>
        <item m="1" x="456"/>
        <item m="1" x="195"/>
        <item m="1" x="388"/>
        <item m="1" x="125"/>
        <item m="1" x="316"/>
        <item m="1" x="53"/>
        <item m="1" x="245"/>
        <item m="1" x="437"/>
        <item m="1" x="176"/>
        <item m="1" x="369"/>
        <item m="1" x="105"/>
        <item m="1" x="297"/>
        <item m="1" x="33"/>
        <item m="1" x="226"/>
        <item m="1" x="420"/>
        <item m="1" x="157"/>
        <item m="1" x="349"/>
        <item m="1" x="85"/>
        <item m="1" x="278"/>
        <item m="1" x="14"/>
        <item m="1" x="209"/>
        <item m="1" x="401"/>
        <item m="1" x="138"/>
        <item m="1" x="330"/>
        <item m="1" x="67"/>
        <item m="1" x="259"/>
        <item m="1" x="363"/>
        <item m="1" x="99"/>
        <item m="1" x="291"/>
        <item m="1" x="27"/>
        <item m="1" x="220"/>
        <item m="1" x="413"/>
        <item m="1" x="150"/>
        <item m="1" x="342"/>
        <item m="1" x="78"/>
        <item m="1" x="271"/>
        <item m="1" x="7"/>
        <item m="1" x="202"/>
        <item m="1" x="395"/>
        <item m="1" x="132"/>
        <item m="1" x="324"/>
        <item m="1" x="62"/>
        <item m="1" x="254"/>
        <item m="1" x="446"/>
        <item m="1" x="185"/>
        <item m="1" x="378"/>
        <item m="1" x="114"/>
        <item m="1" x="305"/>
        <item m="1" x="42"/>
        <item m="1" x="234"/>
        <item m="1" x="428"/>
        <item m="1" x="165"/>
        <item m="1" x="357"/>
        <item m="1" x="93"/>
        <item m="1" x="285"/>
        <item m="1" x="21"/>
        <item m="1" x="317"/>
        <item m="1" x="54"/>
        <item m="1" x="246"/>
        <item m="1" x="438"/>
        <item m="1" x="177"/>
        <item m="1" x="370"/>
        <item m="1" x="106"/>
        <item m="1" x="298"/>
        <item m="1" x="34"/>
        <item m="1" x="227"/>
        <item m="1" x="421"/>
        <item m="1" x="158"/>
        <item m="1" x="350"/>
        <item m="1" x="86"/>
        <item m="1" x="279"/>
        <item m="1" x="15"/>
        <item m="1" x="210"/>
        <item m="1" x="402"/>
        <item m="1" x="139"/>
        <item m="1" x="33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showAl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outline="0" showAll="0">
      <items count="5">
        <item m="1" x="1"/>
        <item m="1" x="2"/>
        <item m="1" x="4"/>
        <item x="0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2">
    <i>
      <x v="3"/>
      <x v="2"/>
    </i>
    <i r="2">
      <x v="456"/>
    </i>
  </rowItems>
  <colItems count="1">
    <i/>
  </colItems>
  <formats count="8">
    <format dxfId="0">
      <pivotArea dataOnly="0" labelOnly="1" fieldPosition="0">
        <references count="1">
          <reference field="6" count="0"/>
        </references>
      </pivotArea>
    </format>
    <format dxfId="1">
      <pivotArea dataOnly="0" labelOnly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2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0"/>
          </reference>
          <reference field="6" count="1" selected="0">
            <x v="2"/>
          </reference>
        </references>
      </pivotArea>
    </format>
    <format dxfId="4">
      <pivotArea dataOnly="0" labelOnly="1" fieldPosition="0">
        <references count="3">
          <reference field="4" count="1">
            <x v="10"/>
          </reference>
          <reference field="5" count="1" selected="0">
            <x v="0"/>
          </reference>
          <reference field="6" count="1" selected="0">
            <x v="0"/>
          </reference>
        </references>
      </pivotArea>
    </format>
    <format dxfId="5">
      <pivotArea dataOnly="0" labelOnly="1" fieldPosition="0">
        <references count="3">
          <reference field="4" count="18">
            <x v="2"/>
            <x v="3"/>
            <x v="4"/>
            <x v="5"/>
            <x v="6"/>
            <x v="7"/>
            <x v="11"/>
            <x v="12"/>
            <x v="13"/>
            <x v="16"/>
            <x v="17"/>
            <x v="18"/>
            <x v="19"/>
            <x v="20"/>
            <x v="23"/>
            <x v="24"/>
            <x v="26"/>
            <x v="27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6">
      <pivotArea dataOnly="0" labelOnly="1" fieldPosition="0">
        <references count="3">
          <reference field="4" count="1">
            <x v="25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7">
      <pivotArea dataOnly="0" labelOnly="1" fieldPosition="0">
        <references count="3">
          <reference field="4" count="10">
            <x v="0"/>
            <x v="1"/>
            <x v="8"/>
            <x v="9"/>
            <x v="14"/>
            <x v="15"/>
            <x v="21"/>
            <x v="22"/>
            <x v="28"/>
            <x v="29"/>
          </reference>
          <reference field="5" count="1" selected="0">
            <x v="0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I1:L9" totalsRowShown="0">
  <autoFilter ref="I1:L9"/>
  <tableColumns count="4">
    <tableColumn id="1" name="餐费类型" dataDxfId="8"/>
    <tableColumn id="2" name="类型" dataDxfId="9"/>
    <tableColumn id="3" name="检索" dataDxfId="10"/>
    <tableColumn id="4" name="餐补标准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C4" sqref="C4"/>
    </sheetView>
  </sheetViews>
  <sheetFormatPr defaultColWidth="9" defaultRowHeight="12"/>
  <cols>
    <col min="1" max="1" width="13.1428571428571" customWidth="1"/>
    <col min="2" max="2" width="12.7142857142857" customWidth="1"/>
    <col min="3" max="3" width="34.5714285714286" customWidth="1"/>
    <col min="4" max="4" width="15.4285714285714" customWidth="1"/>
    <col min="5" max="5" width="13.1428571428571" customWidth="1"/>
    <col min="6" max="6" width="11" customWidth="1"/>
    <col min="7" max="7" width="15" customWidth="1"/>
    <col min="8" max="8" width="13.5714285714286" customWidth="1"/>
    <col min="9" max="9" width="32" customWidth="1"/>
    <col min="10" max="10" width="9.14285714285714" customWidth="1"/>
    <col min="11" max="13" width="12.2857142857143" customWidth="1"/>
    <col min="14" max="17" width="11" customWidth="1"/>
    <col min="18" max="18" width="5.71428571428571" customWidth="1"/>
  </cols>
  <sheetData>
    <row r="1" ht="20.25" spans="1:8">
      <c r="A1" s="45" t="s">
        <v>0</v>
      </c>
      <c r="B1" s="45"/>
      <c r="C1" s="45"/>
      <c r="D1" s="45"/>
      <c r="E1" s="45"/>
      <c r="F1" s="45"/>
      <c r="G1" s="45"/>
      <c r="H1" s="45"/>
    </row>
    <row r="2" ht="39.75" customHeight="1" spans="1:8">
      <c r="A2" s="46" t="s">
        <v>1</v>
      </c>
      <c r="B2" s="46"/>
      <c r="C2" s="46"/>
      <c r="D2" s="46"/>
      <c r="E2" s="46"/>
      <c r="F2" s="46"/>
      <c r="G2" s="46"/>
      <c r="H2" s="46"/>
    </row>
    <row r="3" ht="16.5" spans="1:9">
      <c r="A3" s="18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20" t="s">
        <v>9</v>
      </c>
      <c r="I3" s="59" t="s">
        <v>10</v>
      </c>
    </row>
    <row r="4" ht="15" spans="1:9">
      <c r="A4" s="47"/>
      <c r="B4" s="48"/>
      <c r="C4" s="48"/>
      <c r="D4" s="49"/>
      <c r="E4" s="50"/>
      <c r="F4" s="48"/>
      <c r="G4" s="51" t="str">
        <f>IFERROR(VLOOKUP(E4,规则表!C:E,3,FALSE),"")</f>
        <v/>
      </c>
      <c r="H4" s="51">
        <f>IFERROR(VLOOKUP(G4&amp;F4,规则表!K:L,2,FALSE),0)</f>
        <v>0</v>
      </c>
      <c r="I4" s="59" t="s">
        <v>11</v>
      </c>
    </row>
    <row r="5" ht="15" spans="1:9">
      <c r="A5" s="52">
        <f>A4</f>
        <v>0</v>
      </c>
      <c r="B5" s="51">
        <f t="shared" ref="B5:D5" si="0">B4</f>
        <v>0</v>
      </c>
      <c r="C5" s="51">
        <f t="shared" si="0"/>
        <v>0</v>
      </c>
      <c r="D5" s="51">
        <f t="shared" si="0"/>
        <v>0</v>
      </c>
      <c r="E5" s="50"/>
      <c r="F5" s="48"/>
      <c r="G5" s="51" t="str">
        <f>IFERROR(VLOOKUP(E5,规则表!C:E,3,FALSE),"")</f>
        <v/>
      </c>
      <c r="H5" s="51">
        <f>IFERROR(VLOOKUP(G5&amp;F5,规则表!K:L,2,FALSE),0)</f>
        <v>0</v>
      </c>
      <c r="I5" s="59" t="s">
        <v>12</v>
      </c>
    </row>
    <row r="6" ht="15" spans="1:9">
      <c r="A6" s="52">
        <f t="shared" ref="A6:A9" si="1">A5</f>
        <v>0</v>
      </c>
      <c r="B6" s="51">
        <f t="shared" ref="B6:B9" si="2">B5</f>
        <v>0</v>
      </c>
      <c r="C6" s="51">
        <f t="shared" ref="C6:C9" si="3">C5</f>
        <v>0</v>
      </c>
      <c r="D6" s="51">
        <f t="shared" ref="D6:D9" si="4">D5</f>
        <v>0</v>
      </c>
      <c r="E6" s="50"/>
      <c r="F6" s="48"/>
      <c r="G6" s="51" t="str">
        <f>IFERROR(VLOOKUP(E6,规则表!C:E,3,FALSE),"")</f>
        <v/>
      </c>
      <c r="H6" s="51">
        <f>IFERROR(VLOOKUP(G6&amp;F6,规则表!K:L,2,FALSE),0)</f>
        <v>0</v>
      </c>
      <c r="I6" s="59" t="s">
        <v>13</v>
      </c>
    </row>
    <row r="7" ht="15" spans="1:9">
      <c r="A7" s="52">
        <f t="shared" si="1"/>
        <v>0</v>
      </c>
      <c r="B7" s="51">
        <f t="shared" si="2"/>
        <v>0</v>
      </c>
      <c r="C7" s="51">
        <f t="shared" si="3"/>
        <v>0</v>
      </c>
      <c r="D7" s="51">
        <f t="shared" si="4"/>
        <v>0</v>
      </c>
      <c r="E7" s="50"/>
      <c r="F7" s="48"/>
      <c r="G7" s="51" t="str">
        <f>IFERROR(VLOOKUP(E7,规则表!C:E,3,FALSE),"")</f>
        <v/>
      </c>
      <c r="H7" s="51">
        <f>IFERROR(VLOOKUP(G7&amp;F7,规则表!K:L,2,FALSE),0)</f>
        <v>0</v>
      </c>
      <c r="I7" s="59"/>
    </row>
    <row r="8" ht="14.25" spans="1:8">
      <c r="A8" s="52">
        <f t="shared" si="1"/>
        <v>0</v>
      </c>
      <c r="B8" s="51">
        <f t="shared" si="2"/>
        <v>0</v>
      </c>
      <c r="C8" s="51">
        <f t="shared" si="3"/>
        <v>0</v>
      </c>
      <c r="D8" s="51">
        <f t="shared" si="4"/>
        <v>0</v>
      </c>
      <c r="E8" s="50"/>
      <c r="F8" s="48"/>
      <c r="G8" s="51" t="str">
        <f>IFERROR(VLOOKUP(E8,规则表!C:E,3,FALSE),"")</f>
        <v/>
      </c>
      <c r="H8" s="51">
        <f>IFERROR(VLOOKUP(G8&amp;F8,规则表!K:L,2,FALSE),0)</f>
        <v>0</v>
      </c>
    </row>
    <row r="9" ht="14.25" spans="1:8">
      <c r="A9" s="52">
        <f t="shared" si="1"/>
        <v>0</v>
      </c>
      <c r="B9" s="51">
        <f t="shared" si="2"/>
        <v>0</v>
      </c>
      <c r="C9" s="51">
        <f t="shared" si="3"/>
        <v>0</v>
      </c>
      <c r="D9" s="51">
        <f t="shared" si="4"/>
        <v>0</v>
      </c>
      <c r="E9" s="50"/>
      <c r="F9" s="48"/>
      <c r="G9" s="51" t="str">
        <f>IFERROR(VLOOKUP(E9,规则表!C:E,3,FALSE),"")</f>
        <v/>
      </c>
      <c r="H9" s="51">
        <f>IFERROR(VLOOKUP(G9&amp;F9,规则表!K:L,2,FALSE),0)</f>
        <v>0</v>
      </c>
    </row>
    <row r="10" ht="14.25" spans="1:8">
      <c r="A10" s="52">
        <f t="shared" ref="A10:A25" si="5">A9</f>
        <v>0</v>
      </c>
      <c r="B10" s="51">
        <f t="shared" ref="B10:B25" si="6">B9</f>
        <v>0</v>
      </c>
      <c r="C10" s="51">
        <f t="shared" ref="C10:C25" si="7">C9</f>
        <v>0</v>
      </c>
      <c r="D10" s="51">
        <f t="shared" ref="D10:D25" si="8">D9</f>
        <v>0</v>
      </c>
      <c r="E10" s="50"/>
      <c r="F10" s="48"/>
      <c r="G10" s="51" t="str">
        <f>IFERROR(VLOOKUP(E10,规则表!C:E,3,FALSE),"")</f>
        <v/>
      </c>
      <c r="H10" s="51">
        <f>IFERROR(VLOOKUP(G10&amp;F10,规则表!K:L,2,FALSE),0)</f>
        <v>0</v>
      </c>
    </row>
    <row r="11" ht="14.25" spans="1:8">
      <c r="A11" s="52">
        <f t="shared" si="5"/>
        <v>0</v>
      </c>
      <c r="B11" s="51">
        <f t="shared" si="6"/>
        <v>0</v>
      </c>
      <c r="C11" s="51">
        <f t="shared" si="7"/>
        <v>0</v>
      </c>
      <c r="D11" s="51">
        <f t="shared" si="8"/>
        <v>0</v>
      </c>
      <c r="E11" s="50"/>
      <c r="F11" s="48"/>
      <c r="G11" s="51" t="str">
        <f>IFERROR(VLOOKUP(E11,规则表!C:E,3,FALSE),"")</f>
        <v/>
      </c>
      <c r="H11" s="51">
        <f>IFERROR(VLOOKUP(G11&amp;F11,规则表!K:L,2,FALSE),0)</f>
        <v>0</v>
      </c>
    </row>
    <row r="12" ht="14.25" spans="1:8">
      <c r="A12" s="52">
        <f t="shared" si="5"/>
        <v>0</v>
      </c>
      <c r="B12" s="51">
        <f t="shared" si="6"/>
        <v>0</v>
      </c>
      <c r="C12" s="51">
        <f t="shared" si="7"/>
        <v>0</v>
      </c>
      <c r="D12" s="51">
        <f t="shared" si="8"/>
        <v>0</v>
      </c>
      <c r="E12" s="50"/>
      <c r="F12" s="48"/>
      <c r="G12" s="51" t="str">
        <f>IFERROR(VLOOKUP(E12,规则表!C:E,3,FALSE),"")</f>
        <v/>
      </c>
      <c r="H12" s="51">
        <f>IFERROR(VLOOKUP(G12&amp;F12,规则表!K:L,2,FALSE),0)</f>
        <v>0</v>
      </c>
    </row>
    <row r="13" ht="14.25" spans="1:8">
      <c r="A13" s="52">
        <f t="shared" si="5"/>
        <v>0</v>
      </c>
      <c r="B13" s="51">
        <f t="shared" si="6"/>
        <v>0</v>
      </c>
      <c r="C13" s="51">
        <f t="shared" si="7"/>
        <v>0</v>
      </c>
      <c r="D13" s="51">
        <f t="shared" si="8"/>
        <v>0</v>
      </c>
      <c r="E13" s="50"/>
      <c r="F13" s="48"/>
      <c r="G13" s="51" t="str">
        <f>IFERROR(VLOOKUP(E13,规则表!C:E,3,FALSE),"")</f>
        <v/>
      </c>
      <c r="H13" s="51">
        <f>IFERROR(VLOOKUP(G13&amp;F13,规则表!K:L,2,FALSE),0)</f>
        <v>0</v>
      </c>
    </row>
    <row r="14" ht="14.25" spans="1:8">
      <c r="A14" s="52">
        <f t="shared" si="5"/>
        <v>0</v>
      </c>
      <c r="B14" s="51">
        <f t="shared" si="6"/>
        <v>0</v>
      </c>
      <c r="C14" s="51">
        <f t="shared" si="7"/>
        <v>0</v>
      </c>
      <c r="D14" s="51">
        <f t="shared" si="8"/>
        <v>0</v>
      </c>
      <c r="E14" s="50"/>
      <c r="F14" s="48"/>
      <c r="G14" s="51" t="str">
        <f>IFERROR(VLOOKUP(E14,规则表!C:E,3,FALSE),"")</f>
        <v/>
      </c>
      <c r="H14" s="51">
        <f>IFERROR(VLOOKUP(G14&amp;F14,规则表!K:L,2,FALSE),0)</f>
        <v>0</v>
      </c>
    </row>
    <row r="15" ht="14.25" spans="1:8">
      <c r="A15" s="52">
        <f t="shared" si="5"/>
        <v>0</v>
      </c>
      <c r="B15" s="51">
        <f t="shared" si="6"/>
        <v>0</v>
      </c>
      <c r="C15" s="51">
        <f t="shared" si="7"/>
        <v>0</v>
      </c>
      <c r="D15" s="51">
        <f t="shared" si="8"/>
        <v>0</v>
      </c>
      <c r="E15" s="50"/>
      <c r="F15" s="48"/>
      <c r="G15" s="51" t="str">
        <f>IFERROR(VLOOKUP(E15,规则表!C:E,3,FALSE),"")</f>
        <v/>
      </c>
      <c r="H15" s="51">
        <f>IFERROR(VLOOKUP(G15&amp;F15,规则表!K:L,2,FALSE),0)</f>
        <v>0</v>
      </c>
    </row>
    <row r="16" ht="14.25" spans="1:8">
      <c r="A16" s="52">
        <f t="shared" si="5"/>
        <v>0</v>
      </c>
      <c r="B16" s="51">
        <f t="shared" si="6"/>
        <v>0</v>
      </c>
      <c r="C16" s="51">
        <f t="shared" si="7"/>
        <v>0</v>
      </c>
      <c r="D16" s="51">
        <f t="shared" si="8"/>
        <v>0</v>
      </c>
      <c r="E16" s="50"/>
      <c r="F16" s="48"/>
      <c r="G16" s="51" t="str">
        <f>IFERROR(VLOOKUP(E16,规则表!C:E,3,FALSE),"")</f>
        <v/>
      </c>
      <c r="H16" s="51">
        <f>IFERROR(VLOOKUP(G16&amp;F16,规则表!K:L,2,FALSE),0)</f>
        <v>0</v>
      </c>
    </row>
    <row r="17" ht="14.25" spans="1:8">
      <c r="A17" s="52">
        <f t="shared" si="5"/>
        <v>0</v>
      </c>
      <c r="B17" s="51">
        <f t="shared" si="6"/>
        <v>0</v>
      </c>
      <c r="C17" s="51">
        <f t="shared" si="7"/>
        <v>0</v>
      </c>
      <c r="D17" s="51">
        <f t="shared" si="8"/>
        <v>0</v>
      </c>
      <c r="E17" s="50"/>
      <c r="F17" s="48"/>
      <c r="G17" s="51" t="str">
        <f>IFERROR(VLOOKUP(E17,规则表!C:E,3,FALSE),"")</f>
        <v/>
      </c>
      <c r="H17" s="51">
        <f>IFERROR(VLOOKUP(G17&amp;F17,规则表!K:L,2,FALSE),0)</f>
        <v>0</v>
      </c>
    </row>
    <row r="18" ht="14.25" spans="1:8">
      <c r="A18" s="52">
        <f t="shared" si="5"/>
        <v>0</v>
      </c>
      <c r="B18" s="51">
        <f t="shared" si="6"/>
        <v>0</v>
      </c>
      <c r="C18" s="51">
        <f t="shared" si="7"/>
        <v>0</v>
      </c>
      <c r="D18" s="51">
        <f t="shared" si="8"/>
        <v>0</v>
      </c>
      <c r="E18" s="50"/>
      <c r="F18" s="48"/>
      <c r="G18" s="51" t="str">
        <f>IFERROR(VLOOKUP(E18,规则表!C:E,3,FALSE),"")</f>
        <v/>
      </c>
      <c r="H18" s="51">
        <f>IFERROR(VLOOKUP(G18&amp;F18,规则表!K:L,2,FALSE),0)</f>
        <v>0</v>
      </c>
    </row>
    <row r="19" ht="14.25" spans="1:8">
      <c r="A19" s="52">
        <f t="shared" si="5"/>
        <v>0</v>
      </c>
      <c r="B19" s="51">
        <f t="shared" si="6"/>
        <v>0</v>
      </c>
      <c r="C19" s="51">
        <f t="shared" si="7"/>
        <v>0</v>
      </c>
      <c r="D19" s="51">
        <f t="shared" si="8"/>
        <v>0</v>
      </c>
      <c r="E19" s="50"/>
      <c r="F19" s="48"/>
      <c r="G19" s="51" t="str">
        <f>IFERROR(VLOOKUP(E19,规则表!C:E,3,FALSE),"")</f>
        <v/>
      </c>
      <c r="H19" s="51">
        <f>IFERROR(VLOOKUP(G19&amp;F19,规则表!K:L,2,FALSE),0)</f>
        <v>0</v>
      </c>
    </row>
    <row r="20" ht="14.25" spans="1:8">
      <c r="A20" s="52">
        <f t="shared" si="5"/>
        <v>0</v>
      </c>
      <c r="B20" s="51">
        <f t="shared" si="6"/>
        <v>0</v>
      </c>
      <c r="C20" s="51">
        <f t="shared" si="7"/>
        <v>0</v>
      </c>
      <c r="D20" s="51">
        <f t="shared" si="8"/>
        <v>0</v>
      </c>
      <c r="E20" s="50"/>
      <c r="F20" s="48"/>
      <c r="G20" s="51" t="str">
        <f>IFERROR(VLOOKUP(E20,规则表!C:E,3,FALSE),"")</f>
        <v/>
      </c>
      <c r="H20" s="51">
        <f>IFERROR(VLOOKUP(G20&amp;F20,规则表!K:L,2,FALSE),0)</f>
        <v>0</v>
      </c>
    </row>
    <row r="21" ht="14.25" spans="1:8">
      <c r="A21" s="52">
        <f t="shared" si="5"/>
        <v>0</v>
      </c>
      <c r="B21" s="51">
        <f t="shared" si="6"/>
        <v>0</v>
      </c>
      <c r="C21" s="51">
        <f t="shared" si="7"/>
        <v>0</v>
      </c>
      <c r="D21" s="51">
        <f t="shared" si="8"/>
        <v>0</v>
      </c>
      <c r="E21" s="50"/>
      <c r="F21" s="48"/>
      <c r="G21" s="51" t="str">
        <f>IFERROR(VLOOKUP(E21,规则表!C:E,3,FALSE),"")</f>
        <v/>
      </c>
      <c r="H21" s="51">
        <f>IFERROR(VLOOKUP(G21&amp;F21,规则表!K:L,2,FALSE),0)</f>
        <v>0</v>
      </c>
    </row>
    <row r="22" ht="14.25" spans="1:8">
      <c r="A22" s="52">
        <f t="shared" si="5"/>
        <v>0</v>
      </c>
      <c r="B22" s="51">
        <f t="shared" si="6"/>
        <v>0</v>
      </c>
      <c r="C22" s="51">
        <f t="shared" si="7"/>
        <v>0</v>
      </c>
      <c r="D22" s="51">
        <f t="shared" si="8"/>
        <v>0</v>
      </c>
      <c r="E22" s="50"/>
      <c r="F22" s="48"/>
      <c r="G22" s="51" t="str">
        <f>IFERROR(VLOOKUP(E22,规则表!C:E,3,FALSE),"")</f>
        <v/>
      </c>
      <c r="H22" s="51">
        <f>IFERROR(VLOOKUP(G22&amp;F22,规则表!K:L,2,FALSE),0)</f>
        <v>0</v>
      </c>
    </row>
    <row r="23" ht="14.25" spans="1:8">
      <c r="A23" s="52">
        <f t="shared" si="5"/>
        <v>0</v>
      </c>
      <c r="B23" s="51">
        <f t="shared" si="6"/>
        <v>0</v>
      </c>
      <c r="C23" s="51">
        <f t="shared" si="7"/>
        <v>0</v>
      </c>
      <c r="D23" s="51">
        <f t="shared" si="8"/>
        <v>0</v>
      </c>
      <c r="E23" s="50"/>
      <c r="F23" s="48"/>
      <c r="G23" s="51" t="str">
        <f>IFERROR(VLOOKUP(E23,规则表!C:E,3,FALSE),"")</f>
        <v/>
      </c>
      <c r="H23" s="51">
        <f>IFERROR(VLOOKUP(G23&amp;F23,规则表!K:L,2,FALSE),0)</f>
        <v>0</v>
      </c>
    </row>
    <row r="24" ht="14.25" spans="1:8">
      <c r="A24" s="52">
        <f t="shared" si="5"/>
        <v>0</v>
      </c>
      <c r="B24" s="51">
        <f t="shared" si="6"/>
        <v>0</v>
      </c>
      <c r="C24" s="51">
        <f t="shared" si="7"/>
        <v>0</v>
      </c>
      <c r="D24" s="51">
        <f t="shared" si="8"/>
        <v>0</v>
      </c>
      <c r="E24" s="50"/>
      <c r="F24" s="48"/>
      <c r="G24" s="51" t="str">
        <f>IFERROR(VLOOKUP(E24,规则表!C:E,3,FALSE),"")</f>
        <v/>
      </c>
      <c r="H24" s="51">
        <f>IFERROR(VLOOKUP(G24&amp;F24,规则表!K:L,2,FALSE),0)</f>
        <v>0</v>
      </c>
    </row>
    <row r="25" ht="14.25" spans="1:8">
      <c r="A25" s="52">
        <f t="shared" si="5"/>
        <v>0</v>
      </c>
      <c r="B25" s="51">
        <f t="shared" si="6"/>
        <v>0</v>
      </c>
      <c r="C25" s="51">
        <f t="shared" si="7"/>
        <v>0</v>
      </c>
      <c r="D25" s="51">
        <f t="shared" si="8"/>
        <v>0</v>
      </c>
      <c r="E25" s="50"/>
      <c r="F25" s="48"/>
      <c r="G25" s="51" t="str">
        <f>IFERROR(VLOOKUP(E25,规则表!C:E,3,FALSE),"")</f>
        <v/>
      </c>
      <c r="H25" s="51">
        <f>IFERROR(VLOOKUP(G25&amp;F25,规则表!K:L,2,FALSE),0)</f>
        <v>0</v>
      </c>
    </row>
    <row r="26" ht="14.25" spans="1:8">
      <c r="A26" s="52">
        <f t="shared" ref="A26:A33" si="9">A25</f>
        <v>0</v>
      </c>
      <c r="B26" s="51">
        <f t="shared" ref="B26:B33" si="10">B25</f>
        <v>0</v>
      </c>
      <c r="C26" s="51">
        <f t="shared" ref="C26:C33" si="11">C25</f>
        <v>0</v>
      </c>
      <c r="D26" s="51">
        <f t="shared" ref="D26:D33" si="12">D25</f>
        <v>0</v>
      </c>
      <c r="E26" s="50"/>
      <c r="F26" s="48"/>
      <c r="G26" s="51" t="str">
        <f>IFERROR(VLOOKUP(E26,规则表!C:E,3,FALSE),"")</f>
        <v/>
      </c>
      <c r="H26" s="51">
        <f>IFERROR(VLOOKUP(G26&amp;F26,规则表!K:L,2,FALSE),0)</f>
        <v>0</v>
      </c>
    </row>
    <row r="27" ht="14.25" spans="1:8">
      <c r="A27" s="52">
        <f t="shared" si="9"/>
        <v>0</v>
      </c>
      <c r="B27" s="51">
        <f t="shared" si="10"/>
        <v>0</v>
      </c>
      <c r="C27" s="51">
        <f t="shared" si="11"/>
        <v>0</v>
      </c>
      <c r="D27" s="51">
        <f t="shared" si="12"/>
        <v>0</v>
      </c>
      <c r="E27" s="50"/>
      <c r="F27" s="48"/>
      <c r="G27" s="51" t="str">
        <f>IFERROR(VLOOKUP(E27,规则表!C:E,3,FALSE),"")</f>
        <v/>
      </c>
      <c r="H27" s="51">
        <f>IFERROR(VLOOKUP(G27&amp;F27,规则表!K:L,2,FALSE),0)</f>
        <v>0</v>
      </c>
    </row>
    <row r="28" ht="14.25" spans="1:8">
      <c r="A28" s="52">
        <f t="shared" si="9"/>
        <v>0</v>
      </c>
      <c r="B28" s="51">
        <f t="shared" si="10"/>
        <v>0</v>
      </c>
      <c r="C28" s="51">
        <f t="shared" si="11"/>
        <v>0</v>
      </c>
      <c r="D28" s="51">
        <f t="shared" si="12"/>
        <v>0</v>
      </c>
      <c r="E28" s="50"/>
      <c r="F28" s="48"/>
      <c r="G28" s="51" t="str">
        <f>IFERROR(VLOOKUP(E28,规则表!C:E,3,FALSE),"")</f>
        <v/>
      </c>
      <c r="H28" s="51">
        <f>IFERROR(VLOOKUP(G28&amp;F28,规则表!K:L,2,FALSE),0)</f>
        <v>0</v>
      </c>
    </row>
    <row r="29" ht="14.25" spans="1:8">
      <c r="A29" s="52">
        <f t="shared" si="9"/>
        <v>0</v>
      </c>
      <c r="B29" s="51">
        <f t="shared" si="10"/>
        <v>0</v>
      </c>
      <c r="C29" s="51">
        <f t="shared" si="11"/>
        <v>0</v>
      </c>
      <c r="D29" s="51">
        <f t="shared" si="12"/>
        <v>0</v>
      </c>
      <c r="E29" s="50"/>
      <c r="F29" s="48"/>
      <c r="G29" s="51" t="str">
        <f>IFERROR(VLOOKUP(E29,规则表!C:E,3,FALSE),"")</f>
        <v/>
      </c>
      <c r="H29" s="51">
        <f>IFERROR(VLOOKUP(G29&amp;F29,规则表!K:L,2,FALSE),0)</f>
        <v>0</v>
      </c>
    </row>
    <row r="30" ht="14.25" spans="1:8">
      <c r="A30" s="52">
        <f t="shared" si="9"/>
        <v>0</v>
      </c>
      <c r="B30" s="51">
        <f t="shared" si="10"/>
        <v>0</v>
      </c>
      <c r="C30" s="51">
        <f t="shared" si="11"/>
        <v>0</v>
      </c>
      <c r="D30" s="51">
        <f t="shared" si="12"/>
        <v>0</v>
      </c>
      <c r="E30" s="50"/>
      <c r="F30" s="48"/>
      <c r="G30" s="51" t="str">
        <f>IFERROR(VLOOKUP(E30,规则表!C:E,3,FALSE),"")</f>
        <v/>
      </c>
      <c r="H30" s="51">
        <f>IFERROR(VLOOKUP(G30&amp;F30,规则表!K:L,2,FALSE),0)</f>
        <v>0</v>
      </c>
    </row>
    <row r="31" ht="14.25" spans="1:8">
      <c r="A31" s="52">
        <f t="shared" si="9"/>
        <v>0</v>
      </c>
      <c r="B31" s="51">
        <f t="shared" si="10"/>
        <v>0</v>
      </c>
      <c r="C31" s="51">
        <f t="shared" si="11"/>
        <v>0</v>
      </c>
      <c r="D31" s="51">
        <f t="shared" si="12"/>
        <v>0</v>
      </c>
      <c r="E31" s="50"/>
      <c r="F31" s="48"/>
      <c r="G31" s="51" t="str">
        <f>IFERROR(VLOOKUP(E31,规则表!C:E,3,FALSE),"")</f>
        <v/>
      </c>
      <c r="H31" s="51">
        <f>IFERROR(VLOOKUP(G31&amp;F31,规则表!K:L,2,FALSE),0)</f>
        <v>0</v>
      </c>
    </row>
    <row r="32" ht="14.25" spans="1:8">
      <c r="A32" s="52">
        <f t="shared" si="9"/>
        <v>0</v>
      </c>
      <c r="B32" s="51">
        <f t="shared" si="10"/>
        <v>0</v>
      </c>
      <c r="C32" s="51">
        <f t="shared" si="11"/>
        <v>0</v>
      </c>
      <c r="D32" s="51">
        <f t="shared" si="12"/>
        <v>0</v>
      </c>
      <c r="E32" s="50"/>
      <c r="F32" s="48"/>
      <c r="G32" s="51" t="str">
        <f>IFERROR(VLOOKUP(E32,规则表!C:E,3,FALSE),"")</f>
        <v/>
      </c>
      <c r="H32" s="51">
        <f>IFERROR(VLOOKUP(G32&amp;F32,规则表!K:L,2,FALSE),0)</f>
        <v>0</v>
      </c>
    </row>
    <row r="33" ht="14.25" spans="1:8">
      <c r="A33" s="52">
        <f t="shared" si="9"/>
        <v>0</v>
      </c>
      <c r="B33" s="51">
        <f t="shared" si="10"/>
        <v>0</v>
      </c>
      <c r="C33" s="51">
        <f t="shared" si="11"/>
        <v>0</v>
      </c>
      <c r="D33" s="51">
        <f t="shared" si="12"/>
        <v>0</v>
      </c>
      <c r="E33" s="50"/>
      <c r="F33" s="48"/>
      <c r="G33" s="51" t="str">
        <f>IFERROR(VLOOKUP(E33,规则表!C:E,3,FALSE),"")</f>
        <v/>
      </c>
      <c r="H33" s="51">
        <f>IFERROR(VLOOKUP(G33&amp;F33,规则表!K:L,2,FALSE),0)</f>
        <v>0</v>
      </c>
    </row>
    <row r="34" ht="14.25" spans="1:8">
      <c r="A34" s="52">
        <f>A32</f>
        <v>0</v>
      </c>
      <c r="B34" s="51">
        <f>B32</f>
        <v>0</v>
      </c>
      <c r="C34" s="51">
        <f>C32</f>
        <v>0</v>
      </c>
      <c r="D34" s="51">
        <f>D32</f>
        <v>0</v>
      </c>
      <c r="E34" s="50"/>
      <c r="F34" s="48"/>
      <c r="G34" s="51" t="str">
        <f>IFERROR(VLOOKUP(E34,规则表!C:E,3,FALSE),"")</f>
        <v/>
      </c>
      <c r="H34" s="51">
        <f>IFERROR(VLOOKUP(G34&amp;F34,规则表!K:L,2,FALSE),0)</f>
        <v>0</v>
      </c>
    </row>
    <row r="35" ht="13.5" spans="1:8">
      <c r="A35" s="53" t="s">
        <v>14</v>
      </c>
      <c r="B35" s="54"/>
      <c r="C35" s="54"/>
      <c r="D35" s="55"/>
      <c r="E35" s="56"/>
      <c r="F35" s="57"/>
      <c r="G35" s="57"/>
      <c r="H35" s="58">
        <f>SUM(H4:H34)</f>
        <v>0</v>
      </c>
    </row>
  </sheetData>
  <sheetProtection selectLockedCells="1"/>
  <mergeCells count="3">
    <mergeCell ref="A1:H1"/>
    <mergeCell ref="A2:H2"/>
    <mergeCell ref="A35:D35"/>
  </mergeCells>
  <dataValidations count="3">
    <dataValidation type="list" allowBlank="1" showInputMessage="1" showErrorMessage="1" sqref="C4">
      <formula1>部门!$A$2:$A$34</formula1>
    </dataValidation>
    <dataValidation type="textLength" operator="between" allowBlank="1" showInputMessage="1" showErrorMessage="1" sqref="A4:A34">
      <formula1>4</formula1>
      <formula2>4</formula2>
    </dataValidation>
    <dataValidation type="list" allowBlank="1" showInputMessage="1" showErrorMessage="1" sqref="F4:F34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"/>
  <sheetViews>
    <sheetView workbookViewId="0">
      <selection activeCell="E18" sqref="E18"/>
    </sheetView>
  </sheetViews>
  <sheetFormatPr defaultColWidth="9" defaultRowHeight="12"/>
  <cols>
    <col min="1" max="1" width="10" customWidth="1"/>
    <col min="2" max="2" width="13.4285714285714" customWidth="1"/>
    <col min="3" max="3" width="15.1428571428571" customWidth="1"/>
    <col min="4" max="4" width="22" customWidth="1"/>
    <col min="5" max="5" width="15.4285714285714" customWidth="1"/>
    <col min="6" max="6" width="9.71428571428571" customWidth="1"/>
    <col min="7" max="7" width="11.4285714285714" customWidth="1"/>
    <col min="8" max="8" width="15.4285714285714" customWidth="1"/>
    <col min="11" max="11" width="11.5714285714286" customWidth="1"/>
    <col min="12" max="12" width="16.5714285714286" customWidth="1"/>
    <col min="13" max="13" width="10.7142857142857" customWidth="1"/>
    <col min="14" max="14" width="8.71428571428571" customWidth="1"/>
    <col min="15" max="15" width="10.4285714285714" customWidth="1"/>
    <col min="16" max="21" width="12.2857142857143" customWidth="1"/>
    <col min="22" max="25" width="11" customWidth="1"/>
    <col min="26" max="26" width="5.71428571428571" customWidth="1"/>
  </cols>
  <sheetData>
    <row r="1" ht="16.5" spans="1:16">
      <c r="A1" s="18" t="s">
        <v>2</v>
      </c>
      <c r="B1" s="19" t="s">
        <v>3</v>
      </c>
      <c r="C1" s="19" t="s">
        <v>4</v>
      </c>
      <c r="D1" s="19" t="s">
        <v>5</v>
      </c>
      <c r="E1" s="19" t="s">
        <v>15</v>
      </c>
      <c r="F1" s="19"/>
      <c r="G1" s="19"/>
      <c r="H1" s="19" t="s">
        <v>16</v>
      </c>
      <c r="I1" s="19"/>
      <c r="J1" s="19"/>
      <c r="K1" s="19"/>
      <c r="L1" s="19" t="s">
        <v>17</v>
      </c>
      <c r="M1" s="19"/>
      <c r="N1" s="19"/>
      <c r="O1" s="19"/>
      <c r="P1" s="20" t="s">
        <v>14</v>
      </c>
    </row>
    <row r="2" ht="16.5" spans="1:16">
      <c r="A2" s="18"/>
      <c r="B2" s="19"/>
      <c r="C2" s="19"/>
      <c r="D2" s="19"/>
      <c r="E2" s="19" t="s">
        <v>6</v>
      </c>
      <c r="F2" s="19" t="s">
        <v>18</v>
      </c>
      <c r="G2" s="20" t="s">
        <v>9</v>
      </c>
      <c r="H2" s="19" t="s">
        <v>6</v>
      </c>
      <c r="I2" s="40" t="s">
        <v>7</v>
      </c>
      <c r="J2" s="19" t="s">
        <v>18</v>
      </c>
      <c r="K2" s="20" t="s">
        <v>9</v>
      </c>
      <c r="L2" s="19" t="s">
        <v>6</v>
      </c>
      <c r="M2" s="19" t="s">
        <v>7</v>
      </c>
      <c r="N2" s="19" t="s">
        <v>18</v>
      </c>
      <c r="O2" s="20" t="s">
        <v>9</v>
      </c>
      <c r="P2" s="20"/>
    </row>
    <row r="3" s="16" customFormat="1" ht="13.5" spans="1:16">
      <c r="A3" s="21">
        <f>员工填写!A4</f>
        <v>0</v>
      </c>
      <c r="B3" s="21">
        <f>员工填写!B4</f>
        <v>0</v>
      </c>
      <c r="C3" s="21">
        <f>员工填写!C4</f>
        <v>0</v>
      </c>
      <c r="D3" s="21">
        <f>员工填写!D4</f>
        <v>0</v>
      </c>
      <c r="E3" s="22" t="str">
        <f>IFERROR(VLOOKUP(E1&amp;"现场",D8:E64,2,FALSE),"")&amp;IFERROR(VLOOKUP(E1&amp;"远程",D8:E64,2,FALSE),"")</f>
        <v/>
      </c>
      <c r="F3" s="21">
        <f>COUNTIFS(员工填写!G3:G35,E1)</f>
        <v>0</v>
      </c>
      <c r="G3" s="23">
        <f>SUMIFS(员工填写!H4:H34,员工填写!G4:G34,E1)</f>
        <v>0</v>
      </c>
      <c r="H3" s="22" t="str">
        <f>IFERROR(VLOOKUP(H1&amp;I3,D8:E73,2,FALSE),"")</f>
        <v/>
      </c>
      <c r="I3" s="21" t="s">
        <v>19</v>
      </c>
      <c r="J3" s="41">
        <f>COUNTIFS(员工填写!G4:G35,H1,员工填写!F4:F35,I3)</f>
        <v>0</v>
      </c>
      <c r="K3" s="23">
        <f>SUMIFS(员工填写!H4:H35,员工填写!G4:G35,H1,员工填写!F4:F35,I3)</f>
        <v>0</v>
      </c>
      <c r="L3" s="22" t="str">
        <f>IFERROR(VLOOKUP(L1&amp;M3,D8:E91,2,FALSE),"")&amp;IFERROR(VLOOKUP("法定节假日-春节"&amp;M3,D8:E66,2,FALSE),"")</f>
        <v/>
      </c>
      <c r="M3" s="21" t="s">
        <v>19</v>
      </c>
      <c r="N3" s="21">
        <f>COUNTIFS(员工填写!G4:G35,L1,员工填写!F4:F35,M3)+COUNTIFS(员工填写!G4:G35,"法定节假日-春节",员工填写!F4:F35,M3)</f>
        <v>0</v>
      </c>
      <c r="O3" s="23">
        <f>SUMIFS(员工填写!H4:H35,员工填写!G4:G35,L1,员工填写!F4:F35,M3)+SUMIFS(员工填写!H4:H35,员工填写!G4:G35,"法定节假日-春节",员工填写!F4:F35,M3)</f>
        <v>0</v>
      </c>
      <c r="P3" s="23">
        <f>G3+K3+O3</f>
        <v>0</v>
      </c>
    </row>
    <row r="4" s="16" customFormat="1" ht="13.5" spans="1:16">
      <c r="A4" s="21">
        <f>A3</f>
        <v>0</v>
      </c>
      <c r="B4" s="21">
        <f t="shared" ref="B4:D4" si="0">B3</f>
        <v>0</v>
      </c>
      <c r="C4" s="21">
        <f t="shared" si="0"/>
        <v>0</v>
      </c>
      <c r="D4" s="21">
        <f t="shared" si="0"/>
        <v>0</v>
      </c>
      <c r="E4" s="22"/>
      <c r="F4" s="21"/>
      <c r="G4" s="23"/>
      <c r="H4" s="22" t="str">
        <f>IFERROR(VLOOKUP(H1&amp;I4,D8:E88,2,FALSE),"")</f>
        <v/>
      </c>
      <c r="I4" s="21" t="s">
        <v>20</v>
      </c>
      <c r="J4" s="41">
        <f>COUNTIFS(员工填写!G4:G35,H1,员工填写!F4:F35,I4)</f>
        <v>0</v>
      </c>
      <c r="K4" s="23">
        <f>SUMIFS(员工填写!H4:H35,员工填写!G4:G35,H1,员工填写!F4:F35,I4)</f>
        <v>0</v>
      </c>
      <c r="L4" s="22" t="str">
        <f>IFERROR(VLOOKUP(L1&amp;M4,D8:E93,2,FALSE),"")&amp;IFERROR(VLOOKUP("法定节假日-春节远程",D8:E92,2,FALSE),"")</f>
        <v/>
      </c>
      <c r="M4" s="21" t="s">
        <v>20</v>
      </c>
      <c r="N4" s="21">
        <f>COUNTIFS(员工填写!G4:G35,L1,员工填写!F4:F35,M4)+COUNTIFS(员工填写!G4:G35,"法定节假日-春节",员工填写!F4:F35,M4)</f>
        <v>0</v>
      </c>
      <c r="O4" s="23">
        <f>SUMIFS(员工填写!H4:H35,员工填写!G4:G35,L1,员工填写!F4:F35,M4)+SUMIFS(员工填写!H4:H35,员工填写!G4:G35,"法定节假日-春节",员工填写!F4:F35,M4)</f>
        <v>0</v>
      </c>
      <c r="P4" s="23">
        <f>G4+K4+O4</f>
        <v>0</v>
      </c>
    </row>
    <row r="5" s="17" customFormat="1" ht="14.25" spans="1:16">
      <c r="A5" s="24" t="s">
        <v>14</v>
      </c>
      <c r="B5" s="25"/>
      <c r="C5" s="25"/>
      <c r="D5" s="26"/>
      <c r="E5" s="27"/>
      <c r="F5" s="28">
        <f>SUM(F3:F4)</f>
        <v>0</v>
      </c>
      <c r="G5" s="29">
        <f>SUM(G3:G4)</f>
        <v>0</v>
      </c>
      <c r="H5" s="27"/>
      <c r="I5" s="42"/>
      <c r="J5" s="28">
        <f t="shared" ref="J5:K5" si="1">SUM(J3:J4)</f>
        <v>0</v>
      </c>
      <c r="K5" s="29">
        <f t="shared" si="1"/>
        <v>0</v>
      </c>
      <c r="L5" s="42"/>
      <c r="M5" s="42"/>
      <c r="N5" s="28">
        <f t="shared" ref="N5:P5" si="2">SUM(N3:N4)</f>
        <v>0</v>
      </c>
      <c r="O5" s="29">
        <f t="shared" si="2"/>
        <v>0</v>
      </c>
      <c r="P5" s="29">
        <f t="shared" si="2"/>
        <v>0</v>
      </c>
    </row>
    <row r="6" ht="13.5" spans="1:16">
      <c r="A6" s="30"/>
      <c r="B6" s="30"/>
      <c r="C6" s="31"/>
      <c r="D6" s="32"/>
      <c r="E6" s="33"/>
      <c r="F6" s="30"/>
      <c r="G6" s="34"/>
      <c r="H6" s="33"/>
      <c r="I6" s="30"/>
      <c r="J6" s="43"/>
      <c r="K6" s="44"/>
      <c r="L6" s="33"/>
      <c r="M6" s="30"/>
      <c r="N6" s="30"/>
      <c r="O6" s="44"/>
      <c r="P6" s="44"/>
    </row>
    <row r="7" ht="21" spans="1:15">
      <c r="A7" s="35" t="s">
        <v>21</v>
      </c>
      <c r="O7" s="8"/>
    </row>
    <row r="8" spans="1:4">
      <c r="A8" t="s">
        <v>22</v>
      </c>
      <c r="B8" t="s">
        <v>7</v>
      </c>
      <c r="C8" s="36" t="e">
        <f>IF(B8="","",VALUE(MONTH(B8)&amp;"."&amp;DAY(B8)))</f>
        <v>#VALUE!</v>
      </c>
      <c r="D8" s="10" t="str">
        <f>A8&amp;B8</f>
        <v>行标签类型</v>
      </c>
    </row>
    <row r="9" spans="1:5">
      <c r="A9" s="37" t="s">
        <v>23</v>
      </c>
      <c r="B9" s="38" t="s">
        <v>24</v>
      </c>
      <c r="C9" s="36" t="e">
        <f t="shared" ref="C9:C42" si="3">IF(B9="","",VALUE(MONTH(B9)&amp;"."&amp;DAY(B9)))</f>
        <v>#VALUE!</v>
      </c>
      <c r="D9" s="10" t="str">
        <f t="shared" ref="D9:D11" si="4">A9&amp;B9</f>
        <v>(空白)</v>
      </c>
      <c r="E9" s="10" t="str">
        <f t="shared" ref="E9:E11" si="5">IF(ISNUMBER(C10),MONTH(B10)&amp;"."&amp;DAY(B10)&amp;"/"&amp;E10,"")</f>
        <v/>
      </c>
    </row>
    <row r="10" spans="1:5">
      <c r="A10" s="37"/>
      <c r="B10" s="39" t="s">
        <v>24</v>
      </c>
      <c r="C10" s="36" t="e">
        <f t="shared" si="3"/>
        <v>#VALUE!</v>
      </c>
      <c r="D10" s="10" t="str">
        <f t="shared" si="4"/>
        <v>(空白)</v>
      </c>
      <c r="E10" s="10" t="str">
        <f t="shared" si="5"/>
        <v/>
      </c>
    </row>
    <row r="11" spans="3:5">
      <c r="C11" s="36" t="str">
        <f t="shared" si="3"/>
        <v/>
      </c>
      <c r="D11" s="10" t="str">
        <f t="shared" si="4"/>
        <v/>
      </c>
      <c r="E11" s="10" t="str">
        <f t="shared" si="5"/>
        <v/>
      </c>
    </row>
    <row r="12" spans="3:16">
      <c r="C12" s="36" t="str">
        <f t="shared" si="3"/>
        <v/>
      </c>
      <c r="D12" s="10" t="str">
        <f t="shared" ref="D12:D50" si="6">A12&amp;B12</f>
        <v/>
      </c>
      <c r="E12" s="10" t="str">
        <f t="shared" ref="E12:E50" si="7">IF(ISNUMBER(C13),MONTH(B13)&amp;"."&amp;DAY(B13)&amp;"/"&amp;E13,"")</f>
        <v/>
      </c>
      <c r="P12" t="str">
        <f ca="1">PHONETIC(E12:E12)</f>
        <v/>
      </c>
    </row>
    <row r="13" spans="3:16">
      <c r="C13" s="36" t="str">
        <f t="shared" si="3"/>
        <v/>
      </c>
      <c r="D13" s="10" t="str">
        <f t="shared" si="6"/>
        <v/>
      </c>
      <c r="E13" s="10" t="str">
        <f t="shared" si="7"/>
        <v/>
      </c>
      <c r="P13" t="str">
        <f ca="1">PHONETIC(E13:E13)</f>
        <v/>
      </c>
    </row>
    <row r="14" spans="3:16">
      <c r="C14" s="36" t="str">
        <f t="shared" si="3"/>
        <v/>
      </c>
      <c r="D14" s="10" t="str">
        <f t="shared" si="6"/>
        <v/>
      </c>
      <c r="E14" s="10" t="str">
        <f t="shared" si="7"/>
        <v/>
      </c>
      <c r="P14" s="8"/>
    </row>
    <row r="15" spans="3:16">
      <c r="C15" s="36" t="str">
        <f t="shared" si="3"/>
        <v/>
      </c>
      <c r="D15" s="10" t="str">
        <f t="shared" si="6"/>
        <v/>
      </c>
      <c r="E15" s="10" t="str">
        <f t="shared" si="7"/>
        <v/>
      </c>
      <c r="P15" s="8"/>
    </row>
    <row r="16" spans="3:16">
      <c r="C16" s="36" t="str">
        <f t="shared" si="3"/>
        <v/>
      </c>
      <c r="D16" s="10" t="str">
        <f t="shared" si="6"/>
        <v/>
      </c>
      <c r="E16" s="10" t="str">
        <f t="shared" si="7"/>
        <v/>
      </c>
      <c r="P16" t="str">
        <f ca="1">PHONETIC(E16:E16)</f>
        <v/>
      </c>
    </row>
    <row r="17" spans="3:16">
      <c r="C17" s="36" t="str">
        <f t="shared" si="3"/>
        <v/>
      </c>
      <c r="D17" s="10" t="str">
        <f t="shared" si="6"/>
        <v/>
      </c>
      <c r="E17" s="10" t="str">
        <f t="shared" si="7"/>
        <v/>
      </c>
      <c r="P17" t="str">
        <f ca="1">PHONETIC(E17:E17)</f>
        <v/>
      </c>
    </row>
    <row r="18" spans="3:16">
      <c r="C18" s="36" t="str">
        <f t="shared" si="3"/>
        <v/>
      </c>
      <c r="D18" s="10" t="str">
        <f t="shared" si="6"/>
        <v/>
      </c>
      <c r="E18" s="10" t="str">
        <f t="shared" si="7"/>
        <v/>
      </c>
      <c r="P18" t="str">
        <f ca="1">PHONETIC(E18:E18)</f>
        <v/>
      </c>
    </row>
    <row r="19" spans="3:16">
      <c r="C19" s="36" t="str">
        <f t="shared" si="3"/>
        <v/>
      </c>
      <c r="D19" s="10" t="str">
        <f t="shared" si="6"/>
        <v/>
      </c>
      <c r="E19" s="10" t="str">
        <f t="shared" si="7"/>
        <v/>
      </c>
      <c r="P19" t="str">
        <f ca="1">PHONETIC(E19:E19)</f>
        <v/>
      </c>
    </row>
    <row r="20" spans="3:5">
      <c r="C20" s="36" t="str">
        <f t="shared" si="3"/>
        <v/>
      </c>
      <c r="D20" s="10" t="str">
        <f t="shared" si="6"/>
        <v/>
      </c>
      <c r="E20" s="10" t="str">
        <f t="shared" si="7"/>
        <v/>
      </c>
    </row>
    <row r="21" spans="3:5">
      <c r="C21" s="36" t="str">
        <f t="shared" si="3"/>
        <v/>
      </c>
      <c r="D21" s="10" t="str">
        <f t="shared" si="6"/>
        <v/>
      </c>
      <c r="E21" s="10" t="str">
        <f t="shared" si="7"/>
        <v/>
      </c>
    </row>
    <row r="22" spans="3:5">
      <c r="C22" s="36" t="str">
        <f t="shared" si="3"/>
        <v/>
      </c>
      <c r="D22" s="10" t="str">
        <f t="shared" si="6"/>
        <v/>
      </c>
      <c r="E22" s="10" t="str">
        <f t="shared" si="7"/>
        <v/>
      </c>
    </row>
    <row r="23" spans="3:5">
      <c r="C23" s="36" t="str">
        <f t="shared" si="3"/>
        <v/>
      </c>
      <c r="D23" s="10" t="str">
        <f t="shared" si="6"/>
        <v/>
      </c>
      <c r="E23" s="10" t="str">
        <f t="shared" si="7"/>
        <v/>
      </c>
    </row>
    <row r="24" spans="3:5">
      <c r="C24" s="36" t="str">
        <f t="shared" si="3"/>
        <v/>
      </c>
      <c r="D24" s="10" t="str">
        <f t="shared" si="6"/>
        <v/>
      </c>
      <c r="E24" s="10" t="str">
        <f t="shared" si="7"/>
        <v/>
      </c>
    </row>
    <row r="25" spans="3:5">
      <c r="C25" s="36" t="str">
        <f t="shared" si="3"/>
        <v/>
      </c>
      <c r="D25" s="10" t="str">
        <f t="shared" si="6"/>
        <v/>
      </c>
      <c r="E25" s="10" t="str">
        <f t="shared" si="7"/>
        <v/>
      </c>
    </row>
    <row r="26" spans="3:5">
      <c r="C26" s="36" t="str">
        <f t="shared" si="3"/>
        <v/>
      </c>
      <c r="D26" s="10" t="str">
        <f t="shared" si="6"/>
        <v/>
      </c>
      <c r="E26" s="10" t="str">
        <f t="shared" si="7"/>
        <v/>
      </c>
    </row>
    <row r="27" spans="3:5">
      <c r="C27" s="36" t="str">
        <f t="shared" si="3"/>
        <v/>
      </c>
      <c r="D27" s="10" t="str">
        <f t="shared" si="6"/>
        <v/>
      </c>
      <c r="E27" s="10" t="str">
        <f t="shared" si="7"/>
        <v/>
      </c>
    </row>
    <row r="28" spans="3:5">
      <c r="C28" s="36" t="str">
        <f t="shared" si="3"/>
        <v/>
      </c>
      <c r="D28" s="10" t="str">
        <f t="shared" si="6"/>
        <v/>
      </c>
      <c r="E28" s="10" t="str">
        <f t="shared" si="7"/>
        <v/>
      </c>
    </row>
    <row r="29" spans="3:5">
      <c r="C29" s="36" t="str">
        <f t="shared" si="3"/>
        <v/>
      </c>
      <c r="D29" s="10" t="str">
        <f t="shared" si="6"/>
        <v/>
      </c>
      <c r="E29" s="10" t="str">
        <f t="shared" si="7"/>
        <v/>
      </c>
    </row>
    <row r="30" spans="3:5">
      <c r="C30" s="36" t="str">
        <f t="shared" si="3"/>
        <v/>
      </c>
      <c r="D30" s="10" t="str">
        <f t="shared" si="6"/>
        <v/>
      </c>
      <c r="E30" s="10" t="str">
        <f t="shared" si="7"/>
        <v/>
      </c>
    </row>
    <row r="31" spans="3:5">
      <c r="C31" s="36" t="str">
        <f t="shared" si="3"/>
        <v/>
      </c>
      <c r="D31" s="10" t="str">
        <f t="shared" si="6"/>
        <v/>
      </c>
      <c r="E31" s="10" t="str">
        <f t="shared" si="7"/>
        <v/>
      </c>
    </row>
    <row r="32" spans="3:5">
      <c r="C32" s="36" t="str">
        <f t="shared" si="3"/>
        <v/>
      </c>
      <c r="D32" s="10" t="str">
        <f t="shared" si="6"/>
        <v/>
      </c>
      <c r="E32" s="10" t="str">
        <f t="shared" si="7"/>
        <v/>
      </c>
    </row>
    <row r="33" spans="3:5">
      <c r="C33" s="36" t="str">
        <f t="shared" si="3"/>
        <v/>
      </c>
      <c r="D33" s="10" t="str">
        <f t="shared" si="6"/>
        <v/>
      </c>
      <c r="E33" s="10" t="str">
        <f t="shared" si="7"/>
        <v/>
      </c>
    </row>
    <row r="34" spans="3:5">
      <c r="C34" s="36" t="str">
        <f t="shared" si="3"/>
        <v/>
      </c>
      <c r="D34" s="10" t="str">
        <f t="shared" si="6"/>
        <v/>
      </c>
      <c r="E34" s="10" t="str">
        <f t="shared" si="7"/>
        <v/>
      </c>
    </row>
    <row r="35" spans="3:5">
      <c r="C35" s="36" t="str">
        <f t="shared" si="3"/>
        <v/>
      </c>
      <c r="D35" s="10" t="str">
        <f t="shared" si="6"/>
        <v/>
      </c>
      <c r="E35" s="10" t="str">
        <f t="shared" si="7"/>
        <v/>
      </c>
    </row>
    <row r="36" spans="3:5">
      <c r="C36" s="36" t="str">
        <f t="shared" si="3"/>
        <v/>
      </c>
      <c r="D36" s="10" t="str">
        <f t="shared" si="6"/>
        <v/>
      </c>
      <c r="E36" s="10" t="str">
        <f t="shared" si="7"/>
        <v/>
      </c>
    </row>
    <row r="37" spans="3:5">
      <c r="C37" s="36" t="str">
        <f t="shared" si="3"/>
        <v/>
      </c>
      <c r="D37" s="10" t="str">
        <f t="shared" si="6"/>
        <v/>
      </c>
      <c r="E37" s="10" t="str">
        <f t="shared" si="7"/>
        <v/>
      </c>
    </row>
    <row r="38" spans="3:5">
      <c r="C38" s="36" t="str">
        <f t="shared" si="3"/>
        <v/>
      </c>
      <c r="D38" s="10" t="str">
        <f t="shared" si="6"/>
        <v/>
      </c>
      <c r="E38" s="10" t="str">
        <f t="shared" si="7"/>
        <v/>
      </c>
    </row>
    <row r="39" spans="3:5">
      <c r="C39" s="36" t="str">
        <f t="shared" si="3"/>
        <v/>
      </c>
      <c r="D39" s="10" t="str">
        <f t="shared" si="6"/>
        <v/>
      </c>
      <c r="E39" s="10" t="str">
        <f t="shared" si="7"/>
        <v/>
      </c>
    </row>
    <row r="40" spans="3:5">
      <c r="C40" s="36" t="str">
        <f t="shared" si="3"/>
        <v/>
      </c>
      <c r="D40" s="10" t="str">
        <f t="shared" si="6"/>
        <v/>
      </c>
      <c r="E40" s="10" t="str">
        <f t="shared" si="7"/>
        <v/>
      </c>
    </row>
    <row r="41" spans="3:5">
      <c r="C41" s="36" t="str">
        <f t="shared" si="3"/>
        <v/>
      </c>
      <c r="D41" s="10" t="str">
        <f t="shared" si="6"/>
        <v/>
      </c>
      <c r="E41" s="10" t="str">
        <f t="shared" si="7"/>
        <v/>
      </c>
    </row>
    <row r="42" spans="3:5">
      <c r="C42" s="36" t="str">
        <f t="shared" si="3"/>
        <v/>
      </c>
      <c r="D42" s="10" t="str">
        <f t="shared" si="6"/>
        <v/>
      </c>
      <c r="E42" s="10" t="str">
        <f t="shared" si="7"/>
        <v/>
      </c>
    </row>
    <row r="43" spans="3:5">
      <c r="C43" s="36" t="str">
        <f t="shared" ref="C43" si="8">IF(B43="","",VALUE(MONTH(B43)&amp;"."&amp;DAY(B43)))</f>
        <v/>
      </c>
      <c r="D43" s="10" t="str">
        <f t="shared" si="6"/>
        <v/>
      </c>
      <c r="E43" s="10" t="str">
        <f t="shared" si="7"/>
        <v/>
      </c>
    </row>
    <row r="44" spans="3:5">
      <c r="C44" s="36" t="str">
        <f t="shared" ref="C44:C62" si="9">IF(B44="","",VALUE(MONTH(B44)&amp;"."&amp;DAY(B44)))</f>
        <v/>
      </c>
      <c r="D44" s="10" t="str">
        <f t="shared" si="6"/>
        <v/>
      </c>
      <c r="E44" s="10" t="str">
        <f t="shared" si="7"/>
        <v/>
      </c>
    </row>
    <row r="45" spans="3:5">
      <c r="C45" s="36" t="str">
        <f t="shared" si="9"/>
        <v/>
      </c>
      <c r="D45" s="10" t="str">
        <f t="shared" si="6"/>
        <v/>
      </c>
      <c r="E45" s="10" t="str">
        <f t="shared" si="7"/>
        <v/>
      </c>
    </row>
    <row r="46" spans="3:5">
      <c r="C46" s="36" t="str">
        <f t="shared" si="9"/>
        <v/>
      </c>
      <c r="D46" s="10" t="str">
        <f t="shared" si="6"/>
        <v/>
      </c>
      <c r="E46" s="10" t="str">
        <f t="shared" si="7"/>
        <v/>
      </c>
    </row>
    <row r="47" spans="3:5">
      <c r="C47" s="36" t="str">
        <f t="shared" si="9"/>
        <v/>
      </c>
      <c r="D47" s="10" t="str">
        <f t="shared" si="6"/>
        <v/>
      </c>
      <c r="E47" s="10" t="str">
        <f t="shared" si="7"/>
        <v/>
      </c>
    </row>
    <row r="48" spans="3:5">
      <c r="C48" s="36" t="str">
        <f t="shared" si="9"/>
        <v/>
      </c>
      <c r="D48" s="10" t="str">
        <f t="shared" si="6"/>
        <v/>
      </c>
      <c r="E48" s="10" t="str">
        <f t="shared" si="7"/>
        <v/>
      </c>
    </row>
    <row r="49" spans="3:5">
      <c r="C49" s="36" t="str">
        <f t="shared" si="9"/>
        <v/>
      </c>
      <c r="D49" s="10" t="str">
        <f t="shared" si="6"/>
        <v/>
      </c>
      <c r="E49" s="10" t="str">
        <f t="shared" si="7"/>
        <v/>
      </c>
    </row>
    <row r="50" spans="3:5">
      <c r="C50" s="36" t="str">
        <f t="shared" si="9"/>
        <v/>
      </c>
      <c r="D50" s="10" t="str">
        <f t="shared" si="6"/>
        <v/>
      </c>
      <c r="E50" s="10" t="str">
        <f t="shared" si="7"/>
        <v/>
      </c>
    </row>
    <row r="51" spans="3:5">
      <c r="C51" s="36" t="str">
        <f t="shared" si="9"/>
        <v/>
      </c>
      <c r="D51" s="10" t="str">
        <f t="shared" ref="D51" si="10">A51&amp;B51</f>
        <v/>
      </c>
      <c r="E51" s="10" t="str">
        <f t="shared" ref="E51" si="11">IF(ISNUMBER(C52),MONTH(B52)&amp;"."&amp;DAY(B52)&amp;"/"&amp;E52,"")</f>
        <v/>
      </c>
    </row>
    <row r="52" spans="3:5">
      <c r="C52" s="36" t="str">
        <f t="shared" si="9"/>
        <v/>
      </c>
      <c r="D52" s="10" t="str">
        <f t="shared" ref="D52:D62" si="12">A52&amp;B52</f>
        <v/>
      </c>
      <c r="E52" s="10" t="str">
        <f t="shared" ref="E52:E62" si="13">IF(ISNUMBER(C53),MONTH(B53)&amp;"."&amp;DAY(B53)&amp;"/"&amp;E53,"")</f>
        <v/>
      </c>
    </row>
    <row r="53" spans="3:5">
      <c r="C53" s="36" t="str">
        <f t="shared" si="9"/>
        <v/>
      </c>
      <c r="D53" s="10" t="str">
        <f t="shared" si="12"/>
        <v/>
      </c>
      <c r="E53" s="10" t="str">
        <f t="shared" si="13"/>
        <v/>
      </c>
    </row>
    <row r="54" spans="3:5">
      <c r="C54" s="36" t="str">
        <f t="shared" si="9"/>
        <v/>
      </c>
      <c r="D54" s="10" t="str">
        <f t="shared" si="12"/>
        <v/>
      </c>
      <c r="E54" s="10" t="str">
        <f t="shared" si="13"/>
        <v/>
      </c>
    </row>
    <row r="55" spans="3:5">
      <c r="C55" s="36" t="str">
        <f t="shared" si="9"/>
        <v/>
      </c>
      <c r="D55" s="10" t="str">
        <f t="shared" si="12"/>
        <v/>
      </c>
      <c r="E55" s="10" t="str">
        <f t="shared" si="13"/>
        <v/>
      </c>
    </row>
    <row r="56" spans="3:5">
      <c r="C56" s="36" t="str">
        <f t="shared" si="9"/>
        <v/>
      </c>
      <c r="D56" s="10" t="str">
        <f t="shared" si="12"/>
        <v/>
      </c>
      <c r="E56" s="10" t="str">
        <f t="shared" si="13"/>
        <v/>
      </c>
    </row>
    <row r="57" spans="3:5">
      <c r="C57" s="36" t="str">
        <f t="shared" si="9"/>
        <v/>
      </c>
      <c r="D57" s="10" t="str">
        <f t="shared" si="12"/>
        <v/>
      </c>
      <c r="E57" s="10" t="str">
        <f t="shared" si="13"/>
        <v/>
      </c>
    </row>
    <row r="58" spans="3:5">
      <c r="C58" s="36" t="str">
        <f t="shared" si="9"/>
        <v/>
      </c>
      <c r="D58" s="10" t="str">
        <f t="shared" si="12"/>
        <v/>
      </c>
      <c r="E58" s="10" t="str">
        <f t="shared" si="13"/>
        <v/>
      </c>
    </row>
    <row r="59" spans="3:5">
      <c r="C59" s="36" t="str">
        <f t="shared" si="9"/>
        <v/>
      </c>
      <c r="D59" s="10" t="str">
        <f t="shared" si="12"/>
        <v/>
      </c>
      <c r="E59" s="10" t="str">
        <f t="shared" si="13"/>
        <v/>
      </c>
    </row>
    <row r="60" spans="3:5">
      <c r="C60" s="36" t="str">
        <f t="shared" si="9"/>
        <v/>
      </c>
      <c r="D60" s="10" t="str">
        <f t="shared" si="12"/>
        <v/>
      </c>
      <c r="E60" s="10" t="str">
        <f t="shared" si="13"/>
        <v/>
      </c>
    </row>
    <row r="61" spans="3:5">
      <c r="C61" s="36" t="str">
        <f t="shared" si="9"/>
        <v/>
      </c>
      <c r="D61" s="10" t="str">
        <f t="shared" si="12"/>
        <v/>
      </c>
      <c r="E61" s="10" t="str">
        <f t="shared" si="13"/>
        <v/>
      </c>
    </row>
    <row r="62" spans="3:5">
      <c r="C62" s="36" t="str">
        <f t="shared" si="9"/>
        <v/>
      </c>
      <c r="D62" s="10" t="str">
        <f t="shared" si="12"/>
        <v/>
      </c>
      <c r="E62" s="10" t="str">
        <f t="shared" si="13"/>
        <v/>
      </c>
    </row>
  </sheetData>
  <sheetProtection password="C71F" sheet="1" objects="1" scenarios="1"/>
  <mergeCells count="9">
    <mergeCell ref="E1:G1"/>
    <mergeCell ref="H1:K1"/>
    <mergeCell ref="L1:O1"/>
    <mergeCell ref="A5:D5"/>
    <mergeCell ref="A1:A2"/>
    <mergeCell ref="B1:B2"/>
    <mergeCell ref="C1:C2"/>
    <mergeCell ref="D1:D2"/>
    <mergeCell ref="P1:P2"/>
  </mergeCells>
  <dataValidations count="1">
    <dataValidation type="list" allowBlank="1" showInputMessage="1" showErrorMessage="1" sqref="I6 F10:F23 I2:I4 M1:M6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6"/>
  <sheetViews>
    <sheetView workbookViewId="0">
      <selection activeCell="C2" sqref="C2"/>
    </sheetView>
  </sheetViews>
  <sheetFormatPr defaultColWidth="9" defaultRowHeight="12"/>
  <cols>
    <col min="1" max="1" width="9.71428571428571" customWidth="1"/>
    <col min="2" max="3" width="10.7142857142857" customWidth="1"/>
    <col min="5" max="5" width="16.4285714285714" customWidth="1"/>
    <col min="9" max="9" width="16.4285714285714" customWidth="1"/>
    <col min="10" max="10" width="11.1428571428571" customWidth="1"/>
    <col min="11" max="11" width="15.2857142857143" customWidth="1"/>
    <col min="12" max="12" width="11.1428571428571" customWidth="1"/>
  </cols>
  <sheetData>
    <row r="1" spans="1:12">
      <c r="A1" s="6" t="s">
        <v>25</v>
      </c>
      <c r="B1" s="7">
        <v>43435</v>
      </c>
      <c r="C1" s="8" t="s">
        <v>6</v>
      </c>
      <c r="D1" s="8" t="s">
        <v>26</v>
      </c>
      <c r="E1" s="8" t="s">
        <v>8</v>
      </c>
      <c r="I1" s="8" t="s">
        <v>8</v>
      </c>
      <c r="J1" s="8" t="s">
        <v>7</v>
      </c>
      <c r="K1" s="8" t="s">
        <v>27</v>
      </c>
      <c r="L1" s="8" t="s">
        <v>28</v>
      </c>
    </row>
    <row r="2" ht="18" spans="1:12">
      <c r="A2" s="9" t="s">
        <v>29</v>
      </c>
      <c r="B2" s="9"/>
      <c r="C2" s="10">
        <f>DATE(YEAR($B$1),MONTH($B$1),DAY(21))</f>
        <v>43455</v>
      </c>
      <c r="D2" t="str">
        <f>CHOOSE(WEEKDAY(C2,11),"星期一","星期二","星期三","星期四","星期五","星期六","星期日")</f>
        <v>星期五</v>
      </c>
      <c r="E2" s="8" t="str">
        <f>IF(OR(D2="星期六",D2="星期日"),"周末","日常")</f>
        <v>日常</v>
      </c>
      <c r="I2" s="8" t="s">
        <v>15</v>
      </c>
      <c r="J2" s="8" t="s">
        <v>19</v>
      </c>
      <c r="K2" s="8" t="str">
        <f>表1[[#This Row],[餐费类型]]&amp;表1[[#This Row],[类型]]</f>
        <v>日常现场</v>
      </c>
      <c r="L2">
        <v>40</v>
      </c>
    </row>
    <row r="3" spans="3:12">
      <c r="C3" s="10">
        <f>C2+1</f>
        <v>43456</v>
      </c>
      <c r="D3" t="str">
        <f t="shared" ref="D3:D66" si="0">CHOOSE(WEEKDAY(C3,11),"星期一","星期二","星期三","星期四","星期五","星期六","星期日")</f>
        <v>星期六</v>
      </c>
      <c r="E3" s="8" t="str">
        <f t="shared" ref="E3:E9" si="1">IF(OR(D3="星期六",D3="星期日"),"周末","日常")</f>
        <v>周末</v>
      </c>
      <c r="I3" s="8" t="s">
        <v>16</v>
      </c>
      <c r="J3" s="8" t="s">
        <v>19</v>
      </c>
      <c r="K3" s="8" t="str">
        <f>表1[[#This Row],[餐费类型]]&amp;表1[[#This Row],[类型]]</f>
        <v>周末现场</v>
      </c>
      <c r="L3">
        <v>100</v>
      </c>
    </row>
    <row r="4" ht="18" spans="3:13">
      <c r="C4" s="10">
        <f t="shared" ref="C4:C31" si="2">C3+1</f>
        <v>43457</v>
      </c>
      <c r="D4" t="str">
        <f t="shared" si="0"/>
        <v>星期日</v>
      </c>
      <c r="E4" s="8" t="str">
        <f t="shared" si="1"/>
        <v>周末</v>
      </c>
      <c r="I4" s="6" t="s">
        <v>17</v>
      </c>
      <c r="J4" s="6" t="s">
        <v>19</v>
      </c>
      <c r="K4" s="6" t="str">
        <f>表1[[#This Row],[餐费类型]]&amp;表1[[#This Row],[类型]]</f>
        <v>法定节假日现场</v>
      </c>
      <c r="L4" s="14">
        <v>300</v>
      </c>
      <c r="M4" s="9"/>
    </row>
    <row r="5" ht="18" spans="3:13">
      <c r="C5" s="10">
        <f t="shared" si="2"/>
        <v>43458</v>
      </c>
      <c r="D5" t="str">
        <f t="shared" si="0"/>
        <v>星期一</v>
      </c>
      <c r="E5" s="8" t="str">
        <f t="shared" si="1"/>
        <v>日常</v>
      </c>
      <c r="I5" s="8" t="s">
        <v>15</v>
      </c>
      <c r="J5" s="8" t="s">
        <v>20</v>
      </c>
      <c r="K5" s="8" t="str">
        <f>表1[[#This Row],[餐费类型]]&amp;表1[[#This Row],[类型]]</f>
        <v>日常远程</v>
      </c>
      <c r="L5">
        <v>40</v>
      </c>
      <c r="M5" s="9"/>
    </row>
    <row r="6" ht="18" spans="3:13">
      <c r="C6" s="10">
        <f t="shared" si="2"/>
        <v>43459</v>
      </c>
      <c r="D6" t="str">
        <f t="shared" si="0"/>
        <v>星期二</v>
      </c>
      <c r="E6" s="8" t="str">
        <f t="shared" si="1"/>
        <v>日常</v>
      </c>
      <c r="I6" s="8" t="s">
        <v>16</v>
      </c>
      <c r="J6" s="8" t="s">
        <v>20</v>
      </c>
      <c r="K6" s="8" t="str">
        <f>表1[[#This Row],[餐费类型]]&amp;表1[[#This Row],[类型]]</f>
        <v>周末远程</v>
      </c>
      <c r="L6">
        <v>30</v>
      </c>
      <c r="M6" s="9"/>
    </row>
    <row r="7" ht="18" spans="3:13">
      <c r="C7" s="10">
        <f t="shared" si="2"/>
        <v>43460</v>
      </c>
      <c r="D7" t="str">
        <f t="shared" si="0"/>
        <v>星期三</v>
      </c>
      <c r="E7" s="8" t="str">
        <f t="shared" si="1"/>
        <v>日常</v>
      </c>
      <c r="I7" s="12" t="s">
        <v>17</v>
      </c>
      <c r="J7" s="12" t="s">
        <v>20</v>
      </c>
      <c r="K7" s="12" t="str">
        <f>表1[[#This Row],[餐费类型]]&amp;表1[[#This Row],[类型]]</f>
        <v>法定节假日远程</v>
      </c>
      <c r="L7" s="5">
        <v>50</v>
      </c>
      <c r="M7" s="9"/>
    </row>
    <row r="8" spans="3:12">
      <c r="C8" s="10">
        <f t="shared" si="2"/>
        <v>43461</v>
      </c>
      <c r="D8" t="str">
        <f t="shared" si="0"/>
        <v>星期四</v>
      </c>
      <c r="E8" s="8" t="str">
        <f t="shared" si="1"/>
        <v>日常</v>
      </c>
      <c r="I8" s="6" t="s">
        <v>30</v>
      </c>
      <c r="J8" s="12" t="s">
        <v>19</v>
      </c>
      <c r="K8" s="15" t="str">
        <f>表1[[#This Row],[餐费类型]]&amp;表1[[#This Row],[类型]]</f>
        <v>法定节假日-春节现场</v>
      </c>
      <c r="L8">
        <v>500</v>
      </c>
    </row>
    <row r="9" s="5" customFormat="1" ht="18" spans="3:12">
      <c r="C9" s="11">
        <f t="shared" si="2"/>
        <v>43462</v>
      </c>
      <c r="D9" s="5" t="str">
        <f t="shared" si="0"/>
        <v>星期五</v>
      </c>
      <c r="E9" s="12" t="str">
        <f t="shared" si="1"/>
        <v>日常</v>
      </c>
      <c r="F9" s="13"/>
      <c r="I9" s="12" t="s">
        <v>30</v>
      </c>
      <c r="J9" s="12" t="s">
        <v>20</v>
      </c>
      <c r="K9" s="15" t="str">
        <f>表1[[#This Row],[餐费类型]]&amp;表1[[#This Row],[类型]]</f>
        <v>法定节假日-春节远程</v>
      </c>
      <c r="L9" s="5">
        <v>50</v>
      </c>
    </row>
    <row r="10" ht="18" spans="3:6">
      <c r="C10" s="7">
        <f t="shared" si="2"/>
        <v>43463</v>
      </c>
      <c r="D10" s="14" t="str">
        <f t="shared" si="0"/>
        <v>星期六</v>
      </c>
      <c r="E10" s="6" t="s">
        <v>15</v>
      </c>
      <c r="F10" s="9"/>
    </row>
    <row r="11" ht="18" spans="3:6">
      <c r="C11" s="7">
        <f t="shared" si="2"/>
        <v>43464</v>
      </c>
      <c r="D11" s="14" t="str">
        <f t="shared" si="0"/>
        <v>星期日</v>
      </c>
      <c r="E11" s="6" t="s">
        <v>16</v>
      </c>
      <c r="F11" s="9"/>
    </row>
    <row r="12" ht="18" spans="3:6">
      <c r="C12" s="7">
        <f t="shared" si="2"/>
        <v>43465</v>
      </c>
      <c r="D12" s="14" t="str">
        <f t="shared" si="0"/>
        <v>星期一</v>
      </c>
      <c r="E12" s="6" t="s">
        <v>16</v>
      </c>
      <c r="F12" s="9"/>
    </row>
    <row r="13" ht="18" spans="3:6">
      <c r="C13" s="7">
        <f t="shared" si="2"/>
        <v>43466</v>
      </c>
      <c r="D13" s="14" t="str">
        <f t="shared" si="0"/>
        <v>星期二</v>
      </c>
      <c r="E13" s="6" t="s">
        <v>17</v>
      </c>
      <c r="F13" s="9"/>
    </row>
    <row r="14" spans="3:5">
      <c r="C14" s="10">
        <f t="shared" si="2"/>
        <v>43467</v>
      </c>
      <c r="D14" t="str">
        <f t="shared" si="0"/>
        <v>星期三</v>
      </c>
      <c r="E14" s="8" t="str">
        <f t="shared" ref="E14:E66" si="3">IF(OR(D14="星期六",D14="星期日"),"周末","日常")</f>
        <v>日常</v>
      </c>
    </row>
    <row r="15" spans="3:5">
      <c r="C15" s="10">
        <f t="shared" si="2"/>
        <v>43468</v>
      </c>
      <c r="D15" t="str">
        <f t="shared" si="0"/>
        <v>星期四</v>
      </c>
      <c r="E15" s="8" t="str">
        <f t="shared" si="3"/>
        <v>日常</v>
      </c>
    </row>
    <row r="16" spans="3:5">
      <c r="C16" s="10">
        <f t="shared" si="2"/>
        <v>43469</v>
      </c>
      <c r="D16" t="str">
        <f t="shared" si="0"/>
        <v>星期五</v>
      </c>
      <c r="E16" s="8" t="str">
        <f t="shared" si="3"/>
        <v>日常</v>
      </c>
    </row>
    <row r="17" spans="3:5">
      <c r="C17" s="10">
        <f t="shared" si="2"/>
        <v>43470</v>
      </c>
      <c r="D17" t="str">
        <f t="shared" si="0"/>
        <v>星期六</v>
      </c>
      <c r="E17" s="8" t="str">
        <f t="shared" si="3"/>
        <v>周末</v>
      </c>
    </row>
    <row r="18" spans="3:5">
      <c r="C18" s="10">
        <f t="shared" si="2"/>
        <v>43471</v>
      </c>
      <c r="D18" t="str">
        <f t="shared" si="0"/>
        <v>星期日</v>
      </c>
      <c r="E18" s="8" t="str">
        <f t="shared" si="3"/>
        <v>周末</v>
      </c>
    </row>
    <row r="19" spans="3:5">
      <c r="C19" s="10">
        <f t="shared" si="2"/>
        <v>43472</v>
      </c>
      <c r="D19" t="str">
        <f t="shared" si="0"/>
        <v>星期一</v>
      </c>
      <c r="E19" s="8" t="str">
        <f t="shared" si="3"/>
        <v>日常</v>
      </c>
    </row>
    <row r="20" spans="3:5">
      <c r="C20" s="10">
        <f t="shared" si="2"/>
        <v>43473</v>
      </c>
      <c r="D20" t="str">
        <f t="shared" si="0"/>
        <v>星期二</v>
      </c>
      <c r="E20" s="8" t="str">
        <f t="shared" si="3"/>
        <v>日常</v>
      </c>
    </row>
    <row r="21" spans="3:5">
      <c r="C21" s="10">
        <f t="shared" si="2"/>
        <v>43474</v>
      </c>
      <c r="D21" t="str">
        <f t="shared" si="0"/>
        <v>星期三</v>
      </c>
      <c r="E21" s="8" t="str">
        <f t="shared" si="3"/>
        <v>日常</v>
      </c>
    </row>
    <row r="22" spans="3:5">
      <c r="C22" s="10">
        <f t="shared" si="2"/>
        <v>43475</v>
      </c>
      <c r="D22" t="str">
        <f t="shared" si="0"/>
        <v>星期四</v>
      </c>
      <c r="E22" s="8" t="str">
        <f t="shared" si="3"/>
        <v>日常</v>
      </c>
    </row>
    <row r="23" spans="3:5">
      <c r="C23" s="10">
        <f t="shared" si="2"/>
        <v>43476</v>
      </c>
      <c r="D23" t="str">
        <f t="shared" si="0"/>
        <v>星期五</v>
      </c>
      <c r="E23" s="8" t="str">
        <f t="shared" si="3"/>
        <v>日常</v>
      </c>
    </row>
    <row r="24" spans="3:5">
      <c r="C24" s="10">
        <f t="shared" si="2"/>
        <v>43477</v>
      </c>
      <c r="D24" t="str">
        <f t="shared" si="0"/>
        <v>星期六</v>
      </c>
      <c r="E24" s="8" t="str">
        <f t="shared" si="3"/>
        <v>周末</v>
      </c>
    </row>
    <row r="25" spans="3:5">
      <c r="C25" s="10">
        <f t="shared" si="2"/>
        <v>43478</v>
      </c>
      <c r="D25" t="str">
        <f t="shared" si="0"/>
        <v>星期日</v>
      </c>
      <c r="E25" s="8" t="str">
        <f t="shared" si="3"/>
        <v>周末</v>
      </c>
    </row>
    <row r="26" spans="3:5">
      <c r="C26" s="10">
        <f t="shared" si="2"/>
        <v>43479</v>
      </c>
      <c r="D26" t="str">
        <f t="shared" si="0"/>
        <v>星期一</v>
      </c>
      <c r="E26" s="8" t="str">
        <f t="shared" si="3"/>
        <v>日常</v>
      </c>
    </row>
    <row r="27" spans="3:5">
      <c r="C27" s="10">
        <f t="shared" si="2"/>
        <v>43480</v>
      </c>
      <c r="D27" t="str">
        <f t="shared" si="0"/>
        <v>星期二</v>
      </c>
      <c r="E27" s="8" t="str">
        <f t="shared" si="3"/>
        <v>日常</v>
      </c>
    </row>
    <row r="28" spans="3:5">
      <c r="C28" s="10">
        <f t="shared" si="2"/>
        <v>43481</v>
      </c>
      <c r="D28" t="str">
        <f t="shared" si="0"/>
        <v>星期三</v>
      </c>
      <c r="E28" s="8" t="str">
        <f t="shared" si="3"/>
        <v>日常</v>
      </c>
    </row>
    <row r="29" spans="3:5">
      <c r="C29" s="10">
        <f t="shared" si="2"/>
        <v>43482</v>
      </c>
      <c r="D29" t="str">
        <f t="shared" si="0"/>
        <v>星期四</v>
      </c>
      <c r="E29" s="8" t="str">
        <f t="shared" si="3"/>
        <v>日常</v>
      </c>
    </row>
    <row r="30" spans="3:5">
      <c r="C30" s="10">
        <f t="shared" si="2"/>
        <v>43483</v>
      </c>
      <c r="D30" t="str">
        <f t="shared" si="0"/>
        <v>星期五</v>
      </c>
      <c r="E30" s="8" t="str">
        <f t="shared" si="3"/>
        <v>日常</v>
      </c>
    </row>
    <row r="31" spans="3:5">
      <c r="C31" s="10">
        <f t="shared" si="2"/>
        <v>43484</v>
      </c>
      <c r="D31" t="str">
        <f t="shared" si="0"/>
        <v>星期六</v>
      </c>
      <c r="E31" s="8" t="str">
        <f t="shared" si="3"/>
        <v>周末</v>
      </c>
    </row>
    <row r="32" spans="3:5">
      <c r="C32" s="10">
        <f t="shared" ref="C32:C95" si="4">C31+1</f>
        <v>43485</v>
      </c>
      <c r="D32" t="str">
        <f t="shared" si="0"/>
        <v>星期日</v>
      </c>
      <c r="E32" s="8" t="str">
        <f t="shared" si="3"/>
        <v>周末</v>
      </c>
    </row>
    <row r="33" spans="3:5">
      <c r="C33" s="10">
        <f t="shared" si="4"/>
        <v>43486</v>
      </c>
      <c r="D33" t="str">
        <f t="shared" si="0"/>
        <v>星期一</v>
      </c>
      <c r="E33" s="8" t="str">
        <f t="shared" si="3"/>
        <v>日常</v>
      </c>
    </row>
    <row r="34" spans="3:5">
      <c r="C34" s="10">
        <f t="shared" si="4"/>
        <v>43487</v>
      </c>
      <c r="D34" t="str">
        <f t="shared" si="0"/>
        <v>星期二</v>
      </c>
      <c r="E34" s="8" t="str">
        <f t="shared" si="3"/>
        <v>日常</v>
      </c>
    </row>
    <row r="35" spans="3:5">
      <c r="C35" s="10">
        <f t="shared" si="4"/>
        <v>43488</v>
      </c>
      <c r="D35" t="str">
        <f t="shared" si="0"/>
        <v>星期三</v>
      </c>
      <c r="E35" s="8" t="str">
        <f t="shared" si="3"/>
        <v>日常</v>
      </c>
    </row>
    <row r="36" spans="3:5">
      <c r="C36" s="10">
        <f t="shared" si="4"/>
        <v>43489</v>
      </c>
      <c r="D36" t="str">
        <f t="shared" si="0"/>
        <v>星期四</v>
      </c>
      <c r="E36" s="8" t="str">
        <f t="shared" si="3"/>
        <v>日常</v>
      </c>
    </row>
    <row r="37" spans="3:5">
      <c r="C37" s="10">
        <f t="shared" si="4"/>
        <v>43490</v>
      </c>
      <c r="D37" t="str">
        <f t="shared" si="0"/>
        <v>星期五</v>
      </c>
      <c r="E37" s="8" t="str">
        <f t="shared" si="3"/>
        <v>日常</v>
      </c>
    </row>
    <row r="38" spans="3:5">
      <c r="C38" s="10">
        <f t="shared" si="4"/>
        <v>43491</v>
      </c>
      <c r="D38" t="str">
        <f t="shared" si="0"/>
        <v>星期六</v>
      </c>
      <c r="E38" s="8" t="str">
        <f t="shared" si="3"/>
        <v>周末</v>
      </c>
    </row>
    <row r="39" spans="3:5">
      <c r="C39" s="10">
        <f t="shared" si="4"/>
        <v>43492</v>
      </c>
      <c r="D39" t="str">
        <f t="shared" si="0"/>
        <v>星期日</v>
      </c>
      <c r="E39" s="8" t="str">
        <f t="shared" si="3"/>
        <v>周末</v>
      </c>
    </row>
    <row r="40" spans="3:5">
      <c r="C40" s="10">
        <f t="shared" si="4"/>
        <v>43493</v>
      </c>
      <c r="D40" t="str">
        <f t="shared" si="0"/>
        <v>星期一</v>
      </c>
      <c r="E40" s="8" t="str">
        <f t="shared" si="3"/>
        <v>日常</v>
      </c>
    </row>
    <row r="41" spans="3:5">
      <c r="C41" s="10">
        <f t="shared" si="4"/>
        <v>43494</v>
      </c>
      <c r="D41" t="str">
        <f t="shared" si="0"/>
        <v>星期二</v>
      </c>
      <c r="E41" s="8" t="str">
        <f t="shared" si="3"/>
        <v>日常</v>
      </c>
    </row>
    <row r="42" spans="3:5">
      <c r="C42" s="10">
        <f t="shared" si="4"/>
        <v>43495</v>
      </c>
      <c r="D42" t="str">
        <f t="shared" si="0"/>
        <v>星期三</v>
      </c>
      <c r="E42" s="8" t="str">
        <f t="shared" si="3"/>
        <v>日常</v>
      </c>
    </row>
    <row r="43" spans="3:5">
      <c r="C43" s="10">
        <f t="shared" si="4"/>
        <v>43496</v>
      </c>
      <c r="D43" t="str">
        <f t="shared" si="0"/>
        <v>星期四</v>
      </c>
      <c r="E43" s="8" t="str">
        <f t="shared" si="3"/>
        <v>日常</v>
      </c>
    </row>
    <row r="44" spans="3:5">
      <c r="C44" s="10">
        <f t="shared" si="4"/>
        <v>43497</v>
      </c>
      <c r="D44" t="str">
        <f t="shared" si="0"/>
        <v>星期五</v>
      </c>
      <c r="E44" s="8" t="str">
        <f t="shared" si="3"/>
        <v>日常</v>
      </c>
    </row>
    <row r="45" spans="3:5">
      <c r="C45" s="7">
        <f t="shared" si="4"/>
        <v>43498</v>
      </c>
      <c r="D45" s="14" t="str">
        <f t="shared" si="0"/>
        <v>星期六</v>
      </c>
      <c r="E45" s="6" t="s">
        <v>15</v>
      </c>
    </row>
    <row r="46" spans="3:5">
      <c r="C46" s="7">
        <f t="shared" si="4"/>
        <v>43499</v>
      </c>
      <c r="D46" s="14" t="str">
        <f t="shared" si="0"/>
        <v>星期日</v>
      </c>
      <c r="E46" s="6" t="s">
        <v>15</v>
      </c>
    </row>
    <row r="47" ht="18" spans="3:6">
      <c r="C47" s="7">
        <f t="shared" si="4"/>
        <v>43500</v>
      </c>
      <c r="D47" s="14" t="str">
        <f t="shared" si="0"/>
        <v>星期一</v>
      </c>
      <c r="E47" s="6" t="s">
        <v>30</v>
      </c>
      <c r="F47" s="9"/>
    </row>
    <row r="48" ht="18" spans="3:6">
      <c r="C48" s="7">
        <f t="shared" si="4"/>
        <v>43501</v>
      </c>
      <c r="D48" s="14" t="str">
        <f t="shared" si="0"/>
        <v>星期二</v>
      </c>
      <c r="E48" s="6" t="s">
        <v>30</v>
      </c>
      <c r="F48" s="9"/>
    </row>
    <row r="49" ht="18" spans="3:6">
      <c r="C49" s="7">
        <f t="shared" si="4"/>
        <v>43502</v>
      </c>
      <c r="D49" s="14" t="str">
        <f t="shared" si="0"/>
        <v>星期三</v>
      </c>
      <c r="E49" s="6" t="s">
        <v>30</v>
      </c>
      <c r="F49" s="9"/>
    </row>
    <row r="50" ht="18" spans="3:6">
      <c r="C50" s="7">
        <f t="shared" si="4"/>
        <v>43503</v>
      </c>
      <c r="D50" s="14" t="str">
        <f t="shared" si="0"/>
        <v>星期四</v>
      </c>
      <c r="E50" s="6" t="s">
        <v>16</v>
      </c>
      <c r="F50" s="9"/>
    </row>
    <row r="51" ht="18" spans="3:6">
      <c r="C51" s="7">
        <f t="shared" si="4"/>
        <v>43504</v>
      </c>
      <c r="D51" s="14" t="str">
        <f t="shared" si="0"/>
        <v>星期五</v>
      </c>
      <c r="E51" s="6" t="s">
        <v>16</v>
      </c>
      <c r="F51" s="9"/>
    </row>
    <row r="52" ht="18" spans="3:6">
      <c r="C52" s="7">
        <f t="shared" si="4"/>
        <v>43505</v>
      </c>
      <c r="D52" s="14" t="str">
        <f t="shared" si="0"/>
        <v>星期六</v>
      </c>
      <c r="E52" s="6" t="s">
        <v>16</v>
      </c>
      <c r="F52" s="9"/>
    </row>
    <row r="53" ht="18" spans="3:6">
      <c r="C53" s="7">
        <f t="shared" si="4"/>
        <v>43506</v>
      </c>
      <c r="D53" s="14" t="str">
        <f t="shared" si="0"/>
        <v>星期日</v>
      </c>
      <c r="E53" s="6" t="s">
        <v>16</v>
      </c>
      <c r="F53" s="9"/>
    </row>
    <row r="54" spans="3:5">
      <c r="C54" s="7">
        <f t="shared" si="4"/>
        <v>43507</v>
      </c>
      <c r="D54" s="14" t="str">
        <f t="shared" si="0"/>
        <v>星期一</v>
      </c>
      <c r="E54" s="6" t="str">
        <f t="shared" si="3"/>
        <v>日常</v>
      </c>
    </row>
    <row r="55" spans="3:5">
      <c r="C55" s="10">
        <f t="shared" si="4"/>
        <v>43508</v>
      </c>
      <c r="D55" t="str">
        <f t="shared" si="0"/>
        <v>星期二</v>
      </c>
      <c r="E55" s="8" t="str">
        <f t="shared" si="3"/>
        <v>日常</v>
      </c>
    </row>
    <row r="56" spans="3:5">
      <c r="C56" s="10">
        <f t="shared" si="4"/>
        <v>43509</v>
      </c>
      <c r="D56" t="str">
        <f t="shared" si="0"/>
        <v>星期三</v>
      </c>
      <c r="E56" s="8" t="str">
        <f t="shared" si="3"/>
        <v>日常</v>
      </c>
    </row>
    <row r="57" spans="3:5">
      <c r="C57" s="10">
        <f t="shared" si="4"/>
        <v>43510</v>
      </c>
      <c r="D57" t="str">
        <f t="shared" si="0"/>
        <v>星期四</v>
      </c>
      <c r="E57" s="8" t="str">
        <f t="shared" si="3"/>
        <v>日常</v>
      </c>
    </row>
    <row r="58" spans="3:5">
      <c r="C58" s="11">
        <f t="shared" si="4"/>
        <v>43511</v>
      </c>
      <c r="D58" s="5" t="str">
        <f t="shared" si="0"/>
        <v>星期五</v>
      </c>
      <c r="E58" s="12" t="str">
        <f t="shared" si="3"/>
        <v>日常</v>
      </c>
    </row>
    <row r="59" spans="3:5">
      <c r="C59" s="11">
        <f t="shared" si="4"/>
        <v>43512</v>
      </c>
      <c r="D59" s="5" t="str">
        <f t="shared" si="0"/>
        <v>星期六</v>
      </c>
      <c r="E59" s="12" t="str">
        <f t="shared" si="3"/>
        <v>周末</v>
      </c>
    </row>
    <row r="60" ht="18" spans="3:6">
      <c r="C60" s="11">
        <f t="shared" si="4"/>
        <v>43513</v>
      </c>
      <c r="D60" s="5" t="str">
        <f t="shared" si="0"/>
        <v>星期日</v>
      </c>
      <c r="E60" s="12" t="str">
        <f t="shared" si="3"/>
        <v>周末</v>
      </c>
      <c r="F60" s="9"/>
    </row>
    <row r="61" spans="3:5">
      <c r="C61" s="10">
        <f t="shared" si="4"/>
        <v>43514</v>
      </c>
      <c r="D61" t="str">
        <f t="shared" si="0"/>
        <v>星期一</v>
      </c>
      <c r="E61" s="8" t="str">
        <f t="shared" si="3"/>
        <v>日常</v>
      </c>
    </row>
    <row r="62" spans="3:5">
      <c r="C62" s="10">
        <f t="shared" si="4"/>
        <v>43515</v>
      </c>
      <c r="D62" t="str">
        <f t="shared" si="0"/>
        <v>星期二</v>
      </c>
      <c r="E62" s="8" t="str">
        <f t="shared" si="3"/>
        <v>日常</v>
      </c>
    </row>
    <row r="63" spans="3:5">
      <c r="C63" s="10">
        <f t="shared" si="4"/>
        <v>43516</v>
      </c>
      <c r="D63" t="str">
        <f t="shared" si="0"/>
        <v>星期三</v>
      </c>
      <c r="E63" s="8" t="str">
        <f t="shared" si="3"/>
        <v>日常</v>
      </c>
    </row>
    <row r="64" spans="3:5">
      <c r="C64" s="10">
        <f t="shared" si="4"/>
        <v>43517</v>
      </c>
      <c r="D64" t="str">
        <f t="shared" si="0"/>
        <v>星期四</v>
      </c>
      <c r="E64" s="8" t="str">
        <f t="shared" si="3"/>
        <v>日常</v>
      </c>
    </row>
    <row r="65" spans="3:5">
      <c r="C65" s="10">
        <f t="shared" si="4"/>
        <v>43518</v>
      </c>
      <c r="D65" t="str">
        <f t="shared" si="0"/>
        <v>星期五</v>
      </c>
      <c r="E65" s="8" t="str">
        <f t="shared" si="3"/>
        <v>日常</v>
      </c>
    </row>
    <row r="66" spans="3:5">
      <c r="C66" s="10">
        <f t="shared" si="4"/>
        <v>43519</v>
      </c>
      <c r="D66" t="str">
        <f t="shared" si="0"/>
        <v>星期六</v>
      </c>
      <c r="E66" s="8" t="str">
        <f t="shared" si="3"/>
        <v>周末</v>
      </c>
    </row>
    <row r="67" spans="3:5">
      <c r="C67" s="10">
        <f t="shared" si="4"/>
        <v>43520</v>
      </c>
      <c r="D67" t="str">
        <f t="shared" ref="D67:D98" si="5">CHOOSE(WEEKDAY(C67,11),"星期一","星期二","星期三","星期四","星期五","星期六","星期日")</f>
        <v>星期日</v>
      </c>
      <c r="E67" s="8" t="str">
        <f t="shared" ref="E67:E98" si="6">IF(OR(D67="星期六",D67="星期日"),"周末","日常")</f>
        <v>周末</v>
      </c>
    </row>
    <row r="68" spans="3:5">
      <c r="C68" s="10">
        <f t="shared" si="4"/>
        <v>43521</v>
      </c>
      <c r="D68" t="str">
        <f t="shared" si="5"/>
        <v>星期一</v>
      </c>
      <c r="E68" s="8" t="str">
        <f t="shared" si="6"/>
        <v>日常</v>
      </c>
    </row>
    <row r="69" spans="3:5">
      <c r="C69" s="10">
        <f t="shared" si="4"/>
        <v>43522</v>
      </c>
      <c r="D69" t="str">
        <f t="shared" si="5"/>
        <v>星期二</v>
      </c>
      <c r="E69" s="8" t="str">
        <f t="shared" si="6"/>
        <v>日常</v>
      </c>
    </row>
    <row r="70" spans="3:5">
      <c r="C70" s="10">
        <f t="shared" si="4"/>
        <v>43523</v>
      </c>
      <c r="D70" t="str">
        <f t="shared" si="5"/>
        <v>星期三</v>
      </c>
      <c r="E70" s="8" t="str">
        <f t="shared" si="6"/>
        <v>日常</v>
      </c>
    </row>
    <row r="71" spans="3:5">
      <c r="C71" s="10">
        <f t="shared" si="4"/>
        <v>43524</v>
      </c>
      <c r="D71" t="str">
        <f t="shared" si="5"/>
        <v>星期四</v>
      </c>
      <c r="E71" s="8" t="str">
        <f t="shared" si="6"/>
        <v>日常</v>
      </c>
    </row>
    <row r="72" spans="3:5">
      <c r="C72" s="10">
        <f t="shared" si="4"/>
        <v>43525</v>
      </c>
      <c r="D72" t="str">
        <f t="shared" si="5"/>
        <v>星期五</v>
      </c>
      <c r="E72" s="8" t="str">
        <f t="shared" si="6"/>
        <v>日常</v>
      </c>
    </row>
    <row r="73" spans="3:5">
      <c r="C73" s="10">
        <f t="shared" si="4"/>
        <v>43526</v>
      </c>
      <c r="D73" t="str">
        <f t="shared" si="5"/>
        <v>星期六</v>
      </c>
      <c r="E73" s="8" t="str">
        <f t="shared" si="6"/>
        <v>周末</v>
      </c>
    </row>
    <row r="74" spans="3:5">
      <c r="C74" s="10">
        <f t="shared" si="4"/>
        <v>43527</v>
      </c>
      <c r="D74" t="str">
        <f t="shared" si="5"/>
        <v>星期日</v>
      </c>
      <c r="E74" s="8" t="str">
        <f t="shared" si="6"/>
        <v>周末</v>
      </c>
    </row>
    <row r="75" spans="3:5">
      <c r="C75" s="10">
        <f t="shared" si="4"/>
        <v>43528</v>
      </c>
      <c r="D75" t="str">
        <f t="shared" si="5"/>
        <v>星期一</v>
      </c>
      <c r="E75" s="8" t="str">
        <f t="shared" si="6"/>
        <v>日常</v>
      </c>
    </row>
    <row r="76" spans="3:5">
      <c r="C76" s="10">
        <f t="shared" si="4"/>
        <v>43529</v>
      </c>
      <c r="D76" t="str">
        <f t="shared" si="5"/>
        <v>星期二</v>
      </c>
      <c r="E76" s="8" t="str">
        <f t="shared" si="6"/>
        <v>日常</v>
      </c>
    </row>
    <row r="77" spans="3:5">
      <c r="C77" s="10">
        <f t="shared" si="4"/>
        <v>43530</v>
      </c>
      <c r="D77" t="str">
        <f t="shared" si="5"/>
        <v>星期三</v>
      </c>
      <c r="E77" s="8" t="str">
        <f t="shared" si="6"/>
        <v>日常</v>
      </c>
    </row>
    <row r="78" spans="3:5">
      <c r="C78" s="10">
        <f t="shared" si="4"/>
        <v>43531</v>
      </c>
      <c r="D78" t="str">
        <f t="shared" si="5"/>
        <v>星期四</v>
      </c>
      <c r="E78" s="8" t="str">
        <f t="shared" si="6"/>
        <v>日常</v>
      </c>
    </row>
    <row r="79" spans="3:5">
      <c r="C79" s="10">
        <f t="shared" si="4"/>
        <v>43532</v>
      </c>
      <c r="D79" t="str">
        <f t="shared" si="5"/>
        <v>星期五</v>
      </c>
      <c r="E79" s="8" t="str">
        <f t="shared" si="6"/>
        <v>日常</v>
      </c>
    </row>
    <row r="80" spans="3:5">
      <c r="C80" s="10">
        <f t="shared" si="4"/>
        <v>43533</v>
      </c>
      <c r="D80" t="str">
        <f t="shared" si="5"/>
        <v>星期六</v>
      </c>
      <c r="E80" s="8" t="str">
        <f t="shared" si="6"/>
        <v>周末</v>
      </c>
    </row>
    <row r="81" spans="3:5">
      <c r="C81" s="10">
        <f t="shared" si="4"/>
        <v>43534</v>
      </c>
      <c r="D81" t="str">
        <f t="shared" si="5"/>
        <v>星期日</v>
      </c>
      <c r="E81" s="8" t="str">
        <f t="shared" si="6"/>
        <v>周末</v>
      </c>
    </row>
    <row r="82" spans="3:5">
      <c r="C82" s="10">
        <f t="shared" si="4"/>
        <v>43535</v>
      </c>
      <c r="D82" t="str">
        <f t="shared" si="5"/>
        <v>星期一</v>
      </c>
      <c r="E82" s="8" t="str">
        <f t="shared" si="6"/>
        <v>日常</v>
      </c>
    </row>
    <row r="83" spans="3:5">
      <c r="C83" s="10">
        <f t="shared" si="4"/>
        <v>43536</v>
      </c>
      <c r="D83" t="str">
        <f t="shared" si="5"/>
        <v>星期二</v>
      </c>
      <c r="E83" s="8" t="str">
        <f t="shared" si="6"/>
        <v>日常</v>
      </c>
    </row>
    <row r="84" spans="3:5">
      <c r="C84" s="10">
        <f t="shared" si="4"/>
        <v>43537</v>
      </c>
      <c r="D84" t="str">
        <f t="shared" si="5"/>
        <v>星期三</v>
      </c>
      <c r="E84" s="8" t="str">
        <f t="shared" si="6"/>
        <v>日常</v>
      </c>
    </row>
    <row r="85" spans="3:5">
      <c r="C85" s="10">
        <f t="shared" si="4"/>
        <v>43538</v>
      </c>
      <c r="D85" t="str">
        <f t="shared" si="5"/>
        <v>星期四</v>
      </c>
      <c r="E85" s="8" t="str">
        <f t="shared" si="6"/>
        <v>日常</v>
      </c>
    </row>
    <row r="86" spans="3:5">
      <c r="C86" s="10">
        <f t="shared" si="4"/>
        <v>43539</v>
      </c>
      <c r="D86" t="str">
        <f t="shared" si="5"/>
        <v>星期五</v>
      </c>
      <c r="E86" s="8" t="str">
        <f t="shared" si="6"/>
        <v>日常</v>
      </c>
    </row>
    <row r="87" spans="3:5">
      <c r="C87" s="10">
        <f t="shared" si="4"/>
        <v>43540</v>
      </c>
      <c r="D87" t="str">
        <f t="shared" si="5"/>
        <v>星期六</v>
      </c>
      <c r="E87" s="8" t="str">
        <f t="shared" si="6"/>
        <v>周末</v>
      </c>
    </row>
    <row r="88" spans="3:5">
      <c r="C88" s="10">
        <f t="shared" si="4"/>
        <v>43541</v>
      </c>
      <c r="D88" t="str">
        <f t="shared" si="5"/>
        <v>星期日</v>
      </c>
      <c r="E88" s="8" t="str">
        <f t="shared" si="6"/>
        <v>周末</v>
      </c>
    </row>
    <row r="89" spans="3:5">
      <c r="C89" s="10">
        <f t="shared" si="4"/>
        <v>43542</v>
      </c>
      <c r="D89" t="str">
        <f t="shared" si="5"/>
        <v>星期一</v>
      </c>
      <c r="E89" s="8" t="str">
        <f t="shared" si="6"/>
        <v>日常</v>
      </c>
    </row>
    <row r="90" spans="3:5">
      <c r="C90" s="10">
        <f t="shared" si="4"/>
        <v>43543</v>
      </c>
      <c r="D90" t="str">
        <f t="shared" si="5"/>
        <v>星期二</v>
      </c>
      <c r="E90" s="8" t="str">
        <f t="shared" si="6"/>
        <v>日常</v>
      </c>
    </row>
    <row r="91" spans="3:5">
      <c r="C91" s="10">
        <f t="shared" si="4"/>
        <v>43544</v>
      </c>
      <c r="D91" t="str">
        <f t="shared" si="5"/>
        <v>星期三</v>
      </c>
      <c r="E91" s="8" t="str">
        <f t="shared" si="6"/>
        <v>日常</v>
      </c>
    </row>
    <row r="92" spans="3:5">
      <c r="C92" s="10">
        <f t="shared" si="4"/>
        <v>43545</v>
      </c>
      <c r="D92" t="str">
        <f t="shared" si="5"/>
        <v>星期四</v>
      </c>
      <c r="E92" s="8" t="str">
        <f t="shared" si="6"/>
        <v>日常</v>
      </c>
    </row>
    <row r="93" spans="3:5">
      <c r="C93" s="10">
        <f t="shared" si="4"/>
        <v>43546</v>
      </c>
      <c r="D93" t="str">
        <f t="shared" si="5"/>
        <v>星期五</v>
      </c>
      <c r="E93" s="8" t="str">
        <f t="shared" si="6"/>
        <v>日常</v>
      </c>
    </row>
    <row r="94" spans="3:5">
      <c r="C94" s="10">
        <f t="shared" si="4"/>
        <v>43547</v>
      </c>
      <c r="D94" t="str">
        <f t="shared" si="5"/>
        <v>星期六</v>
      </c>
      <c r="E94" s="8" t="str">
        <f t="shared" si="6"/>
        <v>周末</v>
      </c>
    </row>
    <row r="95" spans="3:5">
      <c r="C95" s="10">
        <f t="shared" si="4"/>
        <v>43548</v>
      </c>
      <c r="D95" t="str">
        <f t="shared" si="5"/>
        <v>星期日</v>
      </c>
      <c r="E95" s="8" t="str">
        <f t="shared" si="6"/>
        <v>周末</v>
      </c>
    </row>
    <row r="96" spans="3:5">
      <c r="C96" s="10">
        <f t="shared" ref="C96:C159" si="7">C95+1</f>
        <v>43549</v>
      </c>
      <c r="D96" t="str">
        <f t="shared" si="5"/>
        <v>星期一</v>
      </c>
      <c r="E96" s="8" t="str">
        <f t="shared" si="6"/>
        <v>日常</v>
      </c>
    </row>
    <row r="97" spans="3:5">
      <c r="C97" s="10">
        <f t="shared" si="7"/>
        <v>43550</v>
      </c>
      <c r="D97" t="str">
        <f t="shared" si="5"/>
        <v>星期二</v>
      </c>
      <c r="E97" s="8" t="str">
        <f t="shared" si="6"/>
        <v>日常</v>
      </c>
    </row>
    <row r="98" spans="3:5">
      <c r="C98" s="10">
        <f t="shared" si="7"/>
        <v>43551</v>
      </c>
      <c r="D98" t="str">
        <f t="shared" si="5"/>
        <v>星期三</v>
      </c>
      <c r="E98" s="8" t="str">
        <f t="shared" si="6"/>
        <v>日常</v>
      </c>
    </row>
    <row r="99" spans="3:5">
      <c r="C99" s="10">
        <f t="shared" si="7"/>
        <v>43552</v>
      </c>
      <c r="D99" t="str">
        <f t="shared" ref="D99:D162" si="8">CHOOSE(WEEKDAY(C99,11),"星期一","星期二","星期三","星期四","星期五","星期六","星期日")</f>
        <v>星期四</v>
      </c>
      <c r="E99" s="8" t="str">
        <f t="shared" ref="E99:E162" si="9">IF(OR(D99="星期六",D99="星期日"),"周末","日常")</f>
        <v>日常</v>
      </c>
    </row>
    <row r="100" spans="3:5">
      <c r="C100" s="10">
        <f t="shared" si="7"/>
        <v>43553</v>
      </c>
      <c r="D100" t="str">
        <f t="shared" si="8"/>
        <v>星期五</v>
      </c>
      <c r="E100" s="8" t="str">
        <f t="shared" si="9"/>
        <v>日常</v>
      </c>
    </row>
    <row r="101" spans="3:5">
      <c r="C101" s="10">
        <f t="shared" si="7"/>
        <v>43554</v>
      </c>
      <c r="D101" t="str">
        <f t="shared" si="8"/>
        <v>星期六</v>
      </c>
      <c r="E101" s="8" t="str">
        <f t="shared" si="9"/>
        <v>周末</v>
      </c>
    </row>
    <row r="102" spans="3:5">
      <c r="C102" s="10">
        <f t="shared" si="7"/>
        <v>43555</v>
      </c>
      <c r="D102" t="str">
        <f t="shared" si="8"/>
        <v>星期日</v>
      </c>
      <c r="E102" s="8" t="str">
        <f t="shared" si="9"/>
        <v>周末</v>
      </c>
    </row>
    <row r="103" spans="3:5">
      <c r="C103" s="10">
        <f t="shared" si="7"/>
        <v>43556</v>
      </c>
      <c r="D103" t="str">
        <f t="shared" si="8"/>
        <v>星期一</v>
      </c>
      <c r="E103" s="8" t="str">
        <f t="shared" si="9"/>
        <v>日常</v>
      </c>
    </row>
    <row r="104" spans="3:5">
      <c r="C104" s="10">
        <f t="shared" si="7"/>
        <v>43557</v>
      </c>
      <c r="D104" t="str">
        <f t="shared" si="8"/>
        <v>星期二</v>
      </c>
      <c r="E104" s="8" t="str">
        <f t="shared" si="9"/>
        <v>日常</v>
      </c>
    </row>
    <row r="105" spans="3:5">
      <c r="C105" s="10">
        <f t="shared" si="7"/>
        <v>43558</v>
      </c>
      <c r="D105" t="str">
        <f t="shared" si="8"/>
        <v>星期三</v>
      </c>
      <c r="E105" s="8" t="str">
        <f t="shared" si="9"/>
        <v>日常</v>
      </c>
    </row>
    <row r="106" spans="3:5">
      <c r="C106" s="10">
        <f t="shared" si="7"/>
        <v>43559</v>
      </c>
      <c r="D106" t="str">
        <f t="shared" si="8"/>
        <v>星期四</v>
      </c>
      <c r="E106" s="8" t="str">
        <f t="shared" si="9"/>
        <v>日常</v>
      </c>
    </row>
    <row r="107" ht="18" spans="3:6">
      <c r="C107" s="7">
        <f t="shared" si="7"/>
        <v>43560</v>
      </c>
      <c r="D107" s="14" t="str">
        <f t="shared" si="8"/>
        <v>星期五</v>
      </c>
      <c r="E107" s="6" t="s">
        <v>17</v>
      </c>
      <c r="F107" s="9"/>
    </row>
    <row r="108" ht="18" spans="3:6">
      <c r="C108" s="7">
        <f t="shared" si="7"/>
        <v>43561</v>
      </c>
      <c r="D108" s="14" t="str">
        <f t="shared" si="8"/>
        <v>星期六</v>
      </c>
      <c r="E108" s="6" t="s">
        <v>16</v>
      </c>
      <c r="F108" s="9"/>
    </row>
    <row r="109" ht="18" spans="3:6">
      <c r="C109" s="7">
        <f t="shared" si="7"/>
        <v>43562</v>
      </c>
      <c r="D109" s="14" t="str">
        <f t="shared" si="8"/>
        <v>星期日</v>
      </c>
      <c r="E109" s="6" t="s">
        <v>16</v>
      </c>
      <c r="F109" s="9"/>
    </row>
    <row r="110" spans="3:5">
      <c r="C110" s="10">
        <f t="shared" si="7"/>
        <v>43563</v>
      </c>
      <c r="D110" t="str">
        <f t="shared" si="8"/>
        <v>星期一</v>
      </c>
      <c r="E110" s="8" t="str">
        <f t="shared" si="9"/>
        <v>日常</v>
      </c>
    </row>
    <row r="111" spans="3:5">
      <c r="C111" s="10">
        <f t="shared" si="7"/>
        <v>43564</v>
      </c>
      <c r="D111" t="str">
        <f t="shared" si="8"/>
        <v>星期二</v>
      </c>
      <c r="E111" s="8" t="str">
        <f t="shared" si="9"/>
        <v>日常</v>
      </c>
    </row>
    <row r="112" spans="3:5">
      <c r="C112" s="10">
        <f t="shared" si="7"/>
        <v>43565</v>
      </c>
      <c r="D112" t="str">
        <f t="shared" si="8"/>
        <v>星期三</v>
      </c>
      <c r="E112" s="8" t="str">
        <f t="shared" si="9"/>
        <v>日常</v>
      </c>
    </row>
    <row r="113" spans="3:5">
      <c r="C113" s="10">
        <f t="shared" si="7"/>
        <v>43566</v>
      </c>
      <c r="D113" t="str">
        <f t="shared" si="8"/>
        <v>星期四</v>
      </c>
      <c r="E113" s="8" t="str">
        <f t="shared" si="9"/>
        <v>日常</v>
      </c>
    </row>
    <row r="114" spans="3:5">
      <c r="C114" s="10">
        <f t="shared" si="7"/>
        <v>43567</v>
      </c>
      <c r="D114" t="str">
        <f t="shared" si="8"/>
        <v>星期五</v>
      </c>
      <c r="E114" s="8" t="str">
        <f t="shared" si="9"/>
        <v>日常</v>
      </c>
    </row>
    <row r="115" spans="3:5">
      <c r="C115" s="10">
        <f t="shared" si="7"/>
        <v>43568</v>
      </c>
      <c r="D115" t="str">
        <f t="shared" si="8"/>
        <v>星期六</v>
      </c>
      <c r="E115" s="8" t="str">
        <f t="shared" si="9"/>
        <v>周末</v>
      </c>
    </row>
    <row r="116" spans="3:5">
      <c r="C116" s="10">
        <f t="shared" si="7"/>
        <v>43569</v>
      </c>
      <c r="D116" t="str">
        <f t="shared" si="8"/>
        <v>星期日</v>
      </c>
      <c r="E116" s="8" t="str">
        <f t="shared" si="9"/>
        <v>周末</v>
      </c>
    </row>
    <row r="117" spans="3:5">
      <c r="C117" s="10">
        <f t="shared" si="7"/>
        <v>43570</v>
      </c>
      <c r="D117" t="str">
        <f t="shared" si="8"/>
        <v>星期一</v>
      </c>
      <c r="E117" s="8" t="str">
        <f t="shared" si="9"/>
        <v>日常</v>
      </c>
    </row>
    <row r="118" spans="3:5">
      <c r="C118" s="10">
        <f t="shared" si="7"/>
        <v>43571</v>
      </c>
      <c r="D118" t="str">
        <f t="shared" si="8"/>
        <v>星期二</v>
      </c>
      <c r="E118" s="8" t="str">
        <f t="shared" si="9"/>
        <v>日常</v>
      </c>
    </row>
    <row r="119" spans="3:5">
      <c r="C119" s="10">
        <f t="shared" si="7"/>
        <v>43572</v>
      </c>
      <c r="D119" t="str">
        <f t="shared" si="8"/>
        <v>星期三</v>
      </c>
      <c r="E119" s="8" t="str">
        <f t="shared" si="9"/>
        <v>日常</v>
      </c>
    </row>
    <row r="120" spans="3:5">
      <c r="C120" s="10">
        <f t="shared" si="7"/>
        <v>43573</v>
      </c>
      <c r="D120" t="str">
        <f t="shared" si="8"/>
        <v>星期四</v>
      </c>
      <c r="E120" s="8" t="str">
        <f t="shared" si="9"/>
        <v>日常</v>
      </c>
    </row>
    <row r="121" spans="3:5">
      <c r="C121" s="10">
        <f t="shared" si="7"/>
        <v>43574</v>
      </c>
      <c r="D121" t="str">
        <f t="shared" si="8"/>
        <v>星期五</v>
      </c>
      <c r="E121" s="8" t="str">
        <f t="shared" si="9"/>
        <v>日常</v>
      </c>
    </row>
    <row r="122" spans="3:5">
      <c r="C122" s="10">
        <f t="shared" si="7"/>
        <v>43575</v>
      </c>
      <c r="D122" t="str">
        <f t="shared" si="8"/>
        <v>星期六</v>
      </c>
      <c r="E122" s="8" t="str">
        <f t="shared" si="9"/>
        <v>周末</v>
      </c>
    </row>
    <row r="123" spans="3:5">
      <c r="C123" s="10">
        <f t="shared" si="7"/>
        <v>43576</v>
      </c>
      <c r="D123" t="str">
        <f t="shared" si="8"/>
        <v>星期日</v>
      </c>
      <c r="E123" s="8" t="str">
        <f t="shared" si="9"/>
        <v>周末</v>
      </c>
    </row>
    <row r="124" spans="3:5">
      <c r="C124" s="10">
        <f t="shared" si="7"/>
        <v>43577</v>
      </c>
      <c r="D124" t="str">
        <f t="shared" si="8"/>
        <v>星期一</v>
      </c>
      <c r="E124" s="8" t="str">
        <f t="shared" si="9"/>
        <v>日常</v>
      </c>
    </row>
    <row r="125" spans="3:5">
      <c r="C125" s="10">
        <f t="shared" si="7"/>
        <v>43578</v>
      </c>
      <c r="D125" t="str">
        <f t="shared" si="8"/>
        <v>星期二</v>
      </c>
      <c r="E125" s="8" t="str">
        <f t="shared" si="9"/>
        <v>日常</v>
      </c>
    </row>
    <row r="126" spans="3:5">
      <c r="C126" s="10">
        <f t="shared" si="7"/>
        <v>43579</v>
      </c>
      <c r="D126" t="str">
        <f t="shared" si="8"/>
        <v>星期三</v>
      </c>
      <c r="E126" s="8" t="str">
        <f t="shared" si="9"/>
        <v>日常</v>
      </c>
    </row>
    <row r="127" spans="3:5">
      <c r="C127" s="10">
        <f t="shared" si="7"/>
        <v>43580</v>
      </c>
      <c r="D127" t="str">
        <f t="shared" si="8"/>
        <v>星期四</v>
      </c>
      <c r="E127" s="8" t="str">
        <f t="shared" si="9"/>
        <v>日常</v>
      </c>
    </row>
    <row r="128" spans="3:5">
      <c r="C128" s="10">
        <f t="shared" si="7"/>
        <v>43581</v>
      </c>
      <c r="D128" t="str">
        <f t="shared" si="8"/>
        <v>星期五</v>
      </c>
      <c r="E128" s="8" t="str">
        <f t="shared" si="9"/>
        <v>日常</v>
      </c>
    </row>
    <row r="129" spans="3:5">
      <c r="C129" s="10">
        <f t="shared" si="7"/>
        <v>43582</v>
      </c>
      <c r="D129" t="str">
        <f t="shared" si="8"/>
        <v>星期六</v>
      </c>
      <c r="E129" s="8" t="str">
        <f t="shared" si="9"/>
        <v>周末</v>
      </c>
    </row>
    <row r="130" spans="3:5">
      <c r="C130" s="10">
        <f t="shared" si="7"/>
        <v>43583</v>
      </c>
      <c r="D130" t="str">
        <f t="shared" si="8"/>
        <v>星期日</v>
      </c>
      <c r="E130" s="8" t="str">
        <f t="shared" si="9"/>
        <v>周末</v>
      </c>
    </row>
    <row r="131" spans="3:5">
      <c r="C131" s="10">
        <f t="shared" si="7"/>
        <v>43584</v>
      </c>
      <c r="D131" t="str">
        <f t="shared" si="8"/>
        <v>星期一</v>
      </c>
      <c r="E131" s="8" t="str">
        <f t="shared" si="9"/>
        <v>日常</v>
      </c>
    </row>
    <row r="132" spans="3:5">
      <c r="C132" s="10">
        <f t="shared" si="7"/>
        <v>43585</v>
      </c>
      <c r="D132" t="str">
        <f t="shared" si="8"/>
        <v>星期二</v>
      </c>
      <c r="E132" s="8" t="str">
        <f t="shared" si="9"/>
        <v>日常</v>
      </c>
    </row>
    <row r="133" ht="18" spans="3:6">
      <c r="C133" s="7">
        <f t="shared" si="7"/>
        <v>43586</v>
      </c>
      <c r="D133" s="14" t="str">
        <f t="shared" si="8"/>
        <v>星期三</v>
      </c>
      <c r="E133" s="6" t="s">
        <v>17</v>
      </c>
      <c r="F133" s="9"/>
    </row>
    <row r="134" spans="3:5">
      <c r="C134" s="10">
        <f t="shared" si="7"/>
        <v>43587</v>
      </c>
      <c r="D134" t="str">
        <f t="shared" si="8"/>
        <v>星期四</v>
      </c>
      <c r="E134" s="8" t="str">
        <f t="shared" si="9"/>
        <v>日常</v>
      </c>
    </row>
    <row r="135" spans="3:5">
      <c r="C135" s="10">
        <f t="shared" si="7"/>
        <v>43588</v>
      </c>
      <c r="D135" t="str">
        <f t="shared" si="8"/>
        <v>星期五</v>
      </c>
      <c r="E135" s="8" t="str">
        <f t="shared" si="9"/>
        <v>日常</v>
      </c>
    </row>
    <row r="136" spans="3:5">
      <c r="C136" s="10">
        <f t="shared" si="7"/>
        <v>43589</v>
      </c>
      <c r="D136" t="str">
        <f t="shared" si="8"/>
        <v>星期六</v>
      </c>
      <c r="E136" s="8" t="str">
        <f t="shared" si="9"/>
        <v>周末</v>
      </c>
    </row>
    <row r="137" spans="3:5">
      <c r="C137" s="10">
        <f t="shared" si="7"/>
        <v>43590</v>
      </c>
      <c r="D137" t="str">
        <f t="shared" si="8"/>
        <v>星期日</v>
      </c>
      <c r="E137" s="8" t="str">
        <f t="shared" si="9"/>
        <v>周末</v>
      </c>
    </row>
    <row r="138" spans="3:5">
      <c r="C138" s="10">
        <f t="shared" si="7"/>
        <v>43591</v>
      </c>
      <c r="D138" t="str">
        <f t="shared" si="8"/>
        <v>星期一</v>
      </c>
      <c r="E138" s="8" t="str">
        <f t="shared" si="9"/>
        <v>日常</v>
      </c>
    </row>
    <row r="139" spans="3:5">
      <c r="C139" s="10">
        <f t="shared" si="7"/>
        <v>43592</v>
      </c>
      <c r="D139" t="str">
        <f t="shared" si="8"/>
        <v>星期二</v>
      </c>
      <c r="E139" s="8" t="str">
        <f t="shared" si="9"/>
        <v>日常</v>
      </c>
    </row>
    <row r="140" spans="3:5">
      <c r="C140" s="10">
        <f t="shared" si="7"/>
        <v>43593</v>
      </c>
      <c r="D140" t="str">
        <f t="shared" si="8"/>
        <v>星期三</v>
      </c>
      <c r="E140" s="8" t="str">
        <f t="shared" si="9"/>
        <v>日常</v>
      </c>
    </row>
    <row r="141" spans="3:5">
      <c r="C141" s="10">
        <f t="shared" si="7"/>
        <v>43594</v>
      </c>
      <c r="D141" t="str">
        <f t="shared" si="8"/>
        <v>星期四</v>
      </c>
      <c r="E141" s="8" t="str">
        <f t="shared" si="9"/>
        <v>日常</v>
      </c>
    </row>
    <row r="142" spans="3:5">
      <c r="C142" s="10">
        <f t="shared" si="7"/>
        <v>43595</v>
      </c>
      <c r="D142" t="str">
        <f t="shared" si="8"/>
        <v>星期五</v>
      </c>
      <c r="E142" s="8" t="str">
        <f t="shared" si="9"/>
        <v>日常</v>
      </c>
    </row>
    <row r="143" spans="3:5">
      <c r="C143" s="10">
        <f t="shared" si="7"/>
        <v>43596</v>
      </c>
      <c r="D143" t="str">
        <f t="shared" si="8"/>
        <v>星期六</v>
      </c>
      <c r="E143" s="8" t="str">
        <f t="shared" si="9"/>
        <v>周末</v>
      </c>
    </row>
    <row r="144" spans="3:5">
      <c r="C144" s="10">
        <f t="shared" si="7"/>
        <v>43597</v>
      </c>
      <c r="D144" t="str">
        <f t="shared" si="8"/>
        <v>星期日</v>
      </c>
      <c r="E144" s="8" t="str">
        <f t="shared" si="9"/>
        <v>周末</v>
      </c>
    </row>
    <row r="145" spans="3:5">
      <c r="C145" s="10">
        <f t="shared" si="7"/>
        <v>43598</v>
      </c>
      <c r="D145" t="str">
        <f t="shared" si="8"/>
        <v>星期一</v>
      </c>
      <c r="E145" s="8" t="str">
        <f t="shared" si="9"/>
        <v>日常</v>
      </c>
    </row>
    <row r="146" spans="3:5">
      <c r="C146" s="10">
        <f t="shared" si="7"/>
        <v>43599</v>
      </c>
      <c r="D146" t="str">
        <f t="shared" si="8"/>
        <v>星期二</v>
      </c>
      <c r="E146" s="8" t="str">
        <f t="shared" si="9"/>
        <v>日常</v>
      </c>
    </row>
    <row r="147" spans="3:5">
      <c r="C147" s="10">
        <f t="shared" si="7"/>
        <v>43600</v>
      </c>
      <c r="D147" t="str">
        <f t="shared" si="8"/>
        <v>星期三</v>
      </c>
      <c r="E147" s="8" t="str">
        <f t="shared" si="9"/>
        <v>日常</v>
      </c>
    </row>
    <row r="148" spans="3:5">
      <c r="C148" s="10">
        <f t="shared" si="7"/>
        <v>43601</v>
      </c>
      <c r="D148" t="str">
        <f t="shared" si="8"/>
        <v>星期四</v>
      </c>
      <c r="E148" s="8" t="str">
        <f t="shared" si="9"/>
        <v>日常</v>
      </c>
    </row>
    <row r="149" spans="3:5">
      <c r="C149" s="10">
        <f t="shared" si="7"/>
        <v>43602</v>
      </c>
      <c r="D149" t="str">
        <f t="shared" si="8"/>
        <v>星期五</v>
      </c>
      <c r="E149" s="8" t="str">
        <f t="shared" si="9"/>
        <v>日常</v>
      </c>
    </row>
    <row r="150" spans="3:5">
      <c r="C150" s="10">
        <f t="shared" si="7"/>
        <v>43603</v>
      </c>
      <c r="D150" t="str">
        <f t="shared" si="8"/>
        <v>星期六</v>
      </c>
      <c r="E150" s="8" t="str">
        <f t="shared" si="9"/>
        <v>周末</v>
      </c>
    </row>
    <row r="151" spans="3:5">
      <c r="C151" s="10">
        <f t="shared" si="7"/>
        <v>43604</v>
      </c>
      <c r="D151" t="str">
        <f t="shared" si="8"/>
        <v>星期日</v>
      </c>
      <c r="E151" s="8" t="str">
        <f t="shared" si="9"/>
        <v>周末</v>
      </c>
    </row>
    <row r="152" spans="3:5">
      <c r="C152" s="10">
        <f t="shared" si="7"/>
        <v>43605</v>
      </c>
      <c r="D152" t="str">
        <f t="shared" si="8"/>
        <v>星期一</v>
      </c>
      <c r="E152" s="8" t="str">
        <f t="shared" si="9"/>
        <v>日常</v>
      </c>
    </row>
    <row r="153" spans="3:5">
      <c r="C153" s="10">
        <f t="shared" si="7"/>
        <v>43606</v>
      </c>
      <c r="D153" t="str">
        <f t="shared" si="8"/>
        <v>星期二</v>
      </c>
      <c r="E153" s="8" t="str">
        <f t="shared" si="9"/>
        <v>日常</v>
      </c>
    </row>
    <row r="154" spans="3:5">
      <c r="C154" s="10">
        <f t="shared" si="7"/>
        <v>43607</v>
      </c>
      <c r="D154" t="str">
        <f t="shared" si="8"/>
        <v>星期三</v>
      </c>
      <c r="E154" s="8" t="str">
        <f t="shared" si="9"/>
        <v>日常</v>
      </c>
    </row>
    <row r="155" spans="3:5">
      <c r="C155" s="10">
        <f t="shared" si="7"/>
        <v>43608</v>
      </c>
      <c r="D155" t="str">
        <f t="shared" si="8"/>
        <v>星期四</v>
      </c>
      <c r="E155" s="8" t="str">
        <f t="shared" si="9"/>
        <v>日常</v>
      </c>
    </row>
    <row r="156" spans="3:5">
      <c r="C156" s="11">
        <f t="shared" si="7"/>
        <v>43609</v>
      </c>
      <c r="D156" s="5" t="str">
        <f t="shared" si="8"/>
        <v>星期五</v>
      </c>
      <c r="E156" s="12" t="str">
        <f t="shared" si="9"/>
        <v>日常</v>
      </c>
    </row>
    <row r="157" spans="3:5">
      <c r="C157" s="11">
        <f t="shared" si="7"/>
        <v>43610</v>
      </c>
      <c r="D157" s="5" t="str">
        <f t="shared" si="8"/>
        <v>星期六</v>
      </c>
      <c r="E157" s="12" t="str">
        <f t="shared" si="9"/>
        <v>周末</v>
      </c>
    </row>
    <row r="158" ht="18" spans="3:6">
      <c r="C158" s="11">
        <f t="shared" si="7"/>
        <v>43611</v>
      </c>
      <c r="D158" s="5" t="str">
        <f t="shared" si="8"/>
        <v>星期日</v>
      </c>
      <c r="E158" s="12" t="str">
        <f t="shared" si="9"/>
        <v>周末</v>
      </c>
      <c r="F158" s="9"/>
    </row>
    <row r="159" spans="3:5">
      <c r="C159" s="10">
        <f t="shared" si="7"/>
        <v>43612</v>
      </c>
      <c r="D159" t="str">
        <f t="shared" si="8"/>
        <v>星期一</v>
      </c>
      <c r="E159" s="8" t="str">
        <f t="shared" si="9"/>
        <v>日常</v>
      </c>
    </row>
    <row r="160" spans="3:5">
      <c r="C160" s="10">
        <f t="shared" ref="C160:C223" si="10">C159+1</f>
        <v>43613</v>
      </c>
      <c r="D160" t="str">
        <f t="shared" si="8"/>
        <v>星期二</v>
      </c>
      <c r="E160" s="8" t="str">
        <f t="shared" si="9"/>
        <v>日常</v>
      </c>
    </row>
    <row r="161" spans="3:5">
      <c r="C161" s="10">
        <f t="shared" si="10"/>
        <v>43614</v>
      </c>
      <c r="D161" t="str">
        <f t="shared" si="8"/>
        <v>星期三</v>
      </c>
      <c r="E161" s="8" t="str">
        <f t="shared" si="9"/>
        <v>日常</v>
      </c>
    </row>
    <row r="162" spans="3:5">
      <c r="C162" s="10">
        <f t="shared" si="10"/>
        <v>43615</v>
      </c>
      <c r="D162" t="str">
        <f t="shared" si="8"/>
        <v>星期四</v>
      </c>
      <c r="E162" s="8" t="str">
        <f t="shared" si="9"/>
        <v>日常</v>
      </c>
    </row>
    <row r="163" ht="18" spans="3:6">
      <c r="C163" s="10">
        <f t="shared" si="10"/>
        <v>43616</v>
      </c>
      <c r="D163" t="str">
        <f t="shared" ref="D163:D226" si="11">CHOOSE(WEEKDAY(C163,11),"星期一","星期二","星期三","星期四","星期五","星期六","星期日")</f>
        <v>星期五</v>
      </c>
      <c r="E163" s="8" t="s">
        <v>15</v>
      </c>
      <c r="F163" s="9"/>
    </row>
    <row r="164" ht="18" spans="3:6">
      <c r="C164" s="10">
        <f t="shared" si="10"/>
        <v>43617</v>
      </c>
      <c r="D164" t="str">
        <f t="shared" si="11"/>
        <v>星期六</v>
      </c>
      <c r="E164" s="8" t="s">
        <v>16</v>
      </c>
      <c r="F164" s="9"/>
    </row>
    <row r="165" ht="18" spans="3:6">
      <c r="C165" s="10">
        <f t="shared" si="10"/>
        <v>43618</v>
      </c>
      <c r="D165" t="str">
        <f t="shared" si="11"/>
        <v>星期日</v>
      </c>
      <c r="E165" s="8" t="s">
        <v>16</v>
      </c>
      <c r="F165" s="9"/>
    </row>
    <row r="166" ht="18" spans="3:6">
      <c r="C166" s="10">
        <f t="shared" si="10"/>
        <v>43619</v>
      </c>
      <c r="D166" t="str">
        <f t="shared" si="11"/>
        <v>星期一</v>
      </c>
      <c r="E166" s="8" t="str">
        <f t="shared" ref="E166:E169" si="12">IF(OR(D166="星期六",D166="星期日"),"周末","日常")</f>
        <v>日常</v>
      </c>
      <c r="F166" s="9"/>
    </row>
    <row r="167" ht="18" spans="3:6">
      <c r="C167" s="10">
        <f t="shared" si="10"/>
        <v>43620</v>
      </c>
      <c r="D167" t="str">
        <f t="shared" si="11"/>
        <v>星期二</v>
      </c>
      <c r="E167" s="8" t="str">
        <f t="shared" si="12"/>
        <v>日常</v>
      </c>
      <c r="F167" s="9"/>
    </row>
    <row r="168" ht="18" spans="3:6">
      <c r="C168" s="10">
        <f t="shared" si="10"/>
        <v>43621</v>
      </c>
      <c r="D168" t="str">
        <f t="shared" si="11"/>
        <v>星期三</v>
      </c>
      <c r="E168" s="8" t="str">
        <f t="shared" si="12"/>
        <v>日常</v>
      </c>
      <c r="F168" s="9"/>
    </row>
    <row r="169" ht="18" spans="3:6">
      <c r="C169" s="10">
        <f t="shared" si="10"/>
        <v>43622</v>
      </c>
      <c r="D169" t="str">
        <f t="shared" si="11"/>
        <v>星期四</v>
      </c>
      <c r="E169" s="8" t="str">
        <f t="shared" si="12"/>
        <v>日常</v>
      </c>
      <c r="F169" s="9"/>
    </row>
    <row r="170" ht="18" spans="3:6">
      <c r="C170" s="7">
        <f t="shared" si="10"/>
        <v>43623</v>
      </c>
      <c r="D170" s="14" t="str">
        <f t="shared" si="11"/>
        <v>星期五</v>
      </c>
      <c r="E170" s="6" t="s">
        <v>17</v>
      </c>
      <c r="F170" s="9"/>
    </row>
    <row r="171" ht="18" spans="3:6">
      <c r="C171" s="7">
        <f t="shared" si="10"/>
        <v>43624</v>
      </c>
      <c r="D171" s="14" t="str">
        <f t="shared" si="11"/>
        <v>星期六</v>
      </c>
      <c r="E171" s="6" t="s">
        <v>16</v>
      </c>
      <c r="F171" s="9"/>
    </row>
    <row r="172" ht="18" spans="3:6">
      <c r="C172" s="7">
        <f t="shared" si="10"/>
        <v>43625</v>
      </c>
      <c r="D172" s="14" t="str">
        <f t="shared" si="11"/>
        <v>星期日</v>
      </c>
      <c r="E172" s="6" t="s">
        <v>16</v>
      </c>
      <c r="F172" s="9"/>
    </row>
    <row r="173" spans="3:5">
      <c r="C173" s="10">
        <f t="shared" si="10"/>
        <v>43626</v>
      </c>
      <c r="D173" t="str">
        <f t="shared" si="11"/>
        <v>星期一</v>
      </c>
      <c r="E173" s="8" t="str">
        <f t="shared" ref="E173:E226" si="13">IF(OR(D173="星期六",D173="星期日"),"周末","日常")</f>
        <v>日常</v>
      </c>
    </row>
    <row r="174" spans="3:5">
      <c r="C174" s="10">
        <f t="shared" si="10"/>
        <v>43627</v>
      </c>
      <c r="D174" t="str">
        <f t="shared" si="11"/>
        <v>星期二</v>
      </c>
      <c r="E174" s="8" t="str">
        <f t="shared" si="13"/>
        <v>日常</v>
      </c>
    </row>
    <row r="175" spans="3:5">
      <c r="C175" s="10">
        <f t="shared" si="10"/>
        <v>43628</v>
      </c>
      <c r="D175" t="str">
        <f t="shared" si="11"/>
        <v>星期三</v>
      </c>
      <c r="E175" s="8" t="str">
        <f t="shared" si="13"/>
        <v>日常</v>
      </c>
    </row>
    <row r="176" spans="3:5">
      <c r="C176" s="10">
        <f t="shared" si="10"/>
        <v>43629</v>
      </c>
      <c r="D176" t="str">
        <f t="shared" si="11"/>
        <v>星期四</v>
      </c>
      <c r="E176" s="8" t="str">
        <f t="shared" si="13"/>
        <v>日常</v>
      </c>
    </row>
    <row r="177" spans="3:5">
      <c r="C177" s="10">
        <f t="shared" si="10"/>
        <v>43630</v>
      </c>
      <c r="D177" t="str">
        <f t="shared" si="11"/>
        <v>星期五</v>
      </c>
      <c r="E177" s="8" t="str">
        <f t="shared" si="13"/>
        <v>日常</v>
      </c>
    </row>
    <row r="178" spans="3:5">
      <c r="C178" s="10">
        <f t="shared" si="10"/>
        <v>43631</v>
      </c>
      <c r="D178" t="str">
        <f t="shared" si="11"/>
        <v>星期六</v>
      </c>
      <c r="E178" s="8" t="str">
        <f t="shared" si="13"/>
        <v>周末</v>
      </c>
    </row>
    <row r="179" spans="3:5">
      <c r="C179" s="10">
        <f t="shared" si="10"/>
        <v>43632</v>
      </c>
      <c r="D179" t="str">
        <f t="shared" si="11"/>
        <v>星期日</v>
      </c>
      <c r="E179" s="8" t="str">
        <f t="shared" si="13"/>
        <v>周末</v>
      </c>
    </row>
    <row r="180" spans="3:5">
      <c r="C180" s="10">
        <f t="shared" si="10"/>
        <v>43633</v>
      </c>
      <c r="D180" t="str">
        <f t="shared" si="11"/>
        <v>星期一</v>
      </c>
      <c r="E180" s="8" t="str">
        <f t="shared" si="13"/>
        <v>日常</v>
      </c>
    </row>
    <row r="181" spans="3:5">
      <c r="C181" s="10">
        <f t="shared" si="10"/>
        <v>43634</v>
      </c>
      <c r="D181" t="str">
        <f t="shared" si="11"/>
        <v>星期二</v>
      </c>
      <c r="E181" s="8" t="str">
        <f t="shared" si="13"/>
        <v>日常</v>
      </c>
    </row>
    <row r="182" spans="3:5">
      <c r="C182" s="10">
        <f t="shared" si="10"/>
        <v>43635</v>
      </c>
      <c r="D182" t="str">
        <f t="shared" si="11"/>
        <v>星期三</v>
      </c>
      <c r="E182" s="8" t="str">
        <f t="shared" si="13"/>
        <v>日常</v>
      </c>
    </row>
    <row r="183" spans="3:5">
      <c r="C183" s="10">
        <f t="shared" si="10"/>
        <v>43636</v>
      </c>
      <c r="D183" t="str">
        <f t="shared" si="11"/>
        <v>星期四</v>
      </c>
      <c r="E183" s="8" t="str">
        <f t="shared" si="13"/>
        <v>日常</v>
      </c>
    </row>
    <row r="184" spans="3:5">
      <c r="C184" s="10">
        <f t="shared" si="10"/>
        <v>43637</v>
      </c>
      <c r="D184" t="str">
        <f t="shared" si="11"/>
        <v>星期五</v>
      </c>
      <c r="E184" s="8" t="str">
        <f t="shared" si="13"/>
        <v>日常</v>
      </c>
    </row>
    <row r="185" spans="3:5">
      <c r="C185" s="10">
        <f t="shared" si="10"/>
        <v>43638</v>
      </c>
      <c r="D185" t="str">
        <f t="shared" si="11"/>
        <v>星期六</v>
      </c>
      <c r="E185" s="8" t="str">
        <f t="shared" si="13"/>
        <v>周末</v>
      </c>
    </row>
    <row r="186" spans="3:5">
      <c r="C186" s="10">
        <f t="shared" si="10"/>
        <v>43639</v>
      </c>
      <c r="D186" t="str">
        <f t="shared" si="11"/>
        <v>星期日</v>
      </c>
      <c r="E186" s="8" t="str">
        <f t="shared" si="13"/>
        <v>周末</v>
      </c>
    </row>
    <row r="187" spans="3:5">
      <c r="C187" s="10">
        <f t="shared" si="10"/>
        <v>43640</v>
      </c>
      <c r="D187" t="str">
        <f t="shared" si="11"/>
        <v>星期一</v>
      </c>
      <c r="E187" s="8" t="str">
        <f t="shared" si="13"/>
        <v>日常</v>
      </c>
    </row>
    <row r="188" spans="3:5">
      <c r="C188" s="10">
        <f t="shared" si="10"/>
        <v>43641</v>
      </c>
      <c r="D188" t="str">
        <f t="shared" si="11"/>
        <v>星期二</v>
      </c>
      <c r="E188" s="8" t="str">
        <f t="shared" si="13"/>
        <v>日常</v>
      </c>
    </row>
    <row r="189" spans="3:5">
      <c r="C189" s="10">
        <f t="shared" si="10"/>
        <v>43642</v>
      </c>
      <c r="D189" t="str">
        <f t="shared" si="11"/>
        <v>星期三</v>
      </c>
      <c r="E189" s="8" t="str">
        <f t="shared" si="13"/>
        <v>日常</v>
      </c>
    </row>
    <row r="190" spans="3:5">
      <c r="C190" s="10">
        <f t="shared" si="10"/>
        <v>43643</v>
      </c>
      <c r="D190" t="str">
        <f t="shared" si="11"/>
        <v>星期四</v>
      </c>
      <c r="E190" s="8" t="str">
        <f t="shared" si="13"/>
        <v>日常</v>
      </c>
    </row>
    <row r="191" spans="3:5">
      <c r="C191" s="10">
        <f t="shared" si="10"/>
        <v>43644</v>
      </c>
      <c r="D191" t="str">
        <f t="shared" si="11"/>
        <v>星期五</v>
      </c>
      <c r="E191" s="8" t="str">
        <f t="shared" si="13"/>
        <v>日常</v>
      </c>
    </row>
    <row r="192" spans="3:5">
      <c r="C192" s="10">
        <f t="shared" si="10"/>
        <v>43645</v>
      </c>
      <c r="D192" t="str">
        <f t="shared" si="11"/>
        <v>星期六</v>
      </c>
      <c r="E192" s="8" t="str">
        <f t="shared" si="13"/>
        <v>周末</v>
      </c>
    </row>
    <row r="193" spans="3:5">
      <c r="C193" s="10">
        <f t="shared" si="10"/>
        <v>43646</v>
      </c>
      <c r="D193" t="str">
        <f t="shared" si="11"/>
        <v>星期日</v>
      </c>
      <c r="E193" s="8" t="str">
        <f t="shared" si="13"/>
        <v>周末</v>
      </c>
    </row>
    <row r="194" spans="3:5">
      <c r="C194" s="10">
        <f t="shared" si="10"/>
        <v>43647</v>
      </c>
      <c r="D194" t="str">
        <f t="shared" si="11"/>
        <v>星期一</v>
      </c>
      <c r="E194" s="8" t="str">
        <f t="shared" si="13"/>
        <v>日常</v>
      </c>
    </row>
    <row r="195" spans="3:5">
      <c r="C195" s="10">
        <f t="shared" si="10"/>
        <v>43648</v>
      </c>
      <c r="D195" t="str">
        <f t="shared" si="11"/>
        <v>星期二</v>
      </c>
      <c r="E195" s="8" t="str">
        <f t="shared" si="13"/>
        <v>日常</v>
      </c>
    </row>
    <row r="196" spans="3:5">
      <c r="C196" s="10">
        <f t="shared" si="10"/>
        <v>43649</v>
      </c>
      <c r="D196" t="str">
        <f t="shared" si="11"/>
        <v>星期三</v>
      </c>
      <c r="E196" s="8" t="str">
        <f t="shared" si="13"/>
        <v>日常</v>
      </c>
    </row>
    <row r="197" spans="3:5">
      <c r="C197" s="10">
        <f t="shared" si="10"/>
        <v>43650</v>
      </c>
      <c r="D197" t="str">
        <f t="shared" si="11"/>
        <v>星期四</v>
      </c>
      <c r="E197" s="8" t="str">
        <f t="shared" si="13"/>
        <v>日常</v>
      </c>
    </row>
    <row r="198" spans="3:5">
      <c r="C198" s="10">
        <f t="shared" si="10"/>
        <v>43651</v>
      </c>
      <c r="D198" t="str">
        <f t="shared" si="11"/>
        <v>星期五</v>
      </c>
      <c r="E198" s="8" t="str">
        <f t="shared" si="13"/>
        <v>日常</v>
      </c>
    </row>
    <row r="199" spans="3:5">
      <c r="C199" s="10">
        <f t="shared" si="10"/>
        <v>43652</v>
      </c>
      <c r="D199" t="str">
        <f t="shared" si="11"/>
        <v>星期六</v>
      </c>
      <c r="E199" s="8" t="str">
        <f t="shared" si="13"/>
        <v>周末</v>
      </c>
    </row>
    <row r="200" spans="3:5">
      <c r="C200" s="10">
        <f t="shared" si="10"/>
        <v>43653</v>
      </c>
      <c r="D200" t="str">
        <f t="shared" si="11"/>
        <v>星期日</v>
      </c>
      <c r="E200" s="8" t="str">
        <f t="shared" si="13"/>
        <v>周末</v>
      </c>
    </row>
    <row r="201" spans="3:5">
      <c r="C201" s="10">
        <f t="shared" si="10"/>
        <v>43654</v>
      </c>
      <c r="D201" t="str">
        <f t="shared" si="11"/>
        <v>星期一</v>
      </c>
      <c r="E201" s="8" t="str">
        <f t="shared" si="13"/>
        <v>日常</v>
      </c>
    </row>
    <row r="202" spans="3:5">
      <c r="C202" s="10">
        <f t="shared" si="10"/>
        <v>43655</v>
      </c>
      <c r="D202" t="str">
        <f t="shared" si="11"/>
        <v>星期二</v>
      </c>
      <c r="E202" s="8" t="str">
        <f t="shared" si="13"/>
        <v>日常</v>
      </c>
    </row>
    <row r="203" spans="3:5">
      <c r="C203" s="10">
        <f t="shared" si="10"/>
        <v>43656</v>
      </c>
      <c r="D203" t="str">
        <f t="shared" si="11"/>
        <v>星期三</v>
      </c>
      <c r="E203" s="8" t="str">
        <f t="shared" si="13"/>
        <v>日常</v>
      </c>
    </row>
    <row r="204" spans="3:5">
      <c r="C204" s="10">
        <f t="shared" si="10"/>
        <v>43657</v>
      </c>
      <c r="D204" t="str">
        <f t="shared" si="11"/>
        <v>星期四</v>
      </c>
      <c r="E204" s="8" t="str">
        <f t="shared" si="13"/>
        <v>日常</v>
      </c>
    </row>
    <row r="205" spans="3:5">
      <c r="C205" s="10">
        <f t="shared" si="10"/>
        <v>43658</v>
      </c>
      <c r="D205" t="str">
        <f t="shared" si="11"/>
        <v>星期五</v>
      </c>
      <c r="E205" s="8" t="str">
        <f t="shared" si="13"/>
        <v>日常</v>
      </c>
    </row>
    <row r="206" spans="3:5">
      <c r="C206" s="10">
        <f t="shared" si="10"/>
        <v>43659</v>
      </c>
      <c r="D206" t="str">
        <f t="shared" si="11"/>
        <v>星期六</v>
      </c>
      <c r="E206" s="8" t="str">
        <f t="shared" si="13"/>
        <v>周末</v>
      </c>
    </row>
    <row r="207" spans="3:5">
      <c r="C207" s="10">
        <f t="shared" si="10"/>
        <v>43660</v>
      </c>
      <c r="D207" t="str">
        <f t="shared" si="11"/>
        <v>星期日</v>
      </c>
      <c r="E207" s="8" t="str">
        <f t="shared" si="13"/>
        <v>周末</v>
      </c>
    </row>
    <row r="208" spans="3:5">
      <c r="C208" s="10">
        <f t="shared" si="10"/>
        <v>43661</v>
      </c>
      <c r="D208" t="str">
        <f t="shared" si="11"/>
        <v>星期一</v>
      </c>
      <c r="E208" s="8" t="str">
        <f t="shared" si="13"/>
        <v>日常</v>
      </c>
    </row>
    <row r="209" spans="3:5">
      <c r="C209" s="10">
        <f t="shared" si="10"/>
        <v>43662</v>
      </c>
      <c r="D209" t="str">
        <f t="shared" si="11"/>
        <v>星期二</v>
      </c>
      <c r="E209" s="8" t="str">
        <f t="shared" si="13"/>
        <v>日常</v>
      </c>
    </row>
    <row r="210" spans="3:5">
      <c r="C210" s="10">
        <f t="shared" si="10"/>
        <v>43663</v>
      </c>
      <c r="D210" t="str">
        <f t="shared" si="11"/>
        <v>星期三</v>
      </c>
      <c r="E210" s="8" t="str">
        <f t="shared" si="13"/>
        <v>日常</v>
      </c>
    </row>
    <row r="211" spans="3:5">
      <c r="C211" s="10">
        <f t="shared" si="10"/>
        <v>43664</v>
      </c>
      <c r="D211" t="str">
        <f t="shared" si="11"/>
        <v>星期四</v>
      </c>
      <c r="E211" s="8" t="str">
        <f t="shared" si="13"/>
        <v>日常</v>
      </c>
    </row>
    <row r="212" spans="3:5">
      <c r="C212" s="10">
        <f t="shared" si="10"/>
        <v>43665</v>
      </c>
      <c r="D212" t="str">
        <f t="shared" si="11"/>
        <v>星期五</v>
      </c>
      <c r="E212" s="8" t="str">
        <f t="shared" si="13"/>
        <v>日常</v>
      </c>
    </row>
    <row r="213" spans="3:5">
      <c r="C213" s="10">
        <f t="shared" si="10"/>
        <v>43666</v>
      </c>
      <c r="D213" t="str">
        <f t="shared" si="11"/>
        <v>星期六</v>
      </c>
      <c r="E213" s="8" t="str">
        <f t="shared" si="13"/>
        <v>周末</v>
      </c>
    </row>
    <row r="214" spans="3:5">
      <c r="C214" s="10">
        <f t="shared" si="10"/>
        <v>43667</v>
      </c>
      <c r="D214" t="str">
        <f t="shared" si="11"/>
        <v>星期日</v>
      </c>
      <c r="E214" s="8" t="str">
        <f t="shared" si="13"/>
        <v>周末</v>
      </c>
    </row>
    <row r="215" spans="3:5">
      <c r="C215" s="10">
        <f t="shared" si="10"/>
        <v>43668</v>
      </c>
      <c r="D215" t="str">
        <f t="shared" si="11"/>
        <v>星期一</v>
      </c>
      <c r="E215" s="8" t="str">
        <f t="shared" si="13"/>
        <v>日常</v>
      </c>
    </row>
    <row r="216" spans="3:5">
      <c r="C216" s="10">
        <f t="shared" si="10"/>
        <v>43669</v>
      </c>
      <c r="D216" t="str">
        <f t="shared" si="11"/>
        <v>星期二</v>
      </c>
      <c r="E216" s="8" t="str">
        <f t="shared" si="13"/>
        <v>日常</v>
      </c>
    </row>
    <row r="217" spans="3:5">
      <c r="C217" s="10">
        <f t="shared" si="10"/>
        <v>43670</v>
      </c>
      <c r="D217" t="str">
        <f t="shared" si="11"/>
        <v>星期三</v>
      </c>
      <c r="E217" s="8" t="str">
        <f t="shared" si="13"/>
        <v>日常</v>
      </c>
    </row>
    <row r="218" spans="3:5">
      <c r="C218" s="10">
        <f t="shared" si="10"/>
        <v>43671</v>
      </c>
      <c r="D218" t="str">
        <f t="shared" si="11"/>
        <v>星期四</v>
      </c>
      <c r="E218" s="8" t="str">
        <f t="shared" si="13"/>
        <v>日常</v>
      </c>
    </row>
    <row r="219" spans="3:5">
      <c r="C219" s="10">
        <f t="shared" si="10"/>
        <v>43672</v>
      </c>
      <c r="D219" t="str">
        <f t="shared" si="11"/>
        <v>星期五</v>
      </c>
      <c r="E219" s="8" t="str">
        <f t="shared" si="13"/>
        <v>日常</v>
      </c>
    </row>
    <row r="220" spans="3:5">
      <c r="C220" s="10">
        <f t="shared" si="10"/>
        <v>43673</v>
      </c>
      <c r="D220" t="str">
        <f t="shared" si="11"/>
        <v>星期六</v>
      </c>
      <c r="E220" s="8" t="str">
        <f t="shared" si="13"/>
        <v>周末</v>
      </c>
    </row>
    <row r="221" spans="3:5">
      <c r="C221" s="10">
        <f t="shared" si="10"/>
        <v>43674</v>
      </c>
      <c r="D221" t="str">
        <f t="shared" si="11"/>
        <v>星期日</v>
      </c>
      <c r="E221" s="8" t="str">
        <f t="shared" si="13"/>
        <v>周末</v>
      </c>
    </row>
    <row r="222" spans="3:5">
      <c r="C222" s="10">
        <f t="shared" si="10"/>
        <v>43675</v>
      </c>
      <c r="D222" t="str">
        <f t="shared" si="11"/>
        <v>星期一</v>
      </c>
      <c r="E222" s="8" t="str">
        <f t="shared" si="13"/>
        <v>日常</v>
      </c>
    </row>
    <row r="223" spans="3:5">
      <c r="C223" s="10">
        <f t="shared" si="10"/>
        <v>43676</v>
      </c>
      <c r="D223" t="str">
        <f t="shared" si="11"/>
        <v>星期二</v>
      </c>
      <c r="E223" s="8" t="str">
        <f t="shared" si="13"/>
        <v>日常</v>
      </c>
    </row>
    <row r="224" spans="3:5">
      <c r="C224" s="10">
        <f t="shared" ref="C224:C287" si="14">C223+1</f>
        <v>43677</v>
      </c>
      <c r="D224" t="str">
        <f t="shared" si="11"/>
        <v>星期三</v>
      </c>
      <c r="E224" s="8" t="str">
        <f t="shared" si="13"/>
        <v>日常</v>
      </c>
    </row>
    <row r="225" spans="3:5">
      <c r="C225" s="10">
        <f t="shared" si="14"/>
        <v>43678</v>
      </c>
      <c r="D225" t="str">
        <f t="shared" si="11"/>
        <v>星期四</v>
      </c>
      <c r="E225" s="8" t="str">
        <f t="shared" si="13"/>
        <v>日常</v>
      </c>
    </row>
    <row r="226" spans="3:5">
      <c r="C226" s="10">
        <f t="shared" si="14"/>
        <v>43679</v>
      </c>
      <c r="D226" t="str">
        <f t="shared" si="11"/>
        <v>星期五</v>
      </c>
      <c r="E226" s="8" t="str">
        <f t="shared" si="13"/>
        <v>日常</v>
      </c>
    </row>
    <row r="227" spans="3:5">
      <c r="C227" s="10">
        <f t="shared" si="14"/>
        <v>43680</v>
      </c>
      <c r="D227" t="str">
        <f t="shared" ref="D227:D245" si="15">CHOOSE(WEEKDAY(C227,11),"星期一","星期二","星期三","星期四","星期五","星期六","星期日")</f>
        <v>星期六</v>
      </c>
      <c r="E227" s="8" t="str">
        <f t="shared" ref="E227:E245" si="16">IF(OR(D227="星期六",D227="星期日"),"周末","日常")</f>
        <v>周末</v>
      </c>
    </row>
    <row r="228" spans="3:5">
      <c r="C228" s="10">
        <f t="shared" si="14"/>
        <v>43681</v>
      </c>
      <c r="D228" t="str">
        <f t="shared" si="15"/>
        <v>星期日</v>
      </c>
      <c r="E228" s="8" t="str">
        <f t="shared" si="16"/>
        <v>周末</v>
      </c>
    </row>
    <row r="229" spans="3:5">
      <c r="C229" s="10">
        <f t="shared" si="14"/>
        <v>43682</v>
      </c>
      <c r="D229" t="str">
        <f t="shared" si="15"/>
        <v>星期一</v>
      </c>
      <c r="E229" s="8" t="str">
        <f t="shared" si="16"/>
        <v>日常</v>
      </c>
    </row>
    <row r="230" spans="3:5">
      <c r="C230" s="10">
        <f t="shared" si="14"/>
        <v>43683</v>
      </c>
      <c r="D230" t="str">
        <f t="shared" si="15"/>
        <v>星期二</v>
      </c>
      <c r="E230" s="8" t="str">
        <f t="shared" si="16"/>
        <v>日常</v>
      </c>
    </row>
    <row r="231" spans="3:5">
      <c r="C231" s="10">
        <f t="shared" si="14"/>
        <v>43684</v>
      </c>
      <c r="D231" t="str">
        <f t="shared" si="15"/>
        <v>星期三</v>
      </c>
      <c r="E231" s="8" t="str">
        <f t="shared" si="16"/>
        <v>日常</v>
      </c>
    </row>
    <row r="232" spans="3:5">
      <c r="C232" s="10">
        <f t="shared" si="14"/>
        <v>43685</v>
      </c>
      <c r="D232" t="str">
        <f t="shared" si="15"/>
        <v>星期四</v>
      </c>
      <c r="E232" s="8" t="str">
        <f t="shared" si="16"/>
        <v>日常</v>
      </c>
    </row>
    <row r="233" spans="3:5">
      <c r="C233" s="10">
        <f t="shared" si="14"/>
        <v>43686</v>
      </c>
      <c r="D233" t="str">
        <f t="shared" si="15"/>
        <v>星期五</v>
      </c>
      <c r="E233" s="8" t="str">
        <f t="shared" si="16"/>
        <v>日常</v>
      </c>
    </row>
    <row r="234" spans="3:5">
      <c r="C234" s="10">
        <f t="shared" si="14"/>
        <v>43687</v>
      </c>
      <c r="D234" t="str">
        <f t="shared" si="15"/>
        <v>星期六</v>
      </c>
      <c r="E234" s="8" t="str">
        <f t="shared" si="16"/>
        <v>周末</v>
      </c>
    </row>
    <row r="235" spans="3:5">
      <c r="C235" s="10">
        <f t="shared" si="14"/>
        <v>43688</v>
      </c>
      <c r="D235" t="str">
        <f t="shared" si="15"/>
        <v>星期日</v>
      </c>
      <c r="E235" s="8" t="str">
        <f t="shared" si="16"/>
        <v>周末</v>
      </c>
    </row>
    <row r="236" spans="3:5">
      <c r="C236" s="10">
        <f t="shared" si="14"/>
        <v>43689</v>
      </c>
      <c r="D236" t="str">
        <f t="shared" si="15"/>
        <v>星期一</v>
      </c>
      <c r="E236" s="8" t="str">
        <f t="shared" si="16"/>
        <v>日常</v>
      </c>
    </row>
    <row r="237" spans="3:5">
      <c r="C237" s="10">
        <f t="shared" si="14"/>
        <v>43690</v>
      </c>
      <c r="D237" t="str">
        <f t="shared" si="15"/>
        <v>星期二</v>
      </c>
      <c r="E237" s="8" t="str">
        <f t="shared" si="16"/>
        <v>日常</v>
      </c>
    </row>
    <row r="238" spans="3:5">
      <c r="C238" s="10">
        <f t="shared" si="14"/>
        <v>43691</v>
      </c>
      <c r="D238" t="str">
        <f t="shared" si="15"/>
        <v>星期三</v>
      </c>
      <c r="E238" s="8" t="str">
        <f t="shared" si="16"/>
        <v>日常</v>
      </c>
    </row>
    <row r="239" spans="3:5">
      <c r="C239" s="10">
        <f t="shared" si="14"/>
        <v>43692</v>
      </c>
      <c r="D239" t="str">
        <f t="shared" si="15"/>
        <v>星期四</v>
      </c>
      <c r="E239" s="8" t="str">
        <f t="shared" si="16"/>
        <v>日常</v>
      </c>
    </row>
    <row r="240" spans="3:5">
      <c r="C240" s="10">
        <f t="shared" si="14"/>
        <v>43693</v>
      </c>
      <c r="D240" t="str">
        <f t="shared" si="15"/>
        <v>星期五</v>
      </c>
      <c r="E240" s="8" t="str">
        <f t="shared" si="16"/>
        <v>日常</v>
      </c>
    </row>
    <row r="241" spans="3:5">
      <c r="C241" s="10">
        <f t="shared" si="14"/>
        <v>43694</v>
      </c>
      <c r="D241" t="str">
        <f t="shared" si="15"/>
        <v>星期六</v>
      </c>
      <c r="E241" s="8" t="str">
        <f t="shared" si="16"/>
        <v>周末</v>
      </c>
    </row>
    <row r="242" spans="3:5">
      <c r="C242" s="10">
        <f t="shared" si="14"/>
        <v>43695</v>
      </c>
      <c r="D242" t="str">
        <f t="shared" si="15"/>
        <v>星期日</v>
      </c>
      <c r="E242" s="8" t="str">
        <f t="shared" si="16"/>
        <v>周末</v>
      </c>
    </row>
    <row r="243" spans="3:5">
      <c r="C243" s="10">
        <f t="shared" si="14"/>
        <v>43696</v>
      </c>
      <c r="D243" t="str">
        <f t="shared" si="15"/>
        <v>星期一</v>
      </c>
      <c r="E243" s="8" t="str">
        <f t="shared" si="16"/>
        <v>日常</v>
      </c>
    </row>
    <row r="244" spans="3:5">
      <c r="C244" s="10">
        <f t="shared" si="14"/>
        <v>43697</v>
      </c>
      <c r="D244" t="str">
        <f t="shared" si="15"/>
        <v>星期二</v>
      </c>
      <c r="E244" s="8" t="str">
        <f t="shared" si="16"/>
        <v>日常</v>
      </c>
    </row>
    <row r="245" spans="3:5">
      <c r="C245" s="10">
        <f t="shared" si="14"/>
        <v>43698</v>
      </c>
      <c r="D245" t="str">
        <f t="shared" si="15"/>
        <v>星期三</v>
      </c>
      <c r="E245" s="8" t="str">
        <f t="shared" si="16"/>
        <v>日常</v>
      </c>
    </row>
    <row r="246" spans="3:5">
      <c r="C246" s="10">
        <f t="shared" si="14"/>
        <v>43699</v>
      </c>
      <c r="D246" t="str">
        <f t="shared" ref="D246:D272" si="17">CHOOSE(WEEKDAY(C246,11),"星期一","星期二","星期三","星期四","星期五","星期六","星期日")</f>
        <v>星期四</v>
      </c>
      <c r="E246" s="8" t="str">
        <f t="shared" ref="E246:E272" si="18">IF(OR(D246="星期六",D246="星期日"),"周末","日常")</f>
        <v>日常</v>
      </c>
    </row>
    <row r="247" spans="3:5">
      <c r="C247" s="10">
        <f t="shared" si="14"/>
        <v>43700</v>
      </c>
      <c r="D247" t="str">
        <f t="shared" si="17"/>
        <v>星期五</v>
      </c>
      <c r="E247" s="8" t="str">
        <f t="shared" si="18"/>
        <v>日常</v>
      </c>
    </row>
    <row r="248" spans="3:5">
      <c r="C248" s="10">
        <f t="shared" si="14"/>
        <v>43701</v>
      </c>
      <c r="D248" t="str">
        <f t="shared" si="17"/>
        <v>星期六</v>
      </c>
      <c r="E248" s="8" t="str">
        <f t="shared" si="18"/>
        <v>周末</v>
      </c>
    </row>
    <row r="249" spans="3:5">
      <c r="C249" s="10">
        <f t="shared" si="14"/>
        <v>43702</v>
      </c>
      <c r="D249" t="str">
        <f t="shared" si="17"/>
        <v>星期日</v>
      </c>
      <c r="E249" s="8" t="str">
        <f t="shared" si="18"/>
        <v>周末</v>
      </c>
    </row>
    <row r="250" spans="3:5">
      <c r="C250" s="10">
        <f t="shared" si="14"/>
        <v>43703</v>
      </c>
      <c r="D250" t="str">
        <f t="shared" si="17"/>
        <v>星期一</v>
      </c>
      <c r="E250" s="8" t="str">
        <f t="shared" si="18"/>
        <v>日常</v>
      </c>
    </row>
    <row r="251" spans="3:5">
      <c r="C251" s="10">
        <f t="shared" si="14"/>
        <v>43704</v>
      </c>
      <c r="D251" t="str">
        <f t="shared" si="17"/>
        <v>星期二</v>
      </c>
      <c r="E251" s="8" t="str">
        <f t="shared" si="18"/>
        <v>日常</v>
      </c>
    </row>
    <row r="252" spans="3:5">
      <c r="C252" s="10">
        <f t="shared" si="14"/>
        <v>43705</v>
      </c>
      <c r="D252" t="str">
        <f t="shared" si="17"/>
        <v>星期三</v>
      </c>
      <c r="E252" s="8" t="str">
        <f t="shared" si="18"/>
        <v>日常</v>
      </c>
    </row>
    <row r="253" spans="3:5">
      <c r="C253" s="10">
        <f t="shared" si="14"/>
        <v>43706</v>
      </c>
      <c r="D253" t="str">
        <f t="shared" si="17"/>
        <v>星期四</v>
      </c>
      <c r="E253" s="8" t="str">
        <f t="shared" si="18"/>
        <v>日常</v>
      </c>
    </row>
    <row r="254" spans="3:5">
      <c r="C254" s="10">
        <f t="shared" si="14"/>
        <v>43707</v>
      </c>
      <c r="D254" t="str">
        <f t="shared" si="17"/>
        <v>星期五</v>
      </c>
      <c r="E254" s="8" t="str">
        <f t="shared" si="18"/>
        <v>日常</v>
      </c>
    </row>
    <row r="255" spans="3:5">
      <c r="C255" s="10">
        <f t="shared" si="14"/>
        <v>43708</v>
      </c>
      <c r="D255" t="str">
        <f t="shared" si="17"/>
        <v>星期六</v>
      </c>
      <c r="E255" s="8" t="str">
        <f t="shared" si="18"/>
        <v>周末</v>
      </c>
    </row>
    <row r="256" spans="3:5">
      <c r="C256" s="10">
        <f t="shared" si="14"/>
        <v>43709</v>
      </c>
      <c r="D256" t="str">
        <f t="shared" si="17"/>
        <v>星期日</v>
      </c>
      <c r="E256" s="8" t="str">
        <f t="shared" si="18"/>
        <v>周末</v>
      </c>
    </row>
    <row r="257" spans="3:5">
      <c r="C257" s="10">
        <f t="shared" si="14"/>
        <v>43710</v>
      </c>
      <c r="D257" t="str">
        <f t="shared" si="17"/>
        <v>星期一</v>
      </c>
      <c r="E257" s="8" t="str">
        <f t="shared" si="18"/>
        <v>日常</v>
      </c>
    </row>
    <row r="258" spans="3:5">
      <c r="C258" s="10">
        <f t="shared" si="14"/>
        <v>43711</v>
      </c>
      <c r="D258" t="str">
        <f t="shared" si="17"/>
        <v>星期二</v>
      </c>
      <c r="E258" s="8" t="str">
        <f t="shared" si="18"/>
        <v>日常</v>
      </c>
    </row>
    <row r="259" spans="3:5">
      <c r="C259" s="10">
        <f t="shared" si="14"/>
        <v>43712</v>
      </c>
      <c r="D259" t="str">
        <f t="shared" si="17"/>
        <v>星期三</v>
      </c>
      <c r="E259" s="8" t="str">
        <f t="shared" si="18"/>
        <v>日常</v>
      </c>
    </row>
    <row r="260" spans="3:5">
      <c r="C260" s="10">
        <f t="shared" si="14"/>
        <v>43713</v>
      </c>
      <c r="D260" t="str">
        <f t="shared" si="17"/>
        <v>星期四</v>
      </c>
      <c r="E260" s="8" t="str">
        <f t="shared" si="18"/>
        <v>日常</v>
      </c>
    </row>
    <row r="261" spans="3:5">
      <c r="C261" s="10">
        <f t="shared" si="14"/>
        <v>43714</v>
      </c>
      <c r="D261" t="str">
        <f t="shared" si="17"/>
        <v>星期五</v>
      </c>
      <c r="E261" s="8" t="str">
        <f t="shared" si="18"/>
        <v>日常</v>
      </c>
    </row>
    <row r="262" spans="3:5">
      <c r="C262" s="10">
        <f t="shared" si="14"/>
        <v>43715</v>
      </c>
      <c r="D262" t="str">
        <f t="shared" si="17"/>
        <v>星期六</v>
      </c>
      <c r="E262" s="8" t="str">
        <f t="shared" si="18"/>
        <v>周末</v>
      </c>
    </row>
    <row r="263" spans="3:5">
      <c r="C263" s="10">
        <f t="shared" si="14"/>
        <v>43716</v>
      </c>
      <c r="D263" t="str">
        <f t="shared" si="17"/>
        <v>星期日</v>
      </c>
      <c r="E263" s="8" t="str">
        <f t="shared" si="18"/>
        <v>周末</v>
      </c>
    </row>
    <row r="264" spans="3:5">
      <c r="C264" s="10">
        <f t="shared" si="14"/>
        <v>43717</v>
      </c>
      <c r="D264" t="str">
        <f t="shared" si="17"/>
        <v>星期一</v>
      </c>
      <c r="E264" s="8" t="str">
        <f t="shared" si="18"/>
        <v>日常</v>
      </c>
    </row>
    <row r="265" spans="3:5">
      <c r="C265" s="10">
        <f t="shared" si="14"/>
        <v>43718</v>
      </c>
      <c r="D265" t="str">
        <f t="shared" si="17"/>
        <v>星期二</v>
      </c>
      <c r="E265" s="8" t="str">
        <f t="shared" si="18"/>
        <v>日常</v>
      </c>
    </row>
    <row r="266" spans="3:5">
      <c r="C266" s="10">
        <f t="shared" si="14"/>
        <v>43719</v>
      </c>
      <c r="D266" t="str">
        <f t="shared" si="17"/>
        <v>星期三</v>
      </c>
      <c r="E266" s="8" t="str">
        <f t="shared" si="18"/>
        <v>日常</v>
      </c>
    </row>
    <row r="267" spans="3:5">
      <c r="C267" s="10">
        <f t="shared" si="14"/>
        <v>43720</v>
      </c>
      <c r="D267" t="str">
        <f t="shared" si="17"/>
        <v>星期四</v>
      </c>
      <c r="E267" s="8" t="str">
        <f t="shared" si="18"/>
        <v>日常</v>
      </c>
    </row>
    <row r="268" ht="18" spans="3:6">
      <c r="C268" s="7">
        <f t="shared" si="14"/>
        <v>43721</v>
      </c>
      <c r="D268" s="14" t="str">
        <f t="shared" si="17"/>
        <v>星期五</v>
      </c>
      <c r="E268" s="6" t="s">
        <v>17</v>
      </c>
      <c r="F268" s="9"/>
    </row>
    <row r="269" ht="18" spans="3:6">
      <c r="C269" s="7">
        <f t="shared" si="14"/>
        <v>43722</v>
      </c>
      <c r="D269" s="14" t="str">
        <f t="shared" si="17"/>
        <v>星期六</v>
      </c>
      <c r="E269" s="6" t="s">
        <v>16</v>
      </c>
      <c r="F269" s="9"/>
    </row>
    <row r="270" ht="18" spans="3:6">
      <c r="C270" s="7">
        <f t="shared" si="14"/>
        <v>43723</v>
      </c>
      <c r="D270" s="14" t="str">
        <f t="shared" si="17"/>
        <v>星期日</v>
      </c>
      <c r="E270" s="6" t="s">
        <v>16</v>
      </c>
      <c r="F270" s="9"/>
    </row>
    <row r="271" spans="3:5">
      <c r="C271" s="10">
        <f t="shared" si="14"/>
        <v>43724</v>
      </c>
      <c r="D271" t="str">
        <f t="shared" si="17"/>
        <v>星期一</v>
      </c>
      <c r="E271" s="8" t="str">
        <f t="shared" si="18"/>
        <v>日常</v>
      </c>
    </row>
    <row r="272" spans="3:5">
      <c r="C272" s="10">
        <f t="shared" si="14"/>
        <v>43725</v>
      </c>
      <c r="D272" t="str">
        <f t="shared" si="17"/>
        <v>星期二</v>
      </c>
      <c r="E272" s="8" t="str">
        <f t="shared" si="18"/>
        <v>日常</v>
      </c>
    </row>
    <row r="273" spans="3:5">
      <c r="C273" s="10">
        <f t="shared" si="14"/>
        <v>43726</v>
      </c>
      <c r="D273" t="str">
        <f t="shared" ref="D273:D306" si="19">CHOOSE(WEEKDAY(C273,11),"星期一","星期二","星期三","星期四","星期五","星期六","星期日")</f>
        <v>星期三</v>
      </c>
      <c r="E273" s="8" t="str">
        <f t="shared" ref="E273:E306" si="20">IF(OR(D273="星期六",D273="星期日"),"周末","日常")</f>
        <v>日常</v>
      </c>
    </row>
    <row r="274" spans="3:5">
      <c r="C274" s="10">
        <f t="shared" si="14"/>
        <v>43727</v>
      </c>
      <c r="D274" t="str">
        <f t="shared" si="19"/>
        <v>星期四</v>
      </c>
      <c r="E274" s="8" t="str">
        <f t="shared" si="20"/>
        <v>日常</v>
      </c>
    </row>
    <row r="275" spans="3:5">
      <c r="C275" s="10">
        <f t="shared" si="14"/>
        <v>43728</v>
      </c>
      <c r="D275" t="str">
        <f t="shared" si="19"/>
        <v>星期五</v>
      </c>
      <c r="E275" s="8" t="str">
        <f t="shared" si="20"/>
        <v>日常</v>
      </c>
    </row>
    <row r="276" spans="3:5">
      <c r="C276" s="10">
        <f t="shared" si="14"/>
        <v>43729</v>
      </c>
      <c r="D276" t="str">
        <f t="shared" si="19"/>
        <v>星期六</v>
      </c>
      <c r="E276" s="8" t="str">
        <f t="shared" si="20"/>
        <v>周末</v>
      </c>
    </row>
    <row r="277" spans="3:5">
      <c r="C277" s="10">
        <f t="shared" si="14"/>
        <v>43730</v>
      </c>
      <c r="D277" t="str">
        <f t="shared" si="19"/>
        <v>星期日</v>
      </c>
      <c r="E277" s="8" t="str">
        <f t="shared" si="20"/>
        <v>周末</v>
      </c>
    </row>
    <row r="278" spans="3:5">
      <c r="C278" s="10">
        <f t="shared" si="14"/>
        <v>43731</v>
      </c>
      <c r="D278" t="str">
        <f t="shared" si="19"/>
        <v>星期一</v>
      </c>
      <c r="E278" s="8" t="str">
        <f t="shared" si="20"/>
        <v>日常</v>
      </c>
    </row>
    <row r="279" spans="3:5">
      <c r="C279" s="10">
        <f t="shared" si="14"/>
        <v>43732</v>
      </c>
      <c r="D279" t="str">
        <f t="shared" si="19"/>
        <v>星期二</v>
      </c>
      <c r="E279" s="8" t="str">
        <f t="shared" si="20"/>
        <v>日常</v>
      </c>
    </row>
    <row r="280" spans="3:5">
      <c r="C280" s="10">
        <f t="shared" si="14"/>
        <v>43733</v>
      </c>
      <c r="D280" t="str">
        <f t="shared" si="19"/>
        <v>星期三</v>
      </c>
      <c r="E280" s="8" t="str">
        <f t="shared" si="20"/>
        <v>日常</v>
      </c>
    </row>
    <row r="281" spans="3:5">
      <c r="C281" s="10">
        <f t="shared" si="14"/>
        <v>43734</v>
      </c>
      <c r="D281" t="str">
        <f t="shared" si="19"/>
        <v>星期四</v>
      </c>
      <c r="E281" s="8" t="str">
        <f t="shared" si="20"/>
        <v>日常</v>
      </c>
    </row>
    <row r="282" spans="3:5">
      <c r="C282" s="10">
        <f t="shared" si="14"/>
        <v>43735</v>
      </c>
      <c r="D282" t="str">
        <f t="shared" si="19"/>
        <v>星期五</v>
      </c>
      <c r="E282" s="8" t="str">
        <f t="shared" si="20"/>
        <v>日常</v>
      </c>
    </row>
    <row r="283" spans="3:5">
      <c r="C283" s="10">
        <f t="shared" si="14"/>
        <v>43736</v>
      </c>
      <c r="D283" t="str">
        <f t="shared" si="19"/>
        <v>星期六</v>
      </c>
      <c r="E283" s="8" t="str">
        <f t="shared" si="20"/>
        <v>周末</v>
      </c>
    </row>
    <row r="284" ht="18" spans="3:6">
      <c r="C284" s="7">
        <f t="shared" si="14"/>
        <v>43737</v>
      </c>
      <c r="D284" s="14" t="str">
        <f t="shared" si="19"/>
        <v>星期日</v>
      </c>
      <c r="E284" s="6" t="s">
        <v>15</v>
      </c>
      <c r="F284" s="9"/>
    </row>
    <row r="285" ht="18" spans="3:6">
      <c r="C285" s="7">
        <f t="shared" si="14"/>
        <v>43738</v>
      </c>
      <c r="D285" s="14" t="str">
        <f t="shared" si="19"/>
        <v>星期一</v>
      </c>
      <c r="E285" s="6" t="s">
        <v>15</v>
      </c>
      <c r="F285" s="9"/>
    </row>
    <row r="286" ht="18" spans="3:6">
      <c r="C286" s="7">
        <f t="shared" si="14"/>
        <v>43739</v>
      </c>
      <c r="D286" s="14" t="str">
        <f t="shared" si="19"/>
        <v>星期二</v>
      </c>
      <c r="E286" s="6" t="s">
        <v>17</v>
      </c>
      <c r="F286" s="9"/>
    </row>
    <row r="287" ht="18" spans="3:6">
      <c r="C287" s="7">
        <f t="shared" si="14"/>
        <v>43740</v>
      </c>
      <c r="D287" s="14" t="str">
        <f t="shared" si="19"/>
        <v>星期三</v>
      </c>
      <c r="E287" s="6" t="s">
        <v>17</v>
      </c>
      <c r="F287" s="9"/>
    </row>
    <row r="288" ht="18" spans="3:6">
      <c r="C288" s="7">
        <f t="shared" ref="C288:C351" si="21">C287+1</f>
        <v>43741</v>
      </c>
      <c r="D288" s="14" t="str">
        <f t="shared" si="19"/>
        <v>星期四</v>
      </c>
      <c r="E288" s="6" t="s">
        <v>17</v>
      </c>
      <c r="F288" s="9"/>
    </row>
    <row r="289" ht="18" spans="3:6">
      <c r="C289" s="7">
        <f t="shared" si="21"/>
        <v>43742</v>
      </c>
      <c r="D289" s="14" t="str">
        <f t="shared" si="19"/>
        <v>星期五</v>
      </c>
      <c r="E289" s="6" t="s">
        <v>16</v>
      </c>
      <c r="F289" s="9"/>
    </row>
    <row r="290" ht="18" spans="3:6">
      <c r="C290" s="7">
        <f t="shared" si="21"/>
        <v>43743</v>
      </c>
      <c r="D290" s="14" t="str">
        <f t="shared" si="19"/>
        <v>星期六</v>
      </c>
      <c r="E290" s="6" t="s">
        <v>16</v>
      </c>
      <c r="F290" s="9"/>
    </row>
    <row r="291" ht="18" spans="3:6">
      <c r="C291" s="7">
        <f t="shared" si="21"/>
        <v>43744</v>
      </c>
      <c r="D291" s="14" t="str">
        <f t="shared" si="19"/>
        <v>星期日</v>
      </c>
      <c r="E291" s="6" t="s">
        <v>16</v>
      </c>
      <c r="F291" s="9"/>
    </row>
    <row r="292" ht="18" spans="3:6">
      <c r="C292" s="7">
        <f t="shared" si="21"/>
        <v>43745</v>
      </c>
      <c r="D292" s="14" t="str">
        <f t="shared" si="19"/>
        <v>星期一</v>
      </c>
      <c r="E292" s="6" t="s">
        <v>16</v>
      </c>
      <c r="F292" s="9"/>
    </row>
    <row r="293" spans="3:5">
      <c r="C293" s="10">
        <f t="shared" si="21"/>
        <v>43746</v>
      </c>
      <c r="D293" t="str">
        <f t="shared" si="19"/>
        <v>星期二</v>
      </c>
      <c r="E293" s="8" t="str">
        <f t="shared" si="20"/>
        <v>日常</v>
      </c>
    </row>
    <row r="294" spans="3:5">
      <c r="C294" s="10">
        <f t="shared" si="21"/>
        <v>43747</v>
      </c>
      <c r="D294" t="str">
        <f t="shared" si="19"/>
        <v>星期三</v>
      </c>
      <c r="E294" s="8" t="str">
        <f t="shared" si="20"/>
        <v>日常</v>
      </c>
    </row>
    <row r="295" spans="3:5">
      <c r="C295" s="10">
        <f t="shared" si="21"/>
        <v>43748</v>
      </c>
      <c r="D295" t="str">
        <f t="shared" si="19"/>
        <v>星期四</v>
      </c>
      <c r="E295" s="8" t="str">
        <f t="shared" si="20"/>
        <v>日常</v>
      </c>
    </row>
    <row r="296" spans="3:5">
      <c r="C296" s="10">
        <f t="shared" si="21"/>
        <v>43749</v>
      </c>
      <c r="D296" t="str">
        <f t="shared" si="19"/>
        <v>星期五</v>
      </c>
      <c r="E296" s="8" t="str">
        <f t="shared" si="20"/>
        <v>日常</v>
      </c>
    </row>
    <row r="297" ht="18" spans="3:6">
      <c r="C297" s="7">
        <f t="shared" si="21"/>
        <v>43750</v>
      </c>
      <c r="D297" s="14" t="str">
        <f t="shared" si="19"/>
        <v>星期六</v>
      </c>
      <c r="E297" s="6" t="s">
        <v>15</v>
      </c>
      <c r="F297" s="9"/>
    </row>
    <row r="298" spans="3:5">
      <c r="C298" s="10">
        <f t="shared" si="21"/>
        <v>43751</v>
      </c>
      <c r="D298" t="str">
        <f t="shared" si="19"/>
        <v>星期日</v>
      </c>
      <c r="E298" s="8" t="str">
        <f t="shared" si="20"/>
        <v>周末</v>
      </c>
    </row>
    <row r="299" spans="3:5">
      <c r="C299" s="10">
        <f t="shared" si="21"/>
        <v>43752</v>
      </c>
      <c r="D299" t="str">
        <f t="shared" si="19"/>
        <v>星期一</v>
      </c>
      <c r="E299" s="8" t="str">
        <f t="shared" si="20"/>
        <v>日常</v>
      </c>
    </row>
    <row r="300" spans="3:5">
      <c r="C300" s="10">
        <f t="shared" si="21"/>
        <v>43753</v>
      </c>
      <c r="D300" t="str">
        <f t="shared" si="19"/>
        <v>星期二</v>
      </c>
      <c r="E300" s="8" t="str">
        <f t="shared" si="20"/>
        <v>日常</v>
      </c>
    </row>
    <row r="301" spans="3:5">
      <c r="C301" s="10">
        <f t="shared" si="21"/>
        <v>43754</v>
      </c>
      <c r="D301" t="str">
        <f t="shared" si="19"/>
        <v>星期三</v>
      </c>
      <c r="E301" s="8" t="str">
        <f t="shared" si="20"/>
        <v>日常</v>
      </c>
    </row>
    <row r="302" spans="3:5">
      <c r="C302" s="10">
        <f t="shared" si="21"/>
        <v>43755</v>
      </c>
      <c r="D302" t="str">
        <f t="shared" si="19"/>
        <v>星期四</v>
      </c>
      <c r="E302" s="8" t="str">
        <f t="shared" si="20"/>
        <v>日常</v>
      </c>
    </row>
    <row r="303" spans="3:5">
      <c r="C303" s="10">
        <f t="shared" si="21"/>
        <v>43756</v>
      </c>
      <c r="D303" t="str">
        <f t="shared" si="19"/>
        <v>星期五</v>
      </c>
      <c r="E303" s="8" t="str">
        <f t="shared" si="20"/>
        <v>日常</v>
      </c>
    </row>
    <row r="304" spans="3:5">
      <c r="C304" s="10">
        <f t="shared" si="21"/>
        <v>43757</v>
      </c>
      <c r="D304" t="str">
        <f t="shared" si="19"/>
        <v>星期六</v>
      </c>
      <c r="E304" s="8" t="str">
        <f t="shared" si="20"/>
        <v>周末</v>
      </c>
    </row>
    <row r="305" spans="3:5">
      <c r="C305" s="10">
        <f t="shared" si="21"/>
        <v>43758</v>
      </c>
      <c r="D305" t="str">
        <f t="shared" si="19"/>
        <v>星期日</v>
      </c>
      <c r="E305" s="8" t="str">
        <f t="shared" si="20"/>
        <v>周末</v>
      </c>
    </row>
    <row r="306" spans="3:5">
      <c r="C306" s="10">
        <f t="shared" si="21"/>
        <v>43759</v>
      </c>
      <c r="D306" t="str">
        <f t="shared" si="19"/>
        <v>星期一</v>
      </c>
      <c r="E306" s="8" t="str">
        <f t="shared" si="20"/>
        <v>日常</v>
      </c>
    </row>
    <row r="307" spans="3:5">
      <c r="C307" s="10">
        <f t="shared" si="21"/>
        <v>43760</v>
      </c>
      <c r="D307" t="str">
        <f t="shared" ref="D307:D333" si="22">CHOOSE(WEEKDAY(C307,11),"星期一","星期二","星期三","星期四","星期五","星期六","星期日")</f>
        <v>星期二</v>
      </c>
      <c r="E307" s="8" t="str">
        <f t="shared" ref="E307:E333" si="23">IF(OR(D307="星期六",D307="星期日"),"周末","日常")</f>
        <v>日常</v>
      </c>
    </row>
    <row r="308" spans="3:5">
      <c r="C308" s="10">
        <f t="shared" si="21"/>
        <v>43761</v>
      </c>
      <c r="D308" t="str">
        <f t="shared" si="22"/>
        <v>星期三</v>
      </c>
      <c r="E308" s="8" t="str">
        <f t="shared" si="23"/>
        <v>日常</v>
      </c>
    </row>
    <row r="309" spans="3:5">
      <c r="C309" s="10">
        <f t="shared" si="21"/>
        <v>43762</v>
      </c>
      <c r="D309" t="str">
        <f t="shared" si="22"/>
        <v>星期四</v>
      </c>
      <c r="E309" s="8" t="str">
        <f t="shared" si="23"/>
        <v>日常</v>
      </c>
    </row>
    <row r="310" spans="3:5">
      <c r="C310" s="10">
        <f t="shared" si="21"/>
        <v>43763</v>
      </c>
      <c r="D310" t="str">
        <f t="shared" si="22"/>
        <v>星期五</v>
      </c>
      <c r="E310" s="8" t="str">
        <f t="shared" si="23"/>
        <v>日常</v>
      </c>
    </row>
    <row r="311" spans="3:5">
      <c r="C311" s="10">
        <f t="shared" si="21"/>
        <v>43764</v>
      </c>
      <c r="D311" t="str">
        <f t="shared" si="22"/>
        <v>星期六</v>
      </c>
      <c r="E311" s="8" t="str">
        <f t="shared" si="23"/>
        <v>周末</v>
      </c>
    </row>
    <row r="312" spans="3:5">
      <c r="C312" s="10">
        <f t="shared" si="21"/>
        <v>43765</v>
      </c>
      <c r="D312" t="str">
        <f t="shared" si="22"/>
        <v>星期日</v>
      </c>
      <c r="E312" s="8" t="str">
        <f t="shared" si="23"/>
        <v>周末</v>
      </c>
    </row>
    <row r="313" spans="3:5">
      <c r="C313" s="10">
        <f t="shared" si="21"/>
        <v>43766</v>
      </c>
      <c r="D313" t="str">
        <f t="shared" si="22"/>
        <v>星期一</v>
      </c>
      <c r="E313" s="8" t="str">
        <f t="shared" si="23"/>
        <v>日常</v>
      </c>
    </row>
    <row r="314" spans="3:5">
      <c r="C314" s="10">
        <f t="shared" si="21"/>
        <v>43767</v>
      </c>
      <c r="D314" t="str">
        <f t="shared" si="22"/>
        <v>星期二</v>
      </c>
      <c r="E314" s="8" t="str">
        <f t="shared" si="23"/>
        <v>日常</v>
      </c>
    </row>
    <row r="315" spans="3:5">
      <c r="C315" s="10">
        <f t="shared" si="21"/>
        <v>43768</v>
      </c>
      <c r="D315" t="str">
        <f t="shared" si="22"/>
        <v>星期三</v>
      </c>
      <c r="E315" s="8" t="str">
        <f t="shared" si="23"/>
        <v>日常</v>
      </c>
    </row>
    <row r="316" spans="3:5">
      <c r="C316" s="10">
        <f t="shared" si="21"/>
        <v>43769</v>
      </c>
      <c r="D316" t="str">
        <f t="shared" si="22"/>
        <v>星期四</v>
      </c>
      <c r="E316" s="8" t="str">
        <f t="shared" si="23"/>
        <v>日常</v>
      </c>
    </row>
    <row r="317" spans="3:5">
      <c r="C317" s="10">
        <f t="shared" si="21"/>
        <v>43770</v>
      </c>
      <c r="D317" t="str">
        <f t="shared" si="22"/>
        <v>星期五</v>
      </c>
      <c r="E317" s="8" t="str">
        <f t="shared" si="23"/>
        <v>日常</v>
      </c>
    </row>
    <row r="318" spans="3:5">
      <c r="C318" s="10">
        <f t="shared" si="21"/>
        <v>43771</v>
      </c>
      <c r="D318" t="str">
        <f t="shared" si="22"/>
        <v>星期六</v>
      </c>
      <c r="E318" s="8" t="str">
        <f t="shared" si="23"/>
        <v>周末</v>
      </c>
    </row>
    <row r="319" spans="3:5">
      <c r="C319" s="10">
        <f t="shared" si="21"/>
        <v>43772</v>
      </c>
      <c r="D319" t="str">
        <f t="shared" si="22"/>
        <v>星期日</v>
      </c>
      <c r="E319" s="8" t="str">
        <f t="shared" si="23"/>
        <v>周末</v>
      </c>
    </row>
    <row r="320" spans="3:5">
      <c r="C320" s="10">
        <f t="shared" si="21"/>
        <v>43773</v>
      </c>
      <c r="D320" t="str">
        <f t="shared" si="22"/>
        <v>星期一</v>
      </c>
      <c r="E320" s="8" t="str">
        <f t="shared" si="23"/>
        <v>日常</v>
      </c>
    </row>
    <row r="321" spans="3:5">
      <c r="C321" s="10">
        <f t="shared" si="21"/>
        <v>43774</v>
      </c>
      <c r="D321" t="str">
        <f t="shared" si="22"/>
        <v>星期二</v>
      </c>
      <c r="E321" s="8" t="str">
        <f t="shared" si="23"/>
        <v>日常</v>
      </c>
    </row>
    <row r="322" spans="3:5">
      <c r="C322" s="10">
        <f t="shared" si="21"/>
        <v>43775</v>
      </c>
      <c r="D322" t="str">
        <f t="shared" si="22"/>
        <v>星期三</v>
      </c>
      <c r="E322" s="8" t="str">
        <f t="shared" si="23"/>
        <v>日常</v>
      </c>
    </row>
    <row r="323" spans="3:5">
      <c r="C323" s="10">
        <f t="shared" si="21"/>
        <v>43776</v>
      </c>
      <c r="D323" t="str">
        <f t="shared" si="22"/>
        <v>星期四</v>
      </c>
      <c r="E323" s="8" t="str">
        <f t="shared" si="23"/>
        <v>日常</v>
      </c>
    </row>
    <row r="324" spans="3:5">
      <c r="C324" s="10">
        <f t="shared" si="21"/>
        <v>43777</v>
      </c>
      <c r="D324" t="str">
        <f t="shared" si="22"/>
        <v>星期五</v>
      </c>
      <c r="E324" s="8" t="str">
        <f t="shared" si="23"/>
        <v>日常</v>
      </c>
    </row>
    <row r="325" spans="3:5">
      <c r="C325" s="10">
        <f t="shared" si="21"/>
        <v>43778</v>
      </c>
      <c r="D325" t="str">
        <f t="shared" si="22"/>
        <v>星期六</v>
      </c>
      <c r="E325" s="8" t="str">
        <f t="shared" si="23"/>
        <v>周末</v>
      </c>
    </row>
    <row r="326" spans="3:5">
      <c r="C326" s="10">
        <f t="shared" si="21"/>
        <v>43779</v>
      </c>
      <c r="D326" t="str">
        <f t="shared" si="22"/>
        <v>星期日</v>
      </c>
      <c r="E326" s="8" t="str">
        <f t="shared" si="23"/>
        <v>周末</v>
      </c>
    </row>
    <row r="327" spans="3:5">
      <c r="C327" s="10">
        <f t="shared" si="21"/>
        <v>43780</v>
      </c>
      <c r="D327" t="str">
        <f t="shared" si="22"/>
        <v>星期一</v>
      </c>
      <c r="E327" s="8" t="str">
        <f t="shared" si="23"/>
        <v>日常</v>
      </c>
    </row>
    <row r="328" spans="3:5">
      <c r="C328" s="10">
        <f t="shared" si="21"/>
        <v>43781</v>
      </c>
      <c r="D328" t="str">
        <f t="shared" si="22"/>
        <v>星期二</v>
      </c>
      <c r="E328" s="8" t="str">
        <f t="shared" si="23"/>
        <v>日常</v>
      </c>
    </row>
    <row r="329" spans="3:5">
      <c r="C329" s="10">
        <f t="shared" si="21"/>
        <v>43782</v>
      </c>
      <c r="D329" t="str">
        <f t="shared" si="22"/>
        <v>星期三</v>
      </c>
      <c r="E329" s="8" t="str">
        <f t="shared" si="23"/>
        <v>日常</v>
      </c>
    </row>
    <row r="330" spans="3:5">
      <c r="C330" s="10">
        <f t="shared" si="21"/>
        <v>43783</v>
      </c>
      <c r="D330" t="str">
        <f t="shared" si="22"/>
        <v>星期四</v>
      </c>
      <c r="E330" s="8" t="str">
        <f t="shared" si="23"/>
        <v>日常</v>
      </c>
    </row>
    <row r="331" spans="3:5">
      <c r="C331" s="10">
        <f t="shared" si="21"/>
        <v>43784</v>
      </c>
      <c r="D331" t="str">
        <f t="shared" si="22"/>
        <v>星期五</v>
      </c>
      <c r="E331" s="8" t="str">
        <f t="shared" si="23"/>
        <v>日常</v>
      </c>
    </row>
    <row r="332" spans="3:5">
      <c r="C332" s="10">
        <f t="shared" si="21"/>
        <v>43785</v>
      </c>
      <c r="D332" t="str">
        <f t="shared" si="22"/>
        <v>星期六</v>
      </c>
      <c r="E332" s="8" t="str">
        <f t="shared" si="23"/>
        <v>周末</v>
      </c>
    </row>
    <row r="333" spans="3:5">
      <c r="C333" s="10">
        <f t="shared" si="21"/>
        <v>43786</v>
      </c>
      <c r="D333" t="str">
        <f t="shared" si="22"/>
        <v>星期日</v>
      </c>
      <c r="E333" s="8" t="str">
        <f t="shared" si="23"/>
        <v>周末</v>
      </c>
    </row>
    <row r="334" spans="3:5">
      <c r="C334" s="10">
        <f t="shared" si="21"/>
        <v>43787</v>
      </c>
      <c r="D334" t="str">
        <f t="shared" ref="D334:D344" si="24">CHOOSE(WEEKDAY(C334,11),"星期一","星期二","星期三","星期四","星期五","星期六","星期日")</f>
        <v>星期一</v>
      </c>
      <c r="E334" s="8" t="str">
        <f t="shared" ref="E334:E344" si="25">IF(OR(D334="星期六",D334="星期日"),"周末","日常")</f>
        <v>日常</v>
      </c>
    </row>
    <row r="335" spans="3:5">
      <c r="C335" s="10">
        <f t="shared" si="21"/>
        <v>43788</v>
      </c>
      <c r="D335" t="str">
        <f t="shared" si="24"/>
        <v>星期二</v>
      </c>
      <c r="E335" s="8" t="str">
        <f t="shared" si="25"/>
        <v>日常</v>
      </c>
    </row>
    <row r="336" spans="3:5">
      <c r="C336" s="10">
        <f t="shared" si="21"/>
        <v>43789</v>
      </c>
      <c r="D336" t="str">
        <f t="shared" si="24"/>
        <v>星期三</v>
      </c>
      <c r="E336" s="8" t="str">
        <f t="shared" si="25"/>
        <v>日常</v>
      </c>
    </row>
    <row r="337" spans="3:5">
      <c r="C337" s="10">
        <f t="shared" si="21"/>
        <v>43790</v>
      </c>
      <c r="D337" t="str">
        <f t="shared" si="24"/>
        <v>星期四</v>
      </c>
      <c r="E337" s="8" t="str">
        <f t="shared" si="25"/>
        <v>日常</v>
      </c>
    </row>
    <row r="338" spans="3:5">
      <c r="C338" s="10">
        <f t="shared" si="21"/>
        <v>43791</v>
      </c>
      <c r="D338" t="str">
        <f t="shared" si="24"/>
        <v>星期五</v>
      </c>
      <c r="E338" s="8" t="str">
        <f t="shared" si="25"/>
        <v>日常</v>
      </c>
    </row>
    <row r="339" spans="3:5">
      <c r="C339" s="10">
        <f t="shared" si="21"/>
        <v>43792</v>
      </c>
      <c r="D339" t="str">
        <f t="shared" si="24"/>
        <v>星期六</v>
      </c>
      <c r="E339" s="8" t="str">
        <f t="shared" si="25"/>
        <v>周末</v>
      </c>
    </row>
    <row r="340" spans="3:5">
      <c r="C340" s="10">
        <f t="shared" si="21"/>
        <v>43793</v>
      </c>
      <c r="D340" t="str">
        <f t="shared" si="24"/>
        <v>星期日</v>
      </c>
      <c r="E340" s="8" t="str">
        <f t="shared" si="25"/>
        <v>周末</v>
      </c>
    </row>
    <row r="341" spans="3:5">
      <c r="C341" s="10">
        <f t="shared" si="21"/>
        <v>43794</v>
      </c>
      <c r="D341" t="str">
        <f t="shared" si="24"/>
        <v>星期一</v>
      </c>
      <c r="E341" s="8" t="str">
        <f t="shared" si="25"/>
        <v>日常</v>
      </c>
    </row>
    <row r="342" spans="3:5">
      <c r="C342" s="10">
        <f t="shared" si="21"/>
        <v>43795</v>
      </c>
      <c r="D342" t="str">
        <f t="shared" si="24"/>
        <v>星期二</v>
      </c>
      <c r="E342" s="8" t="str">
        <f t="shared" si="25"/>
        <v>日常</v>
      </c>
    </row>
    <row r="343" spans="3:5">
      <c r="C343" s="10">
        <f t="shared" si="21"/>
        <v>43796</v>
      </c>
      <c r="D343" t="str">
        <f t="shared" si="24"/>
        <v>星期三</v>
      </c>
      <c r="E343" s="8" t="str">
        <f t="shared" si="25"/>
        <v>日常</v>
      </c>
    </row>
    <row r="344" spans="3:5">
      <c r="C344" s="10">
        <f t="shared" si="21"/>
        <v>43797</v>
      </c>
      <c r="D344" t="str">
        <f t="shared" si="24"/>
        <v>星期四</v>
      </c>
      <c r="E344" s="8" t="str">
        <f t="shared" si="25"/>
        <v>日常</v>
      </c>
    </row>
    <row r="345" spans="3:5">
      <c r="C345" s="10">
        <f t="shared" si="21"/>
        <v>43798</v>
      </c>
      <c r="D345" t="str">
        <f t="shared" ref="D345:D362" si="26">CHOOSE(WEEKDAY(C345,11),"星期一","星期二","星期三","星期四","星期五","星期六","星期日")</f>
        <v>星期五</v>
      </c>
      <c r="E345" s="8" t="str">
        <f t="shared" ref="E345:E362" si="27">IF(OR(D345="星期六",D345="星期日"),"周末","日常")</f>
        <v>日常</v>
      </c>
    </row>
    <row r="346" spans="3:5">
      <c r="C346" s="10">
        <f t="shared" si="21"/>
        <v>43799</v>
      </c>
      <c r="D346" t="str">
        <f t="shared" si="26"/>
        <v>星期六</v>
      </c>
      <c r="E346" s="8" t="str">
        <f t="shared" si="27"/>
        <v>周末</v>
      </c>
    </row>
    <row r="347" spans="3:5">
      <c r="C347" s="10">
        <f t="shared" si="21"/>
        <v>43800</v>
      </c>
      <c r="D347" t="str">
        <f t="shared" si="26"/>
        <v>星期日</v>
      </c>
      <c r="E347" s="8" t="str">
        <f t="shared" si="27"/>
        <v>周末</v>
      </c>
    </row>
    <row r="348" spans="3:5">
      <c r="C348" s="10">
        <f t="shared" si="21"/>
        <v>43801</v>
      </c>
      <c r="D348" t="str">
        <f t="shared" si="26"/>
        <v>星期一</v>
      </c>
      <c r="E348" s="8" t="str">
        <f t="shared" si="27"/>
        <v>日常</v>
      </c>
    </row>
    <row r="349" spans="3:5">
      <c r="C349" s="10">
        <f t="shared" si="21"/>
        <v>43802</v>
      </c>
      <c r="D349" t="str">
        <f t="shared" si="26"/>
        <v>星期二</v>
      </c>
      <c r="E349" s="8" t="str">
        <f t="shared" si="27"/>
        <v>日常</v>
      </c>
    </row>
    <row r="350" spans="3:5">
      <c r="C350" s="10">
        <f t="shared" si="21"/>
        <v>43803</v>
      </c>
      <c r="D350" t="str">
        <f t="shared" si="26"/>
        <v>星期三</v>
      </c>
      <c r="E350" s="8" t="str">
        <f t="shared" si="27"/>
        <v>日常</v>
      </c>
    </row>
    <row r="351" spans="3:5">
      <c r="C351" s="10">
        <f t="shared" si="21"/>
        <v>43804</v>
      </c>
      <c r="D351" t="str">
        <f t="shared" si="26"/>
        <v>星期四</v>
      </c>
      <c r="E351" s="8" t="str">
        <f t="shared" si="27"/>
        <v>日常</v>
      </c>
    </row>
    <row r="352" spans="3:5">
      <c r="C352" s="10">
        <f t="shared" ref="C352:C366" si="28">C351+1</f>
        <v>43805</v>
      </c>
      <c r="D352" t="str">
        <f t="shared" si="26"/>
        <v>星期五</v>
      </c>
      <c r="E352" s="8" t="str">
        <f t="shared" si="27"/>
        <v>日常</v>
      </c>
    </row>
    <row r="353" spans="3:5">
      <c r="C353" s="10">
        <f t="shared" si="28"/>
        <v>43806</v>
      </c>
      <c r="D353" t="str">
        <f t="shared" si="26"/>
        <v>星期六</v>
      </c>
      <c r="E353" s="8" t="str">
        <f t="shared" si="27"/>
        <v>周末</v>
      </c>
    </row>
    <row r="354" spans="3:5">
      <c r="C354" s="10">
        <f t="shared" si="28"/>
        <v>43807</v>
      </c>
      <c r="D354" t="str">
        <f t="shared" si="26"/>
        <v>星期日</v>
      </c>
      <c r="E354" s="8" t="str">
        <f t="shared" si="27"/>
        <v>周末</v>
      </c>
    </row>
    <row r="355" spans="3:5">
      <c r="C355" s="10">
        <f t="shared" si="28"/>
        <v>43808</v>
      </c>
      <c r="D355" t="str">
        <f t="shared" si="26"/>
        <v>星期一</v>
      </c>
      <c r="E355" s="8" t="str">
        <f t="shared" si="27"/>
        <v>日常</v>
      </c>
    </row>
    <row r="356" spans="3:5">
      <c r="C356" s="10">
        <f t="shared" si="28"/>
        <v>43809</v>
      </c>
      <c r="D356" t="str">
        <f t="shared" si="26"/>
        <v>星期二</v>
      </c>
      <c r="E356" s="8" t="str">
        <f t="shared" si="27"/>
        <v>日常</v>
      </c>
    </row>
    <row r="357" spans="3:5">
      <c r="C357" s="10">
        <f t="shared" si="28"/>
        <v>43810</v>
      </c>
      <c r="D357" t="str">
        <f t="shared" si="26"/>
        <v>星期三</v>
      </c>
      <c r="E357" s="8" t="str">
        <f t="shared" si="27"/>
        <v>日常</v>
      </c>
    </row>
    <row r="358" spans="3:5">
      <c r="C358" s="10">
        <f t="shared" si="28"/>
        <v>43811</v>
      </c>
      <c r="D358" t="str">
        <f t="shared" si="26"/>
        <v>星期四</v>
      </c>
      <c r="E358" s="8" t="str">
        <f t="shared" si="27"/>
        <v>日常</v>
      </c>
    </row>
    <row r="359" spans="3:5">
      <c r="C359" s="10">
        <f t="shared" si="28"/>
        <v>43812</v>
      </c>
      <c r="D359" t="str">
        <f t="shared" si="26"/>
        <v>星期五</v>
      </c>
      <c r="E359" s="8" t="str">
        <f t="shared" si="27"/>
        <v>日常</v>
      </c>
    </row>
    <row r="360" spans="3:5">
      <c r="C360" s="10">
        <f t="shared" si="28"/>
        <v>43813</v>
      </c>
      <c r="D360" t="str">
        <f t="shared" si="26"/>
        <v>星期六</v>
      </c>
      <c r="E360" s="8" t="str">
        <f t="shared" si="27"/>
        <v>周末</v>
      </c>
    </row>
    <row r="361" spans="3:5">
      <c r="C361" s="10">
        <f t="shared" si="28"/>
        <v>43814</v>
      </c>
      <c r="D361" t="str">
        <f t="shared" si="26"/>
        <v>星期日</v>
      </c>
      <c r="E361" s="8" t="str">
        <f t="shared" si="27"/>
        <v>周末</v>
      </c>
    </row>
    <row r="362" spans="3:5">
      <c r="C362" s="10">
        <f t="shared" si="28"/>
        <v>43815</v>
      </c>
      <c r="D362" t="str">
        <f t="shared" si="26"/>
        <v>星期一</v>
      </c>
      <c r="E362" s="8" t="str">
        <f t="shared" si="27"/>
        <v>日常</v>
      </c>
    </row>
    <row r="363" spans="3:5">
      <c r="C363" s="10">
        <f t="shared" si="28"/>
        <v>43816</v>
      </c>
      <c r="D363" t="str">
        <f t="shared" ref="D363:D366" si="29">CHOOSE(WEEKDAY(C363,11),"星期一","星期二","星期三","星期四","星期五","星期六","星期日")</f>
        <v>星期二</v>
      </c>
      <c r="E363" s="8" t="str">
        <f t="shared" ref="E363:E366" si="30">IF(OR(D363="星期六",D363="星期日"),"周末","日常")</f>
        <v>日常</v>
      </c>
    </row>
    <row r="364" spans="3:5">
      <c r="C364" s="10">
        <f t="shared" si="28"/>
        <v>43817</v>
      </c>
      <c r="D364" t="str">
        <f t="shared" si="29"/>
        <v>星期三</v>
      </c>
      <c r="E364" s="8" t="str">
        <f t="shared" si="30"/>
        <v>日常</v>
      </c>
    </row>
    <row r="365" spans="3:5">
      <c r="C365" s="10">
        <f t="shared" si="28"/>
        <v>43818</v>
      </c>
      <c r="D365" t="str">
        <f t="shared" si="29"/>
        <v>星期四</v>
      </c>
      <c r="E365" s="8" t="str">
        <f t="shared" si="30"/>
        <v>日常</v>
      </c>
    </row>
    <row r="366" spans="3:5">
      <c r="C366" s="10">
        <f t="shared" si="28"/>
        <v>43819</v>
      </c>
      <c r="D366" t="str">
        <f t="shared" si="29"/>
        <v>星期五</v>
      </c>
      <c r="E366" s="8" t="str">
        <f t="shared" si="30"/>
        <v>日常</v>
      </c>
    </row>
  </sheetData>
  <sheetProtection password="9690" sheet="1" objects="1" scenarios="1"/>
  <autoFilter ref="C1:E366">
    <extLst/>
  </autoFilter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workbookViewId="0">
      <selection activeCell="A13" sqref="A13"/>
    </sheetView>
  </sheetViews>
  <sheetFormatPr defaultColWidth="9" defaultRowHeight="12"/>
  <cols>
    <col min="1" max="1" width="35.5714285714286" customWidth="1"/>
  </cols>
  <sheetData>
    <row r="1" spans="1:1">
      <c r="A1" s="1" t="s">
        <v>31</v>
      </c>
    </row>
    <row r="2" ht="16.5" spans="1:1">
      <c r="A2" s="2" t="s">
        <v>32</v>
      </c>
    </row>
    <row r="3" ht="16.5" spans="1:1">
      <c r="A3" s="2" t="s">
        <v>33</v>
      </c>
    </row>
    <row r="4" ht="16.5" spans="1:1">
      <c r="A4" s="2" t="s">
        <v>34</v>
      </c>
    </row>
    <row r="5" ht="16.5" spans="1:1">
      <c r="A5" s="2" t="s">
        <v>35</v>
      </c>
    </row>
    <row r="6" ht="16.5" spans="1:1">
      <c r="A6" s="2" t="s">
        <v>36</v>
      </c>
    </row>
    <row r="7" ht="16.5" spans="1:1">
      <c r="A7" s="2" t="s">
        <v>37</v>
      </c>
    </row>
    <row r="8" ht="16.5" spans="1:1">
      <c r="A8" s="2" t="s">
        <v>38</v>
      </c>
    </row>
    <row r="9" ht="16.5" spans="1:1">
      <c r="A9" s="2" t="s">
        <v>39</v>
      </c>
    </row>
    <row r="10" ht="16.5" spans="1:1">
      <c r="A10" s="2" t="s">
        <v>40</v>
      </c>
    </row>
    <row r="11" ht="16.5" spans="1:1">
      <c r="A11" s="2" t="s">
        <v>41</v>
      </c>
    </row>
    <row r="12" ht="16.5" spans="1:1">
      <c r="A12" s="2" t="s">
        <v>42</v>
      </c>
    </row>
    <row r="13" ht="16.5" spans="1:1">
      <c r="A13" s="2" t="s">
        <v>43</v>
      </c>
    </row>
    <row r="14" ht="16.5" spans="1:1">
      <c r="A14" s="2" t="s">
        <v>44</v>
      </c>
    </row>
    <row r="15" ht="16.5" spans="1:1">
      <c r="A15" s="2" t="s">
        <v>45</v>
      </c>
    </row>
    <row r="16" ht="16.5" spans="1:1">
      <c r="A16" s="2" t="s">
        <v>46</v>
      </c>
    </row>
    <row r="17" ht="16.5" spans="1:1">
      <c r="A17" s="2" t="s">
        <v>47</v>
      </c>
    </row>
    <row r="18" ht="16.5" spans="1:1">
      <c r="A18" s="2" t="s">
        <v>48</v>
      </c>
    </row>
    <row r="19" ht="16.5" spans="1:1">
      <c r="A19" s="2" t="s">
        <v>49</v>
      </c>
    </row>
    <row r="20" ht="16.5" spans="1:1">
      <c r="A20" s="2" t="s">
        <v>50</v>
      </c>
    </row>
    <row r="21" ht="16.5" spans="1:1">
      <c r="A21" s="2" t="s">
        <v>51</v>
      </c>
    </row>
    <row r="22" ht="16.5" spans="1:1">
      <c r="A22" s="3" t="s">
        <v>52</v>
      </c>
    </row>
    <row r="23" ht="16.5" spans="1:1">
      <c r="A23" s="3" t="s">
        <v>53</v>
      </c>
    </row>
    <row r="24" ht="16.5" spans="1:1">
      <c r="A24" s="3" t="s">
        <v>54</v>
      </c>
    </row>
    <row r="25" ht="16.5" spans="1:1">
      <c r="A25" s="3" t="s">
        <v>55</v>
      </c>
    </row>
    <row r="26" ht="16.5" spans="1:1">
      <c r="A26" s="3" t="s">
        <v>56</v>
      </c>
    </row>
    <row r="27" ht="16.5" spans="1:1">
      <c r="A27" s="3" t="s">
        <v>57</v>
      </c>
    </row>
    <row r="28" ht="16.5" spans="1:1">
      <c r="A28" s="3" t="s">
        <v>58</v>
      </c>
    </row>
    <row r="29" ht="16.5" spans="1:1">
      <c r="A29" s="3" t="s">
        <v>59</v>
      </c>
    </row>
    <row r="30" ht="16.5" spans="1:1">
      <c r="A30" s="3" t="s">
        <v>60</v>
      </c>
    </row>
    <row r="31" ht="16.5" spans="1:1">
      <c r="A31" s="2" t="s">
        <v>61</v>
      </c>
    </row>
    <row r="32" ht="16.5" spans="1:1">
      <c r="A32" s="4" t="s">
        <v>62</v>
      </c>
    </row>
    <row r="33" ht="16.5" spans="1:1">
      <c r="A33" s="2" t="s">
        <v>63</v>
      </c>
    </row>
    <row r="34" ht="16.5" spans="1:1">
      <c r="A34" s="2" t="s">
        <v>64</v>
      </c>
    </row>
  </sheetData>
  <sheetProtection password="9690" sheet="1" objects="1" scenarios="1"/>
  <autoFilter ref="A1:A34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员工填写</vt:lpstr>
      <vt:lpstr>部门负责人</vt:lpstr>
      <vt:lpstr>规则表</vt:lpstr>
      <vt:lpstr>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wangxy</dc:creator>
  <cp:lastModifiedBy>liuxu</cp:lastModifiedBy>
  <dcterms:created xsi:type="dcterms:W3CDTF">2013-07-28T14:00:00Z</dcterms:created>
  <cp:lastPrinted>2017-06-21T08:09:00Z</cp:lastPrinted>
  <dcterms:modified xsi:type="dcterms:W3CDTF">2019-02-20T09:49:11Z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11</vt:lpwstr>
  </property>
</Properties>
</file>