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90" tabRatio="860" activeTab="6"/>
  </bookViews>
  <sheets>
    <sheet name="2020年04月01日" sheetId="94" r:id="rId1"/>
    <sheet name="02" sheetId="95" r:id="rId2"/>
    <sheet name="03" sheetId="106" r:id="rId3"/>
    <sheet name="04" sheetId="98" r:id="rId4"/>
    <sheet name="05" sheetId="101" r:id="rId5"/>
    <sheet name="06" sheetId="107" r:id="rId6"/>
    <sheet name="07" sheetId="109" r:id="rId7"/>
  </sheets>
  <definedNames>
    <definedName name="_xlnm._FilterDatabase" localSheetId="1" hidden="1">'02'!$B$2:$AB$142</definedName>
    <definedName name="_xlnm._FilterDatabase" localSheetId="2" hidden="1">'03'!$B$2:$AB$123</definedName>
    <definedName name="_xlnm._FilterDatabase" localSheetId="3" hidden="1">'04'!$B$2:$AC$104</definedName>
    <definedName name="_xlnm._FilterDatabase" localSheetId="4" hidden="1">'05'!$B$2:$AB$62</definedName>
    <definedName name="_xlnm._FilterDatabase" localSheetId="5" hidden="1">'06'!$B$2:$AB$46</definedName>
    <definedName name="_xlnm._FilterDatabase" localSheetId="6" hidden="1">'07'!$B$2:$AB$45</definedName>
  </definedNames>
  <calcPr calcId="144525" fullPrecision="0"/>
</workbook>
</file>

<file path=xl/sharedStrings.xml><?xml version="1.0" encoding="utf-8"?>
<sst xmlns="http://schemas.openxmlformats.org/spreadsheetml/2006/main" count="47659" uniqueCount="1916">
  <si>
    <t>店名</t>
  </si>
  <si>
    <t>ID</t>
  </si>
  <si>
    <t>账号</t>
  </si>
  <si>
    <t>店铺绑定手机号</t>
  </si>
  <si>
    <t>密码</t>
  </si>
  <si>
    <t>保证金</t>
  </si>
  <si>
    <t>银行留存手机号</t>
  </si>
  <si>
    <t>户主</t>
  </si>
  <si>
    <t>绑定的银行</t>
  </si>
  <si>
    <t>公司名</t>
  </si>
  <si>
    <t>前一天
未提余额</t>
  </si>
  <si>
    <t>前一天
未签收额</t>
  </si>
  <si>
    <t>当天
成团金额</t>
  </si>
  <si>
    <t>当天实扣
手续费</t>
  </si>
  <si>
    <t>当天
收入金额</t>
  </si>
  <si>
    <t>提现前
账户余额</t>
  </si>
  <si>
    <t>提现
金额</t>
  </si>
  <si>
    <t>提现
时间</t>
  </si>
  <si>
    <t>提现
到账状态</t>
  </si>
  <si>
    <t>提现后
账户余额</t>
  </si>
  <si>
    <t>当天未
签收金额</t>
  </si>
  <si>
    <t>提现额度
(单位:万)</t>
  </si>
  <si>
    <t>跑单金额</t>
  </si>
  <si>
    <t>退店情况</t>
  </si>
  <si>
    <t>申请退店日期</t>
  </si>
  <si>
    <t>德忠行球类</t>
  </si>
  <si>
    <t>pdd87318873284</t>
  </si>
  <si>
    <t>Aa654321</t>
  </si>
  <si>
    <t>李德忠</t>
  </si>
  <si>
    <t>农业银行</t>
  </si>
  <si>
    <t>德忠行</t>
  </si>
  <si>
    <t>已申请退店</t>
  </si>
  <si>
    <t>1次限制，4月1日复跑</t>
  </si>
  <si>
    <t>德忠行智能设备专营店</t>
  </si>
  <si>
    <t>pdd11741392990</t>
  </si>
  <si>
    <t>德忠行运动</t>
  </si>
  <si>
    <t>pdd98877483168</t>
  </si>
  <si>
    <t>德忠行莹莹小店</t>
  </si>
  <si>
    <t>pdd31771988515</t>
  </si>
  <si>
    <t>德忠行美容个护</t>
  </si>
  <si>
    <t>pdd22939085581</t>
  </si>
  <si>
    <t>德忠行美妆</t>
  </si>
  <si>
    <t>pdd80641629470</t>
  </si>
  <si>
    <t>德忠行香水</t>
  </si>
  <si>
    <t>pdd41171829073</t>
  </si>
  <si>
    <t>德忠行化妆品</t>
  </si>
  <si>
    <t>pdd29839187518</t>
  </si>
  <si>
    <t>德忠行护肤</t>
  </si>
  <si>
    <t>pdd87350160880</t>
  </si>
  <si>
    <t>德忠行电器专营店</t>
  </si>
  <si>
    <t>pdd50097550510</t>
  </si>
  <si>
    <t>德忠行生活电器专营店</t>
  </si>
  <si>
    <t>pdd35318736144</t>
  </si>
  <si>
    <t>德忠行布艺</t>
  </si>
  <si>
    <t>pdd29828797358</t>
  </si>
  <si>
    <t>德忠行家具</t>
  </si>
  <si>
    <t>pdd11422866473</t>
  </si>
  <si>
    <t>德忠行家纺</t>
  </si>
  <si>
    <t>pdd28449863830</t>
  </si>
  <si>
    <t>德忠行家装</t>
  </si>
  <si>
    <t>pdd42536982093</t>
  </si>
  <si>
    <t>德忠行家饰</t>
  </si>
  <si>
    <t>pdd67674321121</t>
  </si>
  <si>
    <t>德忠行服饰配件专营店</t>
  </si>
  <si>
    <t>pdd22251339636</t>
  </si>
  <si>
    <t>德忠行服装专营店</t>
  </si>
  <si>
    <t>pdd73979710043</t>
  </si>
  <si>
    <t>德忠行男装专营店</t>
  </si>
  <si>
    <t>pdd87320351294</t>
  </si>
  <si>
    <t>德忠行男鞋专营店</t>
  </si>
  <si>
    <t>pdd93689537494</t>
  </si>
  <si>
    <t>德忠行箱包皮具专营店</t>
  </si>
  <si>
    <t>pdd36353625995</t>
  </si>
  <si>
    <t>德忠行母婴专营店</t>
  </si>
  <si>
    <t>pdd36550416467</t>
  </si>
  <si>
    <t>德忠行童装专营店</t>
  </si>
  <si>
    <t>pdd47529863630</t>
  </si>
  <si>
    <t>德忠行童鞋专营店</t>
  </si>
  <si>
    <t>pdd80596472077</t>
  </si>
  <si>
    <t>德忠行母婴用品专营店</t>
  </si>
  <si>
    <t>pdd40051011826</t>
  </si>
  <si>
    <t>德忠行婴童用品专营店</t>
  </si>
  <si>
    <t>pdd26676697725</t>
  </si>
  <si>
    <t>德忠行运动户外</t>
  </si>
  <si>
    <t>pdd35281737766</t>
  </si>
  <si>
    <t>德忠行健身用品</t>
  </si>
  <si>
    <t>pdd17762239545</t>
  </si>
  <si>
    <t>德忠行瑶瑶小店</t>
  </si>
  <si>
    <t>pdd72505709753</t>
  </si>
  <si>
    <t>德忠行圆圆小店</t>
  </si>
  <si>
    <t>pdd36925168247</t>
  </si>
  <si>
    <t>德忠行远远小店</t>
  </si>
  <si>
    <t>pdd54187145911</t>
  </si>
  <si>
    <t>德忠行依依小店</t>
  </si>
  <si>
    <t>pdd20277776410</t>
  </si>
  <si>
    <t>德忠行平平小店</t>
  </si>
  <si>
    <t>pdd92018066580</t>
  </si>
  <si>
    <t>德忠行安安小店</t>
  </si>
  <si>
    <t>pdd13064954461</t>
  </si>
  <si>
    <t>余刚哥的店铺</t>
  </si>
  <si>
    <t>pdd68584203579</t>
  </si>
  <si>
    <t>Qq112233</t>
  </si>
  <si>
    <t>余刚</t>
  </si>
  <si>
    <t>工商银行</t>
  </si>
  <si>
    <t>添卓玛索</t>
  </si>
  <si>
    <t>离磬壹壹小店</t>
  </si>
  <si>
    <t>pdd97102027537</t>
  </si>
  <si>
    <t>Pah123456</t>
  </si>
  <si>
    <t>曾黎</t>
  </si>
  <si>
    <t>建设银行</t>
  </si>
  <si>
    <t>离磬</t>
  </si>
  <si>
    <t>离磬贰贰小店</t>
  </si>
  <si>
    <t>pdd33900097019</t>
  </si>
  <si>
    <t>离磬叁叁小店</t>
  </si>
  <si>
    <t>pdd55689347299</t>
  </si>
  <si>
    <t>离磬肆肆小店</t>
  </si>
  <si>
    <t>pdd19268905970</t>
  </si>
  <si>
    <t>离磬伍伍小店</t>
  </si>
  <si>
    <t>pdd56019877974</t>
  </si>
  <si>
    <t>离磬陆陆小店</t>
  </si>
  <si>
    <t>pdd76556800087</t>
  </si>
  <si>
    <t>离磬柒柒小店</t>
  </si>
  <si>
    <t>pdd62638674690</t>
  </si>
  <si>
    <t>离磬捌捌小店</t>
  </si>
  <si>
    <t>pdd32724956963</t>
  </si>
  <si>
    <t>离磬玖玖小店</t>
  </si>
  <si>
    <t>pdd92291181455</t>
  </si>
  <si>
    <t>离磬拾拾小店</t>
  </si>
  <si>
    <t>pdd93863462917</t>
  </si>
  <si>
    <t>离磬拾壹小店</t>
  </si>
  <si>
    <t>pdd22420379321</t>
  </si>
  <si>
    <t>幂篱</t>
  </si>
  <si>
    <t>离磬拾贰小店</t>
  </si>
  <si>
    <t>pdd41331245580</t>
  </si>
  <si>
    <t>离磬拾叁小店</t>
  </si>
  <si>
    <t>pdd79766999636</t>
  </si>
  <si>
    <t>离磬拾肆小店</t>
  </si>
  <si>
    <t>pdd76371745068</t>
  </si>
  <si>
    <t>离磬拾伍小店</t>
  </si>
  <si>
    <t>pdd68954263519</t>
  </si>
  <si>
    <t>离磬拾陆小店</t>
  </si>
  <si>
    <t>pdd89419540622</t>
  </si>
  <si>
    <t>离磬拾柒小店</t>
  </si>
  <si>
    <t>pdd26995720666</t>
  </si>
  <si>
    <t>离磬拾捌小店</t>
  </si>
  <si>
    <t>pdd16681402248</t>
  </si>
  <si>
    <t>离磬拾玖小店</t>
  </si>
  <si>
    <t>pdd80671857612</t>
  </si>
  <si>
    <t>离磬贰拾小店</t>
  </si>
  <si>
    <t>pdd34487549652</t>
  </si>
  <si>
    <t>佩柳易赖壹店</t>
  </si>
  <si>
    <t>pdd79083115671</t>
  </si>
  <si>
    <t>Aa112233</t>
  </si>
  <si>
    <t>刘佩</t>
  </si>
  <si>
    <t>佩柳易赖</t>
  </si>
  <si>
    <t>佩柳易赖叁叁店</t>
  </si>
  <si>
    <t>pdd46806615769</t>
  </si>
  <si>
    <t>提现失败</t>
  </si>
  <si>
    <t>华云朵朵</t>
  </si>
  <si>
    <t>pdd85997383019</t>
  </si>
  <si>
    <t>柳佩芬流</t>
  </si>
  <si>
    <t>丰丰好小铺</t>
  </si>
  <si>
    <t>pdd12204056599</t>
  </si>
  <si>
    <t>个人店</t>
  </si>
  <si>
    <t>厚如飞的鞋店</t>
  </si>
  <si>
    <t>pdd54222699412</t>
  </si>
  <si>
    <t>高林谷店</t>
  </si>
  <si>
    <t>pdd51538851491</t>
  </si>
  <si>
    <t>166 2012 2869</t>
  </si>
  <si>
    <t>罗剑光</t>
  </si>
  <si>
    <t>交通银行</t>
  </si>
  <si>
    <t>剑光罗或</t>
  </si>
  <si>
    <t>没还噢小店</t>
  </si>
  <si>
    <t>pdd51235924132</t>
  </si>
  <si>
    <t>十里花香先买个</t>
  </si>
  <si>
    <t>pdd24041219314</t>
  </si>
  <si>
    <t>刘河山小黄</t>
  </si>
  <si>
    <t>pdd89671339396</t>
  </si>
  <si>
    <t>高尚花艺空间</t>
  </si>
  <si>
    <t>pdd74264718892</t>
  </si>
  <si>
    <t>菜面积时尚</t>
  </si>
  <si>
    <t>pdd95533564146</t>
  </si>
  <si>
    <t>酷特高雄休闲</t>
  </si>
  <si>
    <t>pdd45166105692</t>
  </si>
  <si>
    <t>我的店铺很大气</t>
  </si>
  <si>
    <t>pdd65994982249</t>
  </si>
  <si>
    <t>小小偶的店铺</t>
  </si>
  <si>
    <t>pdd78018403377</t>
  </si>
  <si>
    <t>天使也会笑小铺</t>
  </si>
  <si>
    <t>pdd47178156957</t>
  </si>
  <si>
    <t>爱后余生的店铺</t>
  </si>
  <si>
    <t>pdd63121890435</t>
  </si>
  <si>
    <t>烽伍九恬</t>
  </si>
  <si>
    <t>爱上一多花</t>
  </si>
  <si>
    <t>pdd55771022767</t>
  </si>
  <si>
    <t>雨鲜花滴啊</t>
  </si>
  <si>
    <t>pdd29931631860</t>
  </si>
  <si>
    <t>本图色云南</t>
  </si>
  <si>
    <t>pdd93144747599</t>
  </si>
  <si>
    <t>佳假期的小店</t>
  </si>
  <si>
    <t>pdd15515152370</t>
  </si>
  <si>
    <t>光的辉的七彩</t>
  </si>
  <si>
    <t>pdd19990153858</t>
  </si>
  <si>
    <t>动力来源的店铺</t>
  </si>
  <si>
    <t>pdd47543598329</t>
  </si>
  <si>
    <t>高端形态小店</t>
  </si>
  <si>
    <t>pdd30118742435</t>
  </si>
  <si>
    <t>换乐旅行</t>
  </si>
  <si>
    <t>pdd49563915883</t>
  </si>
  <si>
    <t>总成团金额：</t>
  </si>
  <si>
    <t>YYT成团金额：</t>
  </si>
  <si>
    <t>李德忠农行</t>
  </si>
  <si>
    <t>利润收款总额：</t>
  </si>
  <si>
    <t>YYT利润收款金额：</t>
  </si>
  <si>
    <t>余刚工行</t>
  </si>
  <si>
    <t>垫付款首款打款总额：</t>
  </si>
  <si>
    <t>YYT垫付款首款打款金额：</t>
  </si>
  <si>
    <t>曾黎建行</t>
  </si>
  <si>
    <t>垫付款尾款打款总额：</t>
  </si>
  <si>
    <t>YYT垫付款尾款打款金额：</t>
  </si>
  <si>
    <t>刘佩农行</t>
  </si>
  <si>
    <t>老黄返款金额：</t>
  </si>
  <si>
    <t>罗剑光交行</t>
  </si>
  <si>
    <t>是否平账：</t>
  </si>
  <si>
    <t>我方成团金额：</t>
  </si>
  <si>
    <t>余诗杰成团金额：</t>
  </si>
  <si>
    <t xml:space="preserve"> </t>
  </si>
  <si>
    <t>我方利润收款金额：</t>
  </si>
  <si>
    <t>余诗杰利润收款金额：</t>
  </si>
  <si>
    <t>我方扣除平台手续费后利润：</t>
  </si>
  <si>
    <t>余诗杰垫付款首款打款金额：</t>
  </si>
  <si>
    <t>我方垫付款首款打款金额：</t>
  </si>
  <si>
    <t>余诗杰垫付款尾款打款金额：</t>
  </si>
  <si>
    <t>我方垫付款尾款打款金额：</t>
  </si>
  <si>
    <t>老黄返款给我方金额：</t>
  </si>
  <si>
    <t>杜辉成团金额：</t>
  </si>
  <si>
    <t>富靓迪成团金额：</t>
  </si>
  <si>
    <t>富靓迪利润收款金额：</t>
  </si>
  <si>
    <t>富靓迪垫付款首款打款金额：</t>
  </si>
  <si>
    <t>富靓迪垫付款尾款打款金额：</t>
  </si>
  <si>
    <t>总差额：</t>
  </si>
  <si>
    <t>张帮立（钡特）成团金额：</t>
  </si>
  <si>
    <t>钡特利润收款金额：</t>
  </si>
  <si>
    <t>钡特垫付款首款打款金额：</t>
  </si>
  <si>
    <t>钡特垫付款尾款打款金额：</t>
  </si>
  <si>
    <t>祝传阶家居生活专营店</t>
  </si>
  <si>
    <t>pdd98529370489</t>
  </si>
  <si>
    <t>朱传阶</t>
  </si>
  <si>
    <t>祝忠阶</t>
  </si>
  <si>
    <t>祝忠阶家居生活专营店</t>
  </si>
  <si>
    <t>2月25日，违规经营，限制提现，</t>
  </si>
  <si>
    <t>贵云乐居家日用</t>
  </si>
  <si>
    <t>pdd73014103680</t>
  </si>
  <si>
    <t>彭桂云</t>
  </si>
  <si>
    <t>贵云乐</t>
  </si>
  <si>
    <t>2月26日，违规经营，限制提现</t>
  </si>
  <si>
    <t>晓蚪荷童鞋专营店</t>
  </si>
  <si>
    <t>pdd51567902170</t>
  </si>
  <si>
    <t>戈华</t>
  </si>
  <si>
    <t>晓蚪荷</t>
  </si>
  <si>
    <t>3月1日，违规经营，限制提现</t>
  </si>
  <si>
    <t>晓蚪荷远远小店</t>
  </si>
  <si>
    <t>pdd71947163472</t>
  </si>
  <si>
    <t>顶顶3C数码配件</t>
  </si>
  <si>
    <t>pdd28841130591</t>
  </si>
  <si>
    <t>余虹霞</t>
  </si>
  <si>
    <t>顶顶</t>
  </si>
  <si>
    <t>3月3日，违规经营，限制提现</t>
  </si>
  <si>
    <t>晓蚪荷渔具</t>
  </si>
  <si>
    <t>pdd14126625076</t>
  </si>
  <si>
    <t>晓蚪荷厨房用品专营店</t>
  </si>
  <si>
    <t>pdd27460558459</t>
  </si>
  <si>
    <t>晓蚪荷日用品专营店</t>
  </si>
  <si>
    <t>pdd64764835933</t>
  </si>
  <si>
    <t>晓蚪荷家装</t>
  </si>
  <si>
    <t>pdd53458805372</t>
  </si>
  <si>
    <t>晓蚪荷床上用品</t>
  </si>
  <si>
    <t>pdd10116364218</t>
  </si>
  <si>
    <t>晓蚪荷依依小店</t>
  </si>
  <si>
    <t>pdd62383201545</t>
  </si>
  <si>
    <t>晓蚪荷安安小店</t>
  </si>
  <si>
    <t>pdd99029843236</t>
  </si>
  <si>
    <t>涵睿氏运动户外</t>
  </si>
  <si>
    <t>pdd39527604118</t>
  </si>
  <si>
    <t>夏斌</t>
  </si>
  <si>
    <t>中国银行</t>
  </si>
  <si>
    <t>涵睿氏</t>
  </si>
  <si>
    <t>3月3日，违规经营，限制提现，7749.01限制资金属于财神的</t>
  </si>
  <si>
    <t>顶顶悠悠小店</t>
  </si>
  <si>
    <t>pdd51415108524</t>
  </si>
  <si>
    <t>3月4日，违规经营，限制提现</t>
  </si>
  <si>
    <t>富安迪床上用品专营店</t>
  </si>
  <si>
    <t>pdd63714892020</t>
  </si>
  <si>
    <t>何家红</t>
  </si>
  <si>
    <t>邮储银行</t>
  </si>
  <si>
    <t>富安迪</t>
  </si>
  <si>
    <t>祝传阶悠悠小店</t>
  </si>
  <si>
    <t>pdd22946125447</t>
  </si>
  <si>
    <t>祝传阶</t>
  </si>
  <si>
    <t>晓蚪荷服饰箱包专营店</t>
  </si>
  <si>
    <t>pdd60546235927</t>
  </si>
  <si>
    <t>晓蚪荷球类</t>
  </si>
  <si>
    <t>pdd11758242462</t>
  </si>
  <si>
    <t>晓蚪荷生活电器专营店</t>
  </si>
  <si>
    <t>pdd23012438552</t>
  </si>
  <si>
    <t>晓蚪荷美妆</t>
  </si>
  <si>
    <t>pdd56794665451</t>
  </si>
  <si>
    <t>晓蚪荷莹莹小店</t>
  </si>
  <si>
    <t>pdd83408793871</t>
  </si>
  <si>
    <t>晓蚪荷瑶瑶小店</t>
  </si>
  <si>
    <t>pdd70643428624</t>
  </si>
  <si>
    <t>浩家翔服饰配件专营店</t>
  </si>
  <si>
    <t>pdd60094902282</t>
  </si>
  <si>
    <t>何家英</t>
  </si>
  <si>
    <t>浩家翔</t>
  </si>
  <si>
    <t>浩家翔男装专营店</t>
  </si>
  <si>
    <t>pdd86839292624</t>
  </si>
  <si>
    <t>家翔智能设备</t>
  </si>
  <si>
    <t>pdd92755928394</t>
  </si>
  <si>
    <t>家翔美容个护</t>
  </si>
  <si>
    <t>pdd80914670841</t>
  </si>
  <si>
    <t>家翔护肤</t>
  </si>
  <si>
    <t>pdd24825642630</t>
  </si>
  <si>
    <t>家翔家饰</t>
  </si>
  <si>
    <t>934499390</t>
  </si>
  <si>
    <t>pdd13453032110</t>
  </si>
  <si>
    <t>浩家翔服饰专营店</t>
  </si>
  <si>
    <t>134530321</t>
  </si>
  <si>
    <t>pdd46615509657</t>
  </si>
  <si>
    <t>家翔旅行野营用品</t>
  </si>
  <si>
    <t>pdd24046232091</t>
  </si>
  <si>
    <t>浩家翔居家日用专营店</t>
  </si>
  <si>
    <t>pdd51847665534</t>
  </si>
  <si>
    <t>浩家翔清洁用品专营店</t>
  </si>
  <si>
    <t>pdd91919317018</t>
  </si>
  <si>
    <t>家翔家具</t>
  </si>
  <si>
    <t>pdd56509618476</t>
  </si>
  <si>
    <t>富安迪化妆品</t>
  </si>
  <si>
    <t>pdd73532058261</t>
  </si>
  <si>
    <t>3月5日，违规经营，限制提现</t>
  </si>
  <si>
    <t>富安迪清洁用品专营店</t>
  </si>
  <si>
    <t>pdd22939252726</t>
  </si>
  <si>
    <t>富安迪服装</t>
  </si>
  <si>
    <t>pdd64715884556</t>
  </si>
  <si>
    <t>富安迪童鞋专营店</t>
  </si>
  <si>
    <t>pdd66166725370</t>
  </si>
  <si>
    <t>富安迪千千小店</t>
  </si>
  <si>
    <t>pdd84976162691</t>
  </si>
  <si>
    <t>富安迪个个小店</t>
  </si>
  <si>
    <t>pdd96746084444</t>
  </si>
  <si>
    <t>富安迪稍稍小店</t>
  </si>
  <si>
    <t>pdd15220341496</t>
  </si>
  <si>
    <t>顶顶厨房用品</t>
  </si>
  <si>
    <t>pdd17740457797</t>
  </si>
  <si>
    <t>3月6日，违规经营，限制提现</t>
  </si>
  <si>
    <t>顶顶婴童用品</t>
  </si>
  <si>
    <t>pdd39002698631</t>
  </si>
  <si>
    <t>顶顶利利小店</t>
  </si>
  <si>
    <t>pdd75614808730</t>
  </si>
  <si>
    <t>捷宇数码2</t>
  </si>
  <si>
    <t>pdd10963349649</t>
  </si>
  <si>
    <t>杜圣</t>
  </si>
  <si>
    <t>捷宇</t>
  </si>
  <si>
    <t>捷宇三只熊小店</t>
  </si>
  <si>
    <t>pdd41239104988</t>
  </si>
  <si>
    <t>捷宇皮皮小店</t>
  </si>
  <si>
    <t>pdd29821183491</t>
  </si>
  <si>
    <t>招商银行</t>
  </si>
  <si>
    <t>艳荣芳渔具专营店</t>
  </si>
  <si>
    <t>pdd81572864633</t>
  </si>
  <si>
    <t>晏望军</t>
  </si>
  <si>
    <t>艳荣芳</t>
  </si>
  <si>
    <t>富安迪菲菲小店</t>
  </si>
  <si>
    <t>pdd60170749088</t>
  </si>
  <si>
    <t>艳荣芳菲菲小店</t>
  </si>
  <si>
    <t>捷步家纺</t>
  </si>
  <si>
    <t>pdd86021357037</t>
  </si>
  <si>
    <t>李航</t>
  </si>
  <si>
    <t>捷步</t>
  </si>
  <si>
    <t>贵云乐香水</t>
  </si>
  <si>
    <t>pdd15541019199</t>
  </si>
  <si>
    <t>贵云乐护肤</t>
  </si>
  <si>
    <t>pdd57079370153</t>
  </si>
  <si>
    <t>贵云乐电器</t>
  </si>
  <si>
    <t>pdd48544807278</t>
  </si>
  <si>
    <t>贵云乐服装专营店</t>
  </si>
  <si>
    <t>pdd78217504288</t>
  </si>
  <si>
    <t>兰氏美妆</t>
  </si>
  <si>
    <t>pdd79454101776</t>
  </si>
  <si>
    <t>李友兰</t>
  </si>
  <si>
    <t>兰氏</t>
  </si>
  <si>
    <t>兰氏护肤</t>
  </si>
  <si>
    <t>pdd22959455236</t>
  </si>
  <si>
    <t>兰氏布艺专营店</t>
  </si>
  <si>
    <t>pdd62591246846</t>
  </si>
  <si>
    <t>祝传阶化妆品</t>
  </si>
  <si>
    <t>pdd47756965697</t>
  </si>
  <si>
    <t>祝传阶健身用品</t>
  </si>
  <si>
    <t>pdd80983939080</t>
  </si>
  <si>
    <t>祝传阶母婴专营店</t>
  </si>
  <si>
    <t>pdd58597042983</t>
  </si>
  <si>
    <t>晓蚪荷男装专营店</t>
  </si>
  <si>
    <t>pdd44701521098</t>
  </si>
  <si>
    <t>晓蚪荷家具</t>
  </si>
  <si>
    <t>pdd55299730845</t>
  </si>
  <si>
    <t>晓蚪荷圆圆小店</t>
  </si>
  <si>
    <t>pdd41559424844</t>
  </si>
  <si>
    <t>玲氏3C数码配件专营店</t>
  </si>
  <si>
    <t>pdd44859614095</t>
  </si>
  <si>
    <t>戈莉</t>
  </si>
  <si>
    <t>玲氏</t>
  </si>
  <si>
    <t>玲氏影音电器专营店</t>
  </si>
  <si>
    <t>pdd51212018392</t>
  </si>
  <si>
    <t>浩家翔童装专营店</t>
  </si>
  <si>
    <t>pdd61545320460</t>
  </si>
  <si>
    <t>浩家翔母婴用品专营店</t>
  </si>
  <si>
    <t>pdd42131570478</t>
  </si>
  <si>
    <t>家翔电器</t>
  </si>
  <si>
    <t>pdd47407805674</t>
  </si>
  <si>
    <t>家翔化妆品</t>
  </si>
  <si>
    <t>pdd71879908618</t>
  </si>
  <si>
    <t>家翔香水</t>
  </si>
  <si>
    <t>718799086</t>
  </si>
  <si>
    <t>pdd14830778915</t>
  </si>
  <si>
    <t>家翔美妆</t>
  </si>
  <si>
    <t>148307789</t>
  </si>
  <si>
    <t>pdd27023684320</t>
  </si>
  <si>
    <t>家翔运动户外</t>
  </si>
  <si>
    <t>pdd18284017750</t>
  </si>
  <si>
    <t>浩家翔家居生活专营店</t>
  </si>
  <si>
    <t>pdd98577130151</t>
  </si>
  <si>
    <t>浩家翔厨房用品专营店</t>
  </si>
  <si>
    <t>pdd35817289011</t>
  </si>
  <si>
    <t>富安迪布艺专营店</t>
  </si>
  <si>
    <t>pdd95963872828</t>
  </si>
  <si>
    <t>3月7日，违规经营，限制提现</t>
  </si>
  <si>
    <t>富安迪家纺专营店</t>
  </si>
  <si>
    <t>pdd24050381159</t>
  </si>
  <si>
    <t>富安迪美妆</t>
  </si>
  <si>
    <t>pdd53008067556</t>
  </si>
  <si>
    <t>富安迪电器专营店</t>
  </si>
  <si>
    <t>pdd88639398944</t>
  </si>
  <si>
    <t>富安迪生活电器专营店</t>
  </si>
  <si>
    <t>pdd42890258518</t>
  </si>
  <si>
    <t>富安迪3C数码配件专营店</t>
  </si>
  <si>
    <t>pdd17154044388</t>
  </si>
  <si>
    <t>富安迪影音电器专营店</t>
  </si>
  <si>
    <t>pdd97568502919</t>
  </si>
  <si>
    <t>富安迪家居生活专营店</t>
  </si>
  <si>
    <t>pdd14659463339</t>
  </si>
  <si>
    <t>富安迪居家日用专营店</t>
  </si>
  <si>
    <t>pdd93212728476</t>
  </si>
  <si>
    <t>富安迪厨房用品专营店</t>
  </si>
  <si>
    <t>pdd67440279111</t>
  </si>
  <si>
    <t>富安迪日用品专营店</t>
  </si>
  <si>
    <t>pdd23305867262</t>
  </si>
  <si>
    <t>富安迪服饰配件</t>
  </si>
  <si>
    <t>pdd99543288549</t>
  </si>
  <si>
    <t>富安迪男装</t>
  </si>
  <si>
    <t>pdd57023442149</t>
  </si>
  <si>
    <t>富安迪男鞋</t>
  </si>
  <si>
    <t>pdd15200212929</t>
  </si>
  <si>
    <t>富安迪箱包皮具</t>
  </si>
  <si>
    <t>pdd28214505080</t>
  </si>
  <si>
    <t>富安迪母婴</t>
  </si>
  <si>
    <t>pdd47580646054</t>
  </si>
  <si>
    <t>富安迪母婴用品</t>
  </si>
  <si>
    <t>pdd67799300494</t>
  </si>
  <si>
    <t>富安迪婴童用品</t>
  </si>
  <si>
    <t>pdd54589578338</t>
  </si>
  <si>
    <t>富安迪渔具</t>
  </si>
  <si>
    <t>pdd69423199249</t>
  </si>
  <si>
    <t>富安迪健身用品</t>
  </si>
  <si>
    <t>pdd68188289719</t>
  </si>
  <si>
    <t>富安迪球类</t>
  </si>
  <si>
    <t>pdd50145907445</t>
  </si>
  <si>
    <t>富安迪亲亲小店</t>
  </si>
  <si>
    <t>pdd24763150460</t>
  </si>
  <si>
    <t>富安迪玩玩小店</t>
  </si>
  <si>
    <t>pdd85313383569</t>
  </si>
  <si>
    <t>富安迪甜甜小店</t>
  </si>
  <si>
    <t>pdd67480940559</t>
  </si>
  <si>
    <t>富安迪嘿嘿小店</t>
  </si>
  <si>
    <t>pdd32400727665</t>
  </si>
  <si>
    <t>捷步居家日用</t>
  </si>
  <si>
    <t>pdd49644622461</t>
  </si>
  <si>
    <t>捷步球类</t>
  </si>
  <si>
    <t>pdd24251335321</t>
  </si>
  <si>
    <t>捷步乐乐小店</t>
  </si>
  <si>
    <t>pdd63859679666</t>
  </si>
  <si>
    <t>捷步影音电器专营店</t>
  </si>
  <si>
    <t>pdd84329705910</t>
  </si>
  <si>
    <t>捷步数码电器专营店</t>
  </si>
  <si>
    <t>pdd97281490887</t>
  </si>
  <si>
    <t>捷步可可爱小店</t>
  </si>
  <si>
    <t>pdd64953443023</t>
  </si>
  <si>
    <t>贵云乐运动户外专营店</t>
  </si>
  <si>
    <t>pdd64319388916</t>
  </si>
  <si>
    <t>贵云乐健身用品专营店</t>
  </si>
  <si>
    <t>pdd20726345121</t>
  </si>
  <si>
    <t>已退店成功</t>
  </si>
  <si>
    <t>贵云乐化妆品</t>
  </si>
  <si>
    <t>pdd84187901832</t>
  </si>
  <si>
    <t>贵云乐布艺</t>
  </si>
  <si>
    <t>pdd25430465765</t>
  </si>
  <si>
    <t>贵云家装</t>
  </si>
  <si>
    <t>pdd36372765953</t>
  </si>
  <si>
    <t>贵云乐服饰专营店</t>
  </si>
  <si>
    <t>pdd97449895174</t>
  </si>
  <si>
    <t>贵云乐多里小店</t>
  </si>
  <si>
    <t>pdd88709651769</t>
  </si>
  <si>
    <t>祝传阶运动户外</t>
  </si>
  <si>
    <t>pdd65371397894</t>
  </si>
  <si>
    <t>家翔3C数码配件</t>
  </si>
  <si>
    <t>pdd33988268016</t>
  </si>
  <si>
    <t>翔星梦原小店</t>
  </si>
  <si>
    <t>420407451</t>
  </si>
  <si>
    <t>pdd32703294459</t>
  </si>
  <si>
    <t>家翔渔具</t>
  </si>
  <si>
    <t>pdd38242839293</t>
  </si>
  <si>
    <t>顶顶母婴1</t>
  </si>
  <si>
    <t>pdd32085716432</t>
  </si>
  <si>
    <t>3月8日，违规经营，限制提现</t>
  </si>
  <si>
    <t>顶顶童装</t>
  </si>
  <si>
    <t>pdd18751958938</t>
  </si>
  <si>
    <t>顶顶月月小店</t>
  </si>
  <si>
    <t>pdd99358368696</t>
  </si>
  <si>
    <t>捷宇新新小店</t>
  </si>
  <si>
    <t>pdd64354427281</t>
  </si>
  <si>
    <t>艳荣芳运动专营店</t>
  </si>
  <si>
    <t>pdd52677221117</t>
  </si>
  <si>
    <t>艳荣芳电器</t>
  </si>
  <si>
    <t>pdd17411397442</t>
  </si>
  <si>
    <t>富安迪家具专营店</t>
  </si>
  <si>
    <t>pdd90847489368</t>
  </si>
  <si>
    <t>富安迪家装专营店</t>
  </si>
  <si>
    <t>pdd59531472414</t>
  </si>
  <si>
    <t>富安迪护肤</t>
  </si>
  <si>
    <t>pdd98495042571</t>
  </si>
  <si>
    <t>富安迪数码专营店</t>
  </si>
  <si>
    <t>pdd47422238080</t>
  </si>
  <si>
    <t>兰氏圆圆小店</t>
  </si>
  <si>
    <t>pdd79272298125</t>
  </si>
  <si>
    <t>兰氏电器</t>
  </si>
  <si>
    <t>pdd56213341677</t>
  </si>
  <si>
    <t>祝传阶家具</t>
  </si>
  <si>
    <t>pdd45997513171</t>
  </si>
  <si>
    <t>祝传阶婴童用品专营店</t>
  </si>
  <si>
    <t>pdd48184591750</t>
  </si>
  <si>
    <t>祝传阶香水</t>
  </si>
  <si>
    <t>pdd44220736546</t>
  </si>
  <si>
    <t>祝传阶厨房用品专营店</t>
  </si>
  <si>
    <t>pdd84068831746</t>
  </si>
  <si>
    <t>祝传阶远远小店</t>
  </si>
  <si>
    <t>pdd72311635760</t>
  </si>
  <si>
    <t>晓蚪荷母婴专营店</t>
  </si>
  <si>
    <t>pdd60549211910</t>
  </si>
  <si>
    <t>涵睿氏家纺专营店</t>
  </si>
  <si>
    <t>pdd28479881983</t>
  </si>
  <si>
    <t>玲氏箱包皮具专营店</t>
  </si>
  <si>
    <t>pdd32215535480</t>
  </si>
  <si>
    <t>玲氏居家日用专营店</t>
  </si>
  <si>
    <t>pdd55916597781</t>
  </si>
  <si>
    <t>玲氏母婴专营店</t>
  </si>
  <si>
    <t>pdd43593665013</t>
  </si>
  <si>
    <t>年连润化妆品</t>
  </si>
  <si>
    <t>pdd61572396855</t>
  </si>
  <si>
    <t>肖蝶</t>
  </si>
  <si>
    <t>年连润</t>
  </si>
  <si>
    <t>富安迪美容个护</t>
  </si>
  <si>
    <t>pdd26725498159</t>
  </si>
  <si>
    <t>3月9日，违规经营，限制提现</t>
  </si>
  <si>
    <t>富安迪香水</t>
  </si>
  <si>
    <t>pdd11545394315</t>
  </si>
  <si>
    <t>富安迪童装</t>
  </si>
  <si>
    <t>pdd63304494230</t>
  </si>
  <si>
    <t>富安迪大安小店</t>
  </si>
  <si>
    <t>pdd36984806393</t>
  </si>
  <si>
    <t>捷步3C数码配件专营店</t>
  </si>
  <si>
    <t>pdd79001311018</t>
  </si>
  <si>
    <t>涵睿氏球类</t>
  </si>
  <si>
    <t>pdd41227398210</t>
  </si>
  <si>
    <t>言子曰居家日用</t>
  </si>
  <si>
    <t>pdd47725618834</t>
  </si>
  <si>
    <t>谭艳娟</t>
  </si>
  <si>
    <t>言子曰</t>
  </si>
  <si>
    <t>3月10日，违规经营，限制提现</t>
  </si>
  <si>
    <t>言子曰家具</t>
  </si>
  <si>
    <t>pdd43026194011</t>
  </si>
  <si>
    <t>言子曰生活电器专营店</t>
  </si>
  <si>
    <t>pdd40175657717</t>
  </si>
  <si>
    <t>3月12日，违规经营，限制提现</t>
  </si>
  <si>
    <t>涵睿氏迎迎小店</t>
  </si>
  <si>
    <t>pdd36763383731</t>
  </si>
  <si>
    <t>涵睿氏化妆品专营店</t>
  </si>
  <si>
    <t>pdd94002996332</t>
  </si>
  <si>
    <t>3月17日，违规经营，限制提现，</t>
  </si>
  <si>
    <t>言子曰布艺</t>
  </si>
  <si>
    <t>pdd47243842183</t>
  </si>
  <si>
    <t>3月22日，违规经营，限制提现</t>
  </si>
  <si>
    <t>言子曰智能设备专营店</t>
  </si>
  <si>
    <t>pdd20655294492</t>
  </si>
  <si>
    <t>言子曰化妆品</t>
  </si>
  <si>
    <t>pdd94936129379</t>
  </si>
  <si>
    <t>言子曰服饰配件专营店</t>
  </si>
  <si>
    <t>pdd25155045224</t>
  </si>
  <si>
    <t>言子曰服装专营店</t>
  </si>
  <si>
    <t>pdd46700645097</t>
  </si>
  <si>
    <t>言子曰服饰箱包专营店</t>
  </si>
  <si>
    <t>pdd65386852264</t>
  </si>
  <si>
    <t>言子曰童装专营店</t>
  </si>
  <si>
    <t>pdd94566015360</t>
  </si>
  <si>
    <t>言子曰晴空里小店</t>
  </si>
  <si>
    <t>pdd32879910226</t>
  </si>
  <si>
    <t>言子曰迎迎小店</t>
  </si>
  <si>
    <t>pdd89691363765</t>
  </si>
  <si>
    <t>言子曰忠忠小店</t>
  </si>
  <si>
    <t>pdd27776074616</t>
  </si>
  <si>
    <t>涵睿氏家居生活</t>
  </si>
  <si>
    <t>pdd34133370893</t>
  </si>
  <si>
    <t>涵睿氏旅行野营用品</t>
  </si>
  <si>
    <t>pdd80397164270</t>
  </si>
  <si>
    <t>涵睿氏户外</t>
  </si>
  <si>
    <t>pdd48985176053</t>
  </si>
  <si>
    <t>涵睿氏提提小店</t>
  </si>
  <si>
    <t>pdd51480718171</t>
  </si>
  <si>
    <t>言子曰清洁用品</t>
  </si>
  <si>
    <t>pdd81761916131</t>
  </si>
  <si>
    <t>3月24日，违规经营，限制提现</t>
  </si>
  <si>
    <t>言子曰数码专营店</t>
  </si>
  <si>
    <t>pdd14824953949</t>
  </si>
  <si>
    <t>言子曰香水</t>
  </si>
  <si>
    <t>pdd29868648539</t>
  </si>
  <si>
    <t>言子曰母婴专营店</t>
  </si>
  <si>
    <t>pdd86982633056</t>
  </si>
  <si>
    <t>言子曰旅行野营用品</t>
  </si>
  <si>
    <t>pdd99318999919</t>
  </si>
  <si>
    <t>言子曰力力小店</t>
  </si>
  <si>
    <t>pdd82255904951</t>
  </si>
  <si>
    <t>涵睿氏布艺专营店</t>
  </si>
  <si>
    <t>pdd64435905444</t>
  </si>
  <si>
    <t>涵睿氏床上用品专营店</t>
  </si>
  <si>
    <t>pdd35817981685</t>
  </si>
  <si>
    <t>涵睿氏清洁用品</t>
  </si>
  <si>
    <t>pdd60671327696</t>
  </si>
  <si>
    <t>涵睿氏恺恺小店</t>
  </si>
  <si>
    <t>pdd54456591053</t>
  </si>
  <si>
    <t>涵睿氏想想小店</t>
  </si>
  <si>
    <t>pdd80685031436</t>
  </si>
  <si>
    <t>涵睿氏哈哈小店</t>
  </si>
  <si>
    <t>pdd73635965550</t>
  </si>
  <si>
    <t>涵睿氏可可小店</t>
  </si>
  <si>
    <t>pdd71725537498</t>
  </si>
  <si>
    <t>言子曰婴童用品专营店</t>
  </si>
  <si>
    <t>pdd31912646737</t>
  </si>
  <si>
    <t>3月25日，违规经营，限制提现，</t>
  </si>
  <si>
    <t>言子曰群群小店</t>
  </si>
  <si>
    <t>pdd44920659742</t>
  </si>
  <si>
    <t>限制金额</t>
  </si>
  <si>
    <t>未签收金额</t>
  </si>
  <si>
    <t>出款金额</t>
  </si>
  <si>
    <t>出款日期</t>
  </si>
  <si>
    <t>梦梦朵朵二号店</t>
  </si>
  <si>
    <t>pdd15487012837</t>
  </si>
  <si>
    <t>pdd.2019</t>
  </si>
  <si>
    <t>2月14日，违规经营，限制提现（2月7日复跑，第2次限制）</t>
  </si>
  <si>
    <t>捷宇家居生活</t>
  </si>
  <si>
    <t>pdd12979521280</t>
  </si>
  <si>
    <t>2月26日，违规经营，限制提现（2月23日复跑，第2次限制）</t>
  </si>
  <si>
    <t>捷宇微微小店</t>
  </si>
  <si>
    <t>pdd85083445092</t>
  </si>
  <si>
    <t>顶顶家饰</t>
  </si>
  <si>
    <t>pdd24311139312</t>
  </si>
  <si>
    <t>2月29日，违规经营，限制提现（2月23日复跑，第2次限制）</t>
  </si>
  <si>
    <t>顶顶圆圆小店</t>
  </si>
  <si>
    <t>pdd12805126450</t>
  </si>
  <si>
    <t>顶顶安安小店</t>
  </si>
  <si>
    <t>pdd35642895111</t>
  </si>
  <si>
    <t>余氏护肤专营店</t>
  </si>
  <si>
    <t>pdd22617184612</t>
  </si>
  <si>
    <t>余红艳</t>
  </si>
  <si>
    <t>余氏</t>
  </si>
  <si>
    <t>余氏纷纷小店</t>
  </si>
  <si>
    <t>pdd96763082739</t>
  </si>
  <si>
    <t>兰氏婴童用品</t>
  </si>
  <si>
    <t>pdd74748805211</t>
  </si>
  <si>
    <t>3月1日，违规经营，限制提现（2月25日复跑，第2次限制）</t>
  </si>
  <si>
    <t>顶顶内衣</t>
  </si>
  <si>
    <t>pdd53491336144</t>
  </si>
  <si>
    <t>余氏淡淡小店</t>
  </si>
  <si>
    <t>pdd22714479887</t>
  </si>
  <si>
    <t>3月1日，违规经营，限制提现（2月23日复跑，第2次限制）</t>
  </si>
  <si>
    <t>捷宇运动专营店</t>
  </si>
  <si>
    <t>pdd14189677811</t>
  </si>
  <si>
    <t>3月3日，违规经营，限制提现（3月2日复跑，第2次限制）</t>
  </si>
  <si>
    <t>捷宇云淡风轻小店</t>
  </si>
  <si>
    <t>pdd46227731983</t>
  </si>
  <si>
    <t>捷宇女鞋</t>
  </si>
  <si>
    <t>pdd46165407425</t>
  </si>
  <si>
    <t>捷宇阳洋小店</t>
  </si>
  <si>
    <t>pdd51637595124</t>
  </si>
  <si>
    <t>顶顶家纺</t>
  </si>
  <si>
    <t>pdd82230496431</t>
  </si>
  <si>
    <t>3月4日，违规经营，限制提现（3月2日复跑，第2次限制）</t>
  </si>
  <si>
    <t>顶顶清洁用品</t>
  </si>
  <si>
    <t>pdd69079112863</t>
  </si>
  <si>
    <t>顶顶男装</t>
  </si>
  <si>
    <t>pdd34362565219</t>
  </si>
  <si>
    <t>捷宇渔具专营店</t>
  </si>
  <si>
    <t>pdd92177416167</t>
  </si>
  <si>
    <t>3月4日，违规经营，限制提现（3月3日复跑，第2次限制）</t>
  </si>
  <si>
    <t>捷宇美容个护</t>
  </si>
  <si>
    <t>pdd46839743933</t>
  </si>
  <si>
    <t>捷宇生活电器专营店</t>
  </si>
  <si>
    <t>pdd11953569478</t>
  </si>
  <si>
    <t>捷宇影音电器</t>
  </si>
  <si>
    <t>pdd37478593382</t>
  </si>
  <si>
    <t>捷宇智能设备</t>
  </si>
  <si>
    <t>pdd24531768158</t>
  </si>
  <si>
    <t>捷宇母婴玩具</t>
  </si>
  <si>
    <t>pdd39539409015</t>
  </si>
  <si>
    <t>捷宇服饰箱包</t>
  </si>
  <si>
    <t>pdd21469804787</t>
  </si>
  <si>
    <t>捷宇渐渐小店</t>
  </si>
  <si>
    <t>pdd39116872271</t>
  </si>
  <si>
    <t>捷步渔具</t>
  </si>
  <si>
    <t>pdd80745090937</t>
  </si>
  <si>
    <t>捷步数码专营店</t>
  </si>
  <si>
    <t>pdd96669762586</t>
  </si>
  <si>
    <t>兰氏媛媛小店</t>
  </si>
  <si>
    <t>pdd32018649387</t>
  </si>
  <si>
    <t>兰氏居家日用</t>
  </si>
  <si>
    <t>pdd80928250227</t>
  </si>
  <si>
    <t>兰氏家装专营店</t>
  </si>
  <si>
    <t>pdd78015908892</t>
  </si>
  <si>
    <t>余氏化妆品专营店</t>
  </si>
  <si>
    <t>pdd73221867013</t>
  </si>
  <si>
    <t>余氏服装2</t>
  </si>
  <si>
    <t>pdd52576816233</t>
  </si>
  <si>
    <t>余氏亲其小铺</t>
  </si>
  <si>
    <t>pdd37954852112</t>
  </si>
  <si>
    <t>余氏生活电器专营店</t>
  </si>
  <si>
    <t>pdd96821120091</t>
  </si>
  <si>
    <t>余氏厨房用品</t>
  </si>
  <si>
    <t>pdd17513165964</t>
  </si>
  <si>
    <t>余氏云云小店</t>
  </si>
  <si>
    <t>pdd16711561625</t>
  </si>
  <si>
    <t>玲氏服装专营店</t>
  </si>
  <si>
    <t>pdd18311467042</t>
  </si>
  <si>
    <t>3月4日，违规经营，限制提现（3月3日复跑，第2次限制），3月3日3笔订单未签收（4999、999、999）</t>
  </si>
  <si>
    <t>玲氏美妆</t>
  </si>
  <si>
    <t>pdd33840567599</t>
  </si>
  <si>
    <t>玲氏数码专营店</t>
  </si>
  <si>
    <t>pdd78401957833</t>
  </si>
  <si>
    <t>玲氏日用品专营店</t>
  </si>
  <si>
    <t>pdd65568575183</t>
  </si>
  <si>
    <t>玲氏旅行野营用品</t>
  </si>
  <si>
    <t>pdd75520508326</t>
  </si>
  <si>
    <t>玲氏亲亲小店</t>
  </si>
  <si>
    <t>pdd78243117165</t>
  </si>
  <si>
    <t>玲氏泡泡小店</t>
  </si>
  <si>
    <t>pdd55586450780</t>
  </si>
  <si>
    <t>年连润健身用品</t>
  </si>
  <si>
    <t>pdd11319011457</t>
  </si>
  <si>
    <t>年连润家装主材</t>
  </si>
  <si>
    <t>pdd79022821118</t>
  </si>
  <si>
    <t>年连润球类</t>
  </si>
  <si>
    <t>pdd88772066258</t>
  </si>
  <si>
    <t>贵云乐雯雯小店</t>
  </si>
  <si>
    <t>pdd48412982057</t>
  </si>
  <si>
    <t>3月5日，违规经营，限制提现（3月1日复跑，第2次限制）</t>
  </si>
  <si>
    <t>兰氏远远小店</t>
  </si>
  <si>
    <t>pdd34863315799</t>
  </si>
  <si>
    <t>3月6日，违规经营，限制提现（2月25日复跑，第2次限制）</t>
  </si>
  <si>
    <t>兰氏服饰配件</t>
  </si>
  <si>
    <t>pdd83254894818</t>
  </si>
  <si>
    <t>3月6日，违规经营，限制提现（3月2日复跑，第2次限制）</t>
  </si>
  <si>
    <t>兰氏内衣</t>
  </si>
  <si>
    <t>pdd72944966189</t>
  </si>
  <si>
    <t>兰氏月月小店</t>
  </si>
  <si>
    <t>pdd42089702983</t>
  </si>
  <si>
    <t>余氏风风小店</t>
  </si>
  <si>
    <t>pdd73559064530</t>
  </si>
  <si>
    <t>玲氏婴童用品专营店</t>
  </si>
  <si>
    <t>pdd85761802847</t>
  </si>
  <si>
    <t>3月6日，违规经营，限制提现（3月3日复跑，第2次限制）</t>
  </si>
  <si>
    <t>玲氏渔具</t>
  </si>
  <si>
    <t>pdd75500572312</t>
  </si>
  <si>
    <t>顶顶日用品</t>
  </si>
  <si>
    <t>pdd98261301236</t>
  </si>
  <si>
    <t>3月8日，违规经营，限制提现（3月2日复跑，第2次限制）</t>
  </si>
  <si>
    <t>捷宇美妆</t>
  </si>
  <si>
    <t>pdd67455173161</t>
  </si>
  <si>
    <t>3月8日，违规经营，限制提现（2月27日复跑，第2次限制）</t>
  </si>
  <si>
    <t>捷宇童鞋</t>
  </si>
  <si>
    <t>pdd33518018352</t>
  </si>
  <si>
    <t>兰氏香水</t>
  </si>
  <si>
    <t>pdd49825487870</t>
  </si>
  <si>
    <t>3月8日，违规经营，限制提现（3月3日复跑，第2次限制）</t>
  </si>
  <si>
    <t>余氏电器专营店</t>
  </si>
  <si>
    <t>pdd65292614988</t>
  </si>
  <si>
    <t>余氏男装</t>
  </si>
  <si>
    <t>pdd78949177539</t>
  </si>
  <si>
    <t>玲氏服饰配件专营店</t>
  </si>
  <si>
    <t>pdd68925168140</t>
  </si>
  <si>
    <t>家翔生活电器</t>
  </si>
  <si>
    <t>pdd86729566614</t>
  </si>
  <si>
    <t>3月8日，违规经营，限制提现（3月1日复跑，第2次限制）</t>
  </si>
  <si>
    <t>捷步床上用品</t>
  </si>
  <si>
    <t>pdd40604134299</t>
  </si>
  <si>
    <t>3月9日，违规经营，限制提现（3月3日复跑，第2次限制），3月9日申请退店</t>
  </si>
  <si>
    <t>玲氏男装专营店</t>
  </si>
  <si>
    <t>pdd78591458022</t>
  </si>
  <si>
    <t>3月10日，违规经营，限制提现（3月8日复跑，第2次限制）</t>
  </si>
  <si>
    <t>兰氏日用品</t>
  </si>
  <si>
    <t>pdd11120475821</t>
  </si>
  <si>
    <t>3月12日，违规经营，限制提现（3月11日复跑，第2次限制）</t>
  </si>
  <si>
    <t>余氏箱包皮具</t>
  </si>
  <si>
    <t>pdd80488137359</t>
  </si>
  <si>
    <t>3月13日，违规经营，限制提现（3月8日复跑，第2次限制）</t>
  </si>
  <si>
    <t>余氏沁沁小店</t>
  </si>
  <si>
    <t>pdd92403165751</t>
  </si>
  <si>
    <t>3月16日，违规经营，限制提现（3月8日复跑，第2次限制）</t>
  </si>
  <si>
    <t>玲氏布艺</t>
  </si>
  <si>
    <t>pdd37783239024</t>
  </si>
  <si>
    <t>3月17日，违规经营，限制提现（3月8日复跑，第2次限制）</t>
  </si>
  <si>
    <t>捷宇家纺专营店</t>
  </si>
  <si>
    <t>pdd12348192187</t>
  </si>
  <si>
    <t>3月22日，违规经营，限制提现（3月8日复跑，第2次限制）</t>
  </si>
  <si>
    <t>捷宇布艺专营店</t>
  </si>
  <si>
    <t>pdd77277276134</t>
  </si>
  <si>
    <t>3月22日，违规经营，限制提现（3月10日复跑，第2次限制）</t>
  </si>
  <si>
    <t>捷宇清洁用品</t>
  </si>
  <si>
    <t>pdd39280306292</t>
  </si>
  <si>
    <t>艳荣芳日用品专营店</t>
  </si>
  <si>
    <t>pdd26421854722</t>
  </si>
  <si>
    <t>3月22日，违规经营，限制提现（3月11日复跑，第2次限制）</t>
  </si>
  <si>
    <t>艳荣芳运动户外专营店</t>
  </si>
  <si>
    <t>pdd99085253112</t>
  </si>
  <si>
    <t>3月22日，违规经营，限制提现（3月14日复跑，第2次限制）</t>
  </si>
  <si>
    <t>艳荣芳居家日用专营店</t>
  </si>
  <si>
    <t>pdd50818149643</t>
  </si>
  <si>
    <t>艳荣芳男鞋专营店</t>
  </si>
  <si>
    <t>pdd38049845674</t>
  </si>
  <si>
    <t>3月22日，违规经营，限制提现（3月18日复跑，第2次限制）</t>
  </si>
  <si>
    <t>艳荣芳家纺</t>
  </si>
  <si>
    <t>pdd69637894865</t>
  </si>
  <si>
    <t>3月22日，违规经营，限制提现（3月19日复跑，第2次限制）</t>
  </si>
  <si>
    <t>贵云乐莱莱小店</t>
  </si>
  <si>
    <t>pdd73446056578</t>
  </si>
  <si>
    <t>贵云乐男装专营店</t>
  </si>
  <si>
    <t>pdd71556518777</t>
  </si>
  <si>
    <t>祝传阶依依小店</t>
  </si>
  <si>
    <t>pdd69675058149</t>
  </si>
  <si>
    <t>祝传阶圆圆小店</t>
  </si>
  <si>
    <t>pdd50417499085</t>
  </si>
  <si>
    <t>3月22日，违规经营，限制提现（3月21日复跑，第2次限制）</t>
  </si>
  <si>
    <t>晓蚪荷服饰配件专营店</t>
  </si>
  <si>
    <t>pdd96626358639</t>
  </si>
  <si>
    <t>玲氏美容个护</t>
  </si>
  <si>
    <t>pdd79662957561</t>
  </si>
  <si>
    <t>玲氏化妆品</t>
  </si>
  <si>
    <t>pdd30681838326</t>
  </si>
  <si>
    <t>玲氏家居生活专营店</t>
  </si>
  <si>
    <t>pdd58338342694</t>
  </si>
  <si>
    <t>兰氏渔具专营店</t>
  </si>
  <si>
    <t>pdd48238776662</t>
  </si>
  <si>
    <t>3月23日，违规经营，限制提现（3月8日复跑，第2次限制）</t>
  </si>
  <si>
    <t>晓蚪荷旅行野营用品</t>
  </si>
  <si>
    <t>pdd12971683237</t>
  </si>
  <si>
    <t>3月23日，违规经营，限制提现（3月19日复跑，第2次限制）</t>
  </si>
  <si>
    <t>余氏默默小铺</t>
  </si>
  <si>
    <t>pdd48645765810</t>
  </si>
  <si>
    <t>玲氏香水</t>
  </si>
  <si>
    <t>pdd87518544465</t>
  </si>
  <si>
    <t>玲氏雯雯小店</t>
  </si>
  <si>
    <t>pdd40983431733</t>
  </si>
  <si>
    <t>玲氏甜甜心小店</t>
  </si>
  <si>
    <t>pdd37710948483</t>
  </si>
  <si>
    <t>玲氏生活电器专营店</t>
  </si>
  <si>
    <t>pdd34020763352</t>
  </si>
  <si>
    <t>顶顶家居生活1</t>
  </si>
  <si>
    <t>pdd71013748785</t>
  </si>
  <si>
    <t>3月24日，违规经营，限制提现（3月8日复跑，第2次限制）</t>
  </si>
  <si>
    <t>顶顶化妆品</t>
  </si>
  <si>
    <t>pdd68326112817</t>
  </si>
  <si>
    <t>3月24日，违规经营，限制提现（3月11日复跑，第2次限制）</t>
  </si>
  <si>
    <t>顶顶顺顺小店</t>
  </si>
  <si>
    <t>pdd65850605787</t>
  </si>
  <si>
    <t>3月24日，违规经营，限制提现（3月15日复跑，第2次限制）</t>
  </si>
  <si>
    <t>捷宇化妆品</t>
  </si>
  <si>
    <t>pdd15947163793</t>
  </si>
  <si>
    <t>捷宇居家日用</t>
  </si>
  <si>
    <t>pdd21546016965</t>
  </si>
  <si>
    <t>捷宇男鞋</t>
  </si>
  <si>
    <t>pdd82673494569</t>
  </si>
  <si>
    <t>3月24日，违规经营，限制提现（3月16日复跑，第2次限制）</t>
  </si>
  <si>
    <t>艳荣芳家装</t>
  </si>
  <si>
    <t>pdd32691838482</t>
  </si>
  <si>
    <t>3月24日，违规经营，限制提现（3月9日复跑，第2次限制）</t>
  </si>
  <si>
    <t>艳荣芳家饰</t>
  </si>
  <si>
    <t>pdd67634327880</t>
  </si>
  <si>
    <t>艳荣芳清洁用品专营店</t>
  </si>
  <si>
    <t>pdd66603170224</t>
  </si>
  <si>
    <t>3月24日，违规经营，限制提现（3月10日复跑，第2次限制）</t>
  </si>
  <si>
    <t>艳荣芳安安小店</t>
  </si>
  <si>
    <t>pdd95325893718</t>
  </si>
  <si>
    <t>艳荣芳智能设备</t>
  </si>
  <si>
    <t>pdd31521525680</t>
  </si>
  <si>
    <t>3月24日，违规经营，限制提现（3月14日复跑，第2次限制）</t>
  </si>
  <si>
    <t>艳荣芳厨房用品专营店</t>
  </si>
  <si>
    <t>pdd51339370654</t>
  </si>
  <si>
    <t>捷步熙然小店</t>
  </si>
  <si>
    <t>pdd20983218940</t>
  </si>
  <si>
    <t>捷步胖嘟嘟小店</t>
  </si>
  <si>
    <t>pdd40814659421</t>
  </si>
  <si>
    <t>贵云乐箱包皮具专营店</t>
  </si>
  <si>
    <t>pdd63204017278</t>
  </si>
  <si>
    <t>贵云乐床上用品</t>
  </si>
  <si>
    <t>pdd16564627795</t>
  </si>
  <si>
    <t>贵云乐诗诗小店</t>
  </si>
  <si>
    <t>pdd92402647643</t>
  </si>
  <si>
    <t>兰氏厨房用品</t>
  </si>
  <si>
    <t>pdd95059611094</t>
  </si>
  <si>
    <t>3月24日，违规经营，限制提现（3月3日复跑，第2次限制）</t>
  </si>
  <si>
    <t>祝传阶渔具</t>
  </si>
  <si>
    <t>pdd20065660358</t>
  </si>
  <si>
    <t>祝传阶3C数码配件专营店</t>
  </si>
  <si>
    <t>pdd17263370689</t>
  </si>
  <si>
    <t>3月24日，违规经营，限制提现（3月22日复跑，第2次限制）</t>
  </si>
  <si>
    <t>祝传阶球类</t>
  </si>
  <si>
    <t>pdd74402809920</t>
  </si>
  <si>
    <t>晓蚪荷清洁用品专营店</t>
  </si>
  <si>
    <t>pdd36550905039</t>
  </si>
  <si>
    <t>晓蚪荷家居生活专营店</t>
  </si>
  <si>
    <t>pdd29912448056</t>
  </si>
  <si>
    <t>晓蚪荷母婴玩具专营店</t>
  </si>
  <si>
    <t>pdd46928927125</t>
  </si>
  <si>
    <t>3月24日，违规经营，限制提现（3月18日复跑，第2次限制）</t>
  </si>
  <si>
    <t>晓蚪荷服装专营店</t>
  </si>
  <si>
    <t>pdd63834266971</t>
  </si>
  <si>
    <t>晓蚪荷平平小店</t>
  </si>
  <si>
    <t>pdd68994066933</t>
  </si>
  <si>
    <t>晓蚪荷鞋类专营店</t>
  </si>
  <si>
    <t>pdd76124753538</t>
  </si>
  <si>
    <t>3月24日，违规经营，限制提现（3月19日复跑，第2次限制）</t>
  </si>
  <si>
    <t>晓蚪荷健身用品</t>
  </si>
  <si>
    <t>pdd23099912927</t>
  </si>
  <si>
    <t>晓蚪荷月月小店</t>
  </si>
  <si>
    <t>pdd49079944715</t>
  </si>
  <si>
    <t>3月24日，违规经营，限制提现（3月20日复跑，第2次限制）</t>
  </si>
  <si>
    <t>晓蚪荷悠悠小店</t>
  </si>
  <si>
    <t>pdd13039104321</t>
  </si>
  <si>
    <t>3月24日，违规经营，限制提现（3月21日复跑，第2次限制）</t>
  </si>
  <si>
    <t>余氏美容个护专营店</t>
  </si>
  <si>
    <t>pdd17957112930</t>
  </si>
  <si>
    <t>余氏家装</t>
  </si>
  <si>
    <t>pdd58731474929</t>
  </si>
  <si>
    <t>玲氏床上用品</t>
  </si>
  <si>
    <t>pdd57430731215</t>
  </si>
  <si>
    <t>玲氏鞋类专营店</t>
  </si>
  <si>
    <t>pdd58864645490</t>
  </si>
  <si>
    <t>玲氏清洁用品专营店</t>
  </si>
  <si>
    <t>pdd25874986396</t>
  </si>
  <si>
    <t>浩家翔服装专营店</t>
  </si>
  <si>
    <t>pdd76897581311</t>
  </si>
  <si>
    <t>家翔家装</t>
  </si>
  <si>
    <t>pdd20296837228</t>
  </si>
  <si>
    <t>3月24日，违规经营，限制提现（3月17日复跑，第2次限制）</t>
  </si>
  <si>
    <t>年连润大家电</t>
  </si>
  <si>
    <t>pdd91597917039</t>
  </si>
  <si>
    <t>肖肖蝶</t>
  </si>
  <si>
    <t>年连润旅行野营用品</t>
  </si>
  <si>
    <t>pdd39907858795</t>
  </si>
  <si>
    <t>捷宇香水</t>
  </si>
  <si>
    <t>pdd33127048015</t>
  </si>
  <si>
    <t>3月24日，违规经营，限制提现（3月23日复跑，第2次限制）</t>
  </si>
  <si>
    <t>未签收</t>
  </si>
  <si>
    <t>艳荣芳依依小店</t>
  </si>
  <si>
    <t>pdd83751295168</t>
  </si>
  <si>
    <t>1次限制，3月11日复跑，暂停交易，准备申请退店</t>
  </si>
  <si>
    <t>艳荣芳圆圆小店</t>
  </si>
  <si>
    <t>pdd92958294457</t>
  </si>
  <si>
    <t>涵睿氏厨房用品</t>
  </si>
  <si>
    <t>pdd39665641633</t>
  </si>
  <si>
    <t>暂停交易，准备申请退店</t>
  </si>
  <si>
    <t>帝宇生活小资店</t>
  </si>
  <si>
    <t>pdd56749865131</t>
  </si>
  <si>
    <t>严与应</t>
  </si>
  <si>
    <t>帝宇</t>
  </si>
  <si>
    <t>帝宇灯饰</t>
  </si>
  <si>
    <t>pdd36521677326</t>
  </si>
  <si>
    <t>帝宇生活电器</t>
  </si>
  <si>
    <t>pdd88795551280</t>
  </si>
  <si>
    <t>艳荣芳莹莹小店</t>
  </si>
  <si>
    <t>pdd13027672511</t>
  </si>
  <si>
    <t>1次限制，3月9日复跑，暂停交易，准备申请退店</t>
  </si>
  <si>
    <t>艳荣芳球类专营店</t>
  </si>
  <si>
    <t>pdd39073286054</t>
  </si>
  <si>
    <t>1次限制，3月14日复跑，暂停交易，准备申请退店</t>
  </si>
  <si>
    <t>艳荣芳美妆</t>
  </si>
  <si>
    <t>pdd11099184281</t>
  </si>
  <si>
    <t>1次限制，3月15日复跑，暂停交易，准备申请退店</t>
  </si>
  <si>
    <t>艳荣芳平平小店</t>
  </si>
  <si>
    <t>pdd20848726169</t>
  </si>
  <si>
    <t>1次限制，3月22日复跑，暂停交易，准备申请退店</t>
  </si>
  <si>
    <t>艳荣芳化妆品</t>
  </si>
  <si>
    <t>pdd19034864116</t>
  </si>
  <si>
    <t>1次限制，3月23日复跑，暂停交易，准备申请退店</t>
  </si>
  <si>
    <t>贵云乐厨房用品</t>
  </si>
  <si>
    <t>pdd79829598865</t>
  </si>
  <si>
    <t>1次限制，3月10日复跑，暂停交易，准备申请退店</t>
  </si>
  <si>
    <t>兰氏美容个护</t>
  </si>
  <si>
    <t>pdd67848980082</t>
  </si>
  <si>
    <t>兰氏童鞋</t>
  </si>
  <si>
    <t>pdd31775239270</t>
  </si>
  <si>
    <t>祝传阶运动</t>
  </si>
  <si>
    <t>pdd44819705422</t>
  </si>
  <si>
    <t>翔左左小店</t>
  </si>
  <si>
    <t>270236843</t>
  </si>
  <si>
    <t>pdd26564268177</t>
  </si>
  <si>
    <t>家翔健身用品</t>
  </si>
  <si>
    <t>pdd37373169730</t>
  </si>
  <si>
    <t>帝宇洗护</t>
  </si>
  <si>
    <t>pdd68584036013</t>
  </si>
  <si>
    <t>1月14日，三级限制，</t>
  </si>
  <si>
    <t>帝宇玩具</t>
  </si>
  <si>
    <t>pdd65961948398</t>
  </si>
  <si>
    <t>顶顶服饰配件</t>
  </si>
  <si>
    <t>pdd69913838736</t>
  </si>
  <si>
    <t>3月4日，三级限制</t>
  </si>
  <si>
    <t>顶顶服装</t>
  </si>
  <si>
    <t>pdd50932609558</t>
  </si>
  <si>
    <t>顶顶平平小店</t>
  </si>
  <si>
    <t>pdd39057847155</t>
  </si>
  <si>
    <t>捷宇户外专营店</t>
  </si>
  <si>
    <t>pdd40284915160</t>
  </si>
  <si>
    <t>3月4日，双限制</t>
  </si>
  <si>
    <t>捷宇家装专营店</t>
  </si>
  <si>
    <t>pdd51683420861</t>
  </si>
  <si>
    <t>捷宇床上用品专营店</t>
  </si>
  <si>
    <t>pdd12662144985</t>
  </si>
  <si>
    <t>捷宇日用品</t>
  </si>
  <si>
    <t>pdd82385340634</t>
  </si>
  <si>
    <t>捷宇厨房用品</t>
  </si>
  <si>
    <t>pdd67356617525</t>
  </si>
  <si>
    <t>捷宇箱包皮具</t>
  </si>
  <si>
    <t>pdd68404932974</t>
  </si>
  <si>
    <t>捷宇内衣</t>
  </si>
  <si>
    <t>pdd38552936529</t>
  </si>
  <si>
    <t>捷宇七七小店</t>
  </si>
  <si>
    <t>pdd66124766894</t>
  </si>
  <si>
    <t>艳荣芳健身用品专营店</t>
  </si>
  <si>
    <t>pdd83752247518</t>
  </si>
  <si>
    <t>艳荣芳美容个护</t>
  </si>
  <si>
    <t>pdd73901098210</t>
  </si>
  <si>
    <t>艳荣芳家居生活专营店</t>
  </si>
  <si>
    <t>pdd43715736415</t>
  </si>
  <si>
    <t>艳荣芳童装专营店</t>
  </si>
  <si>
    <t>pdd31840495618</t>
  </si>
  <si>
    <t>3月4日，三级限制，2月13日，1笔399未签收</t>
  </si>
  <si>
    <t>艳荣芳婴童用品专营店</t>
  </si>
  <si>
    <t>pdd26584766868</t>
  </si>
  <si>
    <t>艳荣芳悠悠小店</t>
  </si>
  <si>
    <t>pdd41449613140</t>
  </si>
  <si>
    <t>艳荣芳洋洋小店</t>
  </si>
  <si>
    <t>pdd56454423812</t>
  </si>
  <si>
    <t>捷步运动户外</t>
  </si>
  <si>
    <t>pdd37398337078</t>
  </si>
  <si>
    <t>贵云乐旅行野营用品专营店</t>
  </si>
  <si>
    <t>pdd44399799711</t>
  </si>
  <si>
    <t>贵云乐美妆</t>
  </si>
  <si>
    <t>pdd60763609877</t>
  </si>
  <si>
    <t>贵云乐3C数码配件</t>
  </si>
  <si>
    <t>pdd64149722869</t>
  </si>
  <si>
    <t>贵云乐影音电器</t>
  </si>
  <si>
    <t>pdd62456322782</t>
  </si>
  <si>
    <t>贵云乐母婴玩具专营店</t>
  </si>
  <si>
    <t>pdd58249968167</t>
  </si>
  <si>
    <t>贵云乐亲亲小店</t>
  </si>
  <si>
    <t>pdd49491657210</t>
  </si>
  <si>
    <t>贵云乐清洁用品</t>
  </si>
  <si>
    <t>pdd16923009838</t>
  </si>
  <si>
    <t>贵云乐母婴专营店</t>
  </si>
  <si>
    <t>pdd66087409647</t>
  </si>
  <si>
    <t>兰氏数码</t>
  </si>
  <si>
    <t>pdd57478821445</t>
  </si>
  <si>
    <t>兰氏3C数码配件</t>
  </si>
  <si>
    <t>pdd81485501110</t>
  </si>
  <si>
    <t>兰氏智能设备</t>
  </si>
  <si>
    <t>pdd37565940238</t>
  </si>
  <si>
    <t>兰氏母婴用品</t>
  </si>
  <si>
    <t>pdd64357633410</t>
  </si>
  <si>
    <t>祝传阶电器专营店</t>
  </si>
  <si>
    <t>pdd28533362869</t>
  </si>
  <si>
    <t>祝传阶莹莹小店</t>
  </si>
  <si>
    <t>pdd86415363149</t>
  </si>
  <si>
    <t>祝传阶童鞋专营店</t>
  </si>
  <si>
    <t>pdd41171021928</t>
  </si>
  <si>
    <t>祝传阶母婴用品专营店</t>
  </si>
  <si>
    <t>pdd11119494570</t>
  </si>
  <si>
    <t>祝传阶美容个护</t>
  </si>
  <si>
    <t>pdd37794998289</t>
  </si>
  <si>
    <t>祝传阶家装</t>
  </si>
  <si>
    <t>pdd48007907461</t>
  </si>
  <si>
    <t>祝传阶日用品专营店</t>
  </si>
  <si>
    <t>pdd52662110639</t>
  </si>
  <si>
    <t>晓蚪荷家纺家具家装</t>
  </si>
  <si>
    <t>pdd37253449399</t>
  </si>
  <si>
    <t>晓蚪荷电器专营店</t>
  </si>
  <si>
    <t>pdd15986118746</t>
  </si>
  <si>
    <t>晓蚪荷3C数码配件专营店</t>
  </si>
  <si>
    <t>pdd81275805398</t>
  </si>
  <si>
    <t>余氏居家日用</t>
  </si>
  <si>
    <t>pdd72248520180</t>
  </si>
  <si>
    <t>3月4日，三级限制，1月29日，1笔998真实订单，已签收</t>
  </si>
  <si>
    <t>余氏日用品</t>
  </si>
  <si>
    <t>pdd63670319852</t>
  </si>
  <si>
    <t>余氏3C数码配件专营店</t>
  </si>
  <si>
    <t>pdd55843929447</t>
  </si>
  <si>
    <t>余氏布艺</t>
  </si>
  <si>
    <t>pdd88519602055</t>
  </si>
  <si>
    <t>余氏家具2</t>
  </si>
  <si>
    <t>pdd71789210713</t>
  </si>
  <si>
    <t>玲氏家具</t>
  </si>
  <si>
    <t>pdd18217036679</t>
  </si>
  <si>
    <t>玲氏家纺</t>
  </si>
  <si>
    <t>pdd23953067955</t>
  </si>
  <si>
    <t>玲氏童装专营店</t>
  </si>
  <si>
    <t>pdd76849631833</t>
  </si>
  <si>
    <t>玲氏母婴用品专营店</t>
  </si>
  <si>
    <t>pdd61747342014</t>
  </si>
  <si>
    <t>3月4日，三级限制，2月12日，1笔599未签收</t>
  </si>
  <si>
    <t>玲氏运动户外</t>
  </si>
  <si>
    <t>pdd59394676662</t>
  </si>
  <si>
    <t>玲氏健身用品</t>
  </si>
  <si>
    <t>pdd53204047537</t>
  </si>
  <si>
    <t>玲氏球类</t>
  </si>
  <si>
    <t>pdd85300517878</t>
  </si>
  <si>
    <t>玲氏悠悠小店</t>
  </si>
  <si>
    <t>pdd72536421898</t>
  </si>
  <si>
    <t>翔约里小店</t>
  </si>
  <si>
    <t>327032944</t>
  </si>
  <si>
    <t>pdd95365991571</t>
  </si>
  <si>
    <t>翔鑫新玖小店</t>
  </si>
  <si>
    <t>769725720</t>
  </si>
  <si>
    <t>pdd93449939095</t>
  </si>
  <si>
    <t>浩家翔日用品专营店</t>
  </si>
  <si>
    <t>pdd70704644777</t>
  </si>
  <si>
    <t>梦梦朵朵四号店</t>
  </si>
  <si>
    <t>pdd21155103039</t>
  </si>
  <si>
    <t>言子曰家居生活</t>
  </si>
  <si>
    <t>pdd75177241910</t>
  </si>
  <si>
    <t>3月9日，三级限制</t>
  </si>
  <si>
    <t>言子曰护肤</t>
  </si>
  <si>
    <t>pdd80517666695</t>
  </si>
  <si>
    <t>言子曰美妆</t>
  </si>
  <si>
    <t>pdd86795039791</t>
  </si>
  <si>
    <t>言子曰男装专营店</t>
  </si>
  <si>
    <t>pdd25654210367</t>
  </si>
  <si>
    <t>言子曰运动户外</t>
  </si>
  <si>
    <t>pdd54764507860</t>
  </si>
  <si>
    <t>言子曰渔具</t>
  </si>
  <si>
    <t>pdd68682111040</t>
  </si>
  <si>
    <t>言子曰京京小店</t>
  </si>
  <si>
    <t>pdd71833315395</t>
  </si>
  <si>
    <t>言子曰开开小店</t>
  </si>
  <si>
    <t>pdd12971183834</t>
  </si>
  <si>
    <t>涵睿氏护肤专营店</t>
  </si>
  <si>
    <t>pdd60883970168</t>
  </si>
  <si>
    <t>涵睿氏健身用品</t>
  </si>
  <si>
    <t>pdd39426701096</t>
  </si>
  <si>
    <t>玲氏安安小铺</t>
  </si>
  <si>
    <t>pdd16505561360</t>
  </si>
  <si>
    <t>3月19日，双限制（显示提现黑名单）</t>
  </si>
  <si>
    <t>顶顶居家日用</t>
  </si>
  <si>
    <t>pdd55553772311</t>
  </si>
  <si>
    <t>3月22日，双限制</t>
  </si>
  <si>
    <t>顶顶母婴用品</t>
  </si>
  <si>
    <t>pdd50126895981</t>
  </si>
  <si>
    <t>1次限制，3月10日复跑，3月22日，双限制</t>
  </si>
  <si>
    <t>捷宇家饰专营店</t>
  </si>
  <si>
    <t>pdd40265930093</t>
  </si>
  <si>
    <t>1次限制，3月9日复跑，3月22日，双限制</t>
  </si>
  <si>
    <t>捷宇一株梅小铺</t>
  </si>
  <si>
    <t>pdd32199167365</t>
  </si>
  <si>
    <t>艳荣芳布艺</t>
  </si>
  <si>
    <t>pdd61058633083</t>
  </si>
  <si>
    <t>艳荣芳服饰配件专营店</t>
  </si>
  <si>
    <t>pdd14067391440</t>
  </si>
  <si>
    <t>艳荣芳玉玉小店</t>
  </si>
  <si>
    <t>pdd58490824662</t>
  </si>
  <si>
    <t>1次限制，3月11日复跑，3月22日，双限制</t>
  </si>
  <si>
    <t>艳荣芳童鞋专营店</t>
  </si>
  <si>
    <t>pdd35968951129</t>
  </si>
  <si>
    <t>艳荣芳月月小店</t>
  </si>
  <si>
    <t>pdd16788070431</t>
  </si>
  <si>
    <t>艳荣芳生活电器</t>
  </si>
  <si>
    <t>pdd84505250669</t>
  </si>
  <si>
    <t>1次限制，3月14日复跑，3月22日，双限制</t>
  </si>
  <si>
    <t>艳荣芳男装专营店</t>
  </si>
  <si>
    <t>pdd88208632929</t>
  </si>
  <si>
    <t>艳荣芳母婴专营店</t>
  </si>
  <si>
    <t>pdd52339247434</t>
  </si>
  <si>
    <t>1次限制，3月18日复跑，3月22日，双限制</t>
  </si>
  <si>
    <t>艳荣芳护肤</t>
  </si>
  <si>
    <t>pdd16133757813</t>
  </si>
  <si>
    <t>1次限制，3月19日复跑，3月22日，双限制</t>
  </si>
  <si>
    <t>贵云乐母婴用品专营店</t>
  </si>
  <si>
    <t>pdd98140903049</t>
  </si>
  <si>
    <t>贵云乐童装专营店</t>
  </si>
  <si>
    <t>pdd59323181740</t>
  </si>
  <si>
    <t>1次限制，3月15日复跑，3月22日，双限制</t>
  </si>
  <si>
    <t>贵云家具</t>
  </si>
  <si>
    <t>pdd46231567958</t>
  </si>
  <si>
    <t>言子曰厨房用品</t>
  </si>
  <si>
    <t>pdd41653388159</t>
  </si>
  <si>
    <t>言子曰家装</t>
  </si>
  <si>
    <t>pdd49220855068</t>
  </si>
  <si>
    <t>言子曰床上用品</t>
  </si>
  <si>
    <t>pdd71281694644</t>
  </si>
  <si>
    <t>言子曰3C数码配件专营店</t>
  </si>
  <si>
    <t>pdd96454692321</t>
  </si>
  <si>
    <t>3月22日，双限制（显示提现黑名单），4958显示提现中</t>
  </si>
  <si>
    <t>言子曰美容个护</t>
  </si>
  <si>
    <t>pdd49482525775</t>
  </si>
  <si>
    <t>言子曰鞋类专营店</t>
  </si>
  <si>
    <t>pdd12696068663</t>
  </si>
  <si>
    <t>言子曰童鞋专营店</t>
  </si>
  <si>
    <t>pdd72285186584</t>
  </si>
  <si>
    <t>言子曰母婴用品专营店</t>
  </si>
  <si>
    <t>pdd75094402035</t>
  </si>
  <si>
    <t>言子曰健身用品</t>
  </si>
  <si>
    <t>pdd51413134054</t>
  </si>
  <si>
    <t>言子曰球类</t>
  </si>
  <si>
    <t>pdd60758535373</t>
  </si>
  <si>
    <t>言子曰鑫源小店</t>
  </si>
  <si>
    <t>pdd22289778165</t>
  </si>
  <si>
    <t>言子曰易绘营小店</t>
  </si>
  <si>
    <t>pdd93603147380</t>
  </si>
  <si>
    <t>言子曰易萍小店</t>
  </si>
  <si>
    <t>pdd11343628983</t>
  </si>
  <si>
    <t>兰氏平平小店</t>
  </si>
  <si>
    <t>pdd29470015639</t>
  </si>
  <si>
    <t>3月22日，三级限制</t>
  </si>
  <si>
    <t>兰氏家具专营店</t>
  </si>
  <si>
    <t>pdd57978089734</t>
  </si>
  <si>
    <t>兰氏母婴</t>
  </si>
  <si>
    <t>pdd82137652319</t>
  </si>
  <si>
    <t>兰氏童装</t>
  </si>
  <si>
    <t>pdd37033955621</t>
  </si>
  <si>
    <t>兰氏男装</t>
  </si>
  <si>
    <t>pdd79792569492</t>
  </si>
  <si>
    <t>祝传阶家饰</t>
  </si>
  <si>
    <t>pdd70624136799</t>
  </si>
  <si>
    <t>晓蚪荷数码专营店</t>
  </si>
  <si>
    <t>pdd85694549557</t>
  </si>
  <si>
    <t>晓蚪荷布艺</t>
  </si>
  <si>
    <t>pdd86777486776</t>
  </si>
  <si>
    <t>晓蚪荷运动户外</t>
  </si>
  <si>
    <t>pdd57785353566</t>
  </si>
  <si>
    <t>晓蚪荷居家日用专营店</t>
  </si>
  <si>
    <t>pdd85814010682</t>
  </si>
  <si>
    <t>晓蚪荷护肤</t>
  </si>
  <si>
    <t>pdd91801375763</t>
  </si>
  <si>
    <t>晓蚪荷美容个护</t>
  </si>
  <si>
    <t>pdd95460543462</t>
  </si>
  <si>
    <t>涵睿氏美容个护专营店</t>
  </si>
  <si>
    <t>pdd15535385434</t>
  </si>
  <si>
    <t>涵睿氏数码</t>
  </si>
  <si>
    <t>pdd44780595556</t>
  </si>
  <si>
    <t>涵睿氏智能设备</t>
  </si>
  <si>
    <t>pdd39010018832</t>
  </si>
  <si>
    <t>涵睿氏家装专营店</t>
  </si>
  <si>
    <t>pdd38973812321</t>
  </si>
  <si>
    <t>涵睿氏日用品</t>
  </si>
  <si>
    <t>pdd73031315347</t>
  </si>
  <si>
    <t>涵睿氏熠熠小店</t>
  </si>
  <si>
    <t>pdd74151295412</t>
  </si>
  <si>
    <t>涵睿氏心心小店</t>
  </si>
  <si>
    <t>pdd79068046359</t>
  </si>
  <si>
    <t>涵睿氏美美小店</t>
  </si>
  <si>
    <t>pdd68125388395</t>
  </si>
  <si>
    <t>余氏童装专营店</t>
  </si>
  <si>
    <t>pdd76632809936</t>
  </si>
  <si>
    <t>余氏家居生活</t>
  </si>
  <si>
    <t>pdd75099673436</t>
  </si>
  <si>
    <t>玲氏护肤</t>
  </si>
  <si>
    <t>pdd93772505752</t>
  </si>
  <si>
    <t>玲氏电器专营店</t>
  </si>
  <si>
    <t>pdd89501430265</t>
  </si>
  <si>
    <t>玲氏家装</t>
  </si>
  <si>
    <t>pdd73621783716</t>
  </si>
  <si>
    <t>玲氏厨房用品专营店</t>
  </si>
  <si>
    <t>pdd48765755780</t>
  </si>
  <si>
    <t>玲氏哄哄小铺</t>
  </si>
  <si>
    <t>pdd18015685045</t>
  </si>
  <si>
    <t>浩家翔鞋类专营店</t>
  </si>
  <si>
    <t>pdd48296174057</t>
  </si>
  <si>
    <t>浩家翔婴童用品专营店</t>
  </si>
  <si>
    <t>pdd52914374660</t>
  </si>
  <si>
    <t>年连润全屋定制</t>
  </si>
  <si>
    <t>pdd96791314827</t>
  </si>
  <si>
    <t>刚哥的店铺有点东西</t>
  </si>
  <si>
    <t>pdd18444154143</t>
  </si>
  <si>
    <t>3月24日，双限制</t>
  </si>
  <si>
    <t>工单日期</t>
  </si>
  <si>
    <t>工单金额</t>
  </si>
  <si>
    <t>赔付金额</t>
  </si>
  <si>
    <t>帝宇电器</t>
  </si>
  <si>
    <t>pdd26898291088</t>
  </si>
  <si>
    <t>年连润宠物用品</t>
  </si>
  <si>
    <t>pdd63067861080</t>
  </si>
  <si>
    <t>年连润运动鞋服专营店</t>
  </si>
  <si>
    <t>pdd91811122171</t>
  </si>
  <si>
    <t>年连润渔具</t>
  </si>
  <si>
    <t>pdd60009523592</t>
  </si>
  <si>
    <t>年连润童装专营店</t>
  </si>
  <si>
    <t>pdd21508736127</t>
  </si>
  <si>
    <t>年连润基础建材</t>
  </si>
  <si>
    <t>pdd47778129662</t>
  </si>
  <si>
    <t>帝宇化妆品</t>
  </si>
  <si>
    <t>pdd44428545180</t>
  </si>
  <si>
    <t>年连润男装专营店</t>
  </si>
  <si>
    <t>pdd34976078060</t>
  </si>
  <si>
    <t>帝宇护肤</t>
  </si>
  <si>
    <t>pdd50783579443</t>
  </si>
  <si>
    <t>帝宇清洁用品</t>
  </si>
  <si>
    <t>pdd21300738681</t>
  </si>
  <si>
    <t>顶顶家具</t>
  </si>
  <si>
    <t>pdd33102421258</t>
  </si>
  <si>
    <t>兰氏家居生活</t>
  </si>
  <si>
    <t>pdd11348325690</t>
  </si>
  <si>
    <t>帝宇旅行野营用品</t>
  </si>
  <si>
    <t>pdd45474475776</t>
  </si>
  <si>
    <t>捷宇护肤</t>
  </si>
  <si>
    <t>pdd68444861291</t>
  </si>
  <si>
    <t>余氏家纺</t>
  </si>
  <si>
    <t>pdd96740958930</t>
  </si>
  <si>
    <t>梦梦朵朵3</t>
  </si>
  <si>
    <t>pdd75342843570</t>
  </si>
  <si>
    <t>顶顶电器</t>
  </si>
  <si>
    <t>pdd97708780915</t>
  </si>
  <si>
    <t>年连润服饰配件专营店</t>
  </si>
  <si>
    <t>pdd13075064918</t>
  </si>
  <si>
    <t>顶顶布艺</t>
  </si>
  <si>
    <t>pdd21912679688</t>
  </si>
  <si>
    <t>顶顶生活电器</t>
  </si>
  <si>
    <t>pdd18122677247</t>
  </si>
  <si>
    <t>余氏男鞋</t>
  </si>
  <si>
    <t>pdd45439232154</t>
  </si>
  <si>
    <t>兰氏清洁用品</t>
  </si>
  <si>
    <t>pdd68257057831</t>
  </si>
  <si>
    <t>余氏香水专营店</t>
  </si>
  <si>
    <t>pdd80285308637</t>
  </si>
  <si>
    <t>兰氏依依小店</t>
  </si>
  <si>
    <t>pdd83993880044</t>
  </si>
  <si>
    <t>余氏美妆专营店</t>
  </si>
  <si>
    <t>pdd51436662251</t>
  </si>
  <si>
    <t>捷宇兰兰小店</t>
  </si>
  <si>
    <t>pdd39850357224</t>
  </si>
  <si>
    <t>余氏皮皮小铺</t>
  </si>
  <si>
    <t>pdd18686001126</t>
  </si>
  <si>
    <t>梦梦朵朵</t>
  </si>
  <si>
    <t>838555858 </t>
  </si>
  <si>
    <t>pdd83855585825</t>
  </si>
  <si>
    <t>捷步洁近小店</t>
  </si>
  <si>
    <t>pdd94178777752</t>
  </si>
  <si>
    <t>年连润母婴专营店</t>
  </si>
  <si>
    <t>pdd50039757095</t>
  </si>
  <si>
    <t>兰氏化妆品</t>
  </si>
  <si>
    <t>pdd36023326921</t>
  </si>
  <si>
    <t>贵云乐美容个护</t>
  </si>
  <si>
    <t>pdd48937153849</t>
  </si>
  <si>
    <t>梦梦朵朵五号店</t>
  </si>
  <si>
    <t>pdd84549076221</t>
  </si>
  <si>
    <t>祝传阶童装专营店</t>
  </si>
  <si>
    <t>pdd98808827973</t>
  </si>
  <si>
    <t>祝传阶美妆</t>
  </si>
  <si>
    <t>pdd10495130848</t>
  </si>
  <si>
    <t>贵云乐服饰配件专营店</t>
  </si>
  <si>
    <t>pdd65323406169</t>
  </si>
  <si>
    <t>贵云乐菲菲小店</t>
  </si>
  <si>
    <t>pdd12219532132</t>
  </si>
  <si>
    <t>晓蚪荷洋洋小店</t>
  </si>
  <si>
    <t>pdd77504396031</t>
  </si>
  <si>
    <t>艳荣芳香水</t>
  </si>
  <si>
    <t>pdd16283270832</t>
  </si>
  <si>
    <t>艳荣芳母婴用品专营店</t>
  </si>
  <si>
    <t>pdd82091939359</t>
  </si>
  <si>
    <t>玲氏康康小铺</t>
  </si>
  <si>
    <t>pdd50972840285</t>
  </si>
  <si>
    <t>逾期</t>
  </si>
  <si>
    <t>年连润母婴用品专营店</t>
  </si>
  <si>
    <t>pdd72196609952</t>
  </si>
  <si>
    <t>贵云乐恩恩小店</t>
  </si>
  <si>
    <t>pdd80124228113</t>
  </si>
  <si>
    <t>顶顶智能设备</t>
  </si>
  <si>
    <t>pdd87683631059</t>
  </si>
  <si>
    <t>艳荣芳家具</t>
  </si>
  <si>
    <t>pdd19725719477</t>
  </si>
  <si>
    <t>家翔户外用品</t>
  </si>
  <si>
    <t>pdd95872655465</t>
  </si>
  <si>
    <t>两笔工单，2月18日199，3月6日999，3月17日赔付199，还有一笔999未赔付</t>
  </si>
  <si>
    <t>年连润厨电</t>
  </si>
  <si>
    <t>pdd38065135793</t>
  </si>
  <si>
    <t>2月18日，违规经营，限制提现</t>
  </si>
  <si>
    <t>捷宇电器</t>
  </si>
  <si>
    <t>pdd22778467026</t>
  </si>
  <si>
    <t>年连润内衣专营店</t>
  </si>
  <si>
    <t>pdd28462732172</t>
  </si>
  <si>
    <t>年连润洗护</t>
  </si>
  <si>
    <t>pdd55097558998</t>
  </si>
  <si>
    <t>1月24日，三级限制，限制提现</t>
  </si>
  <si>
    <t>祝传阶布艺</t>
  </si>
  <si>
    <t>pdd89105175115</t>
  </si>
  <si>
    <t>余氏婴童用品专营店</t>
  </si>
  <si>
    <t>pdd45731092224</t>
  </si>
  <si>
    <t>捷步小甜甜</t>
  </si>
  <si>
    <t>pdd11737340125</t>
  </si>
  <si>
    <t>家翔家纺</t>
  </si>
  <si>
    <t>pdd84299061015</t>
  </si>
  <si>
    <t>祝传阶居家日用专营店</t>
  </si>
  <si>
    <t>pdd50802499710</t>
  </si>
  <si>
    <t>祝传阶雅雅小店</t>
  </si>
  <si>
    <t>pdd70248846098</t>
  </si>
  <si>
    <t>浩家翔母婴专营店</t>
  </si>
  <si>
    <t>pdd80554760334</t>
  </si>
  <si>
    <t>翔晴空里小店</t>
  </si>
  <si>
    <t>265642681</t>
  </si>
  <si>
    <t>pdd58630374957</t>
  </si>
  <si>
    <t>两笔工单，2月23日299，3月19日499，3月23日赔付299，还有一笔499未赔付</t>
  </si>
  <si>
    <t>贵云乐日用品</t>
  </si>
  <si>
    <t>pdd54999254719</t>
  </si>
  <si>
    <t>兰氏生活电器</t>
  </si>
  <si>
    <t>pdd43837697730</t>
  </si>
  <si>
    <t>翔方尚小店</t>
  </si>
  <si>
    <t>953659915</t>
  </si>
  <si>
    <t>pdd98531809844</t>
  </si>
  <si>
    <t>德忠行渔具</t>
  </si>
  <si>
    <t>pdd10212835616</t>
  </si>
  <si>
    <t>祝传阶清洁用品专营店</t>
  </si>
  <si>
    <t>pdd53177524984</t>
  </si>
  <si>
    <t>2月10日，违规经营，限制提现</t>
  </si>
  <si>
    <t>顶顶家装</t>
  </si>
  <si>
    <t>pdd25286048683</t>
  </si>
  <si>
    <t>顶顶香水</t>
  </si>
  <si>
    <t>pdd79039688678</t>
  </si>
  <si>
    <t>贵云家纺</t>
  </si>
  <si>
    <t>pdd80250086944</t>
  </si>
  <si>
    <t>贵云乐落落小店</t>
  </si>
  <si>
    <t>pdd88141511484</t>
  </si>
  <si>
    <t>德忠行悠悠小店</t>
  </si>
  <si>
    <t>pdd42398424347</t>
  </si>
  <si>
    <t>顶顶美容个护</t>
  </si>
  <si>
    <t>pdd58272612494</t>
  </si>
  <si>
    <t>2月14日，违规经营，限制提现</t>
  </si>
  <si>
    <t>祝传阶安安小店</t>
  </si>
  <si>
    <t>pdd64492771234</t>
  </si>
  <si>
    <t>兰氏服装1</t>
  </si>
  <si>
    <t>pdd53312191476</t>
  </si>
  <si>
    <t>2月12日，违规经营，限制提现</t>
  </si>
  <si>
    <t>余氏母婴专营店</t>
  </si>
  <si>
    <t>pdd45148739313</t>
  </si>
  <si>
    <t>贵云乐生活电器</t>
  </si>
  <si>
    <t>pdd87414457999</t>
  </si>
  <si>
    <t>德忠行数码专营店</t>
  </si>
  <si>
    <t>pdd49885638664</t>
  </si>
  <si>
    <t>祝传阶翼翼小店</t>
  </si>
  <si>
    <t>pdd51383105719</t>
  </si>
  <si>
    <t>涵睿氏美妆专营店</t>
  </si>
  <si>
    <t>pdd80208719715</t>
  </si>
  <si>
    <r>
      <rPr>
        <sz val="10"/>
        <rFont val="微软雅黑"/>
        <charset val="134"/>
      </rPr>
      <t>3月3日，违规经营，限制提现，</t>
    </r>
    <r>
      <rPr>
        <sz val="10"/>
        <color rgb="FFFF0000"/>
        <rFont val="微软雅黑"/>
        <charset val="134"/>
      </rPr>
      <t>工单属于财神的订单</t>
    </r>
  </si>
  <si>
    <t>涵睿氏香水专营店</t>
  </si>
  <si>
    <t>pdd46599419527</t>
  </si>
  <si>
    <t>工单属于财神的订单</t>
  </si>
  <si>
    <t>家翔布艺</t>
  </si>
  <si>
    <t>pdd24913240777</t>
  </si>
  <si>
    <t>3月6日，违规经营，限制提现（3月4日复跑，第2次限制）</t>
  </si>
  <si>
    <t>家翔数码</t>
  </si>
  <si>
    <t>pdd63532241429</t>
  </si>
  <si>
    <r>
      <rPr>
        <sz val="10"/>
        <color rgb="FFFF0000"/>
        <rFont val="微软雅黑"/>
        <charset val="134"/>
      </rPr>
      <t>两笔工单，3月6日3999，3月19日999</t>
    </r>
    <r>
      <rPr>
        <sz val="10"/>
        <rFont val="微软雅黑"/>
        <charset val="134"/>
      </rPr>
      <t>，2月5日，违规经营，限制提现（3月3日复跑，第2次限制）</t>
    </r>
  </si>
  <si>
    <t>艳荣芳数码</t>
  </si>
  <si>
    <t>pdd71935947468</t>
  </si>
  <si>
    <t>翔北北贝小店</t>
  </si>
  <si>
    <t>586303749</t>
  </si>
  <si>
    <t>pdd42040745130</t>
  </si>
  <si>
    <t>德忠行3C数码配件专营店</t>
  </si>
  <si>
    <t>pdd32639402270</t>
  </si>
  <si>
    <t>德忠行月月小店</t>
  </si>
  <si>
    <t>pdd97562573146</t>
  </si>
  <si>
    <t>玲氏童鞋专营店</t>
  </si>
  <si>
    <t>pdd17048278238</t>
  </si>
  <si>
    <t>言子曰日用品</t>
  </si>
  <si>
    <t>pdd61959471160</t>
  </si>
  <si>
    <t>3月13日，违规经营，限制提现</t>
  </si>
  <si>
    <t>晓蚪荷化妆品</t>
  </si>
  <si>
    <t>pdd50318132474</t>
  </si>
  <si>
    <t>1次限制，3月15日复跑</t>
  </si>
  <si>
    <t>涵睿氏乐乐小店</t>
  </si>
  <si>
    <t>pdd92247552855</t>
  </si>
  <si>
    <t>德忠行洋洋小店</t>
  </si>
  <si>
    <t>pdd44251443853</t>
  </si>
  <si>
    <t>艳荣芳服装专营店</t>
  </si>
  <si>
    <t>pdd86584496146</t>
  </si>
  <si>
    <t>1次限制，3月14日复跑</t>
  </si>
  <si>
    <t>言子曰电器专营店</t>
  </si>
  <si>
    <t>pdd47660087233</t>
  </si>
  <si>
    <t>涵睿氏居家日用</t>
  </si>
  <si>
    <t>pdd41244984352</t>
  </si>
  <si>
    <t>艳荣芳内衣专营店</t>
  </si>
  <si>
    <t>pdd59987732817</t>
  </si>
  <si>
    <t>3月4日，三级限制，3月18日，工单投诉（299）</t>
  </si>
  <si>
    <t>贵云乐琦琦小店</t>
  </si>
  <si>
    <t>pdd77166533559</t>
  </si>
  <si>
    <t>3月6日，违规经营，限制提现，3月18日，工单投诉（299）</t>
  </si>
  <si>
    <t>祝传阶护肤</t>
  </si>
  <si>
    <t>pdd24348904315</t>
  </si>
  <si>
    <t>3月4日，三级限制，3月18日，工单投诉（199）</t>
  </si>
  <si>
    <t>祝传阶生活电器专营店</t>
  </si>
  <si>
    <t>pdd30153500946</t>
  </si>
  <si>
    <t>2月21日，违规经营，限制提现，3月18日，工单投诉（299）</t>
  </si>
  <si>
    <t>玲氏欧欧小店</t>
  </si>
  <si>
    <t>pdd62250973068</t>
  </si>
  <si>
    <t>3月11日，违规经营，限制提现（3月8日复跑，第2次限制），3月18日，工单投诉（499）</t>
  </si>
  <si>
    <t>艳荣芳3C数码配件</t>
  </si>
  <si>
    <t>pdd15650048572</t>
  </si>
  <si>
    <t>涵睿氏家具专营店</t>
  </si>
  <si>
    <t>pdd85588577687</t>
  </si>
  <si>
    <t>富安迪旅行野营用品</t>
  </si>
  <si>
    <t>pdd89687523950</t>
  </si>
  <si>
    <t>顶顶男鞋</t>
  </si>
  <si>
    <t>pdd11088525249</t>
  </si>
  <si>
    <t>2020.3.20</t>
  </si>
  <si>
    <t>晓蚪荷香水</t>
  </si>
  <si>
    <t>pdd81601408885</t>
  </si>
  <si>
    <t>艳荣芳远远小店</t>
  </si>
  <si>
    <t>pdd81301818313</t>
  </si>
  <si>
    <t>1次限制，3月20日复跑，3月20日，工单投诉（999）</t>
  </si>
  <si>
    <t>贵云乐数码</t>
  </si>
  <si>
    <t>pdd70118542112</t>
  </si>
  <si>
    <t>1次限制，3月15日复跑，3月20日，投诉工单（1999）</t>
  </si>
  <si>
    <t>晓蚪荷智能设备专营店</t>
  </si>
  <si>
    <t>pdd72889046614</t>
  </si>
  <si>
    <t>3月3日，违规经营，限制提现，3月20日，工单投诉（299）</t>
  </si>
  <si>
    <t>贵云乐渔具专营店</t>
  </si>
  <si>
    <t>pdd95420992099</t>
  </si>
  <si>
    <t>3月7日，违规经营，限制提现，3月20日，工单投诉（499）</t>
  </si>
  <si>
    <t>贵云乐球类专营店</t>
  </si>
  <si>
    <t>pdd36658648762</t>
  </si>
  <si>
    <t>2月24日，违规经营，限制提现，2月13日，1笔299未签收</t>
  </si>
  <si>
    <t>晓蚪荷婴童用品专营店</t>
  </si>
  <si>
    <t>pdd13725041658</t>
  </si>
  <si>
    <t>1次限制，3月20日复跑，3月22日，工单投诉（599）</t>
  </si>
  <si>
    <t>翔鑫尚原小店</t>
  </si>
  <si>
    <t>985318098</t>
  </si>
  <si>
    <t>pdd76972572081</t>
  </si>
  <si>
    <t>2月25日，违规经营，限制提现，2月13日，1笔999未签收，3月22日，工单投诉（199）</t>
  </si>
  <si>
    <t>晓蚪荷母婴用品专营店</t>
  </si>
  <si>
    <t>pdd43419874118</t>
  </si>
  <si>
    <t>鲲之大放不下</t>
  </si>
  <si>
    <t>pdd30065765930</t>
  </si>
  <si>
    <t>昆于</t>
  </si>
  <si>
    <t>1月6日成功退店，收到保证金</t>
  </si>
  <si>
    <t>帝宇球类</t>
  </si>
  <si>
    <t>pdd50232106418</t>
  </si>
  <si>
    <t>应</t>
  </si>
  <si>
    <t>1月5日成功退店，收到保证金</t>
  </si>
  <si>
    <t>年连润电器专营店</t>
  </si>
  <si>
    <t>pdd19691205836</t>
  </si>
  <si>
    <t>蝶</t>
  </si>
  <si>
    <t>年连润婴童用品专营店</t>
  </si>
  <si>
    <t>pdd90450780213</t>
  </si>
  <si>
    <t>2月6日成功退店，收到保证金</t>
  </si>
  <si>
    <t>年连润女装专营店</t>
  </si>
  <si>
    <t>pdd15411403455</t>
  </si>
  <si>
    <t>年连润小家电专营店</t>
  </si>
  <si>
    <t>pdd86625201510</t>
  </si>
  <si>
    <t>帝宇渔具</t>
  </si>
  <si>
    <t>pdd43292312456</t>
  </si>
  <si>
    <t>帝宇厨电</t>
  </si>
  <si>
    <t>pdd67736400322</t>
  </si>
  <si>
    <t>年连润玩具专营店</t>
  </si>
  <si>
    <t>pdd54588448067</t>
  </si>
  <si>
    <t>年连润生活电器专营店</t>
  </si>
  <si>
    <t>pdd73893110189</t>
  </si>
  <si>
    <t>年连润灯饰专营店</t>
  </si>
  <si>
    <t>pdd58356231038</t>
  </si>
  <si>
    <t>帝宇香水</t>
  </si>
  <si>
    <t>pdd52203921832</t>
  </si>
  <si>
    <t>帝宇健身用品</t>
  </si>
  <si>
    <t>pdd15833589895</t>
  </si>
  <si>
    <t>帝宇大家电</t>
  </si>
  <si>
    <t>pdd25748089172</t>
  </si>
  <si>
    <t>顶顶数码电器专营店</t>
  </si>
  <si>
    <t>pdd21333924933</t>
  </si>
  <si>
    <t>霞</t>
  </si>
  <si>
    <t>顶顶远远小店</t>
  </si>
  <si>
    <t>pdd42728943499</t>
  </si>
  <si>
    <t>兰氏安安小店</t>
  </si>
  <si>
    <t>pdd46635096071</t>
  </si>
  <si>
    <t>兰</t>
  </si>
  <si>
    <t>兰氏家纺专营店</t>
  </si>
  <si>
    <t>pdd35815482579</t>
  </si>
  <si>
    <t>兰氏家饰专营店</t>
  </si>
  <si>
    <t>pdd84678377544</t>
  </si>
  <si>
    <t>顶顶美妆专营店</t>
  </si>
  <si>
    <t>pdd53145970538</t>
  </si>
  <si>
    <t>余氏数码专营店</t>
  </si>
  <si>
    <t>pdd12471908580</t>
  </si>
  <si>
    <t>艳</t>
  </si>
  <si>
    <t>余氏服饰配件专营店</t>
  </si>
  <si>
    <t>pdd48547325170</t>
  </si>
  <si>
    <t>余氏芳芳小铺</t>
  </si>
  <si>
    <t>pdd48250949173</t>
  </si>
  <si>
    <t>余氏影音电器专营店</t>
  </si>
  <si>
    <t>pdd18504854171</t>
  </si>
  <si>
    <t>余氏母婴用品专营店</t>
  </si>
  <si>
    <t>pdd82832361045</t>
  </si>
  <si>
    <t>捷步美容个护专营店</t>
  </si>
  <si>
    <t>pdd84812300249</t>
  </si>
  <si>
    <t>航</t>
  </si>
  <si>
    <t>捷步家具专营店</t>
  </si>
  <si>
    <t>pdd54883137676</t>
  </si>
  <si>
    <t>兰氏男鞋专营店</t>
  </si>
  <si>
    <t>pdd14083118218</t>
  </si>
  <si>
    <t>顶顶童鞋专营店</t>
  </si>
  <si>
    <t>pdd29598365931</t>
  </si>
  <si>
    <t>顶顶一一小店</t>
  </si>
  <si>
    <t>pdd20758611313</t>
  </si>
  <si>
    <t>余氏床上用品专营店</t>
  </si>
  <si>
    <t>pdd94370793937</t>
  </si>
  <si>
    <t>心妍漾捷步专卖店</t>
  </si>
  <si>
    <t>pdd68136977312</t>
  </si>
  <si>
    <t>捷步家装专营店</t>
  </si>
  <si>
    <t>pdd51629651313</t>
  </si>
  <si>
    <t>兰氏悠悠小店</t>
  </si>
  <si>
    <t>pdd24745356519</t>
  </si>
  <si>
    <t>帝宇小家电</t>
  </si>
  <si>
    <t>pdd85818318669</t>
  </si>
  <si>
    <t>顶顶护肤专营店</t>
  </si>
  <si>
    <t>pdd56511035811</t>
  </si>
  <si>
    <t>2月8日成功退店，收到保证金</t>
  </si>
  <si>
    <t>顶顶宝宝小店</t>
  </si>
  <si>
    <t>pdd16302109987</t>
  </si>
  <si>
    <t>兰氏一一小店</t>
  </si>
  <si>
    <t>pdd98045195597</t>
  </si>
  <si>
    <t>2月9日成功退店，收到保证金</t>
  </si>
  <si>
    <t>兰氏瑶瑶小店</t>
  </si>
  <si>
    <t>pdd37586321742</t>
  </si>
  <si>
    <t>2月14日成功退店，收到保证金</t>
  </si>
  <si>
    <t>帝宇美妆</t>
  </si>
  <si>
    <t>pdd12283822543</t>
  </si>
  <si>
    <t>帝宇照明</t>
  </si>
  <si>
    <t>pdd23266323996</t>
  </si>
  <si>
    <t>帝宇卫浴</t>
  </si>
  <si>
    <t>pdd38511898177</t>
  </si>
  <si>
    <t>年连润服装</t>
  </si>
  <si>
    <t>pdd47432461715</t>
  </si>
  <si>
    <t>年连润照明</t>
  </si>
  <si>
    <t>pdd29715816628</t>
  </si>
  <si>
    <t>年连润护肤</t>
  </si>
  <si>
    <t>pdd12126066826</t>
  </si>
  <si>
    <t>捷步郎朗小店</t>
  </si>
  <si>
    <t>pdd11466464620</t>
  </si>
  <si>
    <t>3月1日成功退店，收到保证金</t>
  </si>
  <si>
    <t>祝传阶家纺专营店</t>
  </si>
  <si>
    <t>pdd15745062814</t>
  </si>
  <si>
    <t>朱</t>
  </si>
  <si>
    <t>3月8日成功退店，收到保证金</t>
  </si>
  <si>
    <t>祝传阶平平小店</t>
  </si>
  <si>
    <t>pdd80790547341</t>
  </si>
  <si>
    <t>捷步运动2</t>
  </si>
  <si>
    <t>pdd56771845182</t>
  </si>
  <si>
    <t>3月9日成功退店，收到保证金</t>
  </si>
  <si>
    <t>捷步想想小店</t>
  </si>
  <si>
    <t>pdd62770902143</t>
  </si>
  <si>
    <t>捷步菲菲小店</t>
  </si>
  <si>
    <t>pdd89108427228</t>
  </si>
  <si>
    <t>捷步温馨小店</t>
  </si>
  <si>
    <t>pdd91372596768</t>
  </si>
  <si>
    <t>贵云乐婴童用品专营店</t>
  </si>
  <si>
    <t>pdd49274811879</t>
  </si>
  <si>
    <t>彭</t>
  </si>
  <si>
    <t>贵云乐健健小店</t>
  </si>
  <si>
    <t>pdd18347126294</t>
  </si>
  <si>
    <t>贵云家居生活</t>
  </si>
  <si>
    <t>pdd17207988449</t>
  </si>
  <si>
    <t>备注</t>
  </si>
  <si>
    <t>4月2日，违规经营，限制提现（4月1日复跑，第2次限制）</t>
  </si>
  <si>
    <t>4月2日，违规经营，限制提现</t>
  </si>
  <si>
    <t>昨日提现退回</t>
  </si>
  <si>
    <t>多韦润小店</t>
  </si>
  <si>
    <t>pdd83153576565</t>
  </si>
  <si>
    <t>137 8775 2562</t>
  </si>
  <si>
    <t>刘飞</t>
  </si>
  <si>
    <t>利飞娇肖</t>
  </si>
  <si>
    <t>颜聚千小店</t>
  </si>
  <si>
    <t>pdd10406284014</t>
  </si>
  <si>
    <t>昌美德小铺</t>
  </si>
  <si>
    <t>pdd65544363114</t>
  </si>
  <si>
    <t>易中红小店</t>
  </si>
  <si>
    <t>pdd65993337349</t>
  </si>
  <si>
    <t>富升优的小店</t>
  </si>
  <si>
    <t>pdd52128346982</t>
  </si>
  <si>
    <t>升满中小铺</t>
  </si>
  <si>
    <t>pdd44447778334</t>
  </si>
  <si>
    <t>源煌信小店</t>
  </si>
  <si>
    <t>pdd21525900953</t>
  </si>
  <si>
    <t>亚优源的店铺</t>
  </si>
  <si>
    <t>pdd47250057149</t>
  </si>
  <si>
    <t>多成韦攻</t>
  </si>
  <si>
    <t>pdd53325281413</t>
  </si>
  <si>
    <t>德中升横的小店</t>
  </si>
  <si>
    <t>pdd79058723971</t>
  </si>
  <si>
    <t>广顺华昆</t>
  </si>
  <si>
    <t>pdd29678138440</t>
  </si>
  <si>
    <t>佳多干强</t>
  </si>
  <si>
    <t>pdd92966739682</t>
  </si>
  <si>
    <t>飞溜娇肖</t>
  </si>
  <si>
    <t>广顺华德</t>
  </si>
  <si>
    <t>pdd95233371782</t>
  </si>
  <si>
    <t>康人和天地</t>
  </si>
  <si>
    <t>pdd40045748429</t>
  </si>
  <si>
    <t>盛利华小店</t>
  </si>
  <si>
    <t>pdd72234686889</t>
  </si>
  <si>
    <t>广久辉的店铺</t>
  </si>
  <si>
    <t>pdd49308226860</t>
  </si>
  <si>
    <t>佳升伟强</t>
  </si>
  <si>
    <t>pdd69737410617</t>
  </si>
  <si>
    <t>弘正大小铺</t>
  </si>
  <si>
    <t>pdd31831750137</t>
  </si>
  <si>
    <t>华呗呗的小店</t>
  </si>
  <si>
    <t>pdd53936957759</t>
  </si>
  <si>
    <t>东东中优小铺</t>
  </si>
  <si>
    <t>pdd96106547760</t>
  </si>
  <si>
    <t>高新忘小店</t>
  </si>
  <si>
    <t>pdd83072072333</t>
  </si>
  <si>
    <t>166 2001 7586</t>
  </si>
  <si>
    <t>陈发英</t>
  </si>
  <si>
    <t>龙昌亚北</t>
  </si>
  <si>
    <t>蕲艾别下铺</t>
  </si>
  <si>
    <t>pdd86522296523</t>
  </si>
  <si>
    <t>金银湖的小店</t>
  </si>
  <si>
    <t>pdd47967463721</t>
  </si>
  <si>
    <t>格林花小店</t>
  </si>
  <si>
    <t>pdd71339799347</t>
  </si>
  <si>
    <t>向上品名</t>
  </si>
  <si>
    <t>pdd66478265787</t>
  </si>
  <si>
    <t>奥特莱冰</t>
  </si>
  <si>
    <t>pdd62963669484</t>
  </si>
  <si>
    <t>恒小小生</t>
  </si>
  <si>
    <t>pdd16015284183</t>
  </si>
  <si>
    <t>朵朵花小铺</t>
  </si>
  <si>
    <t>pdd12750211770</t>
  </si>
  <si>
    <t>金小地佳人</t>
  </si>
  <si>
    <t>pdd53091260867</t>
  </si>
  <si>
    <t>宏贵巨的小铺</t>
  </si>
  <si>
    <t>pdd52384140254</t>
  </si>
  <si>
    <t>新达建耀</t>
  </si>
  <si>
    <t>多华典的店铺</t>
  </si>
  <si>
    <t>pdd94212622639</t>
  </si>
  <si>
    <t>厚久芝广</t>
  </si>
  <si>
    <t>pdd53791378514</t>
  </si>
  <si>
    <t>久广通士小店</t>
  </si>
  <si>
    <t>pdd64550110353</t>
  </si>
  <si>
    <t>美满后小店</t>
  </si>
  <si>
    <t>pdd69684056217</t>
  </si>
  <si>
    <t>春天高照小铺</t>
  </si>
  <si>
    <t>pdd98059986233</t>
  </si>
  <si>
    <t>全台厚的小店</t>
  </si>
  <si>
    <t>pdd87411215582</t>
  </si>
  <si>
    <t>光如鼎盛</t>
  </si>
  <si>
    <t>pdd67165408937</t>
  </si>
  <si>
    <t>青望望的小店</t>
  </si>
  <si>
    <t>pdd99231065979</t>
  </si>
  <si>
    <t>旺协巨鼎</t>
  </si>
  <si>
    <t>pdd33599463230</t>
  </si>
  <si>
    <t>啊好的好的店铺</t>
  </si>
  <si>
    <t>pdd43453339052</t>
  </si>
  <si>
    <t>191 5107 8740</t>
  </si>
  <si>
    <t>刘冬枝</t>
  </si>
  <si>
    <t>浏枝冬已</t>
  </si>
  <si>
    <t>韩衣的小衫</t>
  </si>
  <si>
    <t>pdd53110368561</t>
  </si>
  <si>
    <t>衣香秀女装</t>
  </si>
  <si>
    <t>pdd41522925596</t>
  </si>
  <si>
    <t>伊仪人的小店</t>
  </si>
  <si>
    <t>pdd34746894275</t>
  </si>
  <si>
    <t>婵鸣的时尚小铺</t>
  </si>
  <si>
    <t>pdd82190002618</t>
  </si>
  <si>
    <t>优品靓衣阁A</t>
  </si>
  <si>
    <t>pdd56714701596</t>
  </si>
  <si>
    <t>第依族的店铺</t>
  </si>
  <si>
    <t>pdd67725180720</t>
  </si>
  <si>
    <t>瑞丽小生小铺</t>
  </si>
  <si>
    <t>pdd95255762692</t>
  </si>
  <si>
    <t>小老郭家的铺子</t>
  </si>
  <si>
    <t>pdd15793685567</t>
  </si>
  <si>
    <t>我的卡捷琳娜</t>
  </si>
  <si>
    <t>pdd86404430923</t>
  </si>
  <si>
    <t>甜蜜杂H货货坊</t>
  </si>
  <si>
    <t>pdd77648114927</t>
  </si>
  <si>
    <t>东枝六易</t>
  </si>
  <si>
    <t>吉士小小店</t>
  </si>
  <si>
    <t>pdd46602690496</t>
  </si>
  <si>
    <t>零嘴小部落</t>
  </si>
  <si>
    <t>pdd99537685616</t>
  </si>
  <si>
    <t>观澜小卓悦</t>
  </si>
  <si>
    <t>pdd84543566642</t>
  </si>
  <si>
    <t>千家江的小铺</t>
  </si>
  <si>
    <t>pdd67951840229</t>
  </si>
  <si>
    <t>我的卡小兰薇</t>
  </si>
  <si>
    <t>pdd39334874795</t>
  </si>
  <si>
    <t>雅雅怡琳</t>
  </si>
  <si>
    <t>pdd84394467795</t>
  </si>
  <si>
    <t>青靓小韩风阁</t>
  </si>
  <si>
    <t>pdd29116203389</t>
  </si>
  <si>
    <t>喜品纪的小铺</t>
  </si>
  <si>
    <t>pdd75017020437</t>
  </si>
  <si>
    <t>欢喜小成家</t>
  </si>
  <si>
    <t>pdd97124732892</t>
  </si>
  <si>
    <t>到账时间</t>
  </si>
  <si>
    <t>限制提现</t>
  </si>
  <si>
    <t>二次限制提现</t>
  </si>
  <si>
    <t>工单</t>
  </si>
  <si>
    <t>工单已赔付</t>
  </si>
  <si>
    <t>三级惩罚或双惩罚</t>
  </si>
  <si>
    <t>刘飞工行</t>
  </si>
  <si>
    <t>停跑退店</t>
  </si>
  <si>
    <t>陈发英建行</t>
  </si>
  <si>
    <t>退店完成</t>
  </si>
  <si>
    <t>刘冬枝工行</t>
  </si>
  <si>
    <t>4月2日</t>
  </si>
  <si>
    <t>4月3日，违规经营，限制提现（1次限制，4月1日复跑）</t>
  </si>
  <si>
    <t>1次限制，4月3日</t>
  </si>
  <si>
    <t>4月3日凌晨</t>
  </si>
  <si>
    <t>4月3日早上10点</t>
  </si>
  <si>
    <t>只能退店让时才给提</t>
  </si>
  <si>
    <t>双限制，提不出</t>
  </si>
  <si>
    <r>
      <rPr>
        <sz val="10"/>
        <color rgb="FFFF0000"/>
        <rFont val="微软雅黑"/>
        <charset val="134"/>
      </rPr>
      <t>三笔工单，3月6日3999，3月19日999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4月4日1999</t>
    </r>
    <r>
      <rPr>
        <sz val="10"/>
        <rFont val="微软雅黑"/>
        <charset val="134"/>
      </rPr>
      <t>，2月5日，违规经营，限制提现（3月3日复跑，第2次限制）</t>
    </r>
  </si>
  <si>
    <r>
      <rPr>
        <sz val="10"/>
        <color rgb="FFFF0000"/>
        <rFont val="微软雅黑"/>
        <charset val="134"/>
      </rPr>
      <t>逾期</t>
    </r>
    <r>
      <rPr>
        <sz val="10"/>
        <rFont val="微软雅黑"/>
        <charset val="134"/>
      </rPr>
      <t>，2月24日，违规经营，限制提现</t>
    </r>
  </si>
  <si>
    <t>3月4日，违规经营，限制提现（3月2日复跑，第2次限制），1499元未签收，4月4日提现8941.32</t>
  </si>
  <si>
    <t>4月3日成功退店，收到保证金</t>
  </si>
  <si>
    <t>4月3日成功退店，收到保证金，并退回店面余额980.49</t>
  </si>
  <si>
    <t>4月4日，违规经营，限制提现（1次限制，4月1日复跑）</t>
  </si>
  <si>
    <t>1次限制，4月4日</t>
  </si>
  <si>
    <t>优品靓小衣阁</t>
  </si>
  <si>
    <t>pdd90286649987</t>
  </si>
  <si>
    <t>147 5003 4279</t>
  </si>
  <si>
    <t>金娟</t>
  </si>
  <si>
    <t>娟敬立</t>
  </si>
  <si>
    <t>廊裤坊小店</t>
  </si>
  <si>
    <t>pdd58765281535</t>
  </si>
  <si>
    <t>牛仔仔之家</t>
  </si>
  <si>
    <t>pdd75031247441</t>
  </si>
  <si>
    <t>优乐品聚的小店</t>
  </si>
  <si>
    <t>pdd86877885225</t>
  </si>
  <si>
    <t>欣悦品翡翠店</t>
  </si>
  <si>
    <t>pdd40127394644</t>
  </si>
  <si>
    <t>千小小时尚坊</t>
  </si>
  <si>
    <t>pdd91570092557</t>
  </si>
  <si>
    <t>眉黛小品店</t>
  </si>
  <si>
    <t>pdd51577221375</t>
  </si>
  <si>
    <t>凯轩中小店</t>
  </si>
  <si>
    <t>pdd65425977476</t>
  </si>
  <si>
    <t>衣可忆坊小店</t>
  </si>
  <si>
    <t>pdd87120182371</t>
  </si>
  <si>
    <t>缘聚阁天</t>
  </si>
  <si>
    <t>pdd19343427579</t>
  </si>
  <si>
    <t>锦鸿信诚店铺</t>
  </si>
  <si>
    <t>pdd52879756019</t>
  </si>
  <si>
    <t>尽娟飞丽</t>
  </si>
  <si>
    <t>婧祺佳佳店</t>
  </si>
  <si>
    <t>pdd43233508067</t>
  </si>
  <si>
    <t>酷小我好橱</t>
  </si>
  <si>
    <t>pdd55056704667</t>
  </si>
  <si>
    <t>小妞精品小屋</t>
  </si>
  <si>
    <t>pdd35027854013</t>
  </si>
  <si>
    <t>妮艺阁的民族风</t>
  </si>
  <si>
    <t>pdd75454200648</t>
  </si>
  <si>
    <t>亲千丽舍小店</t>
  </si>
  <si>
    <t>pdd93226006811</t>
  </si>
  <si>
    <t>我美丽的人生</t>
  </si>
  <si>
    <t>pdd91297065074</t>
  </si>
  <si>
    <t>雨嘉佳人</t>
  </si>
  <si>
    <t>pdd86799517593</t>
  </si>
  <si>
    <t>百芙润小铺</t>
  </si>
  <si>
    <t>pdd21541019319</t>
  </si>
  <si>
    <t>小冰之恋的店铺</t>
  </si>
  <si>
    <t>pdd94930948412</t>
  </si>
  <si>
    <t>金娟工行</t>
  </si>
  <si>
    <t>4月4日凌晨</t>
  </si>
  <si>
    <t/>
  </si>
  <si>
    <t>4月4日成功退店，收到保证金</t>
  </si>
  <si>
    <t>4月4日成功退店，收到保证金,提现4月4日凌晨2941.08</t>
  </si>
  <si>
    <t>4月4日成功退店，收到保证金,提现4月4日凌晨2843.52</t>
  </si>
  <si>
    <t>4月4日成功退店，收到保证金,提现4月4日凌晨2948.18</t>
  </si>
  <si>
    <t>4月4日成功退店，收到保证金，但是店面余额100.23没提</t>
  </si>
  <si>
    <t>4月4日成功退店，收到保证金，但是店面余额1499没提</t>
  </si>
  <si>
    <t>1次限制，4月5日</t>
  </si>
  <si>
    <t>4月5日下午</t>
  </si>
  <si>
    <t>两笔工单，2月18日199，3月6日999，3月17日赔付199，4月5日赔付1999</t>
  </si>
  <si>
    <r>
      <rPr>
        <sz val="10"/>
        <color rgb="FFFF0000"/>
        <rFont val="微软雅黑"/>
        <charset val="134"/>
      </rPr>
      <t>三笔工单，3月6日3999，3月19日999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4月4日1999</t>
    </r>
    <r>
      <rPr>
        <sz val="10"/>
        <rFont val="微软雅黑"/>
        <charset val="134"/>
      </rPr>
      <t>，2月5日，违规经营，限制提现（3月3日复跑，第2次限制），4月5日赔付4999</t>
    </r>
  </si>
  <si>
    <t>3月6日，违规经营，限制提现，有工单299，3月29日</t>
  </si>
  <si>
    <t>4月6日，违规经营，限制提现（1次限制，4月1日复跑）</t>
  </si>
  <si>
    <t>李德忠农业银行</t>
  </si>
  <si>
    <t>余刚工商银行</t>
  </si>
  <si>
    <t>曾黎建设银行</t>
  </si>
  <si>
    <t>刘佩农业银行</t>
  </si>
  <si>
    <t>罗剑光交通银行</t>
  </si>
  <si>
    <t>刘飞工商银行</t>
  </si>
  <si>
    <t>陈发英建设银行</t>
  </si>
  <si>
    <t>刘冬枝工商银行</t>
  </si>
  <si>
    <t>金娟工商银行</t>
  </si>
  <si>
    <t>4月6日成功退店，收到保证金</t>
  </si>
</sst>
</file>

<file path=xl/styles.xml><?xml version="1.0" encoding="utf-8"?>
<styleSheet xmlns="http://schemas.openxmlformats.org/spreadsheetml/2006/main">
  <numFmts count="1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;[Red]\-0.00\ "/>
    <numFmt numFmtId="177" formatCode="yyyy\-mm\-dd;@"/>
    <numFmt numFmtId="178" formatCode="#,##0.00_);[Red]\(#,##0.00\)"/>
    <numFmt numFmtId="179" formatCode="#,##0_);[Red]\(#,##0\)"/>
    <numFmt numFmtId="180" formatCode="0_);[Red]\(0\)"/>
    <numFmt numFmtId="181" formatCode="#,##0.00_ ;[Red]\-#,##0.00\ "/>
    <numFmt numFmtId="182" formatCode="0.00_ "/>
    <numFmt numFmtId="183" formatCode="#,##0.000_);[Red]\(#,##0.000\)"/>
    <numFmt numFmtId="184" formatCode="m/d;@"/>
    <numFmt numFmtId="185" formatCode="yyyy/mm/dd;@"/>
  </numFmts>
  <fonts count="36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color theme="0" tint="-0.499984740745262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b/>
      <sz val="10"/>
      <name val="微软雅黑"/>
      <charset val="134"/>
    </font>
    <font>
      <b/>
      <sz val="10"/>
      <color rgb="FF009999"/>
      <name val="微软雅黑"/>
      <charset val="134"/>
    </font>
    <font>
      <b/>
      <sz val="10"/>
      <color rgb="FF003399"/>
      <name val="微软雅黑"/>
      <charset val="134"/>
    </font>
    <font>
      <b/>
      <sz val="10"/>
      <color rgb="FF000099"/>
      <name val="微软雅黑"/>
      <charset val="134"/>
    </font>
    <font>
      <b/>
      <sz val="10"/>
      <color rgb="FFFF0066"/>
      <name val="微软雅黑"/>
      <charset val="134"/>
    </font>
    <font>
      <b/>
      <sz val="10"/>
      <color rgb="FF990033"/>
      <name val="微软雅黑"/>
      <charset val="134"/>
    </font>
    <font>
      <b/>
      <sz val="10"/>
      <color rgb="FF0000FF"/>
      <name val="微软雅黑"/>
      <charset val="134"/>
    </font>
    <font>
      <sz val="10"/>
      <color rgb="FFFF0000"/>
      <name val="微软雅黑"/>
      <charset val="134"/>
    </font>
    <font>
      <b/>
      <sz val="10"/>
      <color rgb="FF006666"/>
      <name val="微软雅黑"/>
      <charset val="134"/>
    </font>
    <font>
      <b/>
      <sz val="10"/>
      <color rgb="FF008000"/>
      <name val="微软雅黑"/>
      <charset val="134"/>
    </font>
    <font>
      <b/>
      <sz val="10"/>
      <color rgb="FF00B0F0"/>
      <name val="微软雅黑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5" fillId="2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8" fillId="21" borderId="13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35" fillId="45" borderId="16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</cellStyleXfs>
  <cellXfs count="45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178" fontId="6" fillId="2" borderId="3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4" fontId="3" fillId="3" borderId="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178" fontId="3" fillId="0" borderId="4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4" fontId="3" fillId="3" borderId="0" xfId="0" applyNumberFormat="1" applyFont="1" applyFill="1" applyBorder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78" fontId="6" fillId="4" borderId="0" xfId="0" applyNumberFormat="1" applyFont="1" applyFill="1" applyAlignment="1">
      <alignment horizontal="center" vertical="center"/>
    </xf>
    <xf numFmtId="178" fontId="6" fillId="4" borderId="0" xfId="0" applyNumberFormat="1" applyFont="1" applyFill="1" applyAlignment="1">
      <alignment horizontal="right" vertical="center"/>
    </xf>
    <xf numFmtId="40" fontId="6" fillId="4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40" fontId="3" fillId="4" borderId="0" xfId="0" applyNumberFormat="1" applyFont="1" applyFill="1" applyAlignment="1">
      <alignment horizontal="center" vertical="center"/>
    </xf>
    <xf numFmtId="40" fontId="12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181" fontId="3" fillId="0" borderId="0" xfId="0" applyNumberFormat="1" applyFont="1" applyAlignment="1">
      <alignment horizontal="right" vertical="center"/>
    </xf>
    <xf numFmtId="4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6" fillId="2" borderId="3" xfId="0" applyNumberFormat="1" applyFont="1" applyFill="1" applyBorder="1" applyAlignment="1">
      <alignment horizontal="center" vertical="center" wrapText="1"/>
    </xf>
    <xf numFmtId="178" fontId="3" fillId="0" borderId="3" xfId="0" applyNumberFormat="1" applyFont="1" applyFill="1" applyBorder="1" applyAlignment="1">
      <alignment horizontal="center" vertical="center"/>
    </xf>
    <xf numFmtId="4" fontId="3" fillId="3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178" fontId="13" fillId="0" borderId="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178" fontId="3" fillId="0" borderId="0" xfId="0" applyNumberFormat="1" applyFont="1" applyFill="1" applyAlignment="1">
      <alignment horizontal="center" vertical="center"/>
    </xf>
    <xf numFmtId="178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184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40" fontId="1" fillId="0" borderId="1" xfId="0" applyNumberFormat="1" applyFont="1" applyBorder="1" applyAlignment="1">
      <alignment horizontal="center" vertical="center"/>
    </xf>
    <xf numFmtId="180" fontId="1" fillId="0" borderId="1" xfId="0" applyNumberFormat="1" applyFont="1" applyFill="1" applyBorder="1" applyAlignment="1">
      <alignment horizontal="center" vertical="center"/>
    </xf>
    <xf numFmtId="40" fontId="1" fillId="0" borderId="1" xfId="0" applyNumberFormat="1" applyFont="1" applyFill="1" applyBorder="1" applyAlignment="1">
      <alignment horizontal="center" vertical="center"/>
    </xf>
    <xf numFmtId="177" fontId="6" fillId="2" borderId="3" xfId="0" applyNumberFormat="1" applyFont="1" applyFill="1" applyBorder="1" applyAlignment="1">
      <alignment horizontal="center" vertical="center" wrapText="1"/>
    </xf>
    <xf numFmtId="177" fontId="3" fillId="0" borderId="3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185" fontId="3" fillId="0" borderId="3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179" fontId="6" fillId="0" borderId="0" xfId="0" applyNumberFormat="1" applyFont="1" applyFill="1" applyAlignment="1">
      <alignment horizontal="center" vertical="center"/>
    </xf>
    <xf numFmtId="177" fontId="6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77" fontId="3" fillId="0" borderId="0" xfId="0" applyNumberFormat="1" applyFont="1" applyFill="1" applyAlignment="1">
      <alignment horizontal="center" vertical="center"/>
    </xf>
    <xf numFmtId="0" fontId="1" fillId="5" borderId="3" xfId="0" applyFont="1" applyFill="1" applyBorder="1">
      <alignment vertical="center"/>
    </xf>
    <xf numFmtId="0" fontId="1" fillId="6" borderId="3" xfId="0" applyFont="1" applyFill="1" applyBorder="1">
      <alignment vertical="center"/>
    </xf>
    <xf numFmtId="0" fontId="1" fillId="7" borderId="3" xfId="0" applyFont="1" applyFill="1" applyBorder="1">
      <alignment vertical="center"/>
    </xf>
    <xf numFmtId="177" fontId="3" fillId="8" borderId="3" xfId="0" applyNumberFormat="1" applyFont="1" applyFill="1" applyBorder="1" applyAlignment="1">
      <alignment horizontal="center" vertical="center"/>
    </xf>
    <xf numFmtId="0" fontId="1" fillId="9" borderId="3" xfId="0" applyFont="1" applyFill="1" applyBorder="1">
      <alignment vertical="center"/>
    </xf>
    <xf numFmtId="178" fontId="3" fillId="10" borderId="1" xfId="0" applyNumberFormat="1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4" fontId="3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40" fontId="3" fillId="5" borderId="1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40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0" fontId="3" fillId="5" borderId="3" xfId="0" applyNumberFormat="1" applyFont="1" applyFill="1" applyBorder="1" applyAlignment="1">
      <alignment horizontal="center" vertical="center"/>
    </xf>
    <xf numFmtId="178" fontId="3" fillId="5" borderId="3" xfId="0" applyNumberFormat="1" applyFont="1" applyFill="1" applyBorder="1" applyAlignment="1">
      <alignment horizontal="center" vertical="center"/>
    </xf>
    <xf numFmtId="0" fontId="3" fillId="5" borderId="3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4" fontId="13" fillId="5" borderId="1" xfId="0" applyNumberFormat="1" applyFont="1" applyFill="1" applyBorder="1" applyAlignment="1">
      <alignment horizontal="center" vertical="center"/>
    </xf>
    <xf numFmtId="0" fontId="13" fillId="5" borderId="1" xfId="0" applyNumberFormat="1" applyFont="1" applyFill="1" applyBorder="1" applyAlignment="1">
      <alignment horizontal="center" vertical="center"/>
    </xf>
    <xf numFmtId="0" fontId="3" fillId="5" borderId="1" xfId="53" applyNumberFormat="1" applyFont="1" applyFill="1" applyBorder="1" applyAlignment="1">
      <alignment horizontal="center" vertical="center"/>
    </xf>
    <xf numFmtId="183" fontId="3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78" fontId="13" fillId="5" borderId="1" xfId="0" applyNumberFormat="1" applyFont="1" applyFill="1" applyBorder="1" applyAlignment="1">
      <alignment horizontal="center" vertical="center"/>
    </xf>
    <xf numFmtId="177" fontId="3" fillId="0" borderId="0" xfId="0" applyNumberFormat="1" applyFont="1" applyBorder="1" applyAlignment="1">
      <alignment horizontal="left" vertical="center"/>
    </xf>
    <xf numFmtId="177" fontId="1" fillId="0" borderId="0" xfId="0" applyNumberFormat="1" applyFont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177" fontId="3" fillId="5" borderId="3" xfId="0" applyNumberFormat="1" applyFont="1" applyFill="1" applyBorder="1" applyAlignment="1">
      <alignment horizontal="center" vertical="center"/>
    </xf>
    <xf numFmtId="0" fontId="3" fillId="0" borderId="0" xfId="53" applyFont="1" applyFill="1" applyBorder="1" applyAlignment="1">
      <alignment horizontal="left" vertical="center"/>
    </xf>
    <xf numFmtId="178" fontId="3" fillId="5" borderId="2" xfId="0" applyNumberFormat="1" applyFont="1" applyFill="1" applyBorder="1" applyAlignment="1">
      <alignment horizontal="center" vertical="center"/>
    </xf>
    <xf numFmtId="0" fontId="3" fillId="12" borderId="0" xfId="0" applyFont="1" applyFill="1" applyAlignment="1">
      <alignment horizontal="left" vertical="center"/>
    </xf>
    <xf numFmtId="0" fontId="3" fillId="12" borderId="0" xfId="53" applyFont="1" applyFill="1" applyBorder="1" applyAlignment="1">
      <alignment horizontal="left" vertical="center"/>
    </xf>
    <xf numFmtId="0" fontId="3" fillId="12" borderId="0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40" fontId="3" fillId="5" borderId="1" xfId="53" applyNumberFormat="1" applyFont="1" applyFill="1" applyBorder="1" applyAlignment="1">
      <alignment horizontal="center" vertical="center"/>
    </xf>
    <xf numFmtId="40" fontId="13" fillId="5" borderId="1" xfId="53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182" fontId="3" fillId="5" borderId="3" xfId="0" applyNumberFormat="1" applyFont="1" applyFill="1" applyBorder="1" applyAlignment="1">
      <alignment horizontal="center" vertical="center"/>
    </xf>
    <xf numFmtId="40" fontId="13" fillId="5" borderId="1" xfId="0" applyNumberFormat="1" applyFont="1" applyFill="1" applyBorder="1" applyAlignment="1">
      <alignment horizontal="center" vertical="center"/>
    </xf>
    <xf numFmtId="183" fontId="13" fillId="5" borderId="1" xfId="0" applyNumberFormat="1" applyFon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/>
    </xf>
    <xf numFmtId="178" fontId="1" fillId="5" borderId="1" xfId="0" applyNumberFormat="1" applyFont="1" applyFill="1" applyBorder="1" applyAlignment="1">
      <alignment horizontal="center" vertical="center"/>
    </xf>
    <xf numFmtId="4" fontId="3" fillId="5" borderId="3" xfId="0" applyNumberFormat="1" applyFont="1" applyFill="1" applyBorder="1" applyAlignment="1">
      <alignment horizontal="center" vertical="center"/>
    </xf>
    <xf numFmtId="178" fontId="5" fillId="5" borderId="3" xfId="0" applyNumberFormat="1" applyFont="1" applyFill="1" applyBorder="1" applyAlignment="1">
      <alignment horizontal="center" vertical="center"/>
    </xf>
    <xf numFmtId="0" fontId="6" fillId="5" borderId="3" xfId="0" applyNumberFormat="1" applyFont="1" applyFill="1" applyBorder="1" applyAlignment="1">
      <alignment horizontal="center" vertical="center"/>
    </xf>
    <xf numFmtId="40" fontId="13" fillId="5" borderId="3" xfId="0" applyNumberFormat="1" applyFont="1" applyFill="1" applyBorder="1" applyAlignment="1">
      <alignment horizontal="center" vertical="center"/>
    </xf>
    <xf numFmtId="0" fontId="3" fillId="5" borderId="3" xfId="53" applyNumberFormat="1" applyFont="1" applyFill="1" applyBorder="1" applyAlignment="1">
      <alignment horizontal="center" vertical="center"/>
    </xf>
    <xf numFmtId="178" fontId="6" fillId="5" borderId="3" xfId="0" applyNumberFormat="1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left" vertical="center"/>
    </xf>
    <xf numFmtId="0" fontId="3" fillId="13" borderId="0" xfId="53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40" fontId="3" fillId="5" borderId="3" xfId="53" applyNumberFormat="1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78" fontId="13" fillId="6" borderId="1" xfId="0" applyNumberFormat="1" applyFont="1" applyFill="1" applyBorder="1" applyAlignment="1">
      <alignment horizontal="center" vertical="center"/>
    </xf>
    <xf numFmtId="49" fontId="13" fillId="6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85" fontId="3" fillId="6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4" fontId="3" fillId="6" borderId="1" xfId="0" applyNumberFormat="1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178" fontId="3" fillId="6" borderId="3" xfId="0" applyNumberFormat="1" applyFont="1" applyFill="1" applyBorder="1" applyAlignment="1">
      <alignment horizontal="center" vertical="center"/>
    </xf>
    <xf numFmtId="182" fontId="3" fillId="6" borderId="3" xfId="53" applyNumberFormat="1" applyFont="1" applyFill="1" applyBorder="1" applyAlignment="1">
      <alignment horizontal="center" vertical="center"/>
    </xf>
    <xf numFmtId="49" fontId="3" fillId="6" borderId="3" xfId="53" applyNumberFormat="1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182" fontId="3" fillId="6" borderId="3" xfId="0" applyNumberFormat="1" applyFont="1" applyFill="1" applyBorder="1" applyAlignment="1">
      <alignment horizontal="center" vertical="center"/>
    </xf>
    <xf numFmtId="49" fontId="3" fillId="6" borderId="3" xfId="0" applyNumberFormat="1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40" fontId="3" fillId="6" borderId="3" xfId="0" applyNumberFormat="1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4" fontId="3" fillId="6" borderId="3" xfId="0" applyNumberFormat="1" applyFont="1" applyFill="1" applyBorder="1" applyAlignment="1">
      <alignment horizontal="center" vertical="center"/>
    </xf>
    <xf numFmtId="0" fontId="3" fillId="6" borderId="1" xfId="53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177" fontId="3" fillId="6" borderId="1" xfId="0" applyNumberFormat="1" applyFont="1" applyFill="1" applyBorder="1" applyAlignment="1">
      <alignment horizontal="center" vertical="center"/>
    </xf>
    <xf numFmtId="0" fontId="3" fillId="13" borderId="0" xfId="0" applyFont="1" applyFill="1" applyAlignment="1">
      <alignment horizontal="left" vertical="center"/>
    </xf>
    <xf numFmtId="177" fontId="3" fillId="6" borderId="3" xfId="0" applyNumberFormat="1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40" fontId="3" fillId="6" borderId="3" xfId="53" applyNumberFormat="1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185" fontId="3" fillId="14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4" fontId="3" fillId="10" borderId="1" xfId="0" applyNumberFormat="1" applyFont="1" applyFill="1" applyBorder="1" applyAlignment="1">
      <alignment horizontal="center" vertical="center"/>
    </xf>
    <xf numFmtId="182" fontId="3" fillId="10" borderId="1" xfId="0" applyNumberFormat="1" applyFont="1" applyFill="1" applyBorder="1" applyAlignment="1">
      <alignment horizontal="center" vertical="center"/>
    </xf>
    <xf numFmtId="40" fontId="3" fillId="10" borderId="1" xfId="0" applyNumberFormat="1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178" fontId="3" fillId="10" borderId="3" xfId="0" applyNumberFormat="1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178" fontId="13" fillId="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177" fontId="3" fillId="10" borderId="3" xfId="0" applyNumberFormat="1" applyFont="1" applyFill="1" applyBorder="1" applyAlignment="1">
      <alignment horizontal="center" vertical="center"/>
    </xf>
    <xf numFmtId="177" fontId="3" fillId="9" borderId="1" xfId="0" applyNumberFormat="1" applyFon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9" borderId="1" xfId="53" applyNumberFormat="1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left" vertical="center"/>
    </xf>
    <xf numFmtId="0" fontId="15" fillId="9" borderId="1" xfId="0" applyFont="1" applyFill="1" applyBorder="1" applyAlignment="1">
      <alignment horizontal="center" vertical="center"/>
    </xf>
    <xf numFmtId="178" fontId="3" fillId="9" borderId="0" xfId="0" applyNumberFormat="1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178" fontId="3" fillId="9" borderId="3" xfId="0" applyNumberFormat="1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13" fillId="14" borderId="1" xfId="0" applyNumberFormat="1" applyFont="1" applyFill="1" applyBorder="1" applyAlignment="1">
      <alignment horizontal="center" vertical="center"/>
    </xf>
    <xf numFmtId="177" fontId="3" fillId="14" borderId="1" xfId="0" applyNumberFormat="1" applyFont="1" applyFill="1" applyBorder="1" applyAlignment="1">
      <alignment horizontal="center" vertical="center"/>
    </xf>
    <xf numFmtId="4" fontId="3" fillId="9" borderId="1" xfId="0" applyNumberFormat="1" applyFont="1" applyFill="1" applyBorder="1" applyAlignment="1">
      <alignment horizontal="center" vertical="center"/>
    </xf>
    <xf numFmtId="40" fontId="3" fillId="9" borderId="1" xfId="0" applyNumberFormat="1" applyFont="1" applyFill="1" applyBorder="1" applyAlignment="1">
      <alignment horizontal="center" vertical="center"/>
    </xf>
    <xf numFmtId="177" fontId="3" fillId="9" borderId="3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40" fontId="3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78" fontId="6" fillId="0" borderId="0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177" fontId="3" fillId="8" borderId="1" xfId="0" applyNumberFormat="1" applyFont="1" applyFill="1" applyBorder="1" applyAlignment="1">
      <alignment horizontal="center" vertical="center"/>
    </xf>
    <xf numFmtId="4" fontId="3" fillId="8" borderId="1" xfId="0" applyNumberFormat="1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4" fontId="3" fillId="8" borderId="6" xfId="0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4" fontId="3" fillId="8" borderId="1" xfId="53" applyNumberFormat="1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4" fontId="3" fillId="8" borderId="5" xfId="0" applyNumberFormat="1" applyFont="1" applyFill="1" applyBorder="1" applyAlignment="1">
      <alignment horizontal="center" vertical="center"/>
    </xf>
    <xf numFmtId="4" fontId="3" fillId="8" borderId="5" xfId="53" applyNumberFormat="1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center" vertical="center"/>
    </xf>
    <xf numFmtId="177" fontId="3" fillId="14" borderId="3" xfId="0" applyNumberFormat="1" applyFont="1" applyFill="1" applyBorder="1" applyAlignment="1">
      <alignment horizontal="center" vertical="center"/>
    </xf>
    <xf numFmtId="179" fontId="3" fillId="8" borderId="1" xfId="0" applyNumberFormat="1" applyFont="1" applyFill="1" applyBorder="1" applyAlignment="1">
      <alignment horizontal="center" vertical="center"/>
    </xf>
    <xf numFmtId="179" fontId="3" fillId="8" borderId="6" xfId="0" applyNumberFormat="1" applyFont="1" applyFill="1" applyBorder="1" applyAlignment="1">
      <alignment horizontal="center" vertical="center"/>
    </xf>
    <xf numFmtId="179" fontId="3" fillId="14" borderId="1" xfId="0" applyNumberFormat="1" applyFont="1" applyFill="1" applyBorder="1" applyAlignment="1">
      <alignment horizontal="center" vertical="center"/>
    </xf>
    <xf numFmtId="0" fontId="3" fillId="8" borderId="1" xfId="53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0" borderId="0" xfId="53" applyFont="1" applyAlignment="1">
      <alignment horizontal="left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left" vertical="center"/>
    </xf>
    <xf numFmtId="0" fontId="1" fillId="15" borderId="5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177" fontId="3" fillId="7" borderId="3" xfId="0" applyNumberFormat="1" applyFont="1" applyFill="1" applyBorder="1" applyAlignment="1">
      <alignment horizontal="center" vertical="center"/>
    </xf>
    <xf numFmtId="4" fontId="3" fillId="7" borderId="3" xfId="0" applyNumberFormat="1" applyFont="1" applyFill="1" applyBorder="1" applyAlignment="1">
      <alignment horizontal="center" vertical="center"/>
    </xf>
    <xf numFmtId="4" fontId="13" fillId="7" borderId="3" xfId="0" applyNumberFormat="1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/>
    </xf>
    <xf numFmtId="4" fontId="13" fillId="7" borderId="3" xfId="0" applyNumberFormat="1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center"/>
    </xf>
    <xf numFmtId="177" fontId="3" fillId="8" borderId="5" xfId="0" applyNumberFormat="1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4" fontId="3" fillId="8" borderId="3" xfId="0" applyNumberFormat="1" applyFont="1" applyFill="1" applyBorder="1" applyAlignment="1">
      <alignment horizontal="center" vertical="center"/>
    </xf>
    <xf numFmtId="0" fontId="11" fillId="15" borderId="3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177" fontId="3" fillId="15" borderId="3" xfId="0" applyNumberFormat="1" applyFont="1" applyFill="1" applyBorder="1" applyAlignment="1">
      <alignment horizontal="center" vertical="center"/>
    </xf>
    <xf numFmtId="4" fontId="3" fillId="15" borderId="3" xfId="0" applyNumberFormat="1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177" fontId="3" fillId="7" borderId="6" xfId="0" applyNumberFormat="1" applyFont="1" applyFill="1" applyBorder="1" applyAlignment="1">
      <alignment horizontal="center" vertical="center"/>
    </xf>
    <xf numFmtId="4" fontId="3" fillId="7" borderId="6" xfId="0" applyNumberFormat="1" applyFont="1" applyFill="1" applyBorder="1" applyAlignment="1">
      <alignment horizontal="center" vertical="center"/>
    </xf>
    <xf numFmtId="4" fontId="3" fillId="7" borderId="6" xfId="53" applyNumberFormat="1" applyFont="1" applyFill="1" applyBorder="1" applyAlignment="1">
      <alignment horizontal="center" vertical="center"/>
    </xf>
    <xf numFmtId="4" fontId="13" fillId="7" borderId="6" xfId="53" applyNumberFormat="1" applyFont="1" applyFill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/>
    </xf>
    <xf numFmtId="177" fontId="3" fillId="16" borderId="1" xfId="0" applyNumberFormat="1" applyFont="1" applyFill="1" applyBorder="1" applyAlignment="1">
      <alignment horizontal="center" vertical="center"/>
    </xf>
    <xf numFmtId="4" fontId="3" fillId="16" borderId="1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177" fontId="3" fillId="7" borderId="1" xfId="0" applyNumberFormat="1" applyFont="1" applyFill="1" applyBorder="1" applyAlignment="1">
      <alignment horizontal="center" vertical="center"/>
    </xf>
    <xf numFmtId="4" fontId="3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8" fontId="3" fillId="16" borderId="1" xfId="0" applyNumberFormat="1" applyFont="1" applyFill="1" applyBorder="1" applyAlignment="1">
      <alignment horizontal="center" vertical="center"/>
    </xf>
    <xf numFmtId="40" fontId="3" fillId="16" borderId="1" xfId="0" applyNumberFormat="1" applyFont="1" applyFill="1" applyBorder="1" applyAlignment="1">
      <alignment horizontal="center" vertical="center"/>
    </xf>
    <xf numFmtId="40" fontId="3" fillId="7" borderId="1" xfId="0" applyNumberFormat="1" applyFont="1" applyFill="1" applyBorder="1" applyAlignment="1">
      <alignment horizontal="center" vertical="center"/>
    </xf>
    <xf numFmtId="40" fontId="3" fillId="7" borderId="1" xfId="53" applyNumberFormat="1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182" fontId="3" fillId="7" borderId="1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3" fillId="7" borderId="6" xfId="53" applyFont="1" applyFill="1" applyBorder="1" applyAlignment="1">
      <alignment horizontal="center" vertical="center"/>
    </xf>
    <xf numFmtId="0" fontId="13" fillId="0" borderId="0" xfId="53" applyFont="1" applyFill="1" applyBorder="1" applyAlignment="1">
      <alignment horizontal="left" vertical="center"/>
    </xf>
    <xf numFmtId="0" fontId="3" fillId="16" borderId="3" xfId="0" applyFont="1" applyFill="1" applyBorder="1" applyAlignment="1">
      <alignment horizontal="center" vertical="center"/>
    </xf>
    <xf numFmtId="177" fontId="3" fillId="16" borderId="3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178" fontId="3" fillId="7" borderId="3" xfId="0" applyNumberFormat="1" applyFont="1" applyFill="1" applyBorder="1" applyAlignment="1">
      <alignment horizontal="center" vertical="center"/>
    </xf>
    <xf numFmtId="182" fontId="3" fillId="7" borderId="3" xfId="0" applyNumberFormat="1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left" vertical="center"/>
    </xf>
    <xf numFmtId="177" fontId="2" fillId="0" borderId="0" xfId="0" applyNumberFormat="1" applyFont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left" vertical="center"/>
    </xf>
    <xf numFmtId="178" fontId="3" fillId="17" borderId="1" xfId="0" applyNumberFormat="1" applyFont="1" applyFill="1" applyBorder="1" applyAlignment="1">
      <alignment horizontal="center" vertical="center"/>
    </xf>
    <xf numFmtId="4" fontId="3" fillId="17" borderId="1" xfId="0" applyNumberFormat="1" applyFont="1" applyFill="1" applyBorder="1" applyAlignment="1">
      <alignment horizontal="center" vertical="center"/>
    </xf>
    <xf numFmtId="178" fontId="3" fillId="17" borderId="3" xfId="0" applyNumberFormat="1" applyFont="1" applyFill="1" applyBorder="1" applyAlignment="1">
      <alignment horizontal="center" vertical="center"/>
    </xf>
    <xf numFmtId="4" fontId="3" fillId="17" borderId="3" xfId="0" applyNumberFormat="1" applyFont="1" applyFill="1" applyBorder="1" applyAlignment="1">
      <alignment horizontal="center" vertical="center"/>
    </xf>
    <xf numFmtId="0" fontId="3" fillId="17" borderId="3" xfId="0" applyNumberFormat="1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177" fontId="3" fillId="17" borderId="3" xfId="0" applyNumberFormat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177" fontId="3" fillId="13" borderId="3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3" fillId="18" borderId="0" xfId="0" applyFont="1" applyFill="1" applyAlignment="1">
      <alignment horizontal="left" vertical="center"/>
    </xf>
    <xf numFmtId="0" fontId="3" fillId="13" borderId="1" xfId="0" applyNumberFormat="1" applyFont="1" applyFill="1" applyBorder="1" applyAlignment="1">
      <alignment horizontal="center" vertical="center"/>
    </xf>
    <xf numFmtId="177" fontId="3" fillId="13" borderId="1" xfId="0" applyNumberFormat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177" fontId="3" fillId="15" borderId="1" xfId="0" applyNumberFormat="1" applyFont="1" applyFill="1" applyBorder="1" applyAlignment="1">
      <alignment horizontal="center" vertical="center"/>
    </xf>
    <xf numFmtId="4" fontId="3" fillId="15" borderId="1" xfId="0" applyNumberFormat="1" applyFont="1" applyFill="1" applyBorder="1" applyAlignment="1">
      <alignment horizontal="center" vertical="center"/>
    </xf>
    <xf numFmtId="4" fontId="13" fillId="7" borderId="1" xfId="0" applyNumberFormat="1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178" fontId="3" fillId="8" borderId="1" xfId="0" applyNumberFormat="1" applyFont="1" applyFill="1" applyBorder="1" applyAlignment="1">
      <alignment horizontal="center" vertical="center"/>
    </xf>
    <xf numFmtId="0" fontId="3" fillId="13" borderId="1" xfId="53" applyNumberFormat="1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8" borderId="1" xfId="0" applyFont="1" applyFill="1" applyBorder="1" applyAlignment="1">
      <alignment horizontal="left" vertical="center"/>
    </xf>
    <xf numFmtId="0" fontId="1" fillId="18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4" fontId="3" fillId="18" borderId="1" xfId="0" applyNumberFormat="1" applyFont="1" applyFill="1" applyBorder="1" applyAlignment="1">
      <alignment horizontal="center" vertical="center"/>
    </xf>
    <xf numFmtId="178" fontId="3" fillId="18" borderId="3" xfId="0" applyNumberFormat="1" applyFont="1" applyFill="1" applyBorder="1" applyAlignment="1">
      <alignment horizontal="center" vertical="center"/>
    </xf>
    <xf numFmtId="4" fontId="3" fillId="18" borderId="3" xfId="0" applyNumberFormat="1" applyFont="1" applyFill="1" applyBorder="1" applyAlignment="1">
      <alignment horizontal="center" vertical="center"/>
    </xf>
    <xf numFmtId="0" fontId="3" fillId="18" borderId="3" xfId="0" applyNumberFormat="1" applyFont="1" applyFill="1" applyBorder="1" applyAlignment="1">
      <alignment horizontal="center" vertical="center"/>
    </xf>
    <xf numFmtId="0" fontId="3" fillId="18" borderId="3" xfId="0" applyFont="1" applyFill="1" applyBorder="1" applyAlignment="1">
      <alignment horizontal="center" vertical="center"/>
    </xf>
    <xf numFmtId="177" fontId="3" fillId="18" borderId="3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3" fillId="19" borderId="0" xfId="0" applyFont="1" applyFill="1" applyAlignment="1">
      <alignment horizontal="left" vertical="center"/>
    </xf>
    <xf numFmtId="0" fontId="3" fillId="19" borderId="0" xfId="53" applyFont="1" applyFill="1" applyBorder="1" applyAlignment="1">
      <alignment horizontal="left" vertical="center"/>
    </xf>
    <xf numFmtId="0" fontId="3" fillId="19" borderId="0" xfId="0" applyFont="1" applyFill="1" applyBorder="1" applyAlignment="1">
      <alignment horizontal="left" vertical="center"/>
    </xf>
    <xf numFmtId="0" fontId="3" fillId="7" borderId="1" xfId="0" applyNumberFormat="1" applyFont="1" applyFill="1" applyBorder="1" applyAlignment="1">
      <alignment horizontal="center" vertical="center"/>
    </xf>
    <xf numFmtId="0" fontId="3" fillId="7" borderId="1" xfId="53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6" borderId="3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80" fontId="13" fillId="0" borderId="1" xfId="0" applyNumberFormat="1" applyFont="1" applyFill="1" applyBorder="1" applyAlignment="1">
      <alignment horizontal="center" vertical="center"/>
    </xf>
    <xf numFmtId="40" fontId="13" fillId="0" borderId="1" xfId="0" applyNumberFormat="1" applyFont="1" applyFill="1" applyBorder="1" applyAlignment="1">
      <alignment horizontal="center" vertical="center"/>
    </xf>
    <xf numFmtId="0" fontId="13" fillId="0" borderId="0" xfId="0" applyNumberFormat="1" applyFont="1" applyAlignment="1">
      <alignment horizontal="left" vertical="center"/>
    </xf>
    <xf numFmtId="49" fontId="13" fillId="5" borderId="1" xfId="0" applyNumberFormat="1" applyFont="1" applyFill="1" applyBorder="1" applyAlignment="1">
      <alignment horizontal="center" vertical="center"/>
    </xf>
    <xf numFmtId="4" fontId="5" fillId="5" borderId="1" xfId="0" applyNumberFormat="1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</cellXfs>
  <cellStyles count="58">
    <cellStyle name="常规" xfId="0" builtinId="0"/>
    <cellStyle name="千位分隔 2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千位分隔 4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千位分隔 3 2" xfId="19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千位分隔 3 3" xfId="28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千位分隔 2" xfId="54"/>
    <cellStyle name="千位分隔 2 2" xfId="55"/>
    <cellStyle name="千位分隔 2 3" xfId="56"/>
    <cellStyle name="千位分隔 3" xfId="57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0000FF"/>
      <color rgb="00CCCC00"/>
      <color rgb="00FF99CC"/>
      <color rgb="00FFFFCC"/>
      <color rgb="00FF99FF"/>
      <color rgb="00FF9933"/>
      <color rgb="0066FF99"/>
      <color rgb="000099FF"/>
      <color rgb="00CCFFFF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15"/>
  <sheetViews>
    <sheetView showGridLines="0" workbookViewId="0">
      <pane ySplit="2" topLeftCell="A720" activePane="bottomLeft" state="frozen"/>
      <selection/>
      <selection pane="bottomLeft" activeCell="N619" sqref="N619"/>
    </sheetView>
  </sheetViews>
  <sheetFormatPr defaultColWidth="12.6283185840708" defaultRowHeight="13.85"/>
  <cols>
    <col min="1" max="1" width="1.6283185840708" style="1" customWidth="1"/>
    <col min="2" max="2" width="22.2477876106195" style="5" hidden="1" customWidth="1"/>
    <col min="3" max="3" width="11.1238938053097" style="6" hidden="1" customWidth="1"/>
    <col min="4" max="4" width="16.1238938053097" style="6" hidden="1" customWidth="1"/>
    <col min="5" max="5" width="13.1238938053097" style="6" hidden="1" customWidth="1"/>
    <col min="6" max="6" width="10.3716814159292" style="6" hidden="1" customWidth="1"/>
    <col min="7" max="7" width="7.50442477876106" style="6" hidden="1" customWidth="1"/>
    <col min="8" max="8" width="7.12389380530973" style="6" hidden="1" customWidth="1"/>
    <col min="9" max="9" width="6.6283185840708" style="6" customWidth="1"/>
    <col min="10" max="10" width="9.6283185840708" style="6" customWidth="1"/>
    <col min="11" max="11" width="8.6283185840708" style="7" customWidth="1"/>
    <col min="12" max="12" width="22.8761061946903" style="8" customWidth="1"/>
    <col min="13" max="14" width="12.6283185840708" style="8"/>
    <col min="15" max="17" width="12.6283185840708" style="4"/>
    <col min="18" max="18" width="12.8761061946903" style="4" customWidth="1"/>
    <col min="19" max="19" width="12.6283185840708" style="4"/>
    <col min="20" max="20" width="8" style="4" customWidth="1"/>
    <col min="21" max="21" width="16.7522123893805" style="4" customWidth="1"/>
    <col min="22" max="22" width="12.8761061946903" style="4" customWidth="1"/>
    <col min="23" max="23" width="12.6283185840708" style="4"/>
    <col min="24" max="24" width="8.6283185840708" style="9" customWidth="1"/>
    <col min="25" max="25" width="9.6283185840708" style="4" customWidth="1"/>
    <col min="26" max="26" width="10.6283185840708" style="4" customWidth="1"/>
    <col min="27" max="27" width="11.6283185840708" style="10" customWidth="1"/>
    <col min="28" max="28" width="30.6283185840708" style="11" customWidth="1"/>
    <col min="29" max="16384" width="12.6283185840708" style="6"/>
  </cols>
  <sheetData>
    <row r="1" ht="9.95" customHeight="1"/>
    <row r="2" ht="35.1" customHeight="1" spans="2:27"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3" t="s">
        <v>5</v>
      </c>
      <c r="H2" s="13" t="s">
        <v>6</v>
      </c>
      <c r="I2" s="26" t="s">
        <v>7</v>
      </c>
      <c r="J2" s="27" t="s">
        <v>8</v>
      </c>
      <c r="K2" s="28" t="s">
        <v>9</v>
      </c>
      <c r="L2" s="28" t="s">
        <v>0</v>
      </c>
      <c r="M2" s="29" t="s">
        <v>10</v>
      </c>
      <c r="N2" s="29" t="s">
        <v>11</v>
      </c>
      <c r="O2" s="30" t="s">
        <v>12</v>
      </c>
      <c r="P2" s="30" t="s">
        <v>13</v>
      </c>
      <c r="Q2" s="30" t="s">
        <v>14</v>
      </c>
      <c r="R2" s="30" t="s">
        <v>15</v>
      </c>
      <c r="S2" s="30" t="s">
        <v>16</v>
      </c>
      <c r="T2" s="30" t="s">
        <v>17</v>
      </c>
      <c r="U2" s="30" t="s">
        <v>18</v>
      </c>
      <c r="V2" s="30" t="s">
        <v>19</v>
      </c>
      <c r="W2" s="30" t="s">
        <v>20</v>
      </c>
      <c r="X2" s="62" t="s">
        <v>21</v>
      </c>
      <c r="Y2" s="30" t="s">
        <v>22</v>
      </c>
      <c r="Z2" s="30" t="s">
        <v>23</v>
      </c>
      <c r="AA2" s="80" t="s">
        <v>24</v>
      </c>
    </row>
    <row r="3" ht="18" customHeight="1" spans="2:28">
      <c r="B3" s="14" t="s">
        <v>25</v>
      </c>
      <c r="C3" s="15">
        <v>873188732</v>
      </c>
      <c r="D3" s="15" t="s">
        <v>26</v>
      </c>
      <c r="E3" s="15">
        <v>16741725723</v>
      </c>
      <c r="F3" s="15" t="s">
        <v>27</v>
      </c>
      <c r="G3" s="15">
        <v>1000</v>
      </c>
      <c r="H3" s="15">
        <v>19172865290</v>
      </c>
      <c r="I3" s="15" t="s">
        <v>28</v>
      </c>
      <c r="J3" s="31" t="s">
        <v>29</v>
      </c>
      <c r="K3" s="32" t="s">
        <v>30</v>
      </c>
      <c r="L3" s="14" t="s">
        <v>25</v>
      </c>
      <c r="M3" s="33">
        <v>0</v>
      </c>
      <c r="N3" s="33">
        <v>0</v>
      </c>
      <c r="O3" s="34">
        <v>4992</v>
      </c>
      <c r="P3" s="34">
        <v>29.92</v>
      </c>
      <c r="Q3" s="34">
        <v>4992</v>
      </c>
      <c r="R3" s="63">
        <f t="shared" ref="R3" si="0">M3+Q3-P3</f>
        <v>4962.08</v>
      </c>
      <c r="S3" s="64">
        <v>4862</v>
      </c>
      <c r="T3" s="63"/>
      <c r="U3" s="63"/>
      <c r="V3" s="63">
        <f t="shared" ref="V3" si="1">R3-S3</f>
        <v>100.08</v>
      </c>
      <c r="W3" s="63">
        <f t="shared" ref="W3" si="2">N3+O3-Q3</f>
        <v>0</v>
      </c>
      <c r="X3" s="65">
        <v>0.5</v>
      </c>
      <c r="Y3" s="18">
        <f t="shared" ref="Y3" si="3">IF(X3=0.5,IF(V3&lt;=1000,5000,IF(AND(V3&gt;1000,V3&lt;=2000),4000,IF(V3&gt;2000,""))),IF(X3=10,8000,IF(X3=100,9000)))</f>
        <v>5000</v>
      </c>
      <c r="Z3" s="18" t="s">
        <v>31</v>
      </c>
      <c r="AA3" s="81">
        <v>43900</v>
      </c>
      <c r="AB3" s="8" t="s">
        <v>32</v>
      </c>
    </row>
    <row r="4" ht="18" customHeight="1" spans="2:28">
      <c r="B4" s="14" t="s">
        <v>33</v>
      </c>
      <c r="C4" s="15">
        <v>117413929</v>
      </c>
      <c r="D4" s="15" t="s">
        <v>34</v>
      </c>
      <c r="E4" s="15">
        <v>16741725704</v>
      </c>
      <c r="F4" s="15" t="s">
        <v>27</v>
      </c>
      <c r="G4" s="15">
        <v>1000</v>
      </c>
      <c r="H4" s="15">
        <v>19172865290</v>
      </c>
      <c r="I4" s="15" t="s">
        <v>28</v>
      </c>
      <c r="J4" s="31" t="s">
        <v>29</v>
      </c>
      <c r="K4" s="32" t="s">
        <v>30</v>
      </c>
      <c r="L4" s="14" t="s">
        <v>33</v>
      </c>
      <c r="M4" s="33">
        <v>0</v>
      </c>
      <c r="N4" s="33">
        <v>0</v>
      </c>
      <c r="O4" s="34">
        <v>4887</v>
      </c>
      <c r="P4" s="34">
        <v>29.27</v>
      </c>
      <c r="Q4" s="34">
        <v>4887</v>
      </c>
      <c r="R4" s="63">
        <f t="shared" ref="R4:R36" si="4">M4+Q4-P4</f>
        <v>4857.73</v>
      </c>
      <c r="S4" s="64">
        <v>4757</v>
      </c>
      <c r="T4" s="63"/>
      <c r="U4" s="63"/>
      <c r="V4" s="63">
        <f t="shared" ref="V4:V36" si="5">R4-S4</f>
        <v>100.73</v>
      </c>
      <c r="W4" s="63">
        <f t="shared" ref="W4:W36" si="6">N4+O4-Q4</f>
        <v>0</v>
      </c>
      <c r="X4" s="65">
        <v>0.5</v>
      </c>
      <c r="Y4" s="18">
        <f t="shared" ref="Y4:Y36" si="7">IF(X4=0.5,IF(V4&lt;=1000,5000,IF(AND(V4&gt;1000,V4&lt;=2000),4000,IF(V4&gt;2000,""))),IF(X4=10,8000,IF(X4=100,9000)))</f>
        <v>5000</v>
      </c>
      <c r="Z4" s="18" t="s">
        <v>31</v>
      </c>
      <c r="AA4" s="81">
        <v>43900</v>
      </c>
      <c r="AB4" s="8" t="s">
        <v>32</v>
      </c>
    </row>
    <row r="5" ht="18" customHeight="1" spans="2:28">
      <c r="B5" s="14" t="s">
        <v>35</v>
      </c>
      <c r="C5" s="15">
        <v>988774831</v>
      </c>
      <c r="D5" s="15" t="s">
        <v>36</v>
      </c>
      <c r="E5" s="15">
        <v>16741725724</v>
      </c>
      <c r="F5" s="15" t="s">
        <v>27</v>
      </c>
      <c r="G5" s="15">
        <v>1000</v>
      </c>
      <c r="H5" s="15">
        <v>19172865290</v>
      </c>
      <c r="I5" s="15" t="s">
        <v>28</v>
      </c>
      <c r="J5" s="31" t="s">
        <v>29</v>
      </c>
      <c r="K5" s="32" t="s">
        <v>30</v>
      </c>
      <c r="L5" s="14" t="s">
        <v>35</v>
      </c>
      <c r="M5" s="33">
        <v>0</v>
      </c>
      <c r="N5" s="33">
        <v>0</v>
      </c>
      <c r="O5" s="34">
        <v>4989</v>
      </c>
      <c r="P5" s="34">
        <v>29.89</v>
      </c>
      <c r="Q5" s="34">
        <v>4989</v>
      </c>
      <c r="R5" s="63">
        <f t="shared" si="4"/>
        <v>4959.11</v>
      </c>
      <c r="S5" s="64">
        <v>4859</v>
      </c>
      <c r="T5" s="63"/>
      <c r="U5" s="63"/>
      <c r="V5" s="63">
        <f t="shared" si="5"/>
        <v>100.11</v>
      </c>
      <c r="W5" s="63">
        <f t="shared" si="6"/>
        <v>0</v>
      </c>
      <c r="X5" s="65">
        <v>0.5</v>
      </c>
      <c r="Y5" s="18">
        <f t="shared" si="7"/>
        <v>5000</v>
      </c>
      <c r="Z5" s="18" t="s">
        <v>31</v>
      </c>
      <c r="AA5" s="81">
        <v>43900</v>
      </c>
      <c r="AB5" s="8" t="s">
        <v>32</v>
      </c>
    </row>
    <row r="6" ht="18" customHeight="1" spans="2:28">
      <c r="B6" s="14" t="s">
        <v>37</v>
      </c>
      <c r="C6" s="15">
        <v>317719885</v>
      </c>
      <c r="D6" s="15" t="s">
        <v>38</v>
      </c>
      <c r="E6" s="15">
        <v>16741725732</v>
      </c>
      <c r="F6" s="15" t="s">
        <v>27</v>
      </c>
      <c r="G6" s="15">
        <v>1000</v>
      </c>
      <c r="H6" s="15">
        <v>19172865290</v>
      </c>
      <c r="I6" s="15" t="s">
        <v>28</v>
      </c>
      <c r="J6" s="31" t="s">
        <v>29</v>
      </c>
      <c r="K6" s="32" t="s">
        <v>30</v>
      </c>
      <c r="L6" s="14" t="s">
        <v>37</v>
      </c>
      <c r="M6" s="33">
        <v>0</v>
      </c>
      <c r="N6" s="33">
        <v>0</v>
      </c>
      <c r="O6" s="34">
        <v>4888</v>
      </c>
      <c r="P6" s="34">
        <v>29.28</v>
      </c>
      <c r="Q6" s="34">
        <v>4888</v>
      </c>
      <c r="R6" s="63">
        <f t="shared" si="4"/>
        <v>4858.72</v>
      </c>
      <c r="S6" s="64">
        <v>4758</v>
      </c>
      <c r="T6" s="63"/>
      <c r="U6" s="63"/>
      <c r="V6" s="63">
        <f t="shared" si="5"/>
        <v>100.72</v>
      </c>
      <c r="W6" s="63">
        <f t="shared" si="6"/>
        <v>0</v>
      </c>
      <c r="X6" s="65">
        <v>0.5</v>
      </c>
      <c r="Y6" s="18">
        <f t="shared" si="7"/>
        <v>5000</v>
      </c>
      <c r="Z6" s="18" t="s">
        <v>31</v>
      </c>
      <c r="AA6" s="81">
        <v>43900</v>
      </c>
      <c r="AB6" s="8" t="s">
        <v>32</v>
      </c>
    </row>
    <row r="7" ht="18" customHeight="1" spans="2:28">
      <c r="B7" s="14" t="s">
        <v>39</v>
      </c>
      <c r="C7" s="15">
        <v>229390855</v>
      </c>
      <c r="D7" s="15" t="s">
        <v>40</v>
      </c>
      <c r="E7" s="15">
        <v>16741725661</v>
      </c>
      <c r="F7" s="15" t="s">
        <v>27</v>
      </c>
      <c r="G7" s="15">
        <v>1000</v>
      </c>
      <c r="H7" s="15">
        <v>19172865290</v>
      </c>
      <c r="I7" s="15" t="s">
        <v>28</v>
      </c>
      <c r="J7" s="31" t="s">
        <v>29</v>
      </c>
      <c r="K7" s="32" t="s">
        <v>30</v>
      </c>
      <c r="L7" s="14" t="s">
        <v>39</v>
      </c>
      <c r="M7" s="33">
        <v>0</v>
      </c>
      <c r="N7" s="33">
        <v>0</v>
      </c>
      <c r="O7" s="34">
        <v>5584</v>
      </c>
      <c r="P7" s="34">
        <v>33.44</v>
      </c>
      <c r="Q7" s="34">
        <v>5584</v>
      </c>
      <c r="R7" s="63">
        <f t="shared" si="4"/>
        <v>5550.56</v>
      </c>
      <c r="S7" s="64">
        <v>5450</v>
      </c>
      <c r="T7" s="63"/>
      <c r="U7" s="63"/>
      <c r="V7" s="63">
        <f t="shared" si="5"/>
        <v>100.56</v>
      </c>
      <c r="W7" s="63">
        <f t="shared" si="6"/>
        <v>0</v>
      </c>
      <c r="X7" s="65">
        <v>0.5</v>
      </c>
      <c r="Y7" s="18">
        <f t="shared" si="7"/>
        <v>5000</v>
      </c>
      <c r="Z7" s="18" t="s">
        <v>31</v>
      </c>
      <c r="AA7" s="81">
        <v>43900</v>
      </c>
      <c r="AB7" s="8" t="s">
        <v>32</v>
      </c>
    </row>
    <row r="8" ht="18" customHeight="1" spans="2:28">
      <c r="B8" s="14" t="s">
        <v>41</v>
      </c>
      <c r="C8" s="15">
        <v>806416294</v>
      </c>
      <c r="D8" s="15" t="s">
        <v>42</v>
      </c>
      <c r="E8" s="15">
        <v>16741725662</v>
      </c>
      <c r="F8" s="15" t="s">
        <v>27</v>
      </c>
      <c r="G8" s="15">
        <v>1000</v>
      </c>
      <c r="H8" s="15">
        <v>19172865290</v>
      </c>
      <c r="I8" s="15" t="s">
        <v>28</v>
      </c>
      <c r="J8" s="31" t="s">
        <v>29</v>
      </c>
      <c r="K8" s="32" t="s">
        <v>30</v>
      </c>
      <c r="L8" s="14" t="s">
        <v>41</v>
      </c>
      <c r="M8" s="33">
        <v>0.01</v>
      </c>
      <c r="N8" s="33">
        <v>0</v>
      </c>
      <c r="O8" s="34">
        <v>4999</v>
      </c>
      <c r="P8" s="34">
        <v>29.99</v>
      </c>
      <c r="Q8" s="34">
        <v>4999</v>
      </c>
      <c r="R8" s="63">
        <f t="shared" si="4"/>
        <v>4969.02</v>
      </c>
      <c r="S8" s="64">
        <v>4869</v>
      </c>
      <c r="T8" s="63"/>
      <c r="U8" s="63"/>
      <c r="V8" s="63">
        <f t="shared" si="5"/>
        <v>100.02</v>
      </c>
      <c r="W8" s="63">
        <f t="shared" si="6"/>
        <v>0</v>
      </c>
      <c r="X8" s="65">
        <v>0.5</v>
      </c>
      <c r="Y8" s="18">
        <f t="shared" si="7"/>
        <v>5000</v>
      </c>
      <c r="Z8" s="18" t="s">
        <v>31</v>
      </c>
      <c r="AA8" s="81">
        <v>43900</v>
      </c>
      <c r="AB8" s="8" t="s">
        <v>32</v>
      </c>
    </row>
    <row r="9" ht="18" customHeight="1" spans="2:28">
      <c r="B9" s="14" t="s">
        <v>43</v>
      </c>
      <c r="C9" s="15">
        <v>411718290</v>
      </c>
      <c r="D9" s="15" t="s">
        <v>44</v>
      </c>
      <c r="E9" s="15">
        <v>16741725663</v>
      </c>
      <c r="F9" s="15" t="s">
        <v>27</v>
      </c>
      <c r="G9" s="15">
        <v>1000</v>
      </c>
      <c r="H9" s="15">
        <v>19172865290</v>
      </c>
      <c r="I9" s="15" t="s">
        <v>28</v>
      </c>
      <c r="J9" s="31" t="s">
        <v>29</v>
      </c>
      <c r="K9" s="32" t="s">
        <v>30</v>
      </c>
      <c r="L9" s="14" t="s">
        <v>43</v>
      </c>
      <c r="M9" s="33">
        <v>0</v>
      </c>
      <c r="N9" s="33">
        <v>0</v>
      </c>
      <c r="O9" s="34">
        <v>4994</v>
      </c>
      <c r="P9" s="34">
        <v>29.94</v>
      </c>
      <c r="Q9" s="34">
        <v>4994</v>
      </c>
      <c r="R9" s="63">
        <f t="shared" si="4"/>
        <v>4964.06</v>
      </c>
      <c r="S9" s="64">
        <v>4864</v>
      </c>
      <c r="T9" s="63"/>
      <c r="U9" s="63"/>
      <c r="V9" s="63">
        <f t="shared" si="5"/>
        <v>100.06</v>
      </c>
      <c r="W9" s="63">
        <f t="shared" si="6"/>
        <v>0</v>
      </c>
      <c r="X9" s="65">
        <v>0.5</v>
      </c>
      <c r="Y9" s="18">
        <f t="shared" si="7"/>
        <v>5000</v>
      </c>
      <c r="Z9" s="18" t="s">
        <v>31</v>
      </c>
      <c r="AA9" s="81">
        <v>43900</v>
      </c>
      <c r="AB9" s="8" t="s">
        <v>32</v>
      </c>
    </row>
    <row r="10" ht="18" customHeight="1" spans="2:28">
      <c r="B10" s="14" t="s">
        <v>45</v>
      </c>
      <c r="C10" s="15">
        <v>298391875</v>
      </c>
      <c r="D10" s="15" t="s">
        <v>46</v>
      </c>
      <c r="E10" s="15">
        <v>16741725664</v>
      </c>
      <c r="F10" s="15" t="s">
        <v>27</v>
      </c>
      <c r="G10" s="15">
        <v>1000</v>
      </c>
      <c r="H10" s="15">
        <v>19172865290</v>
      </c>
      <c r="I10" s="15" t="s">
        <v>28</v>
      </c>
      <c r="J10" s="31" t="s">
        <v>29</v>
      </c>
      <c r="K10" s="32" t="s">
        <v>30</v>
      </c>
      <c r="L10" s="14" t="s">
        <v>45</v>
      </c>
      <c r="M10" s="33">
        <v>0.01</v>
      </c>
      <c r="N10" s="33">
        <v>0</v>
      </c>
      <c r="O10" s="34">
        <v>4895</v>
      </c>
      <c r="P10" s="34">
        <v>29.35</v>
      </c>
      <c r="Q10" s="34">
        <v>4895</v>
      </c>
      <c r="R10" s="63">
        <f t="shared" si="4"/>
        <v>4865.66</v>
      </c>
      <c r="S10" s="64">
        <v>4765</v>
      </c>
      <c r="T10" s="63"/>
      <c r="U10" s="63"/>
      <c r="V10" s="63">
        <f t="shared" si="5"/>
        <v>100.66</v>
      </c>
      <c r="W10" s="63">
        <f t="shared" si="6"/>
        <v>0</v>
      </c>
      <c r="X10" s="65">
        <v>0.5</v>
      </c>
      <c r="Y10" s="18">
        <f t="shared" si="7"/>
        <v>5000</v>
      </c>
      <c r="Z10" s="18" t="s">
        <v>31</v>
      </c>
      <c r="AA10" s="81">
        <v>43900</v>
      </c>
      <c r="AB10" s="8" t="s">
        <v>32</v>
      </c>
    </row>
    <row r="11" ht="18" customHeight="1" spans="2:28">
      <c r="B11" s="14" t="s">
        <v>47</v>
      </c>
      <c r="C11" s="15">
        <v>873501608</v>
      </c>
      <c r="D11" s="15" t="s">
        <v>48</v>
      </c>
      <c r="E11" s="15">
        <v>16741725699</v>
      </c>
      <c r="F11" s="15" t="s">
        <v>27</v>
      </c>
      <c r="G11" s="15">
        <v>1000</v>
      </c>
      <c r="H11" s="15">
        <v>19172865290</v>
      </c>
      <c r="I11" s="15" t="s">
        <v>28</v>
      </c>
      <c r="J11" s="31" t="s">
        <v>29</v>
      </c>
      <c r="K11" s="32" t="s">
        <v>30</v>
      </c>
      <c r="L11" s="14" t="s">
        <v>47</v>
      </c>
      <c r="M11" s="33">
        <v>0</v>
      </c>
      <c r="N11" s="33">
        <v>0</v>
      </c>
      <c r="O11" s="34">
        <v>4990</v>
      </c>
      <c r="P11" s="34">
        <v>29.9</v>
      </c>
      <c r="Q11" s="34">
        <v>4990</v>
      </c>
      <c r="R11" s="63">
        <f t="shared" si="4"/>
        <v>4960.1</v>
      </c>
      <c r="S11" s="64">
        <v>4860</v>
      </c>
      <c r="T11" s="63"/>
      <c r="U11" s="63"/>
      <c r="V11" s="63">
        <f t="shared" si="5"/>
        <v>100.1</v>
      </c>
      <c r="W11" s="63">
        <f t="shared" si="6"/>
        <v>0</v>
      </c>
      <c r="X11" s="65">
        <v>0.5</v>
      </c>
      <c r="Y11" s="18">
        <f t="shared" si="7"/>
        <v>5000</v>
      </c>
      <c r="Z11" s="18" t="s">
        <v>31</v>
      </c>
      <c r="AA11" s="81">
        <v>43900</v>
      </c>
      <c r="AB11" s="8" t="s">
        <v>32</v>
      </c>
    </row>
    <row r="12" ht="18" customHeight="1" spans="2:28">
      <c r="B12" s="14" t="s">
        <v>49</v>
      </c>
      <c r="C12" s="15">
        <v>500975505</v>
      </c>
      <c r="D12" s="15" t="s">
        <v>50</v>
      </c>
      <c r="E12" s="15">
        <v>16741725701</v>
      </c>
      <c r="F12" s="15" t="s">
        <v>27</v>
      </c>
      <c r="G12" s="15">
        <v>1000</v>
      </c>
      <c r="H12" s="15">
        <v>19172865290</v>
      </c>
      <c r="I12" s="15" t="s">
        <v>28</v>
      </c>
      <c r="J12" s="31" t="s">
        <v>29</v>
      </c>
      <c r="K12" s="32" t="s">
        <v>30</v>
      </c>
      <c r="L12" s="14" t="s">
        <v>49</v>
      </c>
      <c r="M12" s="33">
        <v>0</v>
      </c>
      <c r="N12" s="33">
        <v>0</v>
      </c>
      <c r="O12" s="34">
        <v>4892</v>
      </c>
      <c r="P12" s="34">
        <v>29.32</v>
      </c>
      <c r="Q12" s="34">
        <v>4892</v>
      </c>
      <c r="R12" s="63">
        <f t="shared" si="4"/>
        <v>4862.68</v>
      </c>
      <c r="S12" s="64">
        <v>4762</v>
      </c>
      <c r="T12" s="63"/>
      <c r="U12" s="63"/>
      <c r="V12" s="63">
        <f t="shared" si="5"/>
        <v>100.68</v>
      </c>
      <c r="W12" s="63">
        <f t="shared" si="6"/>
        <v>0</v>
      </c>
      <c r="X12" s="65">
        <v>0.5</v>
      </c>
      <c r="Y12" s="18">
        <f t="shared" si="7"/>
        <v>5000</v>
      </c>
      <c r="Z12" s="18" t="s">
        <v>31</v>
      </c>
      <c r="AA12" s="81">
        <v>43900</v>
      </c>
      <c r="AB12" s="8" t="s">
        <v>32</v>
      </c>
    </row>
    <row r="13" ht="18" customHeight="1" spans="2:28">
      <c r="B13" s="14" t="s">
        <v>51</v>
      </c>
      <c r="C13" s="15">
        <v>353187361</v>
      </c>
      <c r="D13" s="15" t="s">
        <v>52</v>
      </c>
      <c r="E13" s="15">
        <v>16741725702</v>
      </c>
      <c r="F13" s="15" t="s">
        <v>27</v>
      </c>
      <c r="G13" s="15">
        <v>1000</v>
      </c>
      <c r="H13" s="15">
        <v>19172865290</v>
      </c>
      <c r="I13" s="15" t="s">
        <v>28</v>
      </c>
      <c r="J13" s="31" t="s">
        <v>29</v>
      </c>
      <c r="K13" s="32" t="s">
        <v>30</v>
      </c>
      <c r="L13" s="14" t="s">
        <v>51</v>
      </c>
      <c r="M13" s="33">
        <v>0</v>
      </c>
      <c r="N13" s="33">
        <v>0</v>
      </c>
      <c r="O13" s="34">
        <v>4888</v>
      </c>
      <c r="P13" s="34">
        <v>29.28</v>
      </c>
      <c r="Q13" s="34">
        <v>4888</v>
      </c>
      <c r="R13" s="63">
        <f t="shared" si="4"/>
        <v>4858.72</v>
      </c>
      <c r="S13" s="64">
        <v>4758</v>
      </c>
      <c r="T13" s="63"/>
      <c r="U13" s="63"/>
      <c r="V13" s="63">
        <f t="shared" si="5"/>
        <v>100.72</v>
      </c>
      <c r="W13" s="63">
        <f t="shared" si="6"/>
        <v>0</v>
      </c>
      <c r="X13" s="65">
        <v>0.5</v>
      </c>
      <c r="Y13" s="18">
        <f t="shared" si="7"/>
        <v>5000</v>
      </c>
      <c r="Z13" s="18" t="s">
        <v>31</v>
      </c>
      <c r="AA13" s="81">
        <v>43900</v>
      </c>
      <c r="AB13" s="8" t="s">
        <v>32</v>
      </c>
    </row>
    <row r="14" ht="18" customHeight="1" spans="2:28">
      <c r="B14" s="14" t="s">
        <v>53</v>
      </c>
      <c r="C14" s="15">
        <v>298287973</v>
      </c>
      <c r="D14" s="15" t="s">
        <v>54</v>
      </c>
      <c r="E14" s="15">
        <v>16741725705</v>
      </c>
      <c r="F14" s="15" t="s">
        <v>27</v>
      </c>
      <c r="G14" s="15">
        <v>1000</v>
      </c>
      <c r="H14" s="15">
        <v>19172865290</v>
      </c>
      <c r="I14" s="15" t="s">
        <v>28</v>
      </c>
      <c r="J14" s="31" t="s">
        <v>29</v>
      </c>
      <c r="K14" s="32" t="s">
        <v>30</v>
      </c>
      <c r="L14" s="14" t="s">
        <v>53</v>
      </c>
      <c r="M14" s="33">
        <v>0.01</v>
      </c>
      <c r="N14" s="33">
        <v>0</v>
      </c>
      <c r="O14" s="34">
        <v>4894</v>
      </c>
      <c r="P14" s="34">
        <v>29.34</v>
      </c>
      <c r="Q14" s="34">
        <v>4894</v>
      </c>
      <c r="R14" s="63">
        <f t="shared" si="4"/>
        <v>4864.67</v>
      </c>
      <c r="S14" s="64">
        <v>4764</v>
      </c>
      <c r="T14" s="63"/>
      <c r="U14" s="63"/>
      <c r="V14" s="63">
        <f t="shared" si="5"/>
        <v>100.67</v>
      </c>
      <c r="W14" s="63">
        <f t="shared" si="6"/>
        <v>0</v>
      </c>
      <c r="X14" s="65">
        <v>0.5</v>
      </c>
      <c r="Y14" s="18">
        <f t="shared" si="7"/>
        <v>5000</v>
      </c>
      <c r="Z14" s="18" t="s">
        <v>31</v>
      </c>
      <c r="AA14" s="81">
        <v>43900</v>
      </c>
      <c r="AB14" s="8" t="s">
        <v>32</v>
      </c>
    </row>
    <row r="15" ht="18" customHeight="1" spans="2:28">
      <c r="B15" s="14" t="s">
        <v>55</v>
      </c>
      <c r="C15" s="15">
        <v>114228664</v>
      </c>
      <c r="D15" s="15" t="s">
        <v>56</v>
      </c>
      <c r="E15" s="15">
        <v>16741725706</v>
      </c>
      <c r="F15" s="15" t="s">
        <v>27</v>
      </c>
      <c r="G15" s="15">
        <v>1000</v>
      </c>
      <c r="H15" s="15">
        <v>19172865290</v>
      </c>
      <c r="I15" s="15" t="s">
        <v>28</v>
      </c>
      <c r="J15" s="31" t="s">
        <v>29</v>
      </c>
      <c r="K15" s="32" t="s">
        <v>30</v>
      </c>
      <c r="L15" s="14" t="s">
        <v>55</v>
      </c>
      <c r="M15" s="33">
        <v>1451.51</v>
      </c>
      <c r="N15" s="33">
        <v>0</v>
      </c>
      <c r="O15" s="34">
        <v>3994</v>
      </c>
      <c r="P15" s="34">
        <v>23.94</v>
      </c>
      <c r="Q15" s="34">
        <v>3994</v>
      </c>
      <c r="R15" s="63">
        <f t="shared" si="4"/>
        <v>5421.57</v>
      </c>
      <c r="S15" s="64">
        <v>5321</v>
      </c>
      <c r="T15" s="63"/>
      <c r="U15" s="63"/>
      <c r="V15" s="63">
        <f t="shared" si="5"/>
        <v>100.57</v>
      </c>
      <c r="W15" s="63">
        <f t="shared" si="6"/>
        <v>0</v>
      </c>
      <c r="X15" s="65">
        <v>0.5</v>
      </c>
      <c r="Y15" s="18">
        <f t="shared" si="7"/>
        <v>5000</v>
      </c>
      <c r="Z15" s="18" t="s">
        <v>31</v>
      </c>
      <c r="AA15" s="81">
        <v>43900</v>
      </c>
      <c r="AB15" s="8" t="s">
        <v>32</v>
      </c>
    </row>
    <row r="16" ht="18" customHeight="1" spans="2:28">
      <c r="B16" s="14" t="s">
        <v>57</v>
      </c>
      <c r="C16" s="15">
        <v>284498638</v>
      </c>
      <c r="D16" s="15" t="s">
        <v>58</v>
      </c>
      <c r="E16" s="15">
        <v>16741725707</v>
      </c>
      <c r="F16" s="15" t="s">
        <v>27</v>
      </c>
      <c r="G16" s="15">
        <v>1000</v>
      </c>
      <c r="H16" s="15">
        <v>19172865290</v>
      </c>
      <c r="I16" s="15" t="s">
        <v>28</v>
      </c>
      <c r="J16" s="31" t="s">
        <v>29</v>
      </c>
      <c r="K16" s="32" t="s">
        <v>30</v>
      </c>
      <c r="L16" s="14" t="s">
        <v>57</v>
      </c>
      <c r="M16" s="33">
        <v>0</v>
      </c>
      <c r="N16" s="33">
        <v>0</v>
      </c>
      <c r="O16" s="34">
        <v>5091</v>
      </c>
      <c r="P16" s="34">
        <v>30.51</v>
      </c>
      <c r="Q16" s="34">
        <v>5091</v>
      </c>
      <c r="R16" s="63">
        <f t="shared" si="4"/>
        <v>5060.49</v>
      </c>
      <c r="S16" s="64">
        <v>4960</v>
      </c>
      <c r="T16" s="63"/>
      <c r="U16" s="63"/>
      <c r="V16" s="63">
        <f t="shared" si="5"/>
        <v>100.49</v>
      </c>
      <c r="W16" s="63">
        <f t="shared" si="6"/>
        <v>0</v>
      </c>
      <c r="X16" s="65">
        <v>0.5</v>
      </c>
      <c r="Y16" s="18">
        <f t="shared" si="7"/>
        <v>5000</v>
      </c>
      <c r="Z16" s="18" t="s">
        <v>31</v>
      </c>
      <c r="AA16" s="81">
        <v>43900</v>
      </c>
      <c r="AB16" s="8" t="s">
        <v>32</v>
      </c>
    </row>
    <row r="17" ht="18" customHeight="1" spans="2:28">
      <c r="B17" s="14" t="s">
        <v>59</v>
      </c>
      <c r="C17" s="15">
        <v>425369820</v>
      </c>
      <c r="D17" s="15" t="s">
        <v>60</v>
      </c>
      <c r="E17" s="15">
        <v>16741725708</v>
      </c>
      <c r="F17" s="15" t="s">
        <v>27</v>
      </c>
      <c r="G17" s="15">
        <v>1000</v>
      </c>
      <c r="H17" s="15">
        <v>19172865290</v>
      </c>
      <c r="I17" s="15" t="s">
        <v>28</v>
      </c>
      <c r="J17" s="31" t="s">
        <v>29</v>
      </c>
      <c r="K17" s="32" t="s">
        <v>30</v>
      </c>
      <c r="L17" s="14" t="s">
        <v>59</v>
      </c>
      <c r="M17" s="33">
        <v>0.01</v>
      </c>
      <c r="N17" s="33">
        <v>0</v>
      </c>
      <c r="O17" s="34">
        <v>4991</v>
      </c>
      <c r="P17" s="34">
        <v>29.91</v>
      </c>
      <c r="Q17" s="34">
        <v>4991</v>
      </c>
      <c r="R17" s="63">
        <f t="shared" si="4"/>
        <v>4961.1</v>
      </c>
      <c r="S17" s="64">
        <v>4861</v>
      </c>
      <c r="T17" s="63"/>
      <c r="U17" s="63"/>
      <c r="V17" s="63">
        <f t="shared" si="5"/>
        <v>100.1</v>
      </c>
      <c r="W17" s="63">
        <f t="shared" si="6"/>
        <v>0</v>
      </c>
      <c r="X17" s="65">
        <v>0.5</v>
      </c>
      <c r="Y17" s="18">
        <f t="shared" si="7"/>
        <v>5000</v>
      </c>
      <c r="Z17" s="18" t="s">
        <v>31</v>
      </c>
      <c r="AA17" s="81">
        <v>43900</v>
      </c>
      <c r="AB17" s="8" t="s">
        <v>32</v>
      </c>
    </row>
    <row r="18" ht="18" customHeight="1" spans="2:28">
      <c r="B18" s="14" t="s">
        <v>61</v>
      </c>
      <c r="C18" s="15">
        <v>676743211</v>
      </c>
      <c r="D18" s="15" t="s">
        <v>62</v>
      </c>
      <c r="E18" s="15">
        <v>16741725709</v>
      </c>
      <c r="F18" s="15" t="s">
        <v>27</v>
      </c>
      <c r="G18" s="15">
        <v>1000</v>
      </c>
      <c r="H18" s="15">
        <v>19172865290</v>
      </c>
      <c r="I18" s="15" t="s">
        <v>28</v>
      </c>
      <c r="J18" s="31" t="s">
        <v>29</v>
      </c>
      <c r="K18" s="32" t="s">
        <v>30</v>
      </c>
      <c r="L18" s="14" t="s">
        <v>61</v>
      </c>
      <c r="M18" s="33">
        <v>0</v>
      </c>
      <c r="N18" s="33">
        <v>0</v>
      </c>
      <c r="O18" s="34">
        <v>4993</v>
      </c>
      <c r="P18" s="34">
        <v>29.93</v>
      </c>
      <c r="Q18" s="34">
        <v>4993</v>
      </c>
      <c r="R18" s="63">
        <f t="shared" si="4"/>
        <v>4963.07</v>
      </c>
      <c r="S18" s="64">
        <v>4863</v>
      </c>
      <c r="T18" s="63"/>
      <c r="U18" s="63"/>
      <c r="V18" s="63">
        <f t="shared" si="5"/>
        <v>100.07</v>
      </c>
      <c r="W18" s="63">
        <f t="shared" si="6"/>
        <v>0</v>
      </c>
      <c r="X18" s="65">
        <v>0.5</v>
      </c>
      <c r="Y18" s="18">
        <f t="shared" si="7"/>
        <v>5000</v>
      </c>
      <c r="Z18" s="18" t="s">
        <v>31</v>
      </c>
      <c r="AA18" s="81">
        <v>43900</v>
      </c>
      <c r="AB18" s="8" t="s">
        <v>32</v>
      </c>
    </row>
    <row r="19" ht="18" customHeight="1" spans="2:28">
      <c r="B19" s="14" t="s">
        <v>63</v>
      </c>
      <c r="C19" s="15">
        <v>222513396</v>
      </c>
      <c r="D19" s="15" t="s">
        <v>64</v>
      </c>
      <c r="E19" s="15">
        <v>16741725710</v>
      </c>
      <c r="F19" s="15" t="s">
        <v>27</v>
      </c>
      <c r="G19" s="15">
        <v>1000</v>
      </c>
      <c r="H19" s="15">
        <v>19172865290</v>
      </c>
      <c r="I19" s="15" t="s">
        <v>28</v>
      </c>
      <c r="J19" s="31" t="s">
        <v>29</v>
      </c>
      <c r="K19" s="32" t="s">
        <v>30</v>
      </c>
      <c r="L19" s="14" t="s">
        <v>63</v>
      </c>
      <c r="M19" s="33">
        <v>0</v>
      </c>
      <c r="N19" s="33">
        <v>0</v>
      </c>
      <c r="O19" s="34">
        <v>4994</v>
      </c>
      <c r="P19" s="34">
        <v>29.94</v>
      </c>
      <c r="Q19" s="34">
        <v>4994</v>
      </c>
      <c r="R19" s="63">
        <f t="shared" si="4"/>
        <v>4964.06</v>
      </c>
      <c r="S19" s="64">
        <v>4864</v>
      </c>
      <c r="T19" s="63"/>
      <c r="U19" s="63"/>
      <c r="V19" s="63">
        <f t="shared" si="5"/>
        <v>100.06</v>
      </c>
      <c r="W19" s="63">
        <f t="shared" si="6"/>
        <v>0</v>
      </c>
      <c r="X19" s="65">
        <v>0.5</v>
      </c>
      <c r="Y19" s="18">
        <f t="shared" si="7"/>
        <v>5000</v>
      </c>
      <c r="Z19" s="18" t="s">
        <v>31</v>
      </c>
      <c r="AA19" s="81">
        <v>43900</v>
      </c>
      <c r="AB19" s="8" t="s">
        <v>32</v>
      </c>
    </row>
    <row r="20" ht="18" customHeight="1" spans="2:28">
      <c r="B20" s="14" t="s">
        <v>65</v>
      </c>
      <c r="C20" s="15">
        <v>739797100</v>
      </c>
      <c r="D20" s="15" t="s">
        <v>66</v>
      </c>
      <c r="E20" s="15">
        <v>16741725711</v>
      </c>
      <c r="F20" s="15" t="s">
        <v>27</v>
      </c>
      <c r="G20" s="15">
        <v>1000</v>
      </c>
      <c r="H20" s="15">
        <v>19172865290</v>
      </c>
      <c r="I20" s="15" t="s">
        <v>28</v>
      </c>
      <c r="J20" s="31" t="s">
        <v>29</v>
      </c>
      <c r="K20" s="32" t="s">
        <v>30</v>
      </c>
      <c r="L20" s="14" t="s">
        <v>65</v>
      </c>
      <c r="M20" s="33">
        <v>0.01</v>
      </c>
      <c r="N20" s="33">
        <v>0</v>
      </c>
      <c r="O20" s="34">
        <v>4991</v>
      </c>
      <c r="P20" s="34">
        <v>29.91</v>
      </c>
      <c r="Q20" s="34">
        <v>4991</v>
      </c>
      <c r="R20" s="63">
        <f t="shared" si="4"/>
        <v>4961.1</v>
      </c>
      <c r="S20" s="64">
        <v>4861</v>
      </c>
      <c r="T20" s="63"/>
      <c r="U20" s="63"/>
      <c r="V20" s="63">
        <f t="shared" si="5"/>
        <v>100.1</v>
      </c>
      <c r="W20" s="63">
        <f t="shared" si="6"/>
        <v>0</v>
      </c>
      <c r="X20" s="65">
        <v>0.5</v>
      </c>
      <c r="Y20" s="18">
        <f t="shared" si="7"/>
        <v>5000</v>
      </c>
      <c r="Z20" s="18" t="s">
        <v>31</v>
      </c>
      <c r="AA20" s="81">
        <v>43900</v>
      </c>
      <c r="AB20" s="8" t="s">
        <v>32</v>
      </c>
    </row>
    <row r="21" ht="18" customHeight="1" spans="2:28">
      <c r="B21" s="14" t="s">
        <v>67</v>
      </c>
      <c r="C21" s="15">
        <v>873203512</v>
      </c>
      <c r="D21" s="15" t="s">
        <v>68</v>
      </c>
      <c r="E21" s="15">
        <v>16741725712</v>
      </c>
      <c r="F21" s="15" t="s">
        <v>27</v>
      </c>
      <c r="G21" s="15">
        <v>1000</v>
      </c>
      <c r="H21" s="15">
        <v>19172865290</v>
      </c>
      <c r="I21" s="15" t="s">
        <v>28</v>
      </c>
      <c r="J21" s="31" t="s">
        <v>29</v>
      </c>
      <c r="K21" s="32" t="s">
        <v>30</v>
      </c>
      <c r="L21" s="14" t="s">
        <v>67</v>
      </c>
      <c r="M21" s="33">
        <v>0</v>
      </c>
      <c r="N21" s="33">
        <v>0</v>
      </c>
      <c r="O21" s="34">
        <v>4889</v>
      </c>
      <c r="P21" s="34">
        <v>29.29</v>
      </c>
      <c r="Q21" s="34">
        <v>4889</v>
      </c>
      <c r="R21" s="63">
        <f t="shared" si="4"/>
        <v>4859.71</v>
      </c>
      <c r="S21" s="64">
        <v>4759</v>
      </c>
      <c r="T21" s="63"/>
      <c r="U21" s="63"/>
      <c r="V21" s="63">
        <f t="shared" si="5"/>
        <v>100.71</v>
      </c>
      <c r="W21" s="63">
        <f t="shared" si="6"/>
        <v>0</v>
      </c>
      <c r="X21" s="65">
        <v>0.5</v>
      </c>
      <c r="Y21" s="18">
        <f t="shared" si="7"/>
        <v>5000</v>
      </c>
      <c r="Z21" s="18" t="s">
        <v>31</v>
      </c>
      <c r="AA21" s="81">
        <v>43900</v>
      </c>
      <c r="AB21" s="8" t="s">
        <v>32</v>
      </c>
    </row>
    <row r="22" ht="18" customHeight="1" spans="2:28">
      <c r="B22" s="14" t="s">
        <v>69</v>
      </c>
      <c r="C22" s="15">
        <v>936895374</v>
      </c>
      <c r="D22" s="15" t="s">
        <v>70</v>
      </c>
      <c r="E22" s="15">
        <v>16741725713</v>
      </c>
      <c r="F22" s="15" t="s">
        <v>27</v>
      </c>
      <c r="G22" s="15">
        <v>1000</v>
      </c>
      <c r="H22" s="15">
        <v>19172865290</v>
      </c>
      <c r="I22" s="15" t="s">
        <v>28</v>
      </c>
      <c r="J22" s="31" t="s">
        <v>29</v>
      </c>
      <c r="K22" s="32" t="s">
        <v>30</v>
      </c>
      <c r="L22" s="14" t="s">
        <v>69</v>
      </c>
      <c r="M22" s="33">
        <v>0</v>
      </c>
      <c r="N22" s="33">
        <v>0</v>
      </c>
      <c r="O22" s="34">
        <v>4990</v>
      </c>
      <c r="P22" s="34">
        <v>29.9</v>
      </c>
      <c r="Q22" s="34">
        <v>4990</v>
      </c>
      <c r="R22" s="63">
        <f t="shared" si="4"/>
        <v>4960.1</v>
      </c>
      <c r="S22" s="64">
        <v>4860</v>
      </c>
      <c r="T22" s="63"/>
      <c r="U22" s="63"/>
      <c r="V22" s="63">
        <f t="shared" si="5"/>
        <v>100.1</v>
      </c>
      <c r="W22" s="63">
        <f t="shared" si="6"/>
        <v>0</v>
      </c>
      <c r="X22" s="65">
        <v>0.5</v>
      </c>
      <c r="Y22" s="18">
        <f t="shared" si="7"/>
        <v>5000</v>
      </c>
      <c r="Z22" s="18" t="s">
        <v>31</v>
      </c>
      <c r="AA22" s="81">
        <v>43900</v>
      </c>
      <c r="AB22" s="8" t="s">
        <v>32</v>
      </c>
    </row>
    <row r="23" ht="18" customHeight="1" spans="2:28">
      <c r="B23" s="14" t="s">
        <v>71</v>
      </c>
      <c r="C23" s="15">
        <v>363536259</v>
      </c>
      <c r="D23" s="15" t="s">
        <v>72</v>
      </c>
      <c r="E23" s="15">
        <v>16741725714</v>
      </c>
      <c r="F23" s="15" t="s">
        <v>27</v>
      </c>
      <c r="G23" s="15">
        <v>1000</v>
      </c>
      <c r="H23" s="15">
        <v>19172865290</v>
      </c>
      <c r="I23" s="15" t="s">
        <v>28</v>
      </c>
      <c r="J23" s="31" t="s">
        <v>29</v>
      </c>
      <c r="K23" s="32" t="s">
        <v>30</v>
      </c>
      <c r="L23" s="14" t="s">
        <v>71</v>
      </c>
      <c r="M23" s="33">
        <v>0</v>
      </c>
      <c r="N23" s="33">
        <v>0</v>
      </c>
      <c r="O23" s="34">
        <v>4992</v>
      </c>
      <c r="P23" s="34">
        <v>29.92</v>
      </c>
      <c r="Q23" s="34">
        <v>4992</v>
      </c>
      <c r="R23" s="63">
        <f t="shared" si="4"/>
        <v>4962.08</v>
      </c>
      <c r="S23" s="64">
        <v>4862</v>
      </c>
      <c r="T23" s="63"/>
      <c r="U23" s="63"/>
      <c r="V23" s="63">
        <f t="shared" si="5"/>
        <v>100.08</v>
      </c>
      <c r="W23" s="63">
        <f t="shared" si="6"/>
        <v>0</v>
      </c>
      <c r="X23" s="65">
        <v>0.5</v>
      </c>
      <c r="Y23" s="18">
        <f t="shared" si="7"/>
        <v>5000</v>
      </c>
      <c r="Z23" s="18" t="s">
        <v>31</v>
      </c>
      <c r="AA23" s="81">
        <v>43900</v>
      </c>
      <c r="AB23" s="8" t="s">
        <v>32</v>
      </c>
    </row>
    <row r="24" ht="18" customHeight="1" spans="2:28">
      <c r="B24" s="14" t="s">
        <v>73</v>
      </c>
      <c r="C24" s="15">
        <v>365504164</v>
      </c>
      <c r="D24" s="15" t="s">
        <v>74</v>
      </c>
      <c r="E24" s="15">
        <v>16741725715</v>
      </c>
      <c r="F24" s="15" t="s">
        <v>27</v>
      </c>
      <c r="G24" s="15">
        <v>1000</v>
      </c>
      <c r="H24" s="15">
        <v>19172865290</v>
      </c>
      <c r="I24" s="15" t="s">
        <v>28</v>
      </c>
      <c r="J24" s="31" t="s">
        <v>29</v>
      </c>
      <c r="K24" s="32" t="s">
        <v>30</v>
      </c>
      <c r="L24" s="14" t="s">
        <v>73</v>
      </c>
      <c r="M24" s="33">
        <v>0</v>
      </c>
      <c r="N24" s="33">
        <v>0</v>
      </c>
      <c r="O24" s="34">
        <v>4991</v>
      </c>
      <c r="P24" s="34">
        <v>29.91</v>
      </c>
      <c r="Q24" s="34">
        <v>4991</v>
      </c>
      <c r="R24" s="63">
        <f t="shared" si="4"/>
        <v>4961.09</v>
      </c>
      <c r="S24" s="64">
        <v>4861</v>
      </c>
      <c r="T24" s="63"/>
      <c r="U24" s="63"/>
      <c r="V24" s="63">
        <f t="shared" si="5"/>
        <v>100.09</v>
      </c>
      <c r="W24" s="63">
        <f t="shared" si="6"/>
        <v>0</v>
      </c>
      <c r="X24" s="65">
        <v>0.5</v>
      </c>
      <c r="Y24" s="18">
        <f t="shared" si="7"/>
        <v>5000</v>
      </c>
      <c r="Z24" s="18" t="s">
        <v>31</v>
      </c>
      <c r="AA24" s="81">
        <v>43900</v>
      </c>
      <c r="AB24" s="8" t="s">
        <v>32</v>
      </c>
    </row>
    <row r="25" ht="18" customHeight="1" spans="2:28">
      <c r="B25" s="14" t="s">
        <v>75</v>
      </c>
      <c r="C25" s="15">
        <v>475298636</v>
      </c>
      <c r="D25" s="15" t="s">
        <v>76</v>
      </c>
      <c r="E25" s="15">
        <v>16741725716</v>
      </c>
      <c r="F25" s="15" t="s">
        <v>27</v>
      </c>
      <c r="G25" s="15">
        <v>1000</v>
      </c>
      <c r="H25" s="15">
        <v>19172865290</v>
      </c>
      <c r="I25" s="15" t="s">
        <v>28</v>
      </c>
      <c r="J25" s="31" t="s">
        <v>29</v>
      </c>
      <c r="K25" s="32" t="s">
        <v>30</v>
      </c>
      <c r="L25" s="14" t="s">
        <v>75</v>
      </c>
      <c r="M25" s="33">
        <v>0.01</v>
      </c>
      <c r="N25" s="33">
        <v>0</v>
      </c>
      <c r="O25" s="34">
        <v>5188</v>
      </c>
      <c r="P25" s="34">
        <v>31.08</v>
      </c>
      <c r="Q25" s="34">
        <v>5188</v>
      </c>
      <c r="R25" s="63">
        <f t="shared" si="4"/>
        <v>5156.93</v>
      </c>
      <c r="S25" s="64">
        <v>5056</v>
      </c>
      <c r="T25" s="63"/>
      <c r="U25" s="63"/>
      <c r="V25" s="63">
        <f t="shared" si="5"/>
        <v>100.93</v>
      </c>
      <c r="W25" s="63">
        <f t="shared" si="6"/>
        <v>0</v>
      </c>
      <c r="X25" s="65">
        <v>0.5</v>
      </c>
      <c r="Y25" s="18">
        <f t="shared" si="7"/>
        <v>5000</v>
      </c>
      <c r="Z25" s="18" t="s">
        <v>31</v>
      </c>
      <c r="AA25" s="81">
        <v>43900</v>
      </c>
      <c r="AB25" s="8" t="s">
        <v>32</v>
      </c>
    </row>
    <row r="26" ht="18" customHeight="1" spans="2:28">
      <c r="B26" s="14" t="s">
        <v>77</v>
      </c>
      <c r="C26" s="15">
        <v>805964720</v>
      </c>
      <c r="D26" s="15" t="s">
        <v>78</v>
      </c>
      <c r="E26" s="15">
        <v>16741725717</v>
      </c>
      <c r="F26" s="15" t="s">
        <v>27</v>
      </c>
      <c r="G26" s="15">
        <v>1000</v>
      </c>
      <c r="H26" s="15">
        <v>19172865290</v>
      </c>
      <c r="I26" s="15" t="s">
        <v>28</v>
      </c>
      <c r="J26" s="31" t="s">
        <v>29</v>
      </c>
      <c r="K26" s="32" t="s">
        <v>30</v>
      </c>
      <c r="L26" s="14" t="s">
        <v>77</v>
      </c>
      <c r="M26" s="33">
        <v>0</v>
      </c>
      <c r="N26" s="33">
        <v>0</v>
      </c>
      <c r="O26" s="34">
        <v>4992</v>
      </c>
      <c r="P26" s="34">
        <v>29.92</v>
      </c>
      <c r="Q26" s="34">
        <v>4992</v>
      </c>
      <c r="R26" s="63">
        <f t="shared" si="4"/>
        <v>4962.08</v>
      </c>
      <c r="S26" s="64">
        <v>4862</v>
      </c>
      <c r="T26" s="63"/>
      <c r="U26" s="63"/>
      <c r="V26" s="63">
        <f t="shared" si="5"/>
        <v>100.08</v>
      </c>
      <c r="W26" s="63">
        <f t="shared" si="6"/>
        <v>0</v>
      </c>
      <c r="X26" s="65">
        <v>0.5</v>
      </c>
      <c r="Y26" s="18">
        <f t="shared" si="7"/>
        <v>5000</v>
      </c>
      <c r="Z26" s="18" t="s">
        <v>31</v>
      </c>
      <c r="AA26" s="81">
        <v>43900</v>
      </c>
      <c r="AB26" s="8" t="s">
        <v>32</v>
      </c>
    </row>
    <row r="27" ht="18" customHeight="1" spans="2:28">
      <c r="B27" s="14" t="s">
        <v>79</v>
      </c>
      <c r="C27" s="15">
        <v>400510118</v>
      </c>
      <c r="D27" s="15" t="s">
        <v>80</v>
      </c>
      <c r="E27" s="15">
        <v>16741725718</v>
      </c>
      <c r="F27" s="15" t="s">
        <v>27</v>
      </c>
      <c r="G27" s="15">
        <v>1000</v>
      </c>
      <c r="H27" s="15">
        <v>19172865290</v>
      </c>
      <c r="I27" s="15" t="s">
        <v>28</v>
      </c>
      <c r="J27" s="31" t="s">
        <v>29</v>
      </c>
      <c r="K27" s="32" t="s">
        <v>30</v>
      </c>
      <c r="L27" s="14" t="s">
        <v>79</v>
      </c>
      <c r="M27" s="33">
        <v>0</v>
      </c>
      <c r="N27" s="33">
        <v>0</v>
      </c>
      <c r="O27" s="34">
        <v>4891</v>
      </c>
      <c r="P27" s="34">
        <v>29.31</v>
      </c>
      <c r="Q27" s="34">
        <v>4891</v>
      </c>
      <c r="R27" s="63">
        <f t="shared" si="4"/>
        <v>4861.69</v>
      </c>
      <c r="S27" s="64">
        <v>4761</v>
      </c>
      <c r="T27" s="63"/>
      <c r="U27" s="63"/>
      <c r="V27" s="63">
        <f t="shared" si="5"/>
        <v>100.69</v>
      </c>
      <c r="W27" s="63">
        <f t="shared" si="6"/>
        <v>0</v>
      </c>
      <c r="X27" s="65">
        <v>0.5</v>
      </c>
      <c r="Y27" s="18">
        <f t="shared" si="7"/>
        <v>5000</v>
      </c>
      <c r="Z27" s="18" t="s">
        <v>31</v>
      </c>
      <c r="AA27" s="81">
        <v>43900</v>
      </c>
      <c r="AB27" s="8" t="s">
        <v>32</v>
      </c>
    </row>
    <row r="28" ht="18" customHeight="1" spans="2:28">
      <c r="B28" s="14" t="s">
        <v>81</v>
      </c>
      <c r="C28" s="15">
        <v>266766977</v>
      </c>
      <c r="D28" s="15" t="s">
        <v>82</v>
      </c>
      <c r="E28" s="15">
        <v>16741725719</v>
      </c>
      <c r="F28" s="15" t="s">
        <v>27</v>
      </c>
      <c r="G28" s="15">
        <v>1000</v>
      </c>
      <c r="H28" s="15">
        <v>19172865290</v>
      </c>
      <c r="I28" s="15" t="s">
        <v>28</v>
      </c>
      <c r="J28" s="31" t="s">
        <v>29</v>
      </c>
      <c r="K28" s="32" t="s">
        <v>30</v>
      </c>
      <c r="L28" s="14" t="s">
        <v>81</v>
      </c>
      <c r="M28" s="33">
        <v>0</v>
      </c>
      <c r="N28" s="33">
        <v>0</v>
      </c>
      <c r="O28" s="34">
        <v>4987</v>
      </c>
      <c r="P28" s="34">
        <v>29.87</v>
      </c>
      <c r="Q28" s="34">
        <v>4987</v>
      </c>
      <c r="R28" s="63">
        <f t="shared" si="4"/>
        <v>4957.13</v>
      </c>
      <c r="S28" s="64">
        <v>4857</v>
      </c>
      <c r="T28" s="63"/>
      <c r="U28" s="63"/>
      <c r="V28" s="63">
        <f t="shared" si="5"/>
        <v>100.13</v>
      </c>
      <c r="W28" s="63">
        <f t="shared" si="6"/>
        <v>0</v>
      </c>
      <c r="X28" s="65">
        <v>0.5</v>
      </c>
      <c r="Y28" s="18">
        <f t="shared" si="7"/>
        <v>5000</v>
      </c>
      <c r="Z28" s="18" t="s">
        <v>31</v>
      </c>
      <c r="AA28" s="81">
        <v>43900</v>
      </c>
      <c r="AB28" s="8" t="s">
        <v>32</v>
      </c>
    </row>
    <row r="29" ht="18" customHeight="1" spans="2:28">
      <c r="B29" s="14" t="s">
        <v>83</v>
      </c>
      <c r="C29" s="15">
        <v>352817377</v>
      </c>
      <c r="D29" s="15" t="s">
        <v>84</v>
      </c>
      <c r="E29" s="15">
        <v>16741725720</v>
      </c>
      <c r="F29" s="15" t="s">
        <v>27</v>
      </c>
      <c r="G29" s="15">
        <v>1000</v>
      </c>
      <c r="H29" s="15">
        <v>19172865290</v>
      </c>
      <c r="I29" s="15" t="s">
        <v>28</v>
      </c>
      <c r="J29" s="31" t="s">
        <v>29</v>
      </c>
      <c r="K29" s="32" t="s">
        <v>30</v>
      </c>
      <c r="L29" s="14" t="s">
        <v>83</v>
      </c>
      <c r="M29" s="33">
        <v>0</v>
      </c>
      <c r="N29" s="33">
        <v>0</v>
      </c>
      <c r="O29" s="34">
        <v>4990</v>
      </c>
      <c r="P29" s="34">
        <v>29.9</v>
      </c>
      <c r="Q29" s="34">
        <v>4990</v>
      </c>
      <c r="R29" s="63">
        <f t="shared" si="4"/>
        <v>4960.1</v>
      </c>
      <c r="S29" s="64">
        <v>4860</v>
      </c>
      <c r="T29" s="63"/>
      <c r="U29" s="63"/>
      <c r="V29" s="63">
        <f t="shared" si="5"/>
        <v>100.1</v>
      </c>
      <c r="W29" s="63">
        <f t="shared" si="6"/>
        <v>0</v>
      </c>
      <c r="X29" s="65">
        <v>0.5</v>
      </c>
      <c r="Y29" s="18">
        <f t="shared" si="7"/>
        <v>5000</v>
      </c>
      <c r="Z29" s="18" t="s">
        <v>31</v>
      </c>
      <c r="AA29" s="81">
        <v>43900</v>
      </c>
      <c r="AB29" s="8" t="s">
        <v>32</v>
      </c>
    </row>
    <row r="30" ht="18" customHeight="1" spans="2:28">
      <c r="B30" s="14" t="s">
        <v>85</v>
      </c>
      <c r="C30" s="15">
        <v>177622395</v>
      </c>
      <c r="D30" s="15" t="s">
        <v>86</v>
      </c>
      <c r="E30" s="15">
        <v>16741725722</v>
      </c>
      <c r="F30" s="15" t="s">
        <v>27</v>
      </c>
      <c r="G30" s="15">
        <v>1000</v>
      </c>
      <c r="H30" s="15">
        <v>19172865290</v>
      </c>
      <c r="I30" s="15" t="s">
        <v>28</v>
      </c>
      <c r="J30" s="31" t="s">
        <v>29</v>
      </c>
      <c r="K30" s="32" t="s">
        <v>30</v>
      </c>
      <c r="L30" s="14" t="s">
        <v>85</v>
      </c>
      <c r="M30" s="33">
        <v>0</v>
      </c>
      <c r="N30" s="33">
        <v>0</v>
      </c>
      <c r="O30" s="34">
        <v>4999</v>
      </c>
      <c r="P30" s="34">
        <v>29.99</v>
      </c>
      <c r="Q30" s="34">
        <v>4999</v>
      </c>
      <c r="R30" s="63">
        <f t="shared" si="4"/>
        <v>4969.01</v>
      </c>
      <c r="S30" s="64">
        <v>4869</v>
      </c>
      <c r="T30" s="63"/>
      <c r="U30" s="63"/>
      <c r="V30" s="63">
        <f t="shared" si="5"/>
        <v>100.01</v>
      </c>
      <c r="W30" s="63">
        <f t="shared" si="6"/>
        <v>0</v>
      </c>
      <c r="X30" s="65">
        <v>0.5</v>
      </c>
      <c r="Y30" s="18">
        <f t="shared" si="7"/>
        <v>5000</v>
      </c>
      <c r="Z30" s="18" t="s">
        <v>31</v>
      </c>
      <c r="AA30" s="81">
        <v>43900</v>
      </c>
      <c r="AB30" s="8" t="s">
        <v>32</v>
      </c>
    </row>
    <row r="31" ht="18" customHeight="1" spans="2:28">
      <c r="B31" s="14" t="s">
        <v>87</v>
      </c>
      <c r="C31" s="15">
        <v>725057097</v>
      </c>
      <c r="D31" s="15" t="s">
        <v>88</v>
      </c>
      <c r="E31" s="15">
        <v>16741725728</v>
      </c>
      <c r="F31" s="15" t="s">
        <v>27</v>
      </c>
      <c r="G31" s="15">
        <v>1000</v>
      </c>
      <c r="H31" s="15">
        <v>19172865290</v>
      </c>
      <c r="I31" s="15" t="s">
        <v>28</v>
      </c>
      <c r="J31" s="31" t="s">
        <v>29</v>
      </c>
      <c r="K31" s="32" t="s">
        <v>30</v>
      </c>
      <c r="L31" s="14" t="s">
        <v>87</v>
      </c>
      <c r="M31" s="33">
        <v>0</v>
      </c>
      <c r="N31" s="33">
        <v>0</v>
      </c>
      <c r="O31" s="34">
        <v>4995</v>
      </c>
      <c r="P31" s="34">
        <v>29.95</v>
      </c>
      <c r="Q31" s="34">
        <v>4995</v>
      </c>
      <c r="R31" s="63">
        <f t="shared" si="4"/>
        <v>4965.05</v>
      </c>
      <c r="S31" s="64">
        <v>4865</v>
      </c>
      <c r="T31" s="63"/>
      <c r="U31" s="63"/>
      <c r="V31" s="63">
        <f t="shared" si="5"/>
        <v>100.05</v>
      </c>
      <c r="W31" s="63">
        <f t="shared" si="6"/>
        <v>0</v>
      </c>
      <c r="X31" s="65">
        <v>0.5</v>
      </c>
      <c r="Y31" s="18">
        <f t="shared" si="7"/>
        <v>5000</v>
      </c>
      <c r="Z31" s="18" t="s">
        <v>31</v>
      </c>
      <c r="AA31" s="81">
        <v>43900</v>
      </c>
      <c r="AB31" s="8" t="s">
        <v>32</v>
      </c>
    </row>
    <row r="32" ht="18" customHeight="1" spans="2:28">
      <c r="B32" s="14" t="s">
        <v>89</v>
      </c>
      <c r="C32" s="15">
        <v>369251682</v>
      </c>
      <c r="D32" s="15" t="s">
        <v>90</v>
      </c>
      <c r="E32" s="15">
        <v>16741725729</v>
      </c>
      <c r="F32" s="15" t="s">
        <v>27</v>
      </c>
      <c r="G32" s="15">
        <v>1000</v>
      </c>
      <c r="H32" s="15">
        <v>19172865290</v>
      </c>
      <c r="I32" s="15" t="s">
        <v>28</v>
      </c>
      <c r="J32" s="31" t="s">
        <v>29</v>
      </c>
      <c r="K32" s="32" t="s">
        <v>30</v>
      </c>
      <c r="L32" s="14" t="s">
        <v>89</v>
      </c>
      <c r="M32" s="33">
        <v>846.11</v>
      </c>
      <c r="N32" s="33">
        <v>0</v>
      </c>
      <c r="O32" s="34">
        <v>5290</v>
      </c>
      <c r="P32" s="34">
        <v>31.7</v>
      </c>
      <c r="Q32" s="34">
        <v>5290</v>
      </c>
      <c r="R32" s="63">
        <f t="shared" si="4"/>
        <v>6104.41</v>
      </c>
      <c r="S32" s="64">
        <v>6004</v>
      </c>
      <c r="T32" s="63"/>
      <c r="U32" s="63"/>
      <c r="V32" s="63">
        <f t="shared" si="5"/>
        <v>100.41</v>
      </c>
      <c r="W32" s="63">
        <f t="shared" si="6"/>
        <v>0</v>
      </c>
      <c r="X32" s="65">
        <v>0.5</v>
      </c>
      <c r="Y32" s="18">
        <f t="shared" si="7"/>
        <v>5000</v>
      </c>
      <c r="Z32" s="18" t="s">
        <v>31</v>
      </c>
      <c r="AA32" s="81">
        <v>43900</v>
      </c>
      <c r="AB32" s="8" t="s">
        <v>32</v>
      </c>
    </row>
    <row r="33" ht="18" customHeight="1" spans="2:28">
      <c r="B33" s="14" t="s">
        <v>91</v>
      </c>
      <c r="C33" s="15">
        <v>541871459</v>
      </c>
      <c r="D33" s="15" t="s">
        <v>92</v>
      </c>
      <c r="E33" s="15">
        <v>16741725730</v>
      </c>
      <c r="F33" s="15" t="s">
        <v>27</v>
      </c>
      <c r="G33" s="15">
        <v>1000</v>
      </c>
      <c r="H33" s="15">
        <v>19172865290</v>
      </c>
      <c r="I33" s="15" t="s">
        <v>28</v>
      </c>
      <c r="J33" s="31" t="s">
        <v>29</v>
      </c>
      <c r="K33" s="32" t="s">
        <v>30</v>
      </c>
      <c r="L33" s="14" t="s">
        <v>91</v>
      </c>
      <c r="M33" s="33">
        <v>0</v>
      </c>
      <c r="N33" s="33">
        <v>0</v>
      </c>
      <c r="O33" s="34">
        <v>4892</v>
      </c>
      <c r="P33" s="34">
        <v>29.32</v>
      </c>
      <c r="Q33" s="34">
        <v>4892</v>
      </c>
      <c r="R33" s="63">
        <f t="shared" si="4"/>
        <v>4862.68</v>
      </c>
      <c r="S33" s="64">
        <v>4762</v>
      </c>
      <c r="T33" s="63"/>
      <c r="U33" s="63"/>
      <c r="V33" s="63">
        <f t="shared" si="5"/>
        <v>100.68</v>
      </c>
      <c r="W33" s="63">
        <f t="shared" si="6"/>
        <v>0</v>
      </c>
      <c r="X33" s="65">
        <v>0.5</v>
      </c>
      <c r="Y33" s="18">
        <f t="shared" si="7"/>
        <v>5000</v>
      </c>
      <c r="Z33" s="18" t="s">
        <v>31</v>
      </c>
      <c r="AA33" s="81">
        <v>43900</v>
      </c>
      <c r="AB33" s="8" t="s">
        <v>32</v>
      </c>
    </row>
    <row r="34" ht="18" customHeight="1" spans="2:28">
      <c r="B34" s="14" t="s">
        <v>93</v>
      </c>
      <c r="C34" s="15">
        <v>202777764</v>
      </c>
      <c r="D34" s="15" t="s">
        <v>94</v>
      </c>
      <c r="E34" s="15">
        <v>16741725731</v>
      </c>
      <c r="F34" s="15" t="s">
        <v>27</v>
      </c>
      <c r="G34" s="15">
        <v>1000</v>
      </c>
      <c r="H34" s="15">
        <v>19172865290</v>
      </c>
      <c r="I34" s="15" t="s">
        <v>28</v>
      </c>
      <c r="J34" s="31" t="s">
        <v>29</v>
      </c>
      <c r="K34" s="32" t="s">
        <v>30</v>
      </c>
      <c r="L34" s="14" t="s">
        <v>93</v>
      </c>
      <c r="M34" s="33">
        <v>252.55</v>
      </c>
      <c r="N34" s="33">
        <v>0</v>
      </c>
      <c r="O34" s="34">
        <v>5390</v>
      </c>
      <c r="P34" s="34">
        <v>32.3</v>
      </c>
      <c r="Q34" s="34">
        <v>5390</v>
      </c>
      <c r="R34" s="63">
        <f t="shared" si="4"/>
        <v>5610.25</v>
      </c>
      <c r="S34" s="64">
        <v>5510</v>
      </c>
      <c r="T34" s="63"/>
      <c r="U34" s="63"/>
      <c r="V34" s="63">
        <f t="shared" si="5"/>
        <v>100.25</v>
      </c>
      <c r="W34" s="63">
        <f t="shared" si="6"/>
        <v>0</v>
      </c>
      <c r="X34" s="65">
        <v>0.5</v>
      </c>
      <c r="Y34" s="18">
        <f t="shared" si="7"/>
        <v>5000</v>
      </c>
      <c r="Z34" s="18" t="s">
        <v>31</v>
      </c>
      <c r="AA34" s="81">
        <v>43900</v>
      </c>
      <c r="AB34" s="8" t="s">
        <v>32</v>
      </c>
    </row>
    <row r="35" ht="18" customHeight="1" spans="2:28">
      <c r="B35" s="14" t="s">
        <v>95</v>
      </c>
      <c r="C35" s="15">
        <v>920180665</v>
      </c>
      <c r="D35" s="15" t="s">
        <v>96</v>
      </c>
      <c r="E35" s="15">
        <v>16741725734</v>
      </c>
      <c r="F35" s="15" t="s">
        <v>27</v>
      </c>
      <c r="G35" s="15">
        <v>1000</v>
      </c>
      <c r="H35" s="15">
        <v>19172865290</v>
      </c>
      <c r="I35" s="15" t="s">
        <v>28</v>
      </c>
      <c r="J35" s="31" t="s">
        <v>29</v>
      </c>
      <c r="K35" s="32" t="s">
        <v>30</v>
      </c>
      <c r="L35" s="14" t="s">
        <v>95</v>
      </c>
      <c r="M35" s="33">
        <v>0</v>
      </c>
      <c r="N35" s="33">
        <v>0</v>
      </c>
      <c r="O35" s="34">
        <v>4999</v>
      </c>
      <c r="P35" s="34">
        <v>29.99</v>
      </c>
      <c r="Q35" s="34">
        <v>4999</v>
      </c>
      <c r="R35" s="63">
        <f t="shared" si="4"/>
        <v>4969.01</v>
      </c>
      <c r="S35" s="64">
        <v>4869</v>
      </c>
      <c r="T35" s="63"/>
      <c r="U35" s="63"/>
      <c r="V35" s="63">
        <f t="shared" si="5"/>
        <v>100.01</v>
      </c>
      <c r="W35" s="63">
        <f t="shared" si="6"/>
        <v>0</v>
      </c>
      <c r="X35" s="65">
        <v>0.5</v>
      </c>
      <c r="Y35" s="18">
        <f t="shared" si="7"/>
        <v>5000</v>
      </c>
      <c r="Z35" s="18" t="s">
        <v>31</v>
      </c>
      <c r="AA35" s="81">
        <v>43900</v>
      </c>
      <c r="AB35" s="8" t="s">
        <v>32</v>
      </c>
    </row>
    <row r="36" ht="18" customHeight="1" spans="2:28">
      <c r="B36" s="449" t="s">
        <v>97</v>
      </c>
      <c r="C36" s="108">
        <v>130649544</v>
      </c>
      <c r="D36" s="108" t="s">
        <v>98</v>
      </c>
      <c r="E36" s="108">
        <v>16741725735</v>
      </c>
      <c r="F36" s="108" t="s">
        <v>27</v>
      </c>
      <c r="G36" s="15">
        <v>1000</v>
      </c>
      <c r="H36" s="108">
        <v>19172865290</v>
      </c>
      <c r="I36" s="108" t="s">
        <v>28</v>
      </c>
      <c r="J36" s="406" t="s">
        <v>29</v>
      </c>
      <c r="K36" s="450" t="s">
        <v>30</v>
      </c>
      <c r="L36" s="449" t="s">
        <v>97</v>
      </c>
      <c r="M36" s="33">
        <v>0</v>
      </c>
      <c r="N36" s="33">
        <v>0</v>
      </c>
      <c r="O36" s="34">
        <v>4890</v>
      </c>
      <c r="P36" s="34">
        <v>29.3</v>
      </c>
      <c r="Q36" s="34">
        <v>4890</v>
      </c>
      <c r="R36" s="63">
        <f t="shared" si="4"/>
        <v>4860.7</v>
      </c>
      <c r="S36" s="64">
        <v>4760</v>
      </c>
      <c r="T36" s="63"/>
      <c r="U36" s="63"/>
      <c r="V36" s="63">
        <f t="shared" si="5"/>
        <v>100.7</v>
      </c>
      <c r="W36" s="63">
        <f t="shared" si="6"/>
        <v>0</v>
      </c>
      <c r="X36" s="65">
        <v>0.5</v>
      </c>
      <c r="Y36" s="18">
        <f t="shared" si="7"/>
        <v>5000</v>
      </c>
      <c r="Z36" s="18" t="s">
        <v>31</v>
      </c>
      <c r="AA36" s="81">
        <v>43900</v>
      </c>
      <c r="AB36" s="8" t="s">
        <v>32</v>
      </c>
    </row>
    <row r="37" s="1" customFormat="1" ht="18" customHeight="1" spans="2:28">
      <c r="B37" s="438" t="s">
        <v>99</v>
      </c>
      <c r="C37" s="439">
        <v>685842035</v>
      </c>
      <c r="D37" s="439" t="s">
        <v>100</v>
      </c>
      <c r="E37" s="439">
        <v>16574079881</v>
      </c>
      <c r="F37" s="439" t="s">
        <v>101</v>
      </c>
      <c r="G37" s="15">
        <v>1000</v>
      </c>
      <c r="H37" s="439">
        <v>13422075559</v>
      </c>
      <c r="I37" s="439" t="s">
        <v>102</v>
      </c>
      <c r="J37" s="440" t="s">
        <v>103</v>
      </c>
      <c r="K37" s="439" t="s">
        <v>104</v>
      </c>
      <c r="L37" s="438" t="s">
        <v>99</v>
      </c>
      <c r="M37" s="33">
        <v>0</v>
      </c>
      <c r="N37" s="33">
        <v>0</v>
      </c>
      <c r="O37" s="34">
        <v>8890</v>
      </c>
      <c r="P37" s="34">
        <v>53.3</v>
      </c>
      <c r="Q37" s="34">
        <v>8890</v>
      </c>
      <c r="R37" s="63">
        <f t="shared" ref="R37" si="8">M37+Q37-P37</f>
        <v>8836.7</v>
      </c>
      <c r="S37" s="64">
        <v>8736</v>
      </c>
      <c r="T37" s="63"/>
      <c r="U37" s="63"/>
      <c r="V37" s="63">
        <f t="shared" ref="V37" si="9">R37-S37</f>
        <v>100.7</v>
      </c>
      <c r="W37" s="63">
        <f t="shared" ref="W37" si="10">N37+O37-Q37</f>
        <v>0</v>
      </c>
      <c r="X37" s="66">
        <v>100</v>
      </c>
      <c r="Y37" s="18">
        <f t="shared" ref="Y37" si="11">IF(X37=0.5,IF(V37&lt;=1000,5000,IF(AND(V37&gt;1000,V37&lt;=2000),4000,IF(V37&gt;2000,""))),IF(X37=10,8000,IF(X37=100,9000)))</f>
        <v>9000</v>
      </c>
      <c r="Z37" s="18"/>
      <c r="AA37" s="81"/>
      <c r="AB37" s="82"/>
    </row>
    <row r="38" s="1" customFormat="1" ht="18" customHeight="1" spans="2:28">
      <c r="B38" s="16" t="s">
        <v>105</v>
      </c>
      <c r="C38" s="17">
        <v>971020275</v>
      </c>
      <c r="D38" s="17" t="s">
        <v>106</v>
      </c>
      <c r="E38" s="17">
        <v>13069606492</v>
      </c>
      <c r="F38" s="17" t="s">
        <v>107</v>
      </c>
      <c r="G38" s="15">
        <v>1000</v>
      </c>
      <c r="H38" s="17">
        <v>18016045481</v>
      </c>
      <c r="I38" s="17" t="s">
        <v>108</v>
      </c>
      <c r="J38" s="35" t="s">
        <v>109</v>
      </c>
      <c r="K38" s="17" t="s">
        <v>110</v>
      </c>
      <c r="L38" s="16" t="s">
        <v>105</v>
      </c>
      <c r="M38" s="33">
        <v>0</v>
      </c>
      <c r="N38" s="33">
        <v>0</v>
      </c>
      <c r="O38" s="34">
        <v>9486</v>
      </c>
      <c r="P38" s="34">
        <v>56.86</v>
      </c>
      <c r="Q38" s="34">
        <v>9486</v>
      </c>
      <c r="R38" s="63">
        <f t="shared" ref="R38:R81" si="12">M38+Q38-P38</f>
        <v>9429.14</v>
      </c>
      <c r="S38" s="64">
        <v>9329</v>
      </c>
      <c r="T38" s="63"/>
      <c r="U38" s="63"/>
      <c r="V38" s="63">
        <f t="shared" ref="V38:V81" si="13">R38-S38</f>
        <v>100.14</v>
      </c>
      <c r="W38" s="63">
        <f t="shared" ref="W38:W81" si="14">N38+O38-Q38</f>
        <v>0</v>
      </c>
      <c r="X38" s="66">
        <v>100</v>
      </c>
      <c r="Y38" s="18">
        <f t="shared" ref="Y38:Y81" si="15">IF(X38=0.5,IF(V38&lt;=1000,5000,IF(AND(V38&gt;1000,V38&lt;=2000),4000,IF(V38&gt;2000,""))),IF(X38=10,8000,IF(X38=100,9000)))</f>
        <v>9000</v>
      </c>
      <c r="Z38" s="18"/>
      <c r="AA38" s="81"/>
      <c r="AB38" s="82"/>
    </row>
    <row r="39" s="1" customFormat="1" ht="18" customHeight="1" spans="2:28">
      <c r="B39" s="16" t="s">
        <v>111</v>
      </c>
      <c r="C39" s="17">
        <v>339000970</v>
      </c>
      <c r="D39" s="17" t="s">
        <v>112</v>
      </c>
      <c r="E39" s="17">
        <v>13069605734</v>
      </c>
      <c r="F39" s="17" t="s">
        <v>107</v>
      </c>
      <c r="G39" s="15">
        <v>1000</v>
      </c>
      <c r="H39" s="17">
        <v>18016045481</v>
      </c>
      <c r="I39" s="17" t="s">
        <v>108</v>
      </c>
      <c r="J39" s="35" t="s">
        <v>109</v>
      </c>
      <c r="K39" s="17" t="s">
        <v>110</v>
      </c>
      <c r="L39" s="16" t="s">
        <v>111</v>
      </c>
      <c r="M39" s="33">
        <v>0</v>
      </c>
      <c r="N39" s="33">
        <v>0</v>
      </c>
      <c r="O39" s="34">
        <v>8890</v>
      </c>
      <c r="P39" s="34">
        <v>53.3</v>
      </c>
      <c r="Q39" s="34">
        <v>8890</v>
      </c>
      <c r="R39" s="63">
        <f t="shared" si="12"/>
        <v>8836.7</v>
      </c>
      <c r="S39" s="64">
        <v>8736</v>
      </c>
      <c r="T39" s="63"/>
      <c r="U39" s="63"/>
      <c r="V39" s="63">
        <f t="shared" si="13"/>
        <v>100.7</v>
      </c>
      <c r="W39" s="63">
        <f t="shared" si="14"/>
        <v>0</v>
      </c>
      <c r="X39" s="66">
        <v>100</v>
      </c>
      <c r="Y39" s="18">
        <f t="shared" si="15"/>
        <v>9000</v>
      </c>
      <c r="Z39" s="18"/>
      <c r="AA39" s="81"/>
      <c r="AB39" s="82"/>
    </row>
    <row r="40" s="1" customFormat="1" ht="18" customHeight="1" spans="2:28">
      <c r="B40" s="16" t="s">
        <v>113</v>
      </c>
      <c r="C40" s="17">
        <v>556893472</v>
      </c>
      <c r="D40" s="17" t="s">
        <v>114</v>
      </c>
      <c r="E40" s="17">
        <v>13069608134</v>
      </c>
      <c r="F40" s="17" t="s">
        <v>107</v>
      </c>
      <c r="G40" s="15">
        <v>1000</v>
      </c>
      <c r="H40" s="17">
        <v>18016045481</v>
      </c>
      <c r="I40" s="17" t="s">
        <v>108</v>
      </c>
      <c r="J40" s="35" t="s">
        <v>109</v>
      </c>
      <c r="K40" s="17" t="s">
        <v>110</v>
      </c>
      <c r="L40" s="16" t="s">
        <v>113</v>
      </c>
      <c r="M40" s="33">
        <v>0</v>
      </c>
      <c r="N40" s="33">
        <v>0</v>
      </c>
      <c r="O40" s="34">
        <v>8987</v>
      </c>
      <c r="P40" s="34">
        <v>53.87</v>
      </c>
      <c r="Q40" s="34">
        <v>8987</v>
      </c>
      <c r="R40" s="63">
        <f t="shared" si="12"/>
        <v>8933.13</v>
      </c>
      <c r="S40" s="64">
        <v>8833</v>
      </c>
      <c r="T40" s="63"/>
      <c r="U40" s="63"/>
      <c r="V40" s="63">
        <f t="shared" si="13"/>
        <v>100.13</v>
      </c>
      <c r="W40" s="63">
        <f t="shared" si="14"/>
        <v>0</v>
      </c>
      <c r="X40" s="66">
        <v>100</v>
      </c>
      <c r="Y40" s="18">
        <f t="shared" si="15"/>
        <v>9000</v>
      </c>
      <c r="Z40" s="18"/>
      <c r="AA40" s="81"/>
      <c r="AB40" s="82"/>
    </row>
    <row r="41" s="1" customFormat="1" ht="18" customHeight="1" spans="2:28">
      <c r="B41" s="16" t="s">
        <v>115</v>
      </c>
      <c r="C41" s="17">
        <v>192689059</v>
      </c>
      <c r="D41" s="17" t="s">
        <v>116</v>
      </c>
      <c r="E41" s="17">
        <v>13069608949</v>
      </c>
      <c r="F41" s="17" t="s">
        <v>107</v>
      </c>
      <c r="G41" s="15">
        <v>1000</v>
      </c>
      <c r="H41" s="17">
        <v>18016045481</v>
      </c>
      <c r="I41" s="17" t="s">
        <v>108</v>
      </c>
      <c r="J41" s="35" t="s">
        <v>109</v>
      </c>
      <c r="K41" s="17" t="s">
        <v>110</v>
      </c>
      <c r="L41" s="16" t="s">
        <v>115</v>
      </c>
      <c r="M41" s="33">
        <v>0</v>
      </c>
      <c r="N41" s="33">
        <v>0</v>
      </c>
      <c r="O41" s="34">
        <v>8990</v>
      </c>
      <c r="P41" s="34">
        <v>53.9</v>
      </c>
      <c r="Q41" s="34">
        <v>8990</v>
      </c>
      <c r="R41" s="63">
        <f t="shared" si="12"/>
        <v>8936.1</v>
      </c>
      <c r="S41" s="64">
        <v>8836</v>
      </c>
      <c r="T41" s="63"/>
      <c r="U41" s="63"/>
      <c r="V41" s="63">
        <f t="shared" si="13"/>
        <v>100.1</v>
      </c>
      <c r="W41" s="63">
        <f t="shared" si="14"/>
        <v>0</v>
      </c>
      <c r="X41" s="66">
        <v>100</v>
      </c>
      <c r="Y41" s="18">
        <f t="shared" si="15"/>
        <v>9000</v>
      </c>
      <c r="Z41" s="18"/>
      <c r="AA41" s="81"/>
      <c r="AB41" s="82"/>
    </row>
    <row r="42" s="1" customFormat="1" ht="18" customHeight="1" spans="2:28">
      <c r="B42" s="16" t="s">
        <v>117</v>
      </c>
      <c r="C42" s="17">
        <v>560198779</v>
      </c>
      <c r="D42" s="17" t="s">
        <v>118</v>
      </c>
      <c r="E42" s="17">
        <v>13069610347</v>
      </c>
      <c r="F42" s="17" t="s">
        <v>107</v>
      </c>
      <c r="G42" s="15">
        <v>1000</v>
      </c>
      <c r="H42" s="17">
        <v>18016045481</v>
      </c>
      <c r="I42" s="17" t="s">
        <v>108</v>
      </c>
      <c r="J42" s="35" t="s">
        <v>109</v>
      </c>
      <c r="K42" s="17" t="s">
        <v>110</v>
      </c>
      <c r="L42" s="16" t="s">
        <v>117</v>
      </c>
      <c r="M42" s="33">
        <v>0</v>
      </c>
      <c r="N42" s="33">
        <v>0</v>
      </c>
      <c r="O42" s="34">
        <v>8991</v>
      </c>
      <c r="P42" s="34">
        <v>53.91</v>
      </c>
      <c r="Q42" s="34">
        <v>8991</v>
      </c>
      <c r="R42" s="63">
        <f t="shared" si="12"/>
        <v>8937.09</v>
      </c>
      <c r="S42" s="64">
        <v>8837</v>
      </c>
      <c r="T42" s="63"/>
      <c r="U42" s="63"/>
      <c r="V42" s="63">
        <f t="shared" si="13"/>
        <v>100.09</v>
      </c>
      <c r="W42" s="63">
        <f t="shared" si="14"/>
        <v>0</v>
      </c>
      <c r="X42" s="66">
        <v>100</v>
      </c>
      <c r="Y42" s="18">
        <f t="shared" si="15"/>
        <v>9000</v>
      </c>
      <c r="Z42" s="18"/>
      <c r="AA42" s="81"/>
      <c r="AB42" s="82"/>
    </row>
    <row r="43" s="1" customFormat="1" ht="18" customHeight="1" spans="2:28">
      <c r="B43" s="16" t="s">
        <v>119</v>
      </c>
      <c r="C43" s="17">
        <v>765568000</v>
      </c>
      <c r="D43" s="17" t="s">
        <v>120</v>
      </c>
      <c r="E43" s="17">
        <v>13069614184</v>
      </c>
      <c r="F43" s="17" t="s">
        <v>107</v>
      </c>
      <c r="G43" s="15">
        <v>1000</v>
      </c>
      <c r="H43" s="17">
        <v>18016045481</v>
      </c>
      <c r="I43" s="17" t="s">
        <v>108</v>
      </c>
      <c r="J43" s="35" t="s">
        <v>109</v>
      </c>
      <c r="K43" s="17" t="s">
        <v>110</v>
      </c>
      <c r="L43" s="16" t="s">
        <v>119</v>
      </c>
      <c r="M43" s="33">
        <v>0</v>
      </c>
      <c r="N43" s="33">
        <v>0</v>
      </c>
      <c r="O43" s="34">
        <v>8994</v>
      </c>
      <c r="P43" s="34">
        <v>53.94</v>
      </c>
      <c r="Q43" s="34">
        <v>8994</v>
      </c>
      <c r="R43" s="63">
        <f t="shared" si="12"/>
        <v>8940.06</v>
      </c>
      <c r="S43" s="64">
        <v>8840</v>
      </c>
      <c r="T43" s="63"/>
      <c r="U43" s="63"/>
      <c r="V43" s="63">
        <f t="shared" si="13"/>
        <v>100.06</v>
      </c>
      <c r="W43" s="63">
        <f t="shared" si="14"/>
        <v>0</v>
      </c>
      <c r="X43" s="66">
        <v>100</v>
      </c>
      <c r="Y43" s="18">
        <f t="shared" si="15"/>
        <v>9000</v>
      </c>
      <c r="Z43" s="18"/>
      <c r="AA43" s="81"/>
      <c r="AB43" s="82"/>
    </row>
    <row r="44" s="1" customFormat="1" ht="18" customHeight="1" spans="2:28">
      <c r="B44" s="16" t="s">
        <v>121</v>
      </c>
      <c r="C44" s="17">
        <v>626386746</v>
      </c>
      <c r="D44" s="17" t="s">
        <v>122</v>
      </c>
      <c r="E44" s="17">
        <v>13069614223</v>
      </c>
      <c r="F44" s="17" t="s">
        <v>107</v>
      </c>
      <c r="G44" s="15">
        <v>1000</v>
      </c>
      <c r="H44" s="17">
        <v>18016045481</v>
      </c>
      <c r="I44" s="17" t="s">
        <v>108</v>
      </c>
      <c r="J44" s="35" t="s">
        <v>109</v>
      </c>
      <c r="K44" s="17" t="s">
        <v>110</v>
      </c>
      <c r="L44" s="16" t="s">
        <v>121</v>
      </c>
      <c r="M44" s="33">
        <v>0</v>
      </c>
      <c r="N44" s="33">
        <v>0</v>
      </c>
      <c r="O44" s="34">
        <v>8990</v>
      </c>
      <c r="P44" s="34">
        <v>53.9</v>
      </c>
      <c r="Q44" s="34">
        <v>8990</v>
      </c>
      <c r="R44" s="63">
        <f t="shared" si="12"/>
        <v>8936.1</v>
      </c>
      <c r="S44" s="64">
        <v>8836</v>
      </c>
      <c r="T44" s="63"/>
      <c r="U44" s="63"/>
      <c r="V44" s="63">
        <f t="shared" si="13"/>
        <v>100.1</v>
      </c>
      <c r="W44" s="63">
        <f t="shared" si="14"/>
        <v>0</v>
      </c>
      <c r="X44" s="66">
        <v>100</v>
      </c>
      <c r="Y44" s="18">
        <f t="shared" si="15"/>
        <v>9000</v>
      </c>
      <c r="Z44" s="18"/>
      <c r="AA44" s="81"/>
      <c r="AB44" s="82"/>
    </row>
    <row r="45" s="1" customFormat="1" ht="18" customHeight="1" spans="2:28">
      <c r="B45" s="16" t="s">
        <v>123</v>
      </c>
      <c r="C45" s="17">
        <v>327249569</v>
      </c>
      <c r="D45" s="17" t="s">
        <v>124</v>
      </c>
      <c r="E45" s="17">
        <v>13069614754</v>
      </c>
      <c r="F45" s="17" t="s">
        <v>107</v>
      </c>
      <c r="G45" s="15">
        <v>1000</v>
      </c>
      <c r="H45" s="17">
        <v>18016045481</v>
      </c>
      <c r="I45" s="17" t="s">
        <v>108</v>
      </c>
      <c r="J45" s="35" t="s">
        <v>109</v>
      </c>
      <c r="K45" s="17" t="s">
        <v>110</v>
      </c>
      <c r="L45" s="16" t="s">
        <v>123</v>
      </c>
      <c r="M45" s="33">
        <v>0</v>
      </c>
      <c r="N45" s="33">
        <v>0</v>
      </c>
      <c r="O45" s="34">
        <v>9186</v>
      </c>
      <c r="P45" s="34">
        <v>55.06</v>
      </c>
      <c r="Q45" s="34">
        <v>9186</v>
      </c>
      <c r="R45" s="63">
        <f t="shared" si="12"/>
        <v>9130.94</v>
      </c>
      <c r="S45" s="64">
        <v>9030</v>
      </c>
      <c r="T45" s="63"/>
      <c r="U45" s="63"/>
      <c r="V45" s="63">
        <f t="shared" si="13"/>
        <v>100.94</v>
      </c>
      <c r="W45" s="63">
        <f t="shared" si="14"/>
        <v>0</v>
      </c>
      <c r="X45" s="66">
        <v>100</v>
      </c>
      <c r="Y45" s="18">
        <f t="shared" si="15"/>
        <v>9000</v>
      </c>
      <c r="Z45" s="18"/>
      <c r="AA45" s="81"/>
      <c r="AB45" s="82"/>
    </row>
    <row r="46" s="1" customFormat="1" ht="18" customHeight="1" spans="2:28">
      <c r="B46" s="16" t="s">
        <v>125</v>
      </c>
      <c r="C46" s="17">
        <v>922911814</v>
      </c>
      <c r="D46" s="17" t="s">
        <v>126</v>
      </c>
      <c r="E46" s="17">
        <v>13069618974</v>
      </c>
      <c r="F46" s="17" t="s">
        <v>107</v>
      </c>
      <c r="G46" s="15">
        <v>1000</v>
      </c>
      <c r="H46" s="17">
        <v>18016045481</v>
      </c>
      <c r="I46" s="17" t="s">
        <v>108</v>
      </c>
      <c r="J46" s="35" t="s">
        <v>109</v>
      </c>
      <c r="K46" s="17" t="s">
        <v>110</v>
      </c>
      <c r="L46" s="16" t="s">
        <v>125</v>
      </c>
      <c r="M46" s="33">
        <v>0</v>
      </c>
      <c r="N46" s="33">
        <v>0</v>
      </c>
      <c r="O46" s="34">
        <v>8890</v>
      </c>
      <c r="P46" s="34">
        <v>53.3</v>
      </c>
      <c r="Q46" s="34">
        <v>8890</v>
      </c>
      <c r="R46" s="63">
        <f t="shared" si="12"/>
        <v>8836.7</v>
      </c>
      <c r="S46" s="64">
        <v>8736</v>
      </c>
      <c r="T46" s="63"/>
      <c r="U46" s="63"/>
      <c r="V46" s="63">
        <f t="shared" si="13"/>
        <v>100.7</v>
      </c>
      <c r="W46" s="63">
        <f t="shared" si="14"/>
        <v>0</v>
      </c>
      <c r="X46" s="66">
        <v>100</v>
      </c>
      <c r="Y46" s="18">
        <f t="shared" si="15"/>
        <v>9000</v>
      </c>
      <c r="Z46" s="18"/>
      <c r="AA46" s="81"/>
      <c r="AB46" s="82"/>
    </row>
    <row r="47" s="1" customFormat="1" ht="18" customHeight="1" spans="2:28">
      <c r="B47" s="16" t="s">
        <v>127</v>
      </c>
      <c r="C47" s="17">
        <v>938634629</v>
      </c>
      <c r="D47" s="17" t="s">
        <v>128</v>
      </c>
      <c r="E47" s="17">
        <v>13069617734</v>
      </c>
      <c r="F47" s="17" t="s">
        <v>107</v>
      </c>
      <c r="G47" s="15">
        <v>1000</v>
      </c>
      <c r="H47" s="17">
        <v>18016045481</v>
      </c>
      <c r="I47" s="17" t="s">
        <v>108</v>
      </c>
      <c r="J47" s="35" t="s">
        <v>109</v>
      </c>
      <c r="K47" s="17" t="s">
        <v>110</v>
      </c>
      <c r="L47" s="16" t="s">
        <v>127</v>
      </c>
      <c r="M47" s="33">
        <v>0</v>
      </c>
      <c r="N47" s="33">
        <v>0</v>
      </c>
      <c r="O47" s="34">
        <v>8989</v>
      </c>
      <c r="P47" s="34">
        <v>53.89</v>
      </c>
      <c r="Q47" s="34">
        <v>8989</v>
      </c>
      <c r="R47" s="63">
        <f t="shared" si="12"/>
        <v>8935.11</v>
      </c>
      <c r="S47" s="64">
        <v>8835</v>
      </c>
      <c r="T47" s="63"/>
      <c r="U47" s="63"/>
      <c r="V47" s="63">
        <f t="shared" si="13"/>
        <v>100.11</v>
      </c>
      <c r="W47" s="63">
        <f t="shared" si="14"/>
        <v>0</v>
      </c>
      <c r="X47" s="66">
        <v>100</v>
      </c>
      <c r="Y47" s="18">
        <f t="shared" si="15"/>
        <v>9000</v>
      </c>
      <c r="Z47" s="18"/>
      <c r="AA47" s="81"/>
      <c r="AB47" s="82"/>
    </row>
    <row r="48" s="1" customFormat="1" ht="18" customHeight="1" spans="2:28">
      <c r="B48" s="16" t="s">
        <v>129</v>
      </c>
      <c r="C48" s="17">
        <v>224203793</v>
      </c>
      <c r="D48" s="17" t="s">
        <v>130</v>
      </c>
      <c r="E48" s="17">
        <v>13069619457</v>
      </c>
      <c r="F48" s="17" t="s">
        <v>107</v>
      </c>
      <c r="G48" s="15">
        <v>1000</v>
      </c>
      <c r="H48" s="17">
        <v>18016045481</v>
      </c>
      <c r="I48" s="17" t="s">
        <v>108</v>
      </c>
      <c r="J48" s="35" t="s">
        <v>109</v>
      </c>
      <c r="K48" s="17" t="s">
        <v>131</v>
      </c>
      <c r="L48" s="16" t="s">
        <v>129</v>
      </c>
      <c r="M48" s="33">
        <v>0</v>
      </c>
      <c r="N48" s="33">
        <v>0</v>
      </c>
      <c r="O48" s="34">
        <v>9187</v>
      </c>
      <c r="P48" s="34">
        <v>55.07</v>
      </c>
      <c r="Q48" s="34">
        <v>9187</v>
      </c>
      <c r="R48" s="63">
        <f t="shared" si="12"/>
        <v>9131.93</v>
      </c>
      <c r="S48" s="64">
        <v>9031</v>
      </c>
      <c r="T48" s="63"/>
      <c r="U48" s="63"/>
      <c r="V48" s="63">
        <f t="shared" si="13"/>
        <v>100.93</v>
      </c>
      <c r="W48" s="63">
        <f t="shared" si="14"/>
        <v>0</v>
      </c>
      <c r="X48" s="66">
        <v>100</v>
      </c>
      <c r="Y48" s="18">
        <f t="shared" si="15"/>
        <v>9000</v>
      </c>
      <c r="Z48" s="18"/>
      <c r="AA48" s="81"/>
      <c r="AB48" s="82"/>
    </row>
    <row r="49" s="1" customFormat="1" ht="18" customHeight="1" spans="2:28">
      <c r="B49" s="16" t="s">
        <v>132</v>
      </c>
      <c r="C49" s="17">
        <v>413312455</v>
      </c>
      <c r="D49" s="17" t="s">
        <v>133</v>
      </c>
      <c r="E49" s="17">
        <v>13069625467</v>
      </c>
      <c r="F49" s="17" t="s">
        <v>107</v>
      </c>
      <c r="G49" s="15">
        <v>1000</v>
      </c>
      <c r="H49" s="17">
        <v>18016045481</v>
      </c>
      <c r="I49" s="17" t="s">
        <v>108</v>
      </c>
      <c r="J49" s="35" t="s">
        <v>109</v>
      </c>
      <c r="K49" s="17" t="s">
        <v>131</v>
      </c>
      <c r="L49" s="16" t="s">
        <v>132</v>
      </c>
      <c r="M49" s="33">
        <v>0</v>
      </c>
      <c r="N49" s="33">
        <v>0</v>
      </c>
      <c r="O49" s="34">
        <v>8889</v>
      </c>
      <c r="P49" s="34">
        <v>53.29</v>
      </c>
      <c r="Q49" s="34">
        <v>8889</v>
      </c>
      <c r="R49" s="63">
        <f t="shared" si="12"/>
        <v>8835.71</v>
      </c>
      <c r="S49" s="64">
        <v>8735</v>
      </c>
      <c r="T49" s="63"/>
      <c r="U49" s="63"/>
      <c r="V49" s="63">
        <f t="shared" si="13"/>
        <v>100.71</v>
      </c>
      <c r="W49" s="63">
        <f t="shared" si="14"/>
        <v>0</v>
      </c>
      <c r="X49" s="66">
        <v>100</v>
      </c>
      <c r="Y49" s="18">
        <f t="shared" si="15"/>
        <v>9000</v>
      </c>
      <c r="Z49" s="18"/>
      <c r="AA49" s="81"/>
      <c r="AB49" s="82"/>
    </row>
    <row r="50" s="1" customFormat="1" ht="18" customHeight="1" spans="2:28">
      <c r="B50" s="16" t="s">
        <v>134</v>
      </c>
      <c r="C50" s="17">
        <v>797669996</v>
      </c>
      <c r="D50" s="17" t="s">
        <v>135</v>
      </c>
      <c r="E50" s="17">
        <v>13069640942</v>
      </c>
      <c r="F50" s="17" t="s">
        <v>107</v>
      </c>
      <c r="G50" s="15">
        <v>1000</v>
      </c>
      <c r="H50" s="17">
        <v>18016045481</v>
      </c>
      <c r="I50" s="17" t="s">
        <v>108</v>
      </c>
      <c r="J50" s="35" t="s">
        <v>109</v>
      </c>
      <c r="K50" s="17" t="s">
        <v>131</v>
      </c>
      <c r="L50" s="16" t="s">
        <v>134</v>
      </c>
      <c r="M50" s="33">
        <v>0</v>
      </c>
      <c r="N50" s="33">
        <v>0</v>
      </c>
      <c r="O50" s="34">
        <v>8994</v>
      </c>
      <c r="P50" s="34">
        <v>53.94</v>
      </c>
      <c r="Q50" s="34">
        <v>8994</v>
      </c>
      <c r="R50" s="63">
        <f t="shared" si="12"/>
        <v>8940.06</v>
      </c>
      <c r="S50" s="64">
        <v>8840</v>
      </c>
      <c r="T50" s="63"/>
      <c r="U50" s="63"/>
      <c r="V50" s="63">
        <f t="shared" si="13"/>
        <v>100.06</v>
      </c>
      <c r="W50" s="63">
        <f t="shared" si="14"/>
        <v>0</v>
      </c>
      <c r="X50" s="66">
        <v>100</v>
      </c>
      <c r="Y50" s="18">
        <f t="shared" si="15"/>
        <v>9000</v>
      </c>
      <c r="Z50" s="18"/>
      <c r="AA50" s="81"/>
      <c r="AB50" s="82"/>
    </row>
    <row r="51" s="1" customFormat="1" ht="18" customHeight="1" spans="2:28">
      <c r="B51" s="16" t="s">
        <v>136</v>
      </c>
      <c r="C51" s="17">
        <v>763717450</v>
      </c>
      <c r="D51" s="17" t="s">
        <v>137</v>
      </c>
      <c r="E51" s="17">
        <v>13069641545</v>
      </c>
      <c r="F51" s="17" t="s">
        <v>107</v>
      </c>
      <c r="G51" s="15">
        <v>1000</v>
      </c>
      <c r="H51" s="17">
        <v>18016045481</v>
      </c>
      <c r="I51" s="17" t="s">
        <v>108</v>
      </c>
      <c r="J51" s="35" t="s">
        <v>109</v>
      </c>
      <c r="K51" s="17" t="s">
        <v>131</v>
      </c>
      <c r="L51" s="16" t="s">
        <v>136</v>
      </c>
      <c r="M51" s="33">
        <v>0</v>
      </c>
      <c r="N51" s="33">
        <v>0</v>
      </c>
      <c r="O51" s="34">
        <v>8987</v>
      </c>
      <c r="P51" s="34">
        <v>53.87</v>
      </c>
      <c r="Q51" s="34">
        <v>8987</v>
      </c>
      <c r="R51" s="63">
        <f t="shared" si="12"/>
        <v>8933.13</v>
      </c>
      <c r="S51" s="64">
        <v>8833</v>
      </c>
      <c r="T51" s="63"/>
      <c r="U51" s="63"/>
      <c r="V51" s="63">
        <f t="shared" si="13"/>
        <v>100.13</v>
      </c>
      <c r="W51" s="63">
        <f t="shared" si="14"/>
        <v>0</v>
      </c>
      <c r="X51" s="66">
        <v>100</v>
      </c>
      <c r="Y51" s="18">
        <f t="shared" si="15"/>
        <v>9000</v>
      </c>
      <c r="Z51" s="18"/>
      <c r="AA51" s="81"/>
      <c r="AB51" s="82"/>
    </row>
    <row r="52" s="1" customFormat="1" ht="18" customHeight="1" spans="2:28">
      <c r="B52" s="16" t="s">
        <v>138</v>
      </c>
      <c r="C52" s="17">
        <v>689542635</v>
      </c>
      <c r="D52" s="17" t="s">
        <v>139</v>
      </c>
      <c r="E52" s="17">
        <v>13069642047</v>
      </c>
      <c r="F52" s="17" t="s">
        <v>107</v>
      </c>
      <c r="G52" s="15">
        <v>1000</v>
      </c>
      <c r="H52" s="17">
        <v>18016045481</v>
      </c>
      <c r="I52" s="17" t="s">
        <v>108</v>
      </c>
      <c r="J52" s="35" t="s">
        <v>109</v>
      </c>
      <c r="K52" s="17" t="s">
        <v>131</v>
      </c>
      <c r="L52" s="16" t="s">
        <v>138</v>
      </c>
      <c r="M52" s="33">
        <v>0</v>
      </c>
      <c r="N52" s="33">
        <v>0</v>
      </c>
      <c r="O52" s="34">
        <v>8988</v>
      </c>
      <c r="P52" s="34">
        <v>53.88</v>
      </c>
      <c r="Q52" s="34">
        <v>8988</v>
      </c>
      <c r="R52" s="63">
        <f t="shared" si="12"/>
        <v>8934.12</v>
      </c>
      <c r="S52" s="64">
        <v>8834</v>
      </c>
      <c r="T52" s="63"/>
      <c r="U52" s="63"/>
      <c r="V52" s="63">
        <f t="shared" si="13"/>
        <v>100.12</v>
      </c>
      <c r="W52" s="63">
        <f t="shared" si="14"/>
        <v>0</v>
      </c>
      <c r="X52" s="66">
        <v>100</v>
      </c>
      <c r="Y52" s="18">
        <f t="shared" si="15"/>
        <v>9000</v>
      </c>
      <c r="Z52" s="18"/>
      <c r="AA52" s="81"/>
      <c r="AB52" s="82"/>
    </row>
    <row r="53" s="1" customFormat="1" ht="18" customHeight="1" spans="2:28">
      <c r="B53" s="16" t="s">
        <v>140</v>
      </c>
      <c r="C53" s="17">
        <v>894195406</v>
      </c>
      <c r="D53" s="17" t="s">
        <v>141</v>
      </c>
      <c r="E53" s="17">
        <v>13069644010</v>
      </c>
      <c r="F53" s="17" t="s">
        <v>107</v>
      </c>
      <c r="G53" s="15">
        <v>1000</v>
      </c>
      <c r="H53" s="17">
        <v>18016045481</v>
      </c>
      <c r="I53" s="17" t="s">
        <v>108</v>
      </c>
      <c r="J53" s="35" t="s">
        <v>109</v>
      </c>
      <c r="K53" s="17" t="s">
        <v>131</v>
      </c>
      <c r="L53" s="16" t="s">
        <v>140</v>
      </c>
      <c r="M53" s="33">
        <v>0</v>
      </c>
      <c r="N53" s="33">
        <v>0</v>
      </c>
      <c r="O53" s="34">
        <v>9184</v>
      </c>
      <c r="P53" s="34">
        <v>55.04</v>
      </c>
      <c r="Q53" s="34">
        <v>9184</v>
      </c>
      <c r="R53" s="63">
        <f t="shared" si="12"/>
        <v>9128.96</v>
      </c>
      <c r="S53" s="64">
        <v>9028</v>
      </c>
      <c r="T53" s="63"/>
      <c r="U53" s="63"/>
      <c r="V53" s="63">
        <f t="shared" si="13"/>
        <v>100.96</v>
      </c>
      <c r="W53" s="63">
        <f t="shared" si="14"/>
        <v>0</v>
      </c>
      <c r="X53" s="66">
        <v>100</v>
      </c>
      <c r="Y53" s="18">
        <f t="shared" si="15"/>
        <v>9000</v>
      </c>
      <c r="Z53" s="18"/>
      <c r="AA53" s="81"/>
      <c r="AB53" s="82"/>
    </row>
    <row r="54" s="1" customFormat="1" ht="18" customHeight="1" spans="2:28">
      <c r="B54" s="16" t="s">
        <v>142</v>
      </c>
      <c r="C54" s="17">
        <v>269957206</v>
      </c>
      <c r="D54" s="17" t="s">
        <v>143</v>
      </c>
      <c r="E54" s="17">
        <v>13069644263</v>
      </c>
      <c r="F54" s="17" t="s">
        <v>107</v>
      </c>
      <c r="G54" s="15">
        <v>1000</v>
      </c>
      <c r="H54" s="17">
        <v>18016045481</v>
      </c>
      <c r="I54" s="17" t="s">
        <v>108</v>
      </c>
      <c r="J54" s="35" t="s">
        <v>109</v>
      </c>
      <c r="K54" s="17" t="s">
        <v>131</v>
      </c>
      <c r="L54" s="16" t="s">
        <v>142</v>
      </c>
      <c r="M54" s="33">
        <v>0</v>
      </c>
      <c r="N54" s="33">
        <v>0</v>
      </c>
      <c r="O54" s="34">
        <v>8888</v>
      </c>
      <c r="P54" s="34">
        <v>53.28</v>
      </c>
      <c r="Q54" s="34">
        <v>8888</v>
      </c>
      <c r="R54" s="63">
        <f t="shared" si="12"/>
        <v>8834.72</v>
      </c>
      <c r="S54" s="64">
        <v>8734</v>
      </c>
      <c r="T54" s="63"/>
      <c r="U54" s="63"/>
      <c r="V54" s="63">
        <f t="shared" si="13"/>
        <v>100.72</v>
      </c>
      <c r="W54" s="63">
        <f t="shared" si="14"/>
        <v>0</v>
      </c>
      <c r="X54" s="66">
        <v>100</v>
      </c>
      <c r="Y54" s="18">
        <f t="shared" si="15"/>
        <v>9000</v>
      </c>
      <c r="Z54" s="18"/>
      <c r="AA54" s="81"/>
      <c r="AB54" s="82"/>
    </row>
    <row r="55" s="1" customFormat="1" ht="18" customHeight="1" spans="2:28">
      <c r="B55" s="16" t="s">
        <v>144</v>
      </c>
      <c r="C55" s="17">
        <v>166814022</v>
      </c>
      <c r="D55" s="17" t="s">
        <v>145</v>
      </c>
      <c r="E55" s="17">
        <v>13069644689</v>
      </c>
      <c r="F55" s="17" t="s">
        <v>107</v>
      </c>
      <c r="G55" s="15">
        <v>1000</v>
      </c>
      <c r="H55" s="17">
        <v>18016045481</v>
      </c>
      <c r="I55" s="17" t="s">
        <v>108</v>
      </c>
      <c r="J55" s="35" t="s">
        <v>109</v>
      </c>
      <c r="K55" s="17" t="s">
        <v>131</v>
      </c>
      <c r="L55" s="16" t="s">
        <v>144</v>
      </c>
      <c r="M55" s="33">
        <v>0</v>
      </c>
      <c r="N55" s="33">
        <v>0</v>
      </c>
      <c r="O55" s="34">
        <v>8986</v>
      </c>
      <c r="P55" s="34">
        <v>53.86</v>
      </c>
      <c r="Q55" s="34">
        <v>8986</v>
      </c>
      <c r="R55" s="63">
        <f t="shared" si="12"/>
        <v>8932.14</v>
      </c>
      <c r="S55" s="64">
        <v>8832</v>
      </c>
      <c r="T55" s="63"/>
      <c r="U55" s="63"/>
      <c r="V55" s="63">
        <f t="shared" si="13"/>
        <v>100.14</v>
      </c>
      <c r="W55" s="63">
        <f t="shared" si="14"/>
        <v>0</v>
      </c>
      <c r="X55" s="66">
        <v>100</v>
      </c>
      <c r="Y55" s="18">
        <f t="shared" si="15"/>
        <v>9000</v>
      </c>
      <c r="Z55" s="18"/>
      <c r="AA55" s="81"/>
      <c r="AB55" s="82"/>
    </row>
    <row r="56" s="1" customFormat="1" ht="18" customHeight="1" spans="2:28">
      <c r="B56" s="16" t="s">
        <v>146</v>
      </c>
      <c r="C56" s="17">
        <v>806718576</v>
      </c>
      <c r="D56" s="17" t="s">
        <v>147</v>
      </c>
      <c r="E56" s="17">
        <v>13069644945</v>
      </c>
      <c r="F56" s="17" t="s">
        <v>107</v>
      </c>
      <c r="G56" s="15">
        <v>1000</v>
      </c>
      <c r="H56" s="17">
        <v>18016045481</v>
      </c>
      <c r="I56" s="17" t="s">
        <v>108</v>
      </c>
      <c r="J56" s="35" t="s">
        <v>109</v>
      </c>
      <c r="K56" s="17" t="s">
        <v>131</v>
      </c>
      <c r="L56" s="37" t="s">
        <v>146</v>
      </c>
      <c r="M56" s="33">
        <v>0</v>
      </c>
      <c r="N56" s="33">
        <v>0</v>
      </c>
      <c r="O56" s="34">
        <v>9387</v>
      </c>
      <c r="P56" s="34">
        <v>56.27</v>
      </c>
      <c r="Q56" s="34">
        <v>9387</v>
      </c>
      <c r="R56" s="63">
        <f t="shared" si="12"/>
        <v>9330.73</v>
      </c>
      <c r="S56" s="64">
        <v>9230</v>
      </c>
      <c r="T56" s="63"/>
      <c r="U56" s="63"/>
      <c r="V56" s="63">
        <f t="shared" si="13"/>
        <v>100.73</v>
      </c>
      <c r="W56" s="63">
        <f t="shared" si="14"/>
        <v>0</v>
      </c>
      <c r="X56" s="66">
        <v>100</v>
      </c>
      <c r="Y56" s="18">
        <f t="shared" si="15"/>
        <v>9000</v>
      </c>
      <c r="Z56" s="18"/>
      <c r="AA56" s="81"/>
      <c r="AB56" s="82"/>
    </row>
    <row r="57" s="1" customFormat="1" ht="18" customHeight="1" spans="2:28">
      <c r="B57" s="16" t="s">
        <v>148</v>
      </c>
      <c r="C57" s="17">
        <v>344875496</v>
      </c>
      <c r="D57" s="17" t="s">
        <v>149</v>
      </c>
      <c r="E57" s="17">
        <v>13069646406</v>
      </c>
      <c r="F57" s="17" t="s">
        <v>107</v>
      </c>
      <c r="G57" s="15">
        <v>1000</v>
      </c>
      <c r="H57" s="17">
        <v>18016045481</v>
      </c>
      <c r="I57" s="17" t="s">
        <v>108</v>
      </c>
      <c r="J57" s="35" t="s">
        <v>109</v>
      </c>
      <c r="K57" s="17" t="s">
        <v>131</v>
      </c>
      <c r="L57" s="37" t="s">
        <v>148</v>
      </c>
      <c r="M57" s="33">
        <v>0</v>
      </c>
      <c r="N57" s="33">
        <v>0</v>
      </c>
      <c r="O57" s="34">
        <v>8889</v>
      </c>
      <c r="P57" s="34">
        <v>53.29</v>
      </c>
      <c r="Q57" s="34">
        <v>8889</v>
      </c>
      <c r="R57" s="63">
        <f t="shared" si="12"/>
        <v>8835.71</v>
      </c>
      <c r="S57" s="64">
        <v>8735</v>
      </c>
      <c r="T57" s="63"/>
      <c r="U57" s="63"/>
      <c r="V57" s="63">
        <f t="shared" si="13"/>
        <v>100.71</v>
      </c>
      <c r="W57" s="63">
        <f t="shared" si="14"/>
        <v>0</v>
      </c>
      <c r="X57" s="66">
        <v>100</v>
      </c>
      <c r="Y57" s="18">
        <f t="shared" si="15"/>
        <v>9000</v>
      </c>
      <c r="Z57" s="18"/>
      <c r="AA57" s="81"/>
      <c r="AB57" s="82"/>
    </row>
    <row r="58" s="1" customFormat="1" ht="18" customHeight="1" spans="2:28">
      <c r="B58" s="16" t="s">
        <v>150</v>
      </c>
      <c r="C58" s="17">
        <v>790831156</v>
      </c>
      <c r="D58" s="17" t="s">
        <v>151</v>
      </c>
      <c r="E58" s="17">
        <v>17129371019</v>
      </c>
      <c r="F58" s="17" t="s">
        <v>152</v>
      </c>
      <c r="G58" s="15">
        <v>1000</v>
      </c>
      <c r="H58" s="17">
        <v>17129371019</v>
      </c>
      <c r="I58" s="17" t="s">
        <v>153</v>
      </c>
      <c r="J58" s="406" t="s">
        <v>29</v>
      </c>
      <c r="K58" s="17" t="s">
        <v>154</v>
      </c>
      <c r="L58" s="16" t="s">
        <v>150</v>
      </c>
      <c r="M58" s="33">
        <v>0</v>
      </c>
      <c r="N58" s="33">
        <v>0</v>
      </c>
      <c r="O58" s="34">
        <v>8992</v>
      </c>
      <c r="P58" s="34">
        <v>53.92</v>
      </c>
      <c r="Q58" s="34">
        <v>8992</v>
      </c>
      <c r="R58" s="63">
        <f t="shared" si="12"/>
        <v>8938.08</v>
      </c>
      <c r="S58" s="64">
        <v>8838</v>
      </c>
      <c r="T58" s="63"/>
      <c r="U58" s="67"/>
      <c r="V58" s="63">
        <f t="shared" si="13"/>
        <v>100.08</v>
      </c>
      <c r="W58" s="63">
        <f t="shared" si="14"/>
        <v>0</v>
      </c>
      <c r="X58" s="66">
        <v>100</v>
      </c>
      <c r="Y58" s="18">
        <f t="shared" si="15"/>
        <v>9000</v>
      </c>
      <c r="Z58" s="18" t="s">
        <v>31</v>
      </c>
      <c r="AA58" s="81">
        <v>43920</v>
      </c>
      <c r="AB58" s="82"/>
    </row>
    <row r="59" s="1" customFormat="1" ht="18" customHeight="1" spans="2:28">
      <c r="B59" s="16" t="s">
        <v>155</v>
      </c>
      <c r="C59" s="17">
        <v>468066157</v>
      </c>
      <c r="D59" s="17" t="s">
        <v>156</v>
      </c>
      <c r="E59" s="17">
        <v>17129370569</v>
      </c>
      <c r="F59" s="17" t="s">
        <v>152</v>
      </c>
      <c r="G59" s="15">
        <v>1000</v>
      </c>
      <c r="H59" s="17">
        <v>17129370569</v>
      </c>
      <c r="I59" s="17" t="s">
        <v>153</v>
      </c>
      <c r="J59" s="406" t="s">
        <v>29</v>
      </c>
      <c r="K59" s="17" t="s">
        <v>154</v>
      </c>
      <c r="L59" s="16" t="s">
        <v>155</v>
      </c>
      <c r="M59" s="33">
        <v>0</v>
      </c>
      <c r="N59" s="33">
        <v>0</v>
      </c>
      <c r="O59" s="34">
        <v>9087</v>
      </c>
      <c r="P59" s="34">
        <v>54.47</v>
      </c>
      <c r="Q59" s="34">
        <v>9087</v>
      </c>
      <c r="R59" s="63">
        <f t="shared" si="12"/>
        <v>9032.53</v>
      </c>
      <c r="S59" s="64">
        <v>8932</v>
      </c>
      <c r="T59" s="63"/>
      <c r="U59" s="67" t="s">
        <v>157</v>
      </c>
      <c r="V59" s="63">
        <f t="shared" si="13"/>
        <v>100.53</v>
      </c>
      <c r="W59" s="63">
        <f t="shared" si="14"/>
        <v>0</v>
      </c>
      <c r="X59" s="66">
        <v>100</v>
      </c>
      <c r="Y59" s="18">
        <f t="shared" si="15"/>
        <v>9000</v>
      </c>
      <c r="Z59" s="18" t="s">
        <v>31</v>
      </c>
      <c r="AA59" s="81">
        <v>43920</v>
      </c>
      <c r="AB59" s="82"/>
    </row>
    <row r="60" s="1" customFormat="1" ht="18" customHeight="1" spans="2:28">
      <c r="B60" s="16" t="s">
        <v>158</v>
      </c>
      <c r="C60" s="17">
        <v>859973830</v>
      </c>
      <c r="D60" s="17" t="s">
        <v>159</v>
      </c>
      <c r="E60" s="17">
        <v>17129370119</v>
      </c>
      <c r="F60" s="17" t="s">
        <v>152</v>
      </c>
      <c r="G60" s="15">
        <v>1000</v>
      </c>
      <c r="H60" s="17">
        <v>17129370119</v>
      </c>
      <c r="I60" s="17" t="s">
        <v>153</v>
      </c>
      <c r="J60" s="406" t="s">
        <v>29</v>
      </c>
      <c r="K60" s="17" t="s">
        <v>160</v>
      </c>
      <c r="L60" s="16" t="s">
        <v>158</v>
      </c>
      <c r="M60" s="33">
        <v>0</v>
      </c>
      <c r="N60" s="33">
        <v>0</v>
      </c>
      <c r="O60" s="34">
        <v>11284</v>
      </c>
      <c r="P60" s="34">
        <v>67.64</v>
      </c>
      <c r="Q60" s="34">
        <v>11284</v>
      </c>
      <c r="R60" s="63">
        <f t="shared" si="12"/>
        <v>11216.36</v>
      </c>
      <c r="S60" s="64">
        <v>11116</v>
      </c>
      <c r="T60" s="63"/>
      <c r="U60" s="63"/>
      <c r="V60" s="63">
        <f t="shared" si="13"/>
        <v>100.36</v>
      </c>
      <c r="W60" s="63">
        <f t="shared" si="14"/>
        <v>0</v>
      </c>
      <c r="X60" s="66">
        <v>100</v>
      </c>
      <c r="Y60" s="18">
        <f t="shared" si="15"/>
        <v>9000</v>
      </c>
      <c r="Z60" s="18" t="s">
        <v>31</v>
      </c>
      <c r="AA60" s="81">
        <v>43920</v>
      </c>
      <c r="AB60" s="82"/>
    </row>
    <row r="61" s="1" customFormat="1" ht="18" customHeight="1" spans="2:28">
      <c r="B61" s="16" t="s">
        <v>161</v>
      </c>
      <c r="C61" s="17">
        <v>122040565</v>
      </c>
      <c r="D61" s="17" t="s">
        <v>162</v>
      </c>
      <c r="E61" s="17">
        <v>17179870409</v>
      </c>
      <c r="F61" s="17" t="s">
        <v>152</v>
      </c>
      <c r="G61" s="17">
        <v>2000</v>
      </c>
      <c r="H61" s="17">
        <v>17179870409</v>
      </c>
      <c r="I61" s="17" t="s">
        <v>153</v>
      </c>
      <c r="J61" s="406" t="s">
        <v>29</v>
      </c>
      <c r="K61" s="17" t="s">
        <v>163</v>
      </c>
      <c r="L61" s="16" t="s">
        <v>161</v>
      </c>
      <c r="M61" s="33">
        <v>0</v>
      </c>
      <c r="N61" s="33">
        <v>0</v>
      </c>
      <c r="O61" s="34">
        <v>9181</v>
      </c>
      <c r="P61" s="34">
        <v>55.01</v>
      </c>
      <c r="Q61" s="34">
        <v>9181</v>
      </c>
      <c r="R61" s="63">
        <f t="shared" si="12"/>
        <v>9125.99</v>
      </c>
      <c r="S61" s="64">
        <v>9025</v>
      </c>
      <c r="T61" s="63"/>
      <c r="U61" s="63"/>
      <c r="V61" s="63">
        <f t="shared" si="13"/>
        <v>100.99</v>
      </c>
      <c r="W61" s="63">
        <f t="shared" si="14"/>
        <v>0</v>
      </c>
      <c r="X61" s="66">
        <v>100</v>
      </c>
      <c r="Y61" s="18">
        <f t="shared" si="15"/>
        <v>9000</v>
      </c>
      <c r="Z61" s="18"/>
      <c r="AA61" s="81"/>
      <c r="AB61" s="82"/>
    </row>
    <row r="62" s="1" customFormat="1" ht="18" customHeight="1" spans="2:28">
      <c r="B62" s="16" t="s">
        <v>164</v>
      </c>
      <c r="C62" s="17">
        <v>542226994</v>
      </c>
      <c r="D62" s="17" t="s">
        <v>165</v>
      </c>
      <c r="E62" s="17">
        <v>17179870406</v>
      </c>
      <c r="F62" s="17" t="s">
        <v>152</v>
      </c>
      <c r="G62" s="17">
        <v>2000</v>
      </c>
      <c r="H62" s="17">
        <v>17179870406</v>
      </c>
      <c r="I62" s="17" t="s">
        <v>153</v>
      </c>
      <c r="J62" s="406" t="s">
        <v>29</v>
      </c>
      <c r="K62" s="17" t="s">
        <v>163</v>
      </c>
      <c r="L62" s="16" t="s">
        <v>164</v>
      </c>
      <c r="M62" s="33">
        <v>0</v>
      </c>
      <c r="N62" s="33">
        <v>0</v>
      </c>
      <c r="O62" s="34">
        <v>12486</v>
      </c>
      <c r="P62" s="34">
        <v>74.86</v>
      </c>
      <c r="Q62" s="34">
        <v>12486</v>
      </c>
      <c r="R62" s="63">
        <f t="shared" si="12"/>
        <v>12411.14</v>
      </c>
      <c r="S62" s="64">
        <v>12311</v>
      </c>
      <c r="T62" s="63"/>
      <c r="U62" s="63"/>
      <c r="V62" s="63">
        <f t="shared" si="13"/>
        <v>100.14</v>
      </c>
      <c r="W62" s="63">
        <f t="shared" si="14"/>
        <v>0</v>
      </c>
      <c r="X62" s="66">
        <v>100</v>
      </c>
      <c r="Y62" s="18">
        <f t="shared" si="15"/>
        <v>9000</v>
      </c>
      <c r="Z62" s="18"/>
      <c r="AA62" s="81"/>
      <c r="AB62" s="82"/>
    </row>
    <row r="63" s="1" customFormat="1" ht="18" customHeight="1" spans="2:28">
      <c r="B63" s="16" t="s">
        <v>166</v>
      </c>
      <c r="C63" s="17">
        <v>515388514</v>
      </c>
      <c r="D63" s="17" t="s">
        <v>167</v>
      </c>
      <c r="E63" s="17">
        <v>17179870004</v>
      </c>
      <c r="F63" s="17" t="s">
        <v>152</v>
      </c>
      <c r="G63" s="15">
        <v>1000</v>
      </c>
      <c r="H63" s="17" t="s">
        <v>168</v>
      </c>
      <c r="I63" s="17" t="s">
        <v>169</v>
      </c>
      <c r="J63" s="36" t="s">
        <v>170</v>
      </c>
      <c r="K63" s="17" t="s">
        <v>171</v>
      </c>
      <c r="L63" s="16" t="s">
        <v>166</v>
      </c>
      <c r="M63" s="33">
        <v>0</v>
      </c>
      <c r="N63" s="33">
        <v>0</v>
      </c>
      <c r="O63" s="34">
        <v>8988</v>
      </c>
      <c r="P63" s="34">
        <v>53.88</v>
      </c>
      <c r="Q63" s="34">
        <v>8988</v>
      </c>
      <c r="R63" s="63">
        <f t="shared" si="12"/>
        <v>8934.12</v>
      </c>
      <c r="S63" s="64">
        <v>8834</v>
      </c>
      <c r="T63" s="63"/>
      <c r="U63" s="63"/>
      <c r="V63" s="63">
        <f t="shared" si="13"/>
        <v>100.12</v>
      </c>
      <c r="W63" s="63">
        <f t="shared" si="14"/>
        <v>0</v>
      </c>
      <c r="X63" s="66">
        <v>100</v>
      </c>
      <c r="Y63" s="18">
        <f t="shared" si="15"/>
        <v>9000</v>
      </c>
      <c r="Z63" s="18" t="s">
        <v>31</v>
      </c>
      <c r="AA63" s="81">
        <v>43920</v>
      </c>
      <c r="AB63" s="82"/>
    </row>
    <row r="64" s="1" customFormat="1" ht="18" customHeight="1" spans="2:28">
      <c r="B64" s="16" t="s">
        <v>172</v>
      </c>
      <c r="C64" s="17">
        <v>512359241</v>
      </c>
      <c r="D64" s="17" t="s">
        <v>173</v>
      </c>
      <c r="E64" s="17">
        <v>17179870014</v>
      </c>
      <c r="F64" s="17" t="s">
        <v>152</v>
      </c>
      <c r="G64" s="15">
        <v>1000</v>
      </c>
      <c r="H64" s="17" t="s">
        <v>168</v>
      </c>
      <c r="I64" s="17" t="s">
        <v>169</v>
      </c>
      <c r="J64" s="36" t="s">
        <v>170</v>
      </c>
      <c r="K64" s="17" t="s">
        <v>171</v>
      </c>
      <c r="L64" s="16" t="s">
        <v>172</v>
      </c>
      <c r="M64" s="33">
        <v>0</v>
      </c>
      <c r="N64" s="33">
        <v>0</v>
      </c>
      <c r="O64" s="34">
        <v>9089</v>
      </c>
      <c r="P64" s="34">
        <v>54.49</v>
      </c>
      <c r="Q64" s="34">
        <v>9089</v>
      </c>
      <c r="R64" s="63">
        <f t="shared" si="12"/>
        <v>9034.51</v>
      </c>
      <c r="S64" s="64">
        <v>8934</v>
      </c>
      <c r="T64" s="63"/>
      <c r="U64" s="63"/>
      <c r="V64" s="63">
        <f t="shared" si="13"/>
        <v>100.51</v>
      </c>
      <c r="W64" s="63">
        <f t="shared" si="14"/>
        <v>0</v>
      </c>
      <c r="X64" s="66">
        <v>100</v>
      </c>
      <c r="Y64" s="18">
        <f t="shared" si="15"/>
        <v>9000</v>
      </c>
      <c r="Z64" s="18" t="s">
        <v>31</v>
      </c>
      <c r="AA64" s="81">
        <v>43920</v>
      </c>
      <c r="AB64" s="82"/>
    </row>
    <row r="65" s="1" customFormat="1" ht="18" customHeight="1" spans="2:28">
      <c r="B65" s="16" t="s">
        <v>174</v>
      </c>
      <c r="C65" s="17">
        <v>240412193</v>
      </c>
      <c r="D65" s="17" t="s">
        <v>175</v>
      </c>
      <c r="E65" s="17">
        <v>17179870024</v>
      </c>
      <c r="F65" s="17" t="s">
        <v>152</v>
      </c>
      <c r="G65" s="15">
        <v>1000</v>
      </c>
      <c r="H65" s="17" t="s">
        <v>168</v>
      </c>
      <c r="I65" s="17" t="s">
        <v>169</v>
      </c>
      <c r="J65" s="36" t="s">
        <v>170</v>
      </c>
      <c r="K65" s="17" t="s">
        <v>171</v>
      </c>
      <c r="L65" s="16" t="s">
        <v>174</v>
      </c>
      <c r="M65" s="33">
        <v>0</v>
      </c>
      <c r="N65" s="33">
        <v>0</v>
      </c>
      <c r="O65" s="34">
        <v>8995</v>
      </c>
      <c r="P65" s="34">
        <v>53.95</v>
      </c>
      <c r="Q65" s="34">
        <v>8995</v>
      </c>
      <c r="R65" s="63">
        <f t="shared" si="12"/>
        <v>8941.05</v>
      </c>
      <c r="S65" s="64">
        <v>8841</v>
      </c>
      <c r="T65" s="63"/>
      <c r="U65" s="63"/>
      <c r="V65" s="63">
        <f t="shared" si="13"/>
        <v>100.05</v>
      </c>
      <c r="W65" s="63">
        <f t="shared" si="14"/>
        <v>0</v>
      </c>
      <c r="X65" s="66">
        <v>100</v>
      </c>
      <c r="Y65" s="18">
        <f t="shared" si="15"/>
        <v>9000</v>
      </c>
      <c r="Z65" s="18" t="s">
        <v>31</v>
      </c>
      <c r="AA65" s="81">
        <v>43920</v>
      </c>
      <c r="AB65" s="82"/>
    </row>
    <row r="66" s="1" customFormat="1" ht="18" customHeight="1" spans="2:28">
      <c r="B66" s="16" t="s">
        <v>176</v>
      </c>
      <c r="C66" s="17">
        <v>896713393</v>
      </c>
      <c r="D66" s="17" t="s">
        <v>177</v>
      </c>
      <c r="E66" s="17">
        <v>17179870034</v>
      </c>
      <c r="F66" s="17" t="s">
        <v>152</v>
      </c>
      <c r="G66" s="15">
        <v>1000</v>
      </c>
      <c r="H66" s="17" t="s">
        <v>168</v>
      </c>
      <c r="I66" s="17" t="s">
        <v>169</v>
      </c>
      <c r="J66" s="36" t="s">
        <v>170</v>
      </c>
      <c r="K66" s="17" t="s">
        <v>171</v>
      </c>
      <c r="L66" s="16" t="s">
        <v>176</v>
      </c>
      <c r="M66" s="33">
        <v>0</v>
      </c>
      <c r="N66" s="33">
        <v>0</v>
      </c>
      <c r="O66" s="34">
        <v>5290</v>
      </c>
      <c r="P66" s="34">
        <v>31.7</v>
      </c>
      <c r="Q66" s="34">
        <v>5290</v>
      </c>
      <c r="R66" s="63">
        <f t="shared" si="12"/>
        <v>5258.3</v>
      </c>
      <c r="S66" s="64">
        <v>5158</v>
      </c>
      <c r="T66" s="63"/>
      <c r="U66" s="63"/>
      <c r="V66" s="63">
        <f t="shared" si="13"/>
        <v>100.3</v>
      </c>
      <c r="W66" s="63">
        <f t="shared" si="14"/>
        <v>0</v>
      </c>
      <c r="X66" s="66">
        <v>100</v>
      </c>
      <c r="Y66" s="18">
        <f t="shared" si="15"/>
        <v>9000</v>
      </c>
      <c r="Z66" s="18" t="s">
        <v>31</v>
      </c>
      <c r="AA66" s="81">
        <v>43920</v>
      </c>
      <c r="AB66" s="82"/>
    </row>
    <row r="67" s="1" customFormat="1" ht="18" customHeight="1" spans="2:28">
      <c r="B67" s="16" t="s">
        <v>178</v>
      </c>
      <c r="C67" s="17">
        <v>742647188</v>
      </c>
      <c r="D67" s="17" t="s">
        <v>179</v>
      </c>
      <c r="E67" s="17">
        <v>17179870040</v>
      </c>
      <c r="F67" s="17" t="s">
        <v>152</v>
      </c>
      <c r="G67" s="15">
        <v>1000</v>
      </c>
      <c r="H67" s="17" t="s">
        <v>168</v>
      </c>
      <c r="I67" s="17" t="s">
        <v>169</v>
      </c>
      <c r="J67" s="36" t="s">
        <v>170</v>
      </c>
      <c r="K67" s="17" t="s">
        <v>171</v>
      </c>
      <c r="L67" s="16" t="s">
        <v>178</v>
      </c>
      <c r="M67" s="33">
        <v>0</v>
      </c>
      <c r="N67" s="33">
        <v>0</v>
      </c>
      <c r="O67" s="34">
        <v>9183</v>
      </c>
      <c r="P67" s="34">
        <v>55.03</v>
      </c>
      <c r="Q67" s="34">
        <v>9183</v>
      </c>
      <c r="R67" s="63">
        <f t="shared" si="12"/>
        <v>9127.97</v>
      </c>
      <c r="S67" s="64">
        <v>9027</v>
      </c>
      <c r="T67" s="63"/>
      <c r="U67" s="63"/>
      <c r="V67" s="63">
        <f t="shared" si="13"/>
        <v>100.97</v>
      </c>
      <c r="W67" s="63">
        <f t="shared" si="14"/>
        <v>0</v>
      </c>
      <c r="X67" s="66">
        <v>100</v>
      </c>
      <c r="Y67" s="18">
        <f t="shared" si="15"/>
        <v>9000</v>
      </c>
      <c r="Z67" s="18" t="s">
        <v>31</v>
      </c>
      <c r="AA67" s="81">
        <v>43920</v>
      </c>
      <c r="AB67" s="82"/>
    </row>
    <row r="68" s="1" customFormat="1" ht="18" customHeight="1" spans="2:28">
      <c r="B68" s="16" t="s">
        <v>180</v>
      </c>
      <c r="C68" s="17">
        <v>955335641</v>
      </c>
      <c r="D68" s="17" t="s">
        <v>181</v>
      </c>
      <c r="E68" s="17">
        <v>17179870041</v>
      </c>
      <c r="F68" s="17" t="s">
        <v>152</v>
      </c>
      <c r="G68" s="15">
        <v>1000</v>
      </c>
      <c r="H68" s="17" t="s">
        <v>168</v>
      </c>
      <c r="I68" s="17" t="s">
        <v>169</v>
      </c>
      <c r="J68" s="36" t="s">
        <v>170</v>
      </c>
      <c r="K68" s="17" t="s">
        <v>171</v>
      </c>
      <c r="L68" s="16" t="s">
        <v>180</v>
      </c>
      <c r="M68" s="33">
        <v>0</v>
      </c>
      <c r="N68" s="33">
        <v>0</v>
      </c>
      <c r="O68" s="34">
        <v>8890</v>
      </c>
      <c r="P68" s="34">
        <v>53.3</v>
      </c>
      <c r="Q68" s="34">
        <v>8890</v>
      </c>
      <c r="R68" s="63">
        <f t="shared" si="12"/>
        <v>8836.7</v>
      </c>
      <c r="S68" s="64">
        <v>8736</v>
      </c>
      <c r="T68" s="63"/>
      <c r="U68" s="63"/>
      <c r="V68" s="63">
        <f t="shared" si="13"/>
        <v>100.7</v>
      </c>
      <c r="W68" s="63">
        <f t="shared" si="14"/>
        <v>0</v>
      </c>
      <c r="X68" s="66">
        <v>100</v>
      </c>
      <c r="Y68" s="18">
        <f t="shared" si="15"/>
        <v>9000</v>
      </c>
      <c r="Z68" s="18" t="s">
        <v>31</v>
      </c>
      <c r="AA68" s="81">
        <v>43920</v>
      </c>
      <c r="AB68" s="82"/>
    </row>
    <row r="69" s="1" customFormat="1" ht="18" customHeight="1" spans="2:28">
      <c r="B69" s="16" t="s">
        <v>182</v>
      </c>
      <c r="C69" s="17">
        <v>451661056</v>
      </c>
      <c r="D69" s="17" t="s">
        <v>183</v>
      </c>
      <c r="E69" s="17">
        <v>17179870042</v>
      </c>
      <c r="F69" s="17" t="s">
        <v>152</v>
      </c>
      <c r="G69" s="15">
        <v>1000</v>
      </c>
      <c r="H69" s="17" t="s">
        <v>168</v>
      </c>
      <c r="I69" s="17" t="s">
        <v>169</v>
      </c>
      <c r="J69" s="36" t="s">
        <v>170</v>
      </c>
      <c r="K69" s="17" t="s">
        <v>171</v>
      </c>
      <c r="L69" s="16" t="s">
        <v>182</v>
      </c>
      <c r="M69" s="33">
        <v>0</v>
      </c>
      <c r="N69" s="33">
        <v>0</v>
      </c>
      <c r="O69" s="34">
        <v>9289</v>
      </c>
      <c r="P69" s="34">
        <v>55.69</v>
      </c>
      <c r="Q69" s="34">
        <v>9289</v>
      </c>
      <c r="R69" s="63">
        <f t="shared" si="12"/>
        <v>9233.31</v>
      </c>
      <c r="S69" s="64">
        <v>9133</v>
      </c>
      <c r="T69" s="63"/>
      <c r="U69" s="63"/>
      <c r="V69" s="63">
        <f t="shared" si="13"/>
        <v>100.31</v>
      </c>
      <c r="W69" s="63">
        <f t="shared" si="14"/>
        <v>0</v>
      </c>
      <c r="X69" s="66">
        <v>100</v>
      </c>
      <c r="Y69" s="18">
        <f t="shared" si="15"/>
        <v>9000</v>
      </c>
      <c r="Z69" s="18" t="s">
        <v>31</v>
      </c>
      <c r="AA69" s="81">
        <v>43920</v>
      </c>
      <c r="AB69" s="82"/>
    </row>
    <row r="70" s="1" customFormat="1" ht="18" customHeight="1" spans="2:28">
      <c r="B70" s="16" t="s">
        <v>184</v>
      </c>
      <c r="C70" s="17">
        <v>659949822</v>
      </c>
      <c r="D70" s="17" t="s">
        <v>185</v>
      </c>
      <c r="E70" s="17">
        <v>17179870043</v>
      </c>
      <c r="F70" s="17" t="s">
        <v>152</v>
      </c>
      <c r="G70" s="15">
        <v>1000</v>
      </c>
      <c r="H70" s="17" t="s">
        <v>168</v>
      </c>
      <c r="I70" s="17" t="s">
        <v>169</v>
      </c>
      <c r="J70" s="36" t="s">
        <v>170</v>
      </c>
      <c r="K70" s="17" t="s">
        <v>171</v>
      </c>
      <c r="L70" s="16" t="s">
        <v>184</v>
      </c>
      <c r="M70" s="33">
        <v>0</v>
      </c>
      <c r="N70" s="33">
        <v>0</v>
      </c>
      <c r="O70" s="34">
        <v>8894</v>
      </c>
      <c r="P70" s="34">
        <v>53.34</v>
      </c>
      <c r="Q70" s="34">
        <v>8894</v>
      </c>
      <c r="R70" s="63">
        <f t="shared" si="12"/>
        <v>8840.66</v>
      </c>
      <c r="S70" s="64">
        <v>8740</v>
      </c>
      <c r="T70" s="63"/>
      <c r="U70" s="63"/>
      <c r="V70" s="63">
        <f t="shared" si="13"/>
        <v>100.66</v>
      </c>
      <c r="W70" s="63">
        <f t="shared" si="14"/>
        <v>0</v>
      </c>
      <c r="X70" s="66">
        <v>100</v>
      </c>
      <c r="Y70" s="18">
        <f t="shared" si="15"/>
        <v>9000</v>
      </c>
      <c r="Z70" s="18" t="s">
        <v>31</v>
      </c>
      <c r="AA70" s="81">
        <v>43920</v>
      </c>
      <c r="AB70" s="82"/>
    </row>
    <row r="71" s="1" customFormat="1" ht="18" customHeight="1" spans="2:28">
      <c r="B71" s="16" t="s">
        <v>186</v>
      </c>
      <c r="C71" s="17">
        <v>780184033</v>
      </c>
      <c r="D71" s="17" t="s">
        <v>187</v>
      </c>
      <c r="E71" s="17">
        <v>17179870044</v>
      </c>
      <c r="F71" s="17" t="s">
        <v>152</v>
      </c>
      <c r="G71" s="15">
        <v>1000</v>
      </c>
      <c r="H71" s="17" t="s">
        <v>168</v>
      </c>
      <c r="I71" s="17" t="s">
        <v>169</v>
      </c>
      <c r="J71" s="36" t="s">
        <v>170</v>
      </c>
      <c r="K71" s="17" t="s">
        <v>171</v>
      </c>
      <c r="L71" s="16" t="s">
        <v>186</v>
      </c>
      <c r="M71" s="33">
        <v>0</v>
      </c>
      <c r="N71" s="33">
        <v>0</v>
      </c>
      <c r="O71" s="34">
        <v>8988</v>
      </c>
      <c r="P71" s="34">
        <v>53.88</v>
      </c>
      <c r="Q71" s="34">
        <v>8988</v>
      </c>
      <c r="R71" s="63">
        <f t="shared" si="12"/>
        <v>8934.12</v>
      </c>
      <c r="S71" s="64">
        <v>8834</v>
      </c>
      <c r="T71" s="63"/>
      <c r="U71" s="63"/>
      <c r="V71" s="63">
        <f t="shared" si="13"/>
        <v>100.12</v>
      </c>
      <c r="W71" s="63">
        <f t="shared" si="14"/>
        <v>0</v>
      </c>
      <c r="X71" s="66">
        <v>100</v>
      </c>
      <c r="Y71" s="18">
        <f t="shared" si="15"/>
        <v>9000</v>
      </c>
      <c r="Z71" s="18" t="s">
        <v>31</v>
      </c>
      <c r="AA71" s="81">
        <v>43920</v>
      </c>
      <c r="AB71" s="82"/>
    </row>
    <row r="72" s="1" customFormat="1" ht="18" customHeight="1" spans="2:28">
      <c r="B72" s="16" t="s">
        <v>188</v>
      </c>
      <c r="C72" s="17">
        <v>471781569</v>
      </c>
      <c r="D72" s="17" t="s">
        <v>189</v>
      </c>
      <c r="E72" s="17">
        <v>17179870045</v>
      </c>
      <c r="F72" s="17" t="s">
        <v>152</v>
      </c>
      <c r="G72" s="15">
        <v>1000</v>
      </c>
      <c r="H72" s="17" t="s">
        <v>168</v>
      </c>
      <c r="I72" s="17" t="s">
        <v>169</v>
      </c>
      <c r="J72" s="36" t="s">
        <v>170</v>
      </c>
      <c r="K72" s="17" t="s">
        <v>171</v>
      </c>
      <c r="L72" s="16" t="s">
        <v>188</v>
      </c>
      <c r="M72" s="33">
        <v>0</v>
      </c>
      <c r="N72" s="33">
        <v>0</v>
      </c>
      <c r="O72" s="34">
        <v>8990</v>
      </c>
      <c r="P72" s="34">
        <v>53.9</v>
      </c>
      <c r="Q72" s="34">
        <v>8990</v>
      </c>
      <c r="R72" s="63">
        <f t="shared" si="12"/>
        <v>8936.1</v>
      </c>
      <c r="S72" s="64">
        <v>8836</v>
      </c>
      <c r="T72" s="63"/>
      <c r="U72" s="63"/>
      <c r="V72" s="63">
        <f t="shared" si="13"/>
        <v>100.1</v>
      </c>
      <c r="W72" s="63">
        <f t="shared" si="14"/>
        <v>0</v>
      </c>
      <c r="X72" s="66">
        <v>100</v>
      </c>
      <c r="Y72" s="18">
        <f t="shared" si="15"/>
        <v>9000</v>
      </c>
      <c r="Z72" s="18" t="s">
        <v>31</v>
      </c>
      <c r="AA72" s="81">
        <v>43920</v>
      </c>
      <c r="AB72" s="82"/>
    </row>
    <row r="73" s="1" customFormat="1" ht="18" customHeight="1" spans="2:28">
      <c r="B73" s="16" t="s">
        <v>190</v>
      </c>
      <c r="C73" s="17">
        <v>631218904</v>
      </c>
      <c r="D73" s="17" t="s">
        <v>191</v>
      </c>
      <c r="E73" s="17">
        <v>17179870046</v>
      </c>
      <c r="F73" s="17" t="s">
        <v>152</v>
      </c>
      <c r="G73" s="15">
        <v>1000</v>
      </c>
      <c r="H73" s="17" t="s">
        <v>168</v>
      </c>
      <c r="I73" s="17" t="s">
        <v>169</v>
      </c>
      <c r="J73" s="36" t="s">
        <v>170</v>
      </c>
      <c r="K73" s="17" t="s">
        <v>192</v>
      </c>
      <c r="L73" s="16" t="s">
        <v>190</v>
      </c>
      <c r="M73" s="33">
        <v>0</v>
      </c>
      <c r="N73" s="33">
        <v>0</v>
      </c>
      <c r="O73" s="34">
        <v>9187</v>
      </c>
      <c r="P73" s="34">
        <v>55.07</v>
      </c>
      <c r="Q73" s="34">
        <v>9187</v>
      </c>
      <c r="R73" s="63">
        <f t="shared" si="12"/>
        <v>9131.93</v>
      </c>
      <c r="S73" s="64">
        <v>9031</v>
      </c>
      <c r="T73" s="63"/>
      <c r="U73" s="63"/>
      <c r="V73" s="63">
        <f t="shared" si="13"/>
        <v>100.93</v>
      </c>
      <c r="W73" s="63">
        <f t="shared" si="14"/>
        <v>0</v>
      </c>
      <c r="X73" s="66">
        <v>100</v>
      </c>
      <c r="Y73" s="18">
        <f t="shared" si="15"/>
        <v>9000</v>
      </c>
      <c r="Z73" s="18" t="s">
        <v>31</v>
      </c>
      <c r="AA73" s="81">
        <v>43920</v>
      </c>
      <c r="AB73" s="82"/>
    </row>
    <row r="74" s="1" customFormat="1" ht="18" customHeight="1" spans="2:28">
      <c r="B74" s="16" t="s">
        <v>193</v>
      </c>
      <c r="C74" s="17">
        <v>557710227</v>
      </c>
      <c r="D74" s="17" t="s">
        <v>194</v>
      </c>
      <c r="E74" s="17">
        <v>17179870047</v>
      </c>
      <c r="F74" s="17" t="s">
        <v>152</v>
      </c>
      <c r="G74" s="15">
        <v>1000</v>
      </c>
      <c r="H74" s="17" t="s">
        <v>168</v>
      </c>
      <c r="I74" s="17" t="s">
        <v>169</v>
      </c>
      <c r="J74" s="36" t="s">
        <v>170</v>
      </c>
      <c r="K74" s="17" t="s">
        <v>192</v>
      </c>
      <c r="L74" s="16" t="s">
        <v>193</v>
      </c>
      <c r="M74" s="33">
        <v>0</v>
      </c>
      <c r="N74" s="33">
        <v>0</v>
      </c>
      <c r="O74" s="34">
        <v>8989</v>
      </c>
      <c r="P74" s="34">
        <v>53.89</v>
      </c>
      <c r="Q74" s="34">
        <v>8989</v>
      </c>
      <c r="R74" s="63">
        <f t="shared" si="12"/>
        <v>8935.11</v>
      </c>
      <c r="S74" s="64">
        <v>8835</v>
      </c>
      <c r="T74" s="63"/>
      <c r="U74" s="63"/>
      <c r="V74" s="63">
        <f t="shared" si="13"/>
        <v>100.11</v>
      </c>
      <c r="W74" s="63">
        <f t="shared" si="14"/>
        <v>0</v>
      </c>
      <c r="X74" s="66">
        <v>100</v>
      </c>
      <c r="Y74" s="18">
        <f t="shared" si="15"/>
        <v>9000</v>
      </c>
      <c r="Z74" s="18" t="s">
        <v>31</v>
      </c>
      <c r="AA74" s="81">
        <v>43920</v>
      </c>
      <c r="AB74" s="82"/>
    </row>
    <row r="75" s="1" customFormat="1" ht="18" customHeight="1" spans="2:28">
      <c r="B75" s="16" t="s">
        <v>195</v>
      </c>
      <c r="C75" s="17">
        <v>299316318</v>
      </c>
      <c r="D75" s="17" t="s">
        <v>196</v>
      </c>
      <c r="E75" s="17">
        <v>17179870049</v>
      </c>
      <c r="F75" s="17" t="s">
        <v>152</v>
      </c>
      <c r="G75" s="15">
        <v>1000</v>
      </c>
      <c r="H75" s="17" t="s">
        <v>168</v>
      </c>
      <c r="I75" s="17" t="s">
        <v>169</v>
      </c>
      <c r="J75" s="36" t="s">
        <v>170</v>
      </c>
      <c r="K75" s="17" t="s">
        <v>192</v>
      </c>
      <c r="L75" s="16" t="s">
        <v>195</v>
      </c>
      <c r="M75" s="33">
        <v>0</v>
      </c>
      <c r="N75" s="33">
        <v>0</v>
      </c>
      <c r="O75" s="34">
        <v>8991</v>
      </c>
      <c r="P75" s="34">
        <v>53.91</v>
      </c>
      <c r="Q75" s="34">
        <v>8991</v>
      </c>
      <c r="R75" s="63">
        <f t="shared" si="12"/>
        <v>8937.09</v>
      </c>
      <c r="S75" s="64">
        <v>8837</v>
      </c>
      <c r="T75" s="63"/>
      <c r="U75" s="63"/>
      <c r="V75" s="63">
        <f t="shared" si="13"/>
        <v>100.09</v>
      </c>
      <c r="W75" s="63">
        <f t="shared" si="14"/>
        <v>0</v>
      </c>
      <c r="X75" s="66">
        <v>100</v>
      </c>
      <c r="Y75" s="18">
        <f t="shared" si="15"/>
        <v>9000</v>
      </c>
      <c r="Z75" s="18" t="s">
        <v>31</v>
      </c>
      <c r="AA75" s="81">
        <v>43920</v>
      </c>
      <c r="AB75" s="82"/>
    </row>
    <row r="76" s="1" customFormat="1" ht="18" customHeight="1" spans="2:28">
      <c r="B76" s="16" t="s">
        <v>197</v>
      </c>
      <c r="C76" s="17">
        <v>931447475</v>
      </c>
      <c r="D76" s="17" t="s">
        <v>198</v>
      </c>
      <c r="E76" s="17">
        <v>17179870247</v>
      </c>
      <c r="F76" s="17" t="s">
        <v>152</v>
      </c>
      <c r="G76" s="15">
        <v>1000</v>
      </c>
      <c r="H76" s="17" t="s">
        <v>168</v>
      </c>
      <c r="I76" s="17" t="s">
        <v>169</v>
      </c>
      <c r="J76" s="36" t="s">
        <v>170</v>
      </c>
      <c r="K76" s="17" t="s">
        <v>192</v>
      </c>
      <c r="L76" s="16" t="s">
        <v>197</v>
      </c>
      <c r="M76" s="33">
        <v>0</v>
      </c>
      <c r="N76" s="33">
        <v>0</v>
      </c>
      <c r="O76" s="34">
        <v>9286</v>
      </c>
      <c r="P76" s="34">
        <v>55.66</v>
      </c>
      <c r="Q76" s="34">
        <v>9286</v>
      </c>
      <c r="R76" s="63">
        <f t="shared" si="12"/>
        <v>9230.34</v>
      </c>
      <c r="S76" s="64">
        <v>9130</v>
      </c>
      <c r="T76" s="63"/>
      <c r="U76" s="63"/>
      <c r="V76" s="63">
        <f t="shared" si="13"/>
        <v>100.34</v>
      </c>
      <c r="W76" s="63">
        <f t="shared" si="14"/>
        <v>0</v>
      </c>
      <c r="X76" s="66">
        <v>100</v>
      </c>
      <c r="Y76" s="18">
        <f t="shared" si="15"/>
        <v>9000</v>
      </c>
      <c r="Z76" s="18" t="s">
        <v>31</v>
      </c>
      <c r="AA76" s="81">
        <v>43920</v>
      </c>
      <c r="AB76" s="82"/>
    </row>
    <row r="77" s="1" customFormat="1" ht="18" customHeight="1" spans="2:28">
      <c r="B77" s="16" t="s">
        <v>199</v>
      </c>
      <c r="C77" s="17">
        <v>155151523</v>
      </c>
      <c r="D77" s="17" t="s">
        <v>200</v>
      </c>
      <c r="E77" s="17">
        <v>17179870440</v>
      </c>
      <c r="F77" s="17" t="s">
        <v>152</v>
      </c>
      <c r="G77" s="15">
        <v>1000</v>
      </c>
      <c r="H77" s="17" t="s">
        <v>168</v>
      </c>
      <c r="I77" s="17" t="s">
        <v>169</v>
      </c>
      <c r="J77" s="36" t="s">
        <v>170</v>
      </c>
      <c r="K77" s="17" t="s">
        <v>192</v>
      </c>
      <c r="L77" s="16" t="s">
        <v>199</v>
      </c>
      <c r="M77" s="33">
        <v>0</v>
      </c>
      <c r="N77" s="33">
        <v>0</v>
      </c>
      <c r="O77" s="34">
        <v>8990</v>
      </c>
      <c r="P77" s="34">
        <v>53.9</v>
      </c>
      <c r="Q77" s="34">
        <v>8990</v>
      </c>
      <c r="R77" s="63">
        <f t="shared" si="12"/>
        <v>8936.1</v>
      </c>
      <c r="S77" s="64">
        <v>8836</v>
      </c>
      <c r="T77" s="63"/>
      <c r="U77" s="63"/>
      <c r="V77" s="63">
        <f t="shared" si="13"/>
        <v>100.1</v>
      </c>
      <c r="W77" s="63">
        <f t="shared" si="14"/>
        <v>0</v>
      </c>
      <c r="X77" s="66">
        <v>100</v>
      </c>
      <c r="Y77" s="18">
        <f t="shared" si="15"/>
        <v>9000</v>
      </c>
      <c r="Z77" s="18" t="s">
        <v>31</v>
      </c>
      <c r="AA77" s="81">
        <v>43920</v>
      </c>
      <c r="AB77" s="82"/>
    </row>
    <row r="78" s="1" customFormat="1" ht="18" customHeight="1" spans="2:28">
      <c r="B78" s="16" t="s">
        <v>201</v>
      </c>
      <c r="C78" s="17">
        <v>199901538</v>
      </c>
      <c r="D78" s="17" t="s">
        <v>202</v>
      </c>
      <c r="E78" s="17">
        <v>17179870146</v>
      </c>
      <c r="F78" s="17" t="s">
        <v>152</v>
      </c>
      <c r="G78" s="15">
        <v>1000</v>
      </c>
      <c r="H78" s="17" t="s">
        <v>168</v>
      </c>
      <c r="I78" s="17" t="s">
        <v>169</v>
      </c>
      <c r="J78" s="36" t="s">
        <v>170</v>
      </c>
      <c r="K78" s="17" t="s">
        <v>192</v>
      </c>
      <c r="L78" s="16" t="s">
        <v>201</v>
      </c>
      <c r="M78" s="33">
        <v>0</v>
      </c>
      <c r="N78" s="33">
        <v>0</v>
      </c>
      <c r="O78" s="34">
        <v>8991</v>
      </c>
      <c r="P78" s="34">
        <v>53.91</v>
      </c>
      <c r="Q78" s="34">
        <v>8991</v>
      </c>
      <c r="R78" s="63">
        <f t="shared" si="12"/>
        <v>8937.09</v>
      </c>
      <c r="S78" s="64">
        <v>8837</v>
      </c>
      <c r="T78" s="63"/>
      <c r="U78" s="63"/>
      <c r="V78" s="63">
        <f t="shared" si="13"/>
        <v>100.09</v>
      </c>
      <c r="W78" s="63">
        <f t="shared" si="14"/>
        <v>0</v>
      </c>
      <c r="X78" s="66">
        <v>100</v>
      </c>
      <c r="Y78" s="18">
        <f t="shared" si="15"/>
        <v>9000</v>
      </c>
      <c r="Z78" s="18" t="s">
        <v>31</v>
      </c>
      <c r="AA78" s="81">
        <v>43920</v>
      </c>
      <c r="AB78" s="82"/>
    </row>
    <row r="79" s="1" customFormat="1" ht="18" customHeight="1" spans="2:28">
      <c r="B79" s="16" t="s">
        <v>203</v>
      </c>
      <c r="C79" s="19">
        <v>475435983</v>
      </c>
      <c r="D79" s="18" t="s">
        <v>204</v>
      </c>
      <c r="E79" s="18">
        <v>17179870204</v>
      </c>
      <c r="F79" s="18" t="s">
        <v>152</v>
      </c>
      <c r="G79" s="15">
        <v>1000</v>
      </c>
      <c r="H79" s="18" t="s">
        <v>168</v>
      </c>
      <c r="I79" s="17" t="s">
        <v>169</v>
      </c>
      <c r="J79" s="36" t="s">
        <v>170</v>
      </c>
      <c r="K79" s="17" t="s">
        <v>192</v>
      </c>
      <c r="L79" s="37" t="s">
        <v>203</v>
      </c>
      <c r="M79" s="33">
        <v>0</v>
      </c>
      <c r="N79" s="33">
        <v>0</v>
      </c>
      <c r="O79" s="34">
        <v>9586</v>
      </c>
      <c r="P79" s="34">
        <v>57.46</v>
      </c>
      <c r="Q79" s="34">
        <v>9586</v>
      </c>
      <c r="R79" s="63">
        <f t="shared" si="12"/>
        <v>9528.54</v>
      </c>
      <c r="S79" s="64">
        <v>9428</v>
      </c>
      <c r="T79" s="63"/>
      <c r="U79" s="63"/>
      <c r="V79" s="63">
        <f t="shared" si="13"/>
        <v>100.54</v>
      </c>
      <c r="W79" s="63">
        <f t="shared" si="14"/>
        <v>0</v>
      </c>
      <c r="X79" s="66">
        <v>100</v>
      </c>
      <c r="Y79" s="18">
        <f t="shared" si="15"/>
        <v>9000</v>
      </c>
      <c r="Z79" s="18" t="s">
        <v>31</v>
      </c>
      <c r="AA79" s="81">
        <v>43920</v>
      </c>
      <c r="AB79" s="82"/>
    </row>
    <row r="80" s="1" customFormat="1" ht="18" customHeight="1" spans="2:28">
      <c r="B80" s="16" t="s">
        <v>205</v>
      </c>
      <c r="C80" s="18">
        <v>301187424</v>
      </c>
      <c r="D80" s="18" t="s">
        <v>206</v>
      </c>
      <c r="E80" s="18">
        <v>17179870194</v>
      </c>
      <c r="F80" s="18" t="s">
        <v>152</v>
      </c>
      <c r="G80" s="15">
        <v>1000</v>
      </c>
      <c r="H80" s="18" t="s">
        <v>168</v>
      </c>
      <c r="I80" s="17" t="s">
        <v>169</v>
      </c>
      <c r="J80" s="36" t="s">
        <v>170</v>
      </c>
      <c r="K80" s="17" t="s">
        <v>192</v>
      </c>
      <c r="L80" s="37" t="s">
        <v>205</v>
      </c>
      <c r="M80" s="33">
        <v>0</v>
      </c>
      <c r="N80" s="33">
        <v>0</v>
      </c>
      <c r="O80" s="34">
        <v>9188</v>
      </c>
      <c r="P80" s="34">
        <v>55.08</v>
      </c>
      <c r="Q80" s="34">
        <v>9188</v>
      </c>
      <c r="R80" s="63">
        <f t="shared" si="12"/>
        <v>9132.92</v>
      </c>
      <c r="S80" s="64">
        <v>9032</v>
      </c>
      <c r="T80" s="63"/>
      <c r="U80" s="63"/>
      <c r="V80" s="63">
        <f t="shared" si="13"/>
        <v>100.92</v>
      </c>
      <c r="W80" s="63">
        <f t="shared" si="14"/>
        <v>0</v>
      </c>
      <c r="X80" s="66">
        <v>100</v>
      </c>
      <c r="Y80" s="18">
        <f t="shared" si="15"/>
        <v>9000</v>
      </c>
      <c r="Z80" s="18" t="s">
        <v>31</v>
      </c>
      <c r="AA80" s="81">
        <v>43920</v>
      </c>
      <c r="AB80" s="82"/>
    </row>
    <row r="81" s="1" customFormat="1" ht="18" customHeight="1" spans="2:28">
      <c r="B81" s="16" t="s">
        <v>207</v>
      </c>
      <c r="C81" s="18">
        <v>495639158</v>
      </c>
      <c r="D81" s="18" t="s">
        <v>208</v>
      </c>
      <c r="E81" s="18">
        <v>17179870140</v>
      </c>
      <c r="F81" s="18" t="s">
        <v>152</v>
      </c>
      <c r="G81" s="15">
        <v>1000</v>
      </c>
      <c r="H81" s="18" t="s">
        <v>168</v>
      </c>
      <c r="I81" s="17" t="s">
        <v>169</v>
      </c>
      <c r="J81" s="36" t="s">
        <v>170</v>
      </c>
      <c r="K81" s="17" t="s">
        <v>192</v>
      </c>
      <c r="L81" s="37" t="s">
        <v>207</v>
      </c>
      <c r="M81" s="33">
        <v>0</v>
      </c>
      <c r="N81" s="33">
        <v>0</v>
      </c>
      <c r="O81" s="34">
        <v>9187</v>
      </c>
      <c r="P81" s="34">
        <v>55.07</v>
      </c>
      <c r="Q81" s="34">
        <v>9187</v>
      </c>
      <c r="R81" s="63">
        <f t="shared" si="12"/>
        <v>9131.93</v>
      </c>
      <c r="S81" s="64">
        <v>9031</v>
      </c>
      <c r="T81" s="63"/>
      <c r="U81" s="63"/>
      <c r="V81" s="63">
        <f t="shared" si="13"/>
        <v>100.93</v>
      </c>
      <c r="W81" s="63">
        <f t="shared" si="14"/>
        <v>0</v>
      </c>
      <c r="X81" s="66">
        <v>100</v>
      </c>
      <c r="Y81" s="18">
        <f t="shared" si="15"/>
        <v>9000</v>
      </c>
      <c r="Z81" s="18" t="s">
        <v>31</v>
      </c>
      <c r="AA81" s="81">
        <v>43920</v>
      </c>
      <c r="AB81" s="82"/>
    </row>
    <row r="82" ht="18" customHeight="1" spans="18:28">
      <c r="R82" s="451"/>
      <c r="S82" s="70"/>
      <c r="T82" s="70"/>
      <c r="U82" s="70"/>
      <c r="V82" s="70"/>
      <c r="W82" s="70"/>
      <c r="X82" s="74"/>
      <c r="Y82" s="70"/>
      <c r="Z82" s="70"/>
      <c r="AA82" s="88"/>
      <c r="AB82" s="87"/>
    </row>
    <row r="83" ht="18" customHeight="1" spans="7:28">
      <c r="G83" s="23">
        <f>SUM(G3:G82)</f>
        <v>81000</v>
      </c>
      <c r="M83" s="47">
        <f t="shared" ref="M83:S83" si="16">SUM(M3:M82)</f>
        <v>2550.23</v>
      </c>
      <c r="N83" s="47">
        <f t="shared" si="16"/>
        <v>0</v>
      </c>
      <c r="O83" s="47">
        <f t="shared" si="16"/>
        <v>578994</v>
      </c>
      <c r="P83" s="47">
        <f t="shared" si="16"/>
        <v>3470.74</v>
      </c>
      <c r="Q83" s="47">
        <f t="shared" si="16"/>
        <v>578994</v>
      </c>
      <c r="R83" s="47">
        <f t="shared" si="16"/>
        <v>578073.49</v>
      </c>
      <c r="S83" s="71">
        <f t="shared" si="16"/>
        <v>570143</v>
      </c>
      <c r="T83" s="70"/>
      <c r="U83" s="71"/>
      <c r="V83" s="71">
        <f>SUM(V3:V82)</f>
        <v>7930.49</v>
      </c>
      <c r="W83" s="71">
        <f>SUM(W3:W82)</f>
        <v>0</v>
      </c>
      <c r="X83" s="72"/>
      <c r="Y83" s="85">
        <f>SUM(Y3:Y82)</f>
        <v>575000</v>
      </c>
      <c r="Z83" s="85"/>
      <c r="AA83" s="86"/>
      <c r="AB83" s="87"/>
    </row>
    <row r="84" ht="18" customHeight="1" spans="13:28">
      <c r="M84" s="47"/>
      <c r="N84" s="47"/>
      <c r="O84" s="47"/>
      <c r="P84" s="47"/>
      <c r="Q84" s="47"/>
      <c r="R84" s="47"/>
      <c r="S84" s="71"/>
      <c r="T84" s="70"/>
      <c r="U84" s="71"/>
      <c r="V84" s="71">
        <f>V83+W83</f>
        <v>7930.49</v>
      </c>
      <c r="X84" s="72"/>
      <c r="Y84" s="85"/>
      <c r="Z84" s="85"/>
      <c r="AA84" s="86"/>
      <c r="AB84" s="87"/>
    </row>
    <row r="85" ht="18" customHeight="1" spans="13:28">
      <c r="M85" s="47"/>
      <c r="N85" s="47"/>
      <c r="O85" s="47"/>
      <c r="P85" s="47"/>
      <c r="Q85" s="47"/>
      <c r="R85" s="47"/>
      <c r="S85" s="71"/>
      <c r="T85" s="70"/>
      <c r="U85" s="71"/>
      <c r="V85" s="71"/>
      <c r="X85" s="72"/>
      <c r="Y85" s="85"/>
      <c r="Z85" s="85"/>
      <c r="AA85" s="86"/>
      <c r="AB85" s="87"/>
    </row>
    <row r="86" ht="18" customHeight="1" spans="13:28">
      <c r="M86" s="47"/>
      <c r="N86" s="47"/>
      <c r="O86" s="47"/>
      <c r="P86" s="47"/>
      <c r="Q86" s="47"/>
      <c r="R86" s="47"/>
      <c r="S86" s="71"/>
      <c r="T86" s="70"/>
      <c r="U86" s="71"/>
      <c r="V86" s="71"/>
      <c r="X86" s="72"/>
      <c r="Y86" s="85"/>
      <c r="Z86" s="85"/>
      <c r="AA86" s="86"/>
      <c r="AB86" s="87"/>
    </row>
    <row r="87" ht="18" customHeight="1" spans="12:28">
      <c r="L87" s="48"/>
      <c r="S87" s="70"/>
      <c r="T87" s="70"/>
      <c r="U87" s="70"/>
      <c r="V87" s="70"/>
      <c r="W87" s="70"/>
      <c r="X87" s="74"/>
      <c r="Y87" s="70"/>
      <c r="Z87" s="70"/>
      <c r="AA87" s="88"/>
      <c r="AB87" s="87"/>
    </row>
    <row r="88" ht="18" customHeight="1" spans="8:23">
      <c r="H88" s="24"/>
      <c r="J88" s="49"/>
      <c r="L88" s="50"/>
      <c r="M88" s="51"/>
      <c r="N88" s="52" t="s">
        <v>209</v>
      </c>
      <c r="O88" s="53">
        <v>811438</v>
      </c>
      <c r="Q88" s="58"/>
      <c r="R88" s="54" t="s">
        <v>210</v>
      </c>
      <c r="S88" s="53">
        <v>0</v>
      </c>
      <c r="U88" s="75" t="s">
        <v>211</v>
      </c>
      <c r="V88" s="76">
        <f>COUNT(S3:S36)</f>
        <v>34</v>
      </c>
      <c r="W88" s="77">
        <f>SUM(S3:S36)</f>
        <v>167435</v>
      </c>
    </row>
    <row r="89" ht="18" customHeight="1" spans="8:23">
      <c r="H89" s="24"/>
      <c r="J89" s="49"/>
      <c r="L89" s="50"/>
      <c r="M89" s="54"/>
      <c r="N89" s="55" t="s">
        <v>212</v>
      </c>
      <c r="O89" s="56">
        <f>O88*2.9%</f>
        <v>23531.7</v>
      </c>
      <c r="Q89" s="58"/>
      <c r="R89" s="55" t="s">
        <v>213</v>
      </c>
      <c r="S89" s="56">
        <f>S88*2.9%</f>
        <v>0</v>
      </c>
      <c r="U89" s="75" t="s">
        <v>214</v>
      </c>
      <c r="V89" s="76">
        <f>COUNT(S37)</f>
        <v>1</v>
      </c>
      <c r="W89" s="77">
        <f>SUM(S37)</f>
        <v>8736</v>
      </c>
    </row>
    <row r="90" ht="18" customHeight="1" spans="8:23">
      <c r="H90" s="24"/>
      <c r="J90" s="49"/>
      <c r="L90" s="50"/>
      <c r="M90" s="55"/>
      <c r="N90" s="55" t="s">
        <v>215</v>
      </c>
      <c r="O90" s="57">
        <v>799000</v>
      </c>
      <c r="Q90" s="58"/>
      <c r="R90" s="55" t="s">
        <v>216</v>
      </c>
      <c r="S90" s="57">
        <v>0</v>
      </c>
      <c r="U90" s="75" t="s">
        <v>217</v>
      </c>
      <c r="V90" s="76">
        <f>COUNT(S38:S57)</f>
        <v>20</v>
      </c>
      <c r="W90" s="77">
        <f>SUM(S38:S57)</f>
        <v>177680</v>
      </c>
    </row>
    <row r="91" ht="18" customHeight="1" spans="8:23">
      <c r="H91" s="24"/>
      <c r="J91" s="49"/>
      <c r="L91" s="50"/>
      <c r="M91" s="55"/>
      <c r="N91" s="55" t="s">
        <v>218</v>
      </c>
      <c r="O91" s="56">
        <v>0</v>
      </c>
      <c r="Q91" s="58"/>
      <c r="R91" s="55" t="s">
        <v>219</v>
      </c>
      <c r="S91" s="56">
        <v>0</v>
      </c>
      <c r="U91" s="75" t="s">
        <v>220</v>
      </c>
      <c r="V91" s="76">
        <f>COUNT(S58:S62)</f>
        <v>5</v>
      </c>
      <c r="W91" s="77">
        <f>SUM(S58:S62)</f>
        <v>50222</v>
      </c>
    </row>
    <row r="92" ht="18" customHeight="1" spans="12:23">
      <c r="L92" s="7"/>
      <c r="M92" s="55"/>
      <c r="N92" s="55" t="s">
        <v>221</v>
      </c>
      <c r="O92" s="56">
        <v>11093.7</v>
      </c>
      <c r="Q92" s="58"/>
      <c r="R92" s="55" t="s">
        <v>221</v>
      </c>
      <c r="S92" s="56">
        <v>0</v>
      </c>
      <c r="U92" s="75" t="s">
        <v>222</v>
      </c>
      <c r="V92" s="76">
        <f>COUNT(S63:S81)</f>
        <v>19</v>
      </c>
      <c r="W92" s="77">
        <f>SUM(S63:S81)</f>
        <v>166070</v>
      </c>
    </row>
    <row r="93" ht="18" customHeight="1" spans="12:23">
      <c r="L93" s="7"/>
      <c r="M93" s="58"/>
      <c r="N93" s="54" t="s">
        <v>223</v>
      </c>
      <c r="O93" s="53">
        <f>O88-O89-O90-O91+O92</f>
        <v>0</v>
      </c>
      <c r="P93" s="48"/>
      <c r="Q93" s="58"/>
      <c r="R93" s="54" t="s">
        <v>223</v>
      </c>
      <c r="S93" s="53">
        <f>S88-S89-S91-S90+S92</f>
        <v>0</v>
      </c>
      <c r="U93" s="15"/>
      <c r="V93" s="78"/>
      <c r="W93" s="79"/>
    </row>
    <row r="94" ht="18" customHeight="1" spans="8:23">
      <c r="H94" s="25"/>
      <c r="L94" s="59"/>
      <c r="O94" s="60"/>
      <c r="P94" s="48"/>
      <c r="Q94" s="8"/>
      <c r="R94" s="8"/>
      <c r="U94" s="15"/>
      <c r="V94" s="78"/>
      <c r="W94" s="79"/>
    </row>
    <row r="95" ht="18" customHeight="1" spans="8:29">
      <c r="H95" s="25"/>
      <c r="L95" s="61"/>
      <c r="M95" s="58"/>
      <c r="N95" s="54" t="s">
        <v>224</v>
      </c>
      <c r="O95" s="53">
        <v>578994</v>
      </c>
      <c r="Q95" s="58"/>
      <c r="R95" s="54" t="s">
        <v>225</v>
      </c>
      <c r="S95" s="53">
        <v>0</v>
      </c>
      <c r="U95" s="15"/>
      <c r="V95" s="78"/>
      <c r="W95" s="79"/>
      <c r="AC95" s="6" t="s">
        <v>226</v>
      </c>
    </row>
    <row r="96" ht="18" customHeight="1" spans="8:23">
      <c r="H96" s="25"/>
      <c r="L96" s="61"/>
      <c r="M96" s="54"/>
      <c r="N96" s="55" t="s">
        <v>227</v>
      </c>
      <c r="O96" s="56">
        <f>O95*2.9%</f>
        <v>16790.83</v>
      </c>
      <c r="Q96" s="58"/>
      <c r="R96" s="55" t="s">
        <v>228</v>
      </c>
      <c r="S96" s="56">
        <f>S95*2.9%</f>
        <v>0</v>
      </c>
      <c r="U96" s="15"/>
      <c r="V96" s="78"/>
      <c r="W96" s="79"/>
    </row>
    <row r="97" ht="18" customHeight="1" spans="8:23">
      <c r="H97" s="25"/>
      <c r="L97" s="61"/>
      <c r="M97" s="54"/>
      <c r="N97" s="55" t="s">
        <v>229</v>
      </c>
      <c r="O97" s="56">
        <f>O95*2.3%</f>
        <v>13316.86</v>
      </c>
      <c r="P97" s="48"/>
      <c r="Q97" s="58"/>
      <c r="R97" s="55" t="s">
        <v>230</v>
      </c>
      <c r="S97" s="57">
        <v>0</v>
      </c>
      <c r="U97" s="15"/>
      <c r="V97" s="78"/>
      <c r="W97" s="79"/>
    </row>
    <row r="98" ht="18" customHeight="1" spans="13:23">
      <c r="M98" s="55"/>
      <c r="N98" s="55" t="s">
        <v>231</v>
      </c>
      <c r="O98" s="57">
        <v>576000</v>
      </c>
      <c r="P98" s="48"/>
      <c r="Q98" s="58"/>
      <c r="R98" s="55" t="s">
        <v>232</v>
      </c>
      <c r="S98" s="56">
        <v>0</v>
      </c>
      <c r="U98" s="15"/>
      <c r="V98" s="78"/>
      <c r="W98" s="79"/>
    </row>
    <row r="99" ht="18" customHeight="1" spans="13:23">
      <c r="M99" s="55"/>
      <c r="N99" s="55" t="s">
        <v>233</v>
      </c>
      <c r="O99" s="56">
        <v>0</v>
      </c>
      <c r="Q99" s="58"/>
      <c r="R99" s="55" t="s">
        <v>221</v>
      </c>
      <c r="S99" s="56">
        <v>0</v>
      </c>
      <c r="U99" s="15"/>
      <c r="V99" s="78"/>
      <c r="W99" s="79"/>
    </row>
    <row r="100" ht="18" customHeight="1" spans="13:23">
      <c r="M100" s="55"/>
      <c r="N100" s="55" t="s">
        <v>234</v>
      </c>
      <c r="O100" s="56">
        <v>13796.83</v>
      </c>
      <c r="Q100" s="58"/>
      <c r="R100" s="54" t="s">
        <v>223</v>
      </c>
      <c r="S100" s="53">
        <f>S95-S96-S98-S97+S99</f>
        <v>0</v>
      </c>
      <c r="U100" s="15"/>
      <c r="V100" s="78"/>
      <c r="W100" s="79"/>
    </row>
    <row r="101" ht="18" customHeight="1" spans="13:23">
      <c r="M101" s="58"/>
      <c r="N101" s="54" t="s">
        <v>223</v>
      </c>
      <c r="O101" s="53">
        <f>O95-O96-O99-O98+O100</f>
        <v>0</v>
      </c>
      <c r="P101" s="48"/>
      <c r="Q101" s="8"/>
      <c r="R101" s="8"/>
      <c r="U101" s="15"/>
      <c r="V101" s="78"/>
      <c r="W101" s="79"/>
    </row>
    <row r="102" ht="18" customHeight="1" spans="15:23">
      <c r="O102" s="60"/>
      <c r="Q102" s="58"/>
      <c r="R102" s="54" t="s">
        <v>235</v>
      </c>
      <c r="S102" s="53">
        <v>0</v>
      </c>
      <c r="U102" s="15"/>
      <c r="V102" s="78"/>
      <c r="W102" s="79"/>
    </row>
    <row r="103" ht="18" customHeight="1" spans="13:23">
      <c r="M103" s="58"/>
      <c r="N103" s="54" t="s">
        <v>236</v>
      </c>
      <c r="O103" s="53">
        <v>0</v>
      </c>
      <c r="Q103" s="58"/>
      <c r="R103" s="55" t="s">
        <v>228</v>
      </c>
      <c r="S103" s="56">
        <f>S102*2.9%</f>
        <v>0</v>
      </c>
      <c r="U103" s="15"/>
      <c r="V103" s="78"/>
      <c r="W103" s="79"/>
    </row>
    <row r="104" ht="18" customHeight="1" spans="13:23">
      <c r="M104" s="58"/>
      <c r="N104" s="55" t="s">
        <v>237</v>
      </c>
      <c r="O104" s="56">
        <f>O103*2.9%</f>
        <v>0</v>
      </c>
      <c r="Q104" s="58"/>
      <c r="R104" s="55" t="s">
        <v>230</v>
      </c>
      <c r="S104" s="57">
        <v>0</v>
      </c>
      <c r="U104" s="15"/>
      <c r="V104" s="78"/>
      <c r="W104" s="79"/>
    </row>
    <row r="105" ht="18" customHeight="1" spans="13:28">
      <c r="M105" s="58"/>
      <c r="N105" s="55" t="s">
        <v>238</v>
      </c>
      <c r="O105" s="57">
        <v>0</v>
      </c>
      <c r="Q105" s="58"/>
      <c r="R105" s="55" t="s">
        <v>232</v>
      </c>
      <c r="S105" s="56">
        <v>0</v>
      </c>
      <c r="U105" s="15"/>
      <c r="V105" s="78"/>
      <c r="W105" s="79"/>
      <c r="X105" s="4"/>
      <c r="Y105" s="11"/>
      <c r="Z105" s="11"/>
      <c r="AA105" s="123"/>
      <c r="AB105" s="6"/>
    </row>
    <row r="106" ht="18" customHeight="1" spans="13:28">
      <c r="M106" s="58"/>
      <c r="N106" s="55" t="s">
        <v>239</v>
      </c>
      <c r="O106" s="56">
        <v>0</v>
      </c>
      <c r="P106" s="48"/>
      <c r="Q106" s="58"/>
      <c r="R106" s="55" t="s">
        <v>221</v>
      </c>
      <c r="S106" s="56">
        <v>0</v>
      </c>
      <c r="U106" s="15"/>
      <c r="V106" s="78"/>
      <c r="W106" s="79"/>
      <c r="X106" s="4"/>
      <c r="Y106" s="11"/>
      <c r="Z106" s="11"/>
      <c r="AA106" s="123"/>
      <c r="AB106" s="6"/>
    </row>
    <row r="107" ht="18" customHeight="1" spans="13:23">
      <c r="M107" s="58"/>
      <c r="N107" s="55" t="s">
        <v>221</v>
      </c>
      <c r="O107" s="56">
        <v>0</v>
      </c>
      <c r="Q107" s="58"/>
      <c r="R107" s="54" t="s">
        <v>223</v>
      </c>
      <c r="S107" s="53">
        <f>S102-S103-S105-S104+S106</f>
        <v>0</v>
      </c>
      <c r="U107" s="15"/>
      <c r="V107" s="78"/>
      <c r="W107" s="79"/>
    </row>
    <row r="108" ht="18" customHeight="1" spans="13:23">
      <c r="M108" s="58"/>
      <c r="N108" s="54" t="s">
        <v>223</v>
      </c>
      <c r="O108" s="53">
        <f>O103-O104-O106-O105+O107</f>
        <v>0</v>
      </c>
      <c r="Q108" s="8"/>
      <c r="R108" s="8"/>
      <c r="U108" s="15"/>
      <c r="V108" s="78"/>
      <c r="W108" s="79"/>
    </row>
    <row r="109" ht="18" customHeight="1" spans="17:23">
      <c r="Q109" s="8"/>
      <c r="R109" s="61" t="s">
        <v>240</v>
      </c>
      <c r="S109" s="107">
        <f>O99+O106+O113+S91+S98+S105-O100-O107-O114-S92-S99-S106</f>
        <v>-11093.71</v>
      </c>
      <c r="U109" s="15"/>
      <c r="V109" s="78"/>
      <c r="W109" s="79"/>
    </row>
    <row r="110" ht="18" customHeight="1" spans="13:23">
      <c r="M110" s="58"/>
      <c r="N110" s="54" t="s">
        <v>241</v>
      </c>
      <c r="O110" s="53">
        <v>232444</v>
      </c>
      <c r="U110" s="15"/>
      <c r="V110" s="78"/>
      <c r="W110" s="79"/>
    </row>
    <row r="111" ht="18" customHeight="1" spans="13:28">
      <c r="M111" s="58"/>
      <c r="N111" s="55" t="s">
        <v>242</v>
      </c>
      <c r="O111" s="56">
        <f>O110*2.9%</f>
        <v>6740.88</v>
      </c>
      <c r="U111" s="15"/>
      <c r="V111" s="78"/>
      <c r="W111" s="79"/>
      <c r="X111" s="6"/>
      <c r="Y111" s="6"/>
      <c r="Z111" s="6"/>
      <c r="AA111" s="124"/>
      <c r="AB111" s="7"/>
    </row>
    <row r="112" ht="18" customHeight="1" spans="13:28">
      <c r="M112" s="58"/>
      <c r="N112" s="55" t="s">
        <v>243</v>
      </c>
      <c r="O112" s="57">
        <v>223000</v>
      </c>
      <c r="U112" s="15"/>
      <c r="V112" s="78"/>
      <c r="W112" s="79"/>
      <c r="X112" s="6"/>
      <c r="Y112" s="6"/>
      <c r="Z112" s="6"/>
      <c r="AA112" s="124"/>
      <c r="AB112" s="7"/>
    </row>
    <row r="113" ht="18" customHeight="1" spans="13:28">
      <c r="M113" s="58"/>
      <c r="N113" s="55" t="s">
        <v>244</v>
      </c>
      <c r="O113" s="56">
        <v>2703.12</v>
      </c>
      <c r="U113" s="108"/>
      <c r="V113" s="78"/>
      <c r="W113" s="79"/>
      <c r="X113" s="6"/>
      <c r="Y113" s="6"/>
      <c r="Z113" s="6"/>
      <c r="AA113" s="124"/>
      <c r="AB113" s="7"/>
    </row>
    <row r="114" ht="18" customHeight="1" spans="13:28">
      <c r="M114" s="58"/>
      <c r="N114" s="55" t="s">
        <v>221</v>
      </c>
      <c r="O114" s="56">
        <v>0</v>
      </c>
      <c r="U114" s="109"/>
      <c r="V114" s="78"/>
      <c r="W114" s="79"/>
      <c r="X114" s="6"/>
      <c r="Y114" s="6"/>
      <c r="Z114" s="6"/>
      <c r="AA114" s="124"/>
      <c r="AB114" s="7"/>
    </row>
    <row r="115" ht="18" customHeight="1" spans="13:28">
      <c r="M115" s="58"/>
      <c r="N115" s="54" t="s">
        <v>223</v>
      </c>
      <c r="O115" s="53">
        <f>O110-O111-O113-O112+O114</f>
        <v>0</v>
      </c>
      <c r="U115" s="108"/>
      <c r="V115" s="78"/>
      <c r="W115" s="79"/>
      <c r="X115" s="6"/>
      <c r="Y115" s="6"/>
      <c r="Z115" s="6"/>
      <c r="AA115" s="124"/>
      <c r="AB115" s="7"/>
    </row>
    <row r="116" ht="18" customHeight="1" spans="21:28">
      <c r="U116" s="108"/>
      <c r="V116" s="78"/>
      <c r="W116" s="79"/>
      <c r="X116" s="6"/>
      <c r="Y116" s="6"/>
      <c r="Z116" s="6"/>
      <c r="AA116" s="124"/>
      <c r="AB116" s="7"/>
    </row>
    <row r="117" ht="18" customHeight="1" spans="21:28">
      <c r="U117" s="109"/>
      <c r="V117" s="78"/>
      <c r="W117" s="79"/>
      <c r="X117" s="6"/>
      <c r="Y117" s="6"/>
      <c r="Z117" s="6"/>
      <c r="AA117" s="124"/>
      <c r="AB117" s="7"/>
    </row>
    <row r="118" ht="18" customHeight="1" spans="21:28">
      <c r="U118" s="9"/>
      <c r="X118" s="6"/>
      <c r="Y118" s="6"/>
      <c r="Z118" s="6"/>
      <c r="AA118" s="124"/>
      <c r="AB118" s="7"/>
    </row>
    <row r="119" ht="18" customHeight="1" spans="21:28">
      <c r="U119" s="9"/>
      <c r="V119" s="110">
        <f>SUM(V88:V116)</f>
        <v>79</v>
      </c>
      <c r="W119" s="111">
        <f>SUM(W88:W116)</f>
        <v>570143</v>
      </c>
      <c r="X119" s="6"/>
      <c r="Y119" s="6"/>
      <c r="Z119" s="6"/>
      <c r="AA119" s="124"/>
      <c r="AB119" s="7"/>
    </row>
    <row r="120" ht="18" customHeight="1" spans="19:28">
      <c r="S120" s="9"/>
      <c r="T120" s="110"/>
      <c r="U120" s="111"/>
      <c r="V120" s="2"/>
      <c r="W120" s="6"/>
      <c r="X120" s="6"/>
      <c r="Y120" s="6"/>
      <c r="Z120" s="6"/>
      <c r="AA120" s="124"/>
      <c r="AB120" s="7"/>
    </row>
    <row r="121" ht="18" customHeight="1" spans="19:28">
      <c r="S121" s="9"/>
      <c r="T121" s="110"/>
      <c r="U121" s="111"/>
      <c r="V121" s="2"/>
      <c r="W121" s="6"/>
      <c r="X121" s="6"/>
      <c r="Y121" s="6"/>
      <c r="Z121" s="6"/>
      <c r="AA121" s="124"/>
      <c r="AB121" s="7"/>
    </row>
    <row r="122" ht="18" customHeight="1" spans="19:28">
      <c r="S122" s="9"/>
      <c r="T122" s="110"/>
      <c r="U122" s="111"/>
      <c r="V122" s="2"/>
      <c r="W122" s="6"/>
      <c r="X122" s="6"/>
      <c r="Y122" s="6"/>
      <c r="Z122" s="6"/>
      <c r="AA122" s="124"/>
      <c r="AB122" s="7"/>
    </row>
    <row r="123" ht="18" customHeight="1" spans="19:28">
      <c r="S123" s="9"/>
      <c r="T123" s="110"/>
      <c r="U123" s="111"/>
      <c r="V123" s="2"/>
      <c r="W123" s="6"/>
      <c r="X123" s="6"/>
      <c r="Y123" s="6"/>
      <c r="Z123" s="6"/>
      <c r="AA123" s="124"/>
      <c r="AB123" s="7"/>
    </row>
    <row r="124" ht="18" customHeight="1" spans="19:28">
      <c r="S124" s="9"/>
      <c r="T124" s="110"/>
      <c r="U124" s="111"/>
      <c r="V124" s="2"/>
      <c r="W124" s="6"/>
      <c r="X124" s="6"/>
      <c r="Y124" s="6"/>
      <c r="Z124" s="6"/>
      <c r="AA124" s="124"/>
      <c r="AB124" s="7"/>
    </row>
    <row r="125" ht="18" customHeight="1" spans="19:28">
      <c r="S125" s="9"/>
      <c r="T125" s="110"/>
      <c r="U125" s="111"/>
      <c r="V125" s="2"/>
      <c r="W125" s="6"/>
      <c r="X125" s="6"/>
      <c r="Y125" s="6"/>
      <c r="Z125" s="6"/>
      <c r="AA125" s="124"/>
      <c r="AB125" s="7"/>
    </row>
    <row r="126" ht="18" customHeight="1" spans="19:28">
      <c r="S126" s="9"/>
      <c r="T126" s="110"/>
      <c r="U126" s="111"/>
      <c r="V126" s="2"/>
      <c r="W126" s="6"/>
      <c r="X126" s="6"/>
      <c r="Y126" s="6"/>
      <c r="Z126" s="6"/>
      <c r="AA126" s="124"/>
      <c r="AB126" s="7"/>
    </row>
    <row r="127" ht="18" customHeight="1" spans="19:28">
      <c r="S127" s="9"/>
      <c r="T127" s="110"/>
      <c r="U127" s="111"/>
      <c r="V127" s="2"/>
      <c r="W127" s="6"/>
      <c r="X127" s="6"/>
      <c r="Y127" s="6"/>
      <c r="Z127" s="6"/>
      <c r="AA127" s="124"/>
      <c r="AB127" s="7"/>
    </row>
    <row r="128" ht="18" customHeight="1" spans="19:28">
      <c r="S128" s="9"/>
      <c r="T128" s="110"/>
      <c r="U128" s="111"/>
      <c r="V128" s="2"/>
      <c r="W128" s="6"/>
      <c r="X128" s="6"/>
      <c r="Y128" s="6"/>
      <c r="Z128" s="6"/>
      <c r="AA128" s="124"/>
      <c r="AB128" s="7"/>
    </row>
    <row r="129" ht="18" customHeight="1" spans="18:28">
      <c r="R129" s="112"/>
      <c r="T129" s="110"/>
      <c r="U129" s="111"/>
      <c r="V129" s="2"/>
      <c r="W129" s="112"/>
      <c r="X129" s="6"/>
      <c r="Y129" s="6"/>
      <c r="Z129" s="6"/>
      <c r="AA129" s="124"/>
      <c r="AB129" s="7"/>
    </row>
    <row r="130" ht="18" customHeight="1" spans="2:28">
      <c r="B130" s="96" t="s">
        <v>245</v>
      </c>
      <c r="C130" s="97">
        <v>985293704</v>
      </c>
      <c r="D130" s="97" t="s">
        <v>246</v>
      </c>
      <c r="E130" s="97">
        <v>16741725510</v>
      </c>
      <c r="F130" s="97" t="s">
        <v>27</v>
      </c>
      <c r="G130" s="97">
        <v>1000</v>
      </c>
      <c r="H130" s="97">
        <v>18327671812</v>
      </c>
      <c r="I130" s="97" t="s">
        <v>247</v>
      </c>
      <c r="J130" s="100" t="s">
        <v>29</v>
      </c>
      <c r="K130" s="98" t="s">
        <v>248</v>
      </c>
      <c r="L130" s="96" t="s">
        <v>249</v>
      </c>
      <c r="M130" s="101"/>
      <c r="N130" s="101"/>
      <c r="O130" s="101"/>
      <c r="P130" s="101"/>
      <c r="Q130" s="101"/>
      <c r="R130" s="103">
        <v>0</v>
      </c>
      <c r="S130" s="113"/>
      <c r="T130" s="114"/>
      <c r="U130" s="114"/>
      <c r="V130" s="103">
        <v>0</v>
      </c>
      <c r="W130" s="114"/>
      <c r="X130" s="115"/>
      <c r="Y130" s="125"/>
      <c r="Z130" s="125" t="s">
        <v>31</v>
      </c>
      <c r="AA130" s="126">
        <v>43900</v>
      </c>
      <c r="AB130" s="127" t="s">
        <v>250</v>
      </c>
    </row>
    <row r="131" ht="18" customHeight="1" spans="2:28">
      <c r="B131" s="96" t="s">
        <v>251</v>
      </c>
      <c r="C131" s="97">
        <v>730141036</v>
      </c>
      <c r="D131" s="97" t="s">
        <v>252</v>
      </c>
      <c r="E131" s="97">
        <v>16572204406</v>
      </c>
      <c r="F131" s="97" t="s">
        <v>27</v>
      </c>
      <c r="G131" s="97">
        <v>1000</v>
      </c>
      <c r="H131" s="97">
        <v>17720254512</v>
      </c>
      <c r="I131" s="97" t="s">
        <v>253</v>
      </c>
      <c r="J131" s="102" t="s">
        <v>103</v>
      </c>
      <c r="K131" s="98" t="s">
        <v>254</v>
      </c>
      <c r="L131" s="96" t="s">
        <v>251</v>
      </c>
      <c r="M131" s="101"/>
      <c r="N131" s="101"/>
      <c r="O131" s="101"/>
      <c r="P131" s="101"/>
      <c r="Q131" s="101"/>
      <c r="R131" s="103">
        <v>0</v>
      </c>
      <c r="S131" s="103"/>
      <c r="T131" s="116"/>
      <c r="U131" s="101"/>
      <c r="V131" s="103">
        <v>0</v>
      </c>
      <c r="W131" s="101"/>
      <c r="X131" s="116"/>
      <c r="Y131" s="128"/>
      <c r="Z131" s="125" t="s">
        <v>31</v>
      </c>
      <c r="AA131" s="126">
        <v>43900</v>
      </c>
      <c r="AB131" s="87" t="s">
        <v>255</v>
      </c>
    </row>
    <row r="132" ht="18" customHeight="1" spans="2:28">
      <c r="B132" s="96" t="s">
        <v>256</v>
      </c>
      <c r="C132" s="97">
        <v>515679021</v>
      </c>
      <c r="D132" s="97" t="s">
        <v>257</v>
      </c>
      <c r="E132" s="97">
        <v>17136314955</v>
      </c>
      <c r="F132" s="97" t="s">
        <v>27</v>
      </c>
      <c r="G132" s="97">
        <v>1000</v>
      </c>
      <c r="H132" s="97">
        <v>18771691121</v>
      </c>
      <c r="I132" s="97" t="s">
        <v>258</v>
      </c>
      <c r="J132" s="102" t="s">
        <v>103</v>
      </c>
      <c r="K132" s="98" t="s">
        <v>259</v>
      </c>
      <c r="L132" s="96" t="s">
        <v>256</v>
      </c>
      <c r="M132" s="101"/>
      <c r="N132" s="101"/>
      <c r="O132" s="103"/>
      <c r="P132" s="103"/>
      <c r="Q132" s="103"/>
      <c r="R132" s="103">
        <v>0</v>
      </c>
      <c r="S132" s="117"/>
      <c r="T132" s="118"/>
      <c r="U132" s="101"/>
      <c r="V132" s="103">
        <f t="shared" ref="V132:V133" si="17">R132-S132</f>
        <v>0</v>
      </c>
      <c r="W132" s="101"/>
      <c r="X132" s="119"/>
      <c r="Y132" s="128"/>
      <c r="Z132" s="125" t="s">
        <v>31</v>
      </c>
      <c r="AA132" s="126">
        <v>43900</v>
      </c>
      <c r="AB132" s="8" t="s">
        <v>260</v>
      </c>
    </row>
    <row r="133" ht="18" customHeight="1" spans="2:28">
      <c r="B133" s="96" t="s">
        <v>261</v>
      </c>
      <c r="C133" s="97">
        <v>719471634</v>
      </c>
      <c r="D133" s="97" t="s">
        <v>262</v>
      </c>
      <c r="E133" s="97">
        <v>17038923341</v>
      </c>
      <c r="F133" s="97" t="s">
        <v>27</v>
      </c>
      <c r="G133" s="97">
        <v>1000</v>
      </c>
      <c r="H133" s="97">
        <v>18771691121</v>
      </c>
      <c r="I133" s="97" t="s">
        <v>258</v>
      </c>
      <c r="J133" s="102" t="s">
        <v>103</v>
      </c>
      <c r="K133" s="98" t="s">
        <v>259</v>
      </c>
      <c r="L133" s="96" t="s">
        <v>261</v>
      </c>
      <c r="M133" s="101"/>
      <c r="N133" s="101"/>
      <c r="O133" s="103"/>
      <c r="P133" s="103"/>
      <c r="Q133" s="103"/>
      <c r="R133" s="103">
        <v>0</v>
      </c>
      <c r="S133" s="117"/>
      <c r="T133" s="118"/>
      <c r="U133" s="101"/>
      <c r="V133" s="103">
        <f t="shared" si="17"/>
        <v>0</v>
      </c>
      <c r="W133" s="101"/>
      <c r="X133" s="119"/>
      <c r="Y133" s="128"/>
      <c r="Z133" s="125" t="s">
        <v>31</v>
      </c>
      <c r="AA133" s="126">
        <v>43900</v>
      </c>
      <c r="AB133" s="8" t="s">
        <v>260</v>
      </c>
    </row>
    <row r="134" ht="18" customHeight="1" spans="2:28">
      <c r="B134" s="96" t="s">
        <v>263</v>
      </c>
      <c r="C134" s="97">
        <v>288411305</v>
      </c>
      <c r="D134" s="97" t="s">
        <v>264</v>
      </c>
      <c r="E134" s="97">
        <v>17192710423</v>
      </c>
      <c r="F134" s="97" t="s">
        <v>27</v>
      </c>
      <c r="G134" s="97">
        <v>1000</v>
      </c>
      <c r="H134" s="97">
        <v>13545476959</v>
      </c>
      <c r="I134" s="97" t="s">
        <v>265</v>
      </c>
      <c r="J134" s="102" t="s">
        <v>103</v>
      </c>
      <c r="K134" s="98" t="s">
        <v>266</v>
      </c>
      <c r="L134" s="96" t="s">
        <v>263</v>
      </c>
      <c r="M134" s="101"/>
      <c r="N134" s="101"/>
      <c r="O134" s="101"/>
      <c r="P134" s="101"/>
      <c r="Q134" s="101"/>
      <c r="R134" s="103">
        <v>5064.27</v>
      </c>
      <c r="S134" s="101"/>
      <c r="T134" s="116"/>
      <c r="U134" s="101"/>
      <c r="V134" s="103">
        <v>5064.27</v>
      </c>
      <c r="W134" s="101"/>
      <c r="X134" s="98"/>
      <c r="Y134" s="128"/>
      <c r="Z134" s="125" t="s">
        <v>31</v>
      </c>
      <c r="AA134" s="126">
        <v>43913</v>
      </c>
      <c r="AB134" s="8" t="s">
        <v>267</v>
      </c>
    </row>
    <row r="135" ht="18" customHeight="1" spans="2:28">
      <c r="B135" s="96" t="s">
        <v>268</v>
      </c>
      <c r="C135" s="97">
        <v>141266250</v>
      </c>
      <c r="D135" s="97" t="s">
        <v>269</v>
      </c>
      <c r="E135" s="97">
        <v>17136318067</v>
      </c>
      <c r="F135" s="97" t="s">
        <v>27</v>
      </c>
      <c r="G135" s="97">
        <v>1000</v>
      </c>
      <c r="H135" s="97">
        <v>18771691121</v>
      </c>
      <c r="I135" s="97" t="s">
        <v>258</v>
      </c>
      <c r="J135" s="102" t="s">
        <v>103</v>
      </c>
      <c r="K135" s="98" t="s">
        <v>259</v>
      </c>
      <c r="L135" s="96" t="s">
        <v>268</v>
      </c>
      <c r="M135" s="101"/>
      <c r="N135" s="101"/>
      <c r="O135" s="103"/>
      <c r="P135" s="103"/>
      <c r="Q135" s="103"/>
      <c r="R135" s="103">
        <v>5063.09</v>
      </c>
      <c r="S135" s="101"/>
      <c r="T135" s="116"/>
      <c r="U135" s="101"/>
      <c r="V135" s="103">
        <v>5063.09</v>
      </c>
      <c r="W135" s="101"/>
      <c r="X135" s="119"/>
      <c r="Y135" s="128"/>
      <c r="Z135" s="125" t="s">
        <v>31</v>
      </c>
      <c r="AA135" s="126">
        <v>43900</v>
      </c>
      <c r="AB135" s="127" t="s">
        <v>267</v>
      </c>
    </row>
    <row r="136" ht="18" customHeight="1" spans="2:28">
      <c r="B136" s="96" t="s">
        <v>270</v>
      </c>
      <c r="C136" s="97">
        <v>274605584</v>
      </c>
      <c r="D136" s="97" t="s">
        <v>271</v>
      </c>
      <c r="E136" s="97">
        <v>17136314513</v>
      </c>
      <c r="F136" s="97" t="s">
        <v>27</v>
      </c>
      <c r="G136" s="97">
        <v>1000</v>
      </c>
      <c r="H136" s="97">
        <v>18771691121</v>
      </c>
      <c r="I136" s="97" t="s">
        <v>258</v>
      </c>
      <c r="J136" s="102" t="s">
        <v>103</v>
      </c>
      <c r="K136" s="98" t="s">
        <v>259</v>
      </c>
      <c r="L136" s="96" t="s">
        <v>270</v>
      </c>
      <c r="M136" s="101"/>
      <c r="N136" s="101"/>
      <c r="O136" s="103"/>
      <c r="P136" s="103"/>
      <c r="Q136" s="103"/>
      <c r="R136" s="103">
        <v>5460.67</v>
      </c>
      <c r="S136" s="101"/>
      <c r="T136" s="116"/>
      <c r="U136" s="101"/>
      <c r="V136" s="103">
        <v>5460.67</v>
      </c>
      <c r="W136" s="101"/>
      <c r="X136" s="119"/>
      <c r="Y136" s="128"/>
      <c r="Z136" s="125" t="s">
        <v>31</v>
      </c>
      <c r="AA136" s="126">
        <v>43900</v>
      </c>
      <c r="AB136" s="127" t="s">
        <v>267</v>
      </c>
    </row>
    <row r="137" ht="18" customHeight="1" spans="2:28">
      <c r="B137" s="96" t="s">
        <v>272</v>
      </c>
      <c r="C137" s="97">
        <v>647648359</v>
      </c>
      <c r="D137" s="97" t="s">
        <v>273</v>
      </c>
      <c r="E137" s="97">
        <v>17136314527</v>
      </c>
      <c r="F137" s="97" t="s">
        <v>27</v>
      </c>
      <c r="G137" s="97">
        <v>1000</v>
      </c>
      <c r="H137" s="97">
        <v>18771691121</v>
      </c>
      <c r="I137" s="97" t="s">
        <v>258</v>
      </c>
      <c r="J137" s="102" t="s">
        <v>103</v>
      </c>
      <c r="K137" s="98" t="s">
        <v>259</v>
      </c>
      <c r="L137" s="96" t="s">
        <v>272</v>
      </c>
      <c r="M137" s="101"/>
      <c r="N137" s="101"/>
      <c r="O137" s="103"/>
      <c r="P137" s="103"/>
      <c r="Q137" s="103"/>
      <c r="R137" s="103">
        <v>4964.82</v>
      </c>
      <c r="S137" s="101"/>
      <c r="T137" s="116"/>
      <c r="U137" s="101"/>
      <c r="V137" s="103">
        <v>4964.82</v>
      </c>
      <c r="W137" s="101"/>
      <c r="X137" s="119"/>
      <c r="Y137" s="128"/>
      <c r="Z137" s="125" t="s">
        <v>31</v>
      </c>
      <c r="AA137" s="126">
        <v>43900</v>
      </c>
      <c r="AB137" s="127" t="s">
        <v>267</v>
      </c>
    </row>
    <row r="138" ht="18" customHeight="1" spans="2:28">
      <c r="B138" s="96" t="s">
        <v>274</v>
      </c>
      <c r="C138" s="97">
        <v>534588053</v>
      </c>
      <c r="D138" s="97" t="s">
        <v>275</v>
      </c>
      <c r="E138" s="97">
        <v>17136314573</v>
      </c>
      <c r="F138" s="97" t="s">
        <v>27</v>
      </c>
      <c r="G138" s="97">
        <v>1000</v>
      </c>
      <c r="H138" s="97">
        <v>18771691121</v>
      </c>
      <c r="I138" s="97" t="s">
        <v>258</v>
      </c>
      <c r="J138" s="102" t="s">
        <v>103</v>
      </c>
      <c r="K138" s="98" t="s">
        <v>259</v>
      </c>
      <c r="L138" s="96" t="s">
        <v>274</v>
      </c>
      <c r="M138" s="101"/>
      <c r="N138" s="101"/>
      <c r="O138" s="103"/>
      <c r="P138" s="103"/>
      <c r="Q138" s="103"/>
      <c r="R138" s="103">
        <v>5463.09</v>
      </c>
      <c r="S138" s="101"/>
      <c r="T138" s="116"/>
      <c r="U138" s="101"/>
      <c r="V138" s="103">
        <v>5463.09</v>
      </c>
      <c r="W138" s="101"/>
      <c r="X138" s="119"/>
      <c r="Y138" s="128"/>
      <c r="Z138" s="125" t="s">
        <v>31</v>
      </c>
      <c r="AA138" s="126">
        <v>43900</v>
      </c>
      <c r="AB138" s="127" t="s">
        <v>267</v>
      </c>
    </row>
    <row r="139" ht="18" customHeight="1" spans="2:28">
      <c r="B139" s="96" t="s">
        <v>276</v>
      </c>
      <c r="C139" s="97">
        <v>101163642</v>
      </c>
      <c r="D139" s="97" t="s">
        <v>277</v>
      </c>
      <c r="E139" s="97">
        <v>17136314558</v>
      </c>
      <c r="F139" s="97" t="s">
        <v>27</v>
      </c>
      <c r="G139" s="97">
        <v>1000</v>
      </c>
      <c r="H139" s="97">
        <v>18771691121</v>
      </c>
      <c r="I139" s="97" t="s">
        <v>258</v>
      </c>
      <c r="J139" s="102" t="s">
        <v>103</v>
      </c>
      <c r="K139" s="98" t="s">
        <v>259</v>
      </c>
      <c r="L139" s="96" t="s">
        <v>276</v>
      </c>
      <c r="M139" s="101"/>
      <c r="N139" s="101"/>
      <c r="O139" s="103"/>
      <c r="P139" s="103"/>
      <c r="Q139" s="103"/>
      <c r="R139" s="103">
        <v>4966.29</v>
      </c>
      <c r="S139" s="101"/>
      <c r="T139" s="116"/>
      <c r="U139" s="101"/>
      <c r="V139" s="103">
        <v>4966.29</v>
      </c>
      <c r="W139" s="101"/>
      <c r="X139" s="119"/>
      <c r="Y139" s="128"/>
      <c r="Z139" s="125" t="s">
        <v>31</v>
      </c>
      <c r="AA139" s="126">
        <v>43900</v>
      </c>
      <c r="AB139" s="127" t="s">
        <v>267</v>
      </c>
    </row>
    <row r="140" ht="18" customHeight="1" spans="2:28">
      <c r="B140" s="96" t="s">
        <v>278</v>
      </c>
      <c r="C140" s="97">
        <v>623832015</v>
      </c>
      <c r="D140" s="97" t="s">
        <v>279</v>
      </c>
      <c r="E140" s="97">
        <v>17038923194</v>
      </c>
      <c r="F140" s="97" t="s">
        <v>27</v>
      </c>
      <c r="G140" s="97">
        <v>1000</v>
      </c>
      <c r="H140" s="97">
        <v>18771691121</v>
      </c>
      <c r="I140" s="97" t="s">
        <v>258</v>
      </c>
      <c r="J140" s="102" t="s">
        <v>103</v>
      </c>
      <c r="K140" s="98" t="s">
        <v>259</v>
      </c>
      <c r="L140" s="96" t="s">
        <v>278</v>
      </c>
      <c r="M140" s="101"/>
      <c r="N140" s="101"/>
      <c r="O140" s="103"/>
      <c r="P140" s="103"/>
      <c r="Q140" s="103"/>
      <c r="R140" s="103">
        <v>5064.65</v>
      </c>
      <c r="S140" s="101"/>
      <c r="T140" s="116"/>
      <c r="U140" s="101"/>
      <c r="V140" s="103">
        <v>5064.65</v>
      </c>
      <c r="W140" s="101"/>
      <c r="X140" s="119"/>
      <c r="Y140" s="128"/>
      <c r="Z140" s="125" t="s">
        <v>31</v>
      </c>
      <c r="AA140" s="126">
        <v>43900</v>
      </c>
      <c r="AB140" s="127" t="s">
        <v>267</v>
      </c>
    </row>
    <row r="141" ht="18" customHeight="1" spans="2:28">
      <c r="B141" s="96" t="s">
        <v>280</v>
      </c>
      <c r="C141" s="97">
        <v>990298432</v>
      </c>
      <c r="D141" s="97" t="s">
        <v>281</v>
      </c>
      <c r="E141" s="97">
        <v>17038923845</v>
      </c>
      <c r="F141" s="97" t="s">
        <v>27</v>
      </c>
      <c r="G141" s="97">
        <v>1000</v>
      </c>
      <c r="H141" s="97">
        <v>18771691121</v>
      </c>
      <c r="I141" s="97" t="s">
        <v>258</v>
      </c>
      <c r="J141" s="102" t="s">
        <v>103</v>
      </c>
      <c r="K141" s="98" t="s">
        <v>259</v>
      </c>
      <c r="L141" s="96" t="s">
        <v>280</v>
      </c>
      <c r="M141" s="101"/>
      <c r="N141" s="101"/>
      <c r="O141" s="103"/>
      <c r="P141" s="103"/>
      <c r="Q141" s="103"/>
      <c r="R141" s="103">
        <v>5069.98</v>
      </c>
      <c r="S141" s="101"/>
      <c r="T141" s="116"/>
      <c r="U141" s="101"/>
      <c r="V141" s="103">
        <v>5069.98</v>
      </c>
      <c r="W141" s="101"/>
      <c r="X141" s="119"/>
      <c r="Y141" s="128"/>
      <c r="Z141" s="125" t="s">
        <v>31</v>
      </c>
      <c r="AA141" s="126">
        <v>43900</v>
      </c>
      <c r="AB141" s="127" t="s">
        <v>267</v>
      </c>
    </row>
    <row r="142" s="1" customFormat="1" ht="19.9" customHeight="1" spans="2:28">
      <c r="B142" s="96" t="s">
        <v>282</v>
      </c>
      <c r="C142" s="98">
        <v>395276041</v>
      </c>
      <c r="D142" s="98" t="s">
        <v>283</v>
      </c>
      <c r="E142" s="97">
        <v>17102786762</v>
      </c>
      <c r="F142" s="97" t="s">
        <v>27</v>
      </c>
      <c r="G142" s="97">
        <v>1000</v>
      </c>
      <c r="H142" s="97">
        <v>13545435217</v>
      </c>
      <c r="I142" s="97" t="s">
        <v>284</v>
      </c>
      <c r="J142" s="104" t="s">
        <v>285</v>
      </c>
      <c r="K142" s="98" t="s">
        <v>286</v>
      </c>
      <c r="L142" s="96" t="s">
        <v>282</v>
      </c>
      <c r="M142" s="101"/>
      <c r="N142" s="101"/>
      <c r="O142" s="105"/>
      <c r="P142" s="105"/>
      <c r="Q142" s="105"/>
      <c r="R142" s="447">
        <v>7749.01</v>
      </c>
      <c r="S142" s="105"/>
      <c r="T142" s="116"/>
      <c r="U142" s="120"/>
      <c r="V142" s="447">
        <v>7749.01</v>
      </c>
      <c r="W142" s="101"/>
      <c r="X142" s="116"/>
      <c r="Y142" s="128"/>
      <c r="Z142" s="125" t="s">
        <v>31</v>
      </c>
      <c r="AA142" s="126">
        <v>43901</v>
      </c>
      <c r="AB142" s="8" t="s">
        <v>287</v>
      </c>
    </row>
    <row r="143" ht="18" customHeight="1" spans="2:28">
      <c r="B143" s="96" t="s">
        <v>288</v>
      </c>
      <c r="C143" s="97">
        <v>514151085</v>
      </c>
      <c r="D143" s="97" t="s">
        <v>289</v>
      </c>
      <c r="E143" s="97">
        <v>17192711257</v>
      </c>
      <c r="F143" s="97" t="s">
        <v>27</v>
      </c>
      <c r="G143" s="97">
        <v>1000</v>
      </c>
      <c r="H143" s="97">
        <v>13545476959</v>
      </c>
      <c r="I143" s="97" t="s">
        <v>265</v>
      </c>
      <c r="J143" s="102" t="s">
        <v>103</v>
      </c>
      <c r="K143" s="98" t="s">
        <v>266</v>
      </c>
      <c r="L143" s="96" t="s">
        <v>288</v>
      </c>
      <c r="M143" s="101"/>
      <c r="N143" s="101"/>
      <c r="O143" s="101"/>
      <c r="P143" s="101"/>
      <c r="Q143" s="101"/>
      <c r="R143" s="103">
        <v>5362.81</v>
      </c>
      <c r="S143" s="101"/>
      <c r="T143" s="116"/>
      <c r="U143" s="101"/>
      <c r="V143" s="103">
        <v>5362.81</v>
      </c>
      <c r="W143" s="101"/>
      <c r="X143" s="98"/>
      <c r="Y143" s="128"/>
      <c r="Z143" s="125" t="s">
        <v>31</v>
      </c>
      <c r="AA143" s="126">
        <v>43913</v>
      </c>
      <c r="AB143" s="8" t="s">
        <v>290</v>
      </c>
    </row>
    <row r="144" ht="18" customHeight="1" spans="2:28">
      <c r="B144" s="99" t="s">
        <v>291</v>
      </c>
      <c r="C144" s="97">
        <v>637148920</v>
      </c>
      <c r="D144" s="97" t="s">
        <v>292</v>
      </c>
      <c r="E144" s="97">
        <v>17038924147</v>
      </c>
      <c r="F144" s="97" t="s">
        <v>27</v>
      </c>
      <c r="G144" s="97">
        <v>1000</v>
      </c>
      <c r="H144" s="97">
        <v>13545471531</v>
      </c>
      <c r="I144" s="97" t="s">
        <v>293</v>
      </c>
      <c r="J144" s="106" t="s">
        <v>294</v>
      </c>
      <c r="K144" s="98" t="s">
        <v>295</v>
      </c>
      <c r="L144" s="99" t="s">
        <v>291</v>
      </c>
      <c r="M144" s="101"/>
      <c r="N144" s="101"/>
      <c r="O144" s="101"/>
      <c r="P144" s="101"/>
      <c r="Q144" s="101"/>
      <c r="R144" s="103">
        <v>7846.46</v>
      </c>
      <c r="S144" s="101"/>
      <c r="T144" s="116"/>
      <c r="U144" s="101"/>
      <c r="V144" s="103">
        <v>7846.46</v>
      </c>
      <c r="W144" s="101"/>
      <c r="X144" s="121"/>
      <c r="Y144" s="128"/>
      <c r="Z144" s="125" t="s">
        <v>31</v>
      </c>
      <c r="AA144" s="126">
        <v>43899</v>
      </c>
      <c r="AB144" s="127" t="s">
        <v>290</v>
      </c>
    </row>
    <row r="145" ht="18" customHeight="1" spans="2:28">
      <c r="B145" s="96" t="s">
        <v>296</v>
      </c>
      <c r="C145" s="97">
        <v>229461254</v>
      </c>
      <c r="D145" s="97" t="s">
        <v>297</v>
      </c>
      <c r="E145" s="97">
        <v>16741725525</v>
      </c>
      <c r="F145" s="97" t="s">
        <v>27</v>
      </c>
      <c r="G145" s="97">
        <v>1000</v>
      </c>
      <c r="H145" s="97">
        <v>18327671812</v>
      </c>
      <c r="I145" s="97" t="s">
        <v>247</v>
      </c>
      <c r="J145" s="102" t="s">
        <v>103</v>
      </c>
      <c r="K145" s="98" t="s">
        <v>298</v>
      </c>
      <c r="L145" s="96" t="s">
        <v>296</v>
      </c>
      <c r="M145" s="101"/>
      <c r="N145" s="101"/>
      <c r="O145" s="103"/>
      <c r="P145" s="103"/>
      <c r="Q145" s="103"/>
      <c r="R145" s="103">
        <v>5069.7</v>
      </c>
      <c r="S145" s="101"/>
      <c r="T145" s="116"/>
      <c r="U145" s="101"/>
      <c r="V145" s="103">
        <v>5069.7</v>
      </c>
      <c r="W145" s="101"/>
      <c r="X145" s="119"/>
      <c r="Y145" s="128"/>
      <c r="Z145" s="125" t="s">
        <v>31</v>
      </c>
      <c r="AA145" s="126">
        <v>43900</v>
      </c>
      <c r="AB145" s="127" t="s">
        <v>290</v>
      </c>
    </row>
    <row r="146" ht="18" customHeight="1" spans="2:28">
      <c r="B146" s="96" t="s">
        <v>299</v>
      </c>
      <c r="C146" s="97">
        <v>605462359</v>
      </c>
      <c r="D146" s="97" t="s">
        <v>300</v>
      </c>
      <c r="E146" s="97">
        <v>17136317532</v>
      </c>
      <c r="F146" s="97" t="s">
        <v>27</v>
      </c>
      <c r="G146" s="97">
        <v>1000</v>
      </c>
      <c r="H146" s="97">
        <v>18771691121</v>
      </c>
      <c r="I146" s="97" t="s">
        <v>258</v>
      </c>
      <c r="J146" s="102" t="s">
        <v>103</v>
      </c>
      <c r="K146" s="98" t="s">
        <v>259</v>
      </c>
      <c r="L146" s="96" t="s">
        <v>299</v>
      </c>
      <c r="M146" s="101"/>
      <c r="N146" s="101"/>
      <c r="O146" s="103"/>
      <c r="P146" s="103"/>
      <c r="Q146" s="103"/>
      <c r="R146" s="103">
        <v>5067.43</v>
      </c>
      <c r="S146" s="101"/>
      <c r="T146" s="116"/>
      <c r="U146" s="101"/>
      <c r="V146" s="103">
        <v>5067.43</v>
      </c>
      <c r="W146" s="101"/>
      <c r="X146" s="119"/>
      <c r="Y146" s="128"/>
      <c r="Z146" s="125" t="s">
        <v>31</v>
      </c>
      <c r="AA146" s="126">
        <v>43900</v>
      </c>
      <c r="AB146" s="127" t="s">
        <v>290</v>
      </c>
    </row>
    <row r="147" ht="18" customHeight="1" spans="2:28">
      <c r="B147" s="96" t="s">
        <v>301</v>
      </c>
      <c r="C147" s="97">
        <v>117582424</v>
      </c>
      <c r="D147" s="97" t="s">
        <v>302</v>
      </c>
      <c r="E147" s="97">
        <v>17136314430</v>
      </c>
      <c r="F147" s="97" t="s">
        <v>27</v>
      </c>
      <c r="G147" s="97">
        <v>1000</v>
      </c>
      <c r="H147" s="97">
        <v>18771691121</v>
      </c>
      <c r="I147" s="97" t="s">
        <v>258</v>
      </c>
      <c r="J147" s="102" t="s">
        <v>103</v>
      </c>
      <c r="K147" s="98" t="s">
        <v>259</v>
      </c>
      <c r="L147" s="96" t="s">
        <v>301</v>
      </c>
      <c r="M147" s="101"/>
      <c r="N147" s="101"/>
      <c r="O147" s="103"/>
      <c r="P147" s="103"/>
      <c r="Q147" s="103"/>
      <c r="R147" s="103">
        <v>4985.34</v>
      </c>
      <c r="S147" s="101"/>
      <c r="T147" s="116"/>
      <c r="U147" s="101"/>
      <c r="V147" s="103">
        <v>4985.34</v>
      </c>
      <c r="W147" s="101"/>
      <c r="X147" s="119"/>
      <c r="Y147" s="128"/>
      <c r="Z147" s="125" t="s">
        <v>31</v>
      </c>
      <c r="AA147" s="126">
        <v>43900</v>
      </c>
      <c r="AB147" s="127" t="s">
        <v>290</v>
      </c>
    </row>
    <row r="148" ht="18" customHeight="1" spans="2:28">
      <c r="B148" s="96" t="s">
        <v>303</v>
      </c>
      <c r="C148" s="97">
        <v>230124385</v>
      </c>
      <c r="D148" s="97" t="s">
        <v>304</v>
      </c>
      <c r="E148" s="97">
        <v>17136314618</v>
      </c>
      <c r="F148" s="97" t="s">
        <v>27</v>
      </c>
      <c r="G148" s="97">
        <v>1000</v>
      </c>
      <c r="H148" s="97">
        <v>18771691121</v>
      </c>
      <c r="I148" s="97" t="s">
        <v>258</v>
      </c>
      <c r="J148" s="102" t="s">
        <v>103</v>
      </c>
      <c r="K148" s="98" t="s">
        <v>259</v>
      </c>
      <c r="L148" s="96" t="s">
        <v>303</v>
      </c>
      <c r="M148" s="101"/>
      <c r="N148" s="101"/>
      <c r="O148" s="103"/>
      <c r="P148" s="103"/>
      <c r="Q148" s="103"/>
      <c r="R148" s="103">
        <v>5359.36</v>
      </c>
      <c r="S148" s="101"/>
      <c r="T148" s="116"/>
      <c r="U148" s="101"/>
      <c r="V148" s="103">
        <v>5359.36</v>
      </c>
      <c r="W148" s="101"/>
      <c r="X148" s="119"/>
      <c r="Y148" s="128"/>
      <c r="Z148" s="125" t="s">
        <v>31</v>
      </c>
      <c r="AA148" s="126">
        <v>43900</v>
      </c>
      <c r="AB148" s="127" t="s">
        <v>290</v>
      </c>
    </row>
    <row r="149" ht="18" customHeight="1" spans="2:28">
      <c r="B149" s="96" t="s">
        <v>305</v>
      </c>
      <c r="C149" s="97">
        <v>567946654</v>
      </c>
      <c r="D149" s="97" t="s">
        <v>306</v>
      </c>
      <c r="E149" s="97">
        <v>17136314591</v>
      </c>
      <c r="F149" s="97" t="s">
        <v>27</v>
      </c>
      <c r="G149" s="97">
        <v>1000</v>
      </c>
      <c r="H149" s="97">
        <v>18771691121</v>
      </c>
      <c r="I149" s="97" t="s">
        <v>258</v>
      </c>
      <c r="J149" s="102" t="s">
        <v>103</v>
      </c>
      <c r="K149" s="98" t="s">
        <v>259</v>
      </c>
      <c r="L149" s="96" t="s">
        <v>305</v>
      </c>
      <c r="M149" s="101"/>
      <c r="N149" s="101"/>
      <c r="O149" s="103"/>
      <c r="P149" s="103"/>
      <c r="Q149" s="103"/>
      <c r="R149" s="103">
        <v>5364.74</v>
      </c>
      <c r="S149" s="101"/>
      <c r="T149" s="116"/>
      <c r="U149" s="101"/>
      <c r="V149" s="103">
        <v>5364.74</v>
      </c>
      <c r="W149" s="101"/>
      <c r="X149" s="119"/>
      <c r="Y149" s="128"/>
      <c r="Z149" s="125" t="s">
        <v>31</v>
      </c>
      <c r="AA149" s="126">
        <v>43900</v>
      </c>
      <c r="AB149" s="127" t="s">
        <v>290</v>
      </c>
    </row>
    <row r="150" ht="18" customHeight="1" spans="2:28">
      <c r="B150" s="96" t="s">
        <v>307</v>
      </c>
      <c r="C150" s="97">
        <v>834087938</v>
      </c>
      <c r="D150" s="97" t="s">
        <v>308</v>
      </c>
      <c r="E150" s="97">
        <v>17187465103</v>
      </c>
      <c r="F150" s="97" t="s">
        <v>27</v>
      </c>
      <c r="G150" s="97">
        <v>1000</v>
      </c>
      <c r="H150" s="97">
        <v>18771691121</v>
      </c>
      <c r="I150" s="97" t="s">
        <v>258</v>
      </c>
      <c r="J150" s="102" t="s">
        <v>103</v>
      </c>
      <c r="K150" s="98" t="s">
        <v>259</v>
      </c>
      <c r="L150" s="96" t="s">
        <v>307</v>
      </c>
      <c r="M150" s="101"/>
      <c r="N150" s="101"/>
      <c r="O150" s="103"/>
      <c r="P150" s="103"/>
      <c r="Q150" s="103"/>
      <c r="R150" s="103">
        <v>5062.47</v>
      </c>
      <c r="S150" s="101"/>
      <c r="T150" s="116"/>
      <c r="U150" s="101"/>
      <c r="V150" s="103">
        <v>5062.47</v>
      </c>
      <c r="W150" s="101"/>
      <c r="X150" s="119"/>
      <c r="Y150" s="128"/>
      <c r="Z150" s="125" t="s">
        <v>31</v>
      </c>
      <c r="AA150" s="126">
        <v>43900</v>
      </c>
      <c r="AB150" s="127" t="s">
        <v>290</v>
      </c>
    </row>
    <row r="151" ht="18" customHeight="1" spans="2:28">
      <c r="B151" s="96" t="s">
        <v>309</v>
      </c>
      <c r="C151" s="97">
        <v>706434286</v>
      </c>
      <c r="D151" s="97" t="s">
        <v>310</v>
      </c>
      <c r="E151" s="97">
        <v>17038924117</v>
      </c>
      <c r="F151" s="97" t="s">
        <v>27</v>
      </c>
      <c r="G151" s="97">
        <v>1000</v>
      </c>
      <c r="H151" s="97">
        <v>18771691121</v>
      </c>
      <c r="I151" s="97" t="s">
        <v>258</v>
      </c>
      <c r="J151" s="102" t="s">
        <v>103</v>
      </c>
      <c r="K151" s="98" t="s">
        <v>259</v>
      </c>
      <c r="L151" s="96" t="s">
        <v>309</v>
      </c>
      <c r="M151" s="101"/>
      <c r="N151" s="101"/>
      <c r="O151" s="103"/>
      <c r="P151" s="103"/>
      <c r="Q151" s="103"/>
      <c r="R151" s="103">
        <v>5068.24</v>
      </c>
      <c r="S151" s="101"/>
      <c r="T151" s="116"/>
      <c r="U151" s="101"/>
      <c r="V151" s="103">
        <v>5068.24</v>
      </c>
      <c r="W151" s="101"/>
      <c r="X151" s="119"/>
      <c r="Y151" s="128"/>
      <c r="Z151" s="125" t="s">
        <v>31</v>
      </c>
      <c r="AA151" s="126">
        <v>43900</v>
      </c>
      <c r="AB151" s="127" t="s">
        <v>290</v>
      </c>
    </row>
    <row r="152" ht="18" customHeight="1" spans="2:28">
      <c r="B152" s="96" t="s">
        <v>311</v>
      </c>
      <c r="C152" s="98">
        <v>600949022</v>
      </c>
      <c r="D152" s="98" t="s">
        <v>312</v>
      </c>
      <c r="E152" s="97">
        <v>16741725285</v>
      </c>
      <c r="F152" s="97" t="s">
        <v>27</v>
      </c>
      <c r="G152" s="97">
        <v>1000</v>
      </c>
      <c r="H152" s="97">
        <v>13545445297</v>
      </c>
      <c r="I152" s="97" t="s">
        <v>313</v>
      </c>
      <c r="J152" s="100" t="s">
        <v>29</v>
      </c>
      <c r="K152" s="98" t="s">
        <v>314</v>
      </c>
      <c r="L152" s="96" t="s">
        <v>311</v>
      </c>
      <c r="M152" s="101"/>
      <c r="N152" s="101"/>
      <c r="O152" s="105"/>
      <c r="P152" s="105"/>
      <c r="Q152" s="105"/>
      <c r="R152" s="103">
        <v>6055.86</v>
      </c>
      <c r="S152" s="105"/>
      <c r="T152" s="116"/>
      <c r="U152" s="101"/>
      <c r="V152" s="103">
        <v>6055.86</v>
      </c>
      <c r="W152" s="101"/>
      <c r="X152" s="116"/>
      <c r="Y152" s="128"/>
      <c r="Z152" s="125" t="s">
        <v>31</v>
      </c>
      <c r="AA152" s="126">
        <v>43901</v>
      </c>
      <c r="AB152" s="87" t="s">
        <v>290</v>
      </c>
    </row>
    <row r="153" ht="18" customHeight="1" spans="2:28">
      <c r="B153" s="96" t="s">
        <v>315</v>
      </c>
      <c r="C153" s="98">
        <v>868392926</v>
      </c>
      <c r="D153" s="98" t="s">
        <v>316</v>
      </c>
      <c r="E153" s="97">
        <v>16741725283</v>
      </c>
      <c r="F153" s="97" t="s">
        <v>27</v>
      </c>
      <c r="G153" s="97">
        <v>1000</v>
      </c>
      <c r="H153" s="97">
        <v>13545445297</v>
      </c>
      <c r="I153" s="97" t="s">
        <v>313</v>
      </c>
      <c r="J153" s="100" t="s">
        <v>29</v>
      </c>
      <c r="K153" s="98" t="s">
        <v>314</v>
      </c>
      <c r="L153" s="96" t="s">
        <v>315</v>
      </c>
      <c r="M153" s="101"/>
      <c r="N153" s="101"/>
      <c r="O153" s="105"/>
      <c r="P153" s="105"/>
      <c r="Q153" s="105"/>
      <c r="R153" s="103">
        <v>4964.38</v>
      </c>
      <c r="S153" s="105"/>
      <c r="T153" s="116"/>
      <c r="U153" s="101"/>
      <c r="V153" s="103">
        <v>4964.38</v>
      </c>
      <c r="W153" s="101"/>
      <c r="X153" s="116"/>
      <c r="Y153" s="128"/>
      <c r="Z153" s="125" t="s">
        <v>31</v>
      </c>
      <c r="AA153" s="126">
        <v>43900</v>
      </c>
      <c r="AB153" s="8" t="s">
        <v>290</v>
      </c>
    </row>
    <row r="154" ht="18" customHeight="1" spans="2:28">
      <c r="B154" s="96" t="s">
        <v>317</v>
      </c>
      <c r="C154" s="98">
        <v>927559283</v>
      </c>
      <c r="D154" s="98" t="s">
        <v>318</v>
      </c>
      <c r="E154" s="97">
        <v>16741725264</v>
      </c>
      <c r="F154" s="97" t="s">
        <v>27</v>
      </c>
      <c r="G154" s="97">
        <v>1000</v>
      </c>
      <c r="H154" s="97">
        <v>13545445297</v>
      </c>
      <c r="I154" s="97" t="s">
        <v>313</v>
      </c>
      <c r="J154" s="100" t="s">
        <v>29</v>
      </c>
      <c r="K154" s="98" t="s">
        <v>314</v>
      </c>
      <c r="L154" s="96" t="s">
        <v>317</v>
      </c>
      <c r="M154" s="101"/>
      <c r="N154" s="101"/>
      <c r="O154" s="105"/>
      <c r="P154" s="105"/>
      <c r="Q154" s="105"/>
      <c r="R154" s="103">
        <v>5463.38</v>
      </c>
      <c r="S154" s="105"/>
      <c r="T154" s="116"/>
      <c r="U154" s="101"/>
      <c r="V154" s="103">
        <v>5463.38</v>
      </c>
      <c r="W154" s="101"/>
      <c r="X154" s="116"/>
      <c r="Y154" s="128"/>
      <c r="Z154" s="125" t="s">
        <v>31</v>
      </c>
      <c r="AA154" s="126">
        <v>43900</v>
      </c>
      <c r="AB154" s="87" t="s">
        <v>290</v>
      </c>
    </row>
    <row r="155" ht="18" customHeight="1" spans="2:28">
      <c r="B155" s="96" t="s">
        <v>319</v>
      </c>
      <c r="C155" s="98">
        <v>809146708</v>
      </c>
      <c r="D155" s="98" t="s">
        <v>320</v>
      </c>
      <c r="E155" s="97">
        <v>16741725263</v>
      </c>
      <c r="F155" s="97" t="s">
        <v>27</v>
      </c>
      <c r="G155" s="97">
        <v>1000</v>
      </c>
      <c r="H155" s="97">
        <v>13545445297</v>
      </c>
      <c r="I155" s="97" t="s">
        <v>313</v>
      </c>
      <c r="J155" s="100" t="s">
        <v>29</v>
      </c>
      <c r="K155" s="98" t="s">
        <v>314</v>
      </c>
      <c r="L155" s="96" t="s">
        <v>319</v>
      </c>
      <c r="M155" s="101"/>
      <c r="N155" s="101"/>
      <c r="O155" s="105"/>
      <c r="P155" s="105"/>
      <c r="Q155" s="105"/>
      <c r="R155" s="103">
        <v>4966.92</v>
      </c>
      <c r="S155" s="105"/>
      <c r="T155" s="116"/>
      <c r="U155" s="101"/>
      <c r="V155" s="103">
        <v>4966.92</v>
      </c>
      <c r="W155" s="101"/>
      <c r="X155" s="116"/>
      <c r="Y155" s="128"/>
      <c r="Z155" s="125" t="s">
        <v>31</v>
      </c>
      <c r="AA155" s="126">
        <v>43900</v>
      </c>
      <c r="AB155" s="8" t="s">
        <v>290</v>
      </c>
    </row>
    <row r="156" ht="18" customHeight="1" spans="2:28">
      <c r="B156" s="96" t="s">
        <v>321</v>
      </c>
      <c r="C156" s="98">
        <v>248256426</v>
      </c>
      <c r="D156" s="98" t="s">
        <v>322</v>
      </c>
      <c r="E156" s="97">
        <v>16741725262</v>
      </c>
      <c r="F156" s="97" t="s">
        <v>27</v>
      </c>
      <c r="G156" s="97">
        <v>1000</v>
      </c>
      <c r="H156" s="97">
        <v>13545445297</v>
      </c>
      <c r="I156" s="97" t="s">
        <v>313</v>
      </c>
      <c r="J156" s="100" t="s">
        <v>29</v>
      </c>
      <c r="K156" s="98" t="s">
        <v>314</v>
      </c>
      <c r="L156" s="96" t="s">
        <v>321</v>
      </c>
      <c r="M156" s="101"/>
      <c r="N156" s="101"/>
      <c r="O156" s="105"/>
      <c r="P156" s="105"/>
      <c r="Q156" s="105"/>
      <c r="R156" s="103">
        <v>5063.97</v>
      </c>
      <c r="S156" s="105"/>
      <c r="T156" s="116"/>
      <c r="U156" s="101"/>
      <c r="V156" s="103">
        <v>5063.97</v>
      </c>
      <c r="W156" s="101"/>
      <c r="X156" s="116"/>
      <c r="Y156" s="128"/>
      <c r="Z156" s="125" t="s">
        <v>31</v>
      </c>
      <c r="AA156" s="126">
        <v>43900</v>
      </c>
      <c r="AB156" s="8" t="s">
        <v>290</v>
      </c>
    </row>
    <row r="157" ht="18" customHeight="1" spans="2:28">
      <c r="B157" s="96" t="s">
        <v>323</v>
      </c>
      <c r="C157" s="98" t="s">
        <v>324</v>
      </c>
      <c r="D157" s="98" t="s">
        <v>325</v>
      </c>
      <c r="E157" s="97">
        <v>16741725269</v>
      </c>
      <c r="F157" s="97" t="s">
        <v>27</v>
      </c>
      <c r="G157" s="97">
        <v>1000</v>
      </c>
      <c r="H157" s="97">
        <v>13545445297</v>
      </c>
      <c r="I157" s="97" t="s">
        <v>313</v>
      </c>
      <c r="J157" s="104" t="s">
        <v>285</v>
      </c>
      <c r="K157" s="98" t="s">
        <v>314</v>
      </c>
      <c r="L157" s="96" t="s">
        <v>323</v>
      </c>
      <c r="M157" s="101"/>
      <c r="N157" s="101"/>
      <c r="O157" s="105"/>
      <c r="P157" s="105"/>
      <c r="Q157" s="105"/>
      <c r="R157" s="103">
        <v>4867.65</v>
      </c>
      <c r="S157" s="105"/>
      <c r="T157" s="116"/>
      <c r="U157" s="101"/>
      <c r="V157" s="103">
        <v>4867.65</v>
      </c>
      <c r="W157" s="101"/>
      <c r="X157" s="116"/>
      <c r="Y157" s="128"/>
      <c r="Z157" s="125" t="s">
        <v>31</v>
      </c>
      <c r="AA157" s="126">
        <v>43900</v>
      </c>
      <c r="AB157" s="8" t="s">
        <v>290</v>
      </c>
    </row>
    <row r="158" ht="18" customHeight="1" spans="2:28">
      <c r="B158" s="96" t="s">
        <v>326</v>
      </c>
      <c r="C158" s="98" t="s">
        <v>327</v>
      </c>
      <c r="D158" s="98" t="s">
        <v>328</v>
      </c>
      <c r="E158" s="97">
        <v>16741725281</v>
      </c>
      <c r="F158" s="97" t="s">
        <v>27</v>
      </c>
      <c r="G158" s="97">
        <v>1000</v>
      </c>
      <c r="H158" s="97">
        <v>13545445297</v>
      </c>
      <c r="I158" s="97" t="s">
        <v>313</v>
      </c>
      <c r="J158" s="104" t="s">
        <v>285</v>
      </c>
      <c r="K158" s="98" t="s">
        <v>314</v>
      </c>
      <c r="L158" s="96" t="s">
        <v>326</v>
      </c>
      <c r="M158" s="101"/>
      <c r="N158" s="101"/>
      <c r="O158" s="105"/>
      <c r="P158" s="105"/>
      <c r="Q158" s="105"/>
      <c r="R158" s="103">
        <v>4964.81</v>
      </c>
      <c r="S158" s="105"/>
      <c r="T158" s="116"/>
      <c r="U158" s="101"/>
      <c r="V158" s="103">
        <v>4964.81</v>
      </c>
      <c r="W158" s="101"/>
      <c r="X158" s="116"/>
      <c r="Y158" s="128"/>
      <c r="Z158" s="125" t="s">
        <v>31</v>
      </c>
      <c r="AA158" s="126">
        <v>43900</v>
      </c>
      <c r="AB158" s="8" t="s">
        <v>290</v>
      </c>
    </row>
    <row r="159" ht="18" customHeight="1" spans="2:28">
      <c r="B159" s="96" t="s">
        <v>329</v>
      </c>
      <c r="C159" s="97">
        <v>240462320</v>
      </c>
      <c r="D159" s="97" t="s">
        <v>330</v>
      </c>
      <c r="E159" s="97">
        <v>16741725277</v>
      </c>
      <c r="F159" s="97" t="s">
        <v>27</v>
      </c>
      <c r="G159" s="97">
        <v>1000</v>
      </c>
      <c r="H159" s="97">
        <v>13545445297</v>
      </c>
      <c r="I159" s="97" t="s">
        <v>313</v>
      </c>
      <c r="J159" s="104" t="s">
        <v>285</v>
      </c>
      <c r="K159" s="98" t="s">
        <v>314</v>
      </c>
      <c r="L159" s="96" t="s">
        <v>329</v>
      </c>
      <c r="M159" s="101"/>
      <c r="N159" s="101"/>
      <c r="O159" s="105"/>
      <c r="P159" s="105"/>
      <c r="Q159" s="105"/>
      <c r="R159" s="103">
        <v>5359.39</v>
      </c>
      <c r="S159" s="105"/>
      <c r="T159" s="116"/>
      <c r="U159" s="101"/>
      <c r="V159" s="103">
        <v>5359.39</v>
      </c>
      <c r="W159" s="101"/>
      <c r="X159" s="116"/>
      <c r="Y159" s="128"/>
      <c r="Z159" s="125" t="s">
        <v>31</v>
      </c>
      <c r="AA159" s="126">
        <v>43900</v>
      </c>
      <c r="AB159" s="8" t="s">
        <v>290</v>
      </c>
    </row>
    <row r="160" ht="18" customHeight="1" spans="2:28">
      <c r="B160" s="96" t="s">
        <v>331</v>
      </c>
      <c r="C160" s="98">
        <v>518476655</v>
      </c>
      <c r="D160" s="98" t="s">
        <v>332</v>
      </c>
      <c r="E160" s="97">
        <v>16741725274</v>
      </c>
      <c r="F160" s="97" t="s">
        <v>27</v>
      </c>
      <c r="G160" s="97">
        <v>1000</v>
      </c>
      <c r="H160" s="97">
        <v>13545445297</v>
      </c>
      <c r="I160" s="97" t="s">
        <v>313</v>
      </c>
      <c r="J160" s="104" t="s">
        <v>285</v>
      </c>
      <c r="K160" s="98" t="s">
        <v>314</v>
      </c>
      <c r="L160" s="96" t="s">
        <v>331</v>
      </c>
      <c r="M160" s="101"/>
      <c r="N160" s="101"/>
      <c r="O160" s="105"/>
      <c r="P160" s="105"/>
      <c r="Q160" s="105"/>
      <c r="R160" s="103">
        <v>5066.01</v>
      </c>
      <c r="S160" s="105"/>
      <c r="T160" s="116"/>
      <c r="U160" s="101"/>
      <c r="V160" s="103">
        <v>5066.01</v>
      </c>
      <c r="W160" s="101"/>
      <c r="X160" s="116"/>
      <c r="Y160" s="128"/>
      <c r="Z160" s="125" t="s">
        <v>31</v>
      </c>
      <c r="AA160" s="126">
        <v>43900</v>
      </c>
      <c r="AB160" s="8" t="s">
        <v>290</v>
      </c>
    </row>
    <row r="161" ht="18" customHeight="1" spans="2:28">
      <c r="B161" s="96" t="s">
        <v>333</v>
      </c>
      <c r="C161" s="98">
        <v>919193170</v>
      </c>
      <c r="D161" s="98" t="s">
        <v>334</v>
      </c>
      <c r="E161" s="97">
        <v>16741725248</v>
      </c>
      <c r="F161" s="97" t="s">
        <v>27</v>
      </c>
      <c r="G161" s="97">
        <v>1000</v>
      </c>
      <c r="H161" s="97">
        <v>13545445297</v>
      </c>
      <c r="I161" s="97" t="s">
        <v>313</v>
      </c>
      <c r="J161" s="104" t="s">
        <v>285</v>
      </c>
      <c r="K161" s="98" t="s">
        <v>314</v>
      </c>
      <c r="L161" s="96" t="s">
        <v>333</v>
      </c>
      <c r="M161" s="101"/>
      <c r="N161" s="101"/>
      <c r="O161" s="105"/>
      <c r="P161" s="105"/>
      <c r="Q161" s="105"/>
      <c r="R161" s="103">
        <v>5065.14</v>
      </c>
      <c r="S161" s="105"/>
      <c r="T161" s="116"/>
      <c r="U161" s="101"/>
      <c r="V161" s="103">
        <v>5065.14</v>
      </c>
      <c r="W161" s="101"/>
      <c r="X161" s="116"/>
      <c r="Y161" s="128"/>
      <c r="Z161" s="125" t="s">
        <v>31</v>
      </c>
      <c r="AA161" s="126">
        <v>43900</v>
      </c>
      <c r="AB161" s="8" t="s">
        <v>290</v>
      </c>
    </row>
    <row r="162" ht="18" customHeight="1" spans="2:28">
      <c r="B162" s="96" t="s">
        <v>335</v>
      </c>
      <c r="C162" s="98">
        <v>565096184</v>
      </c>
      <c r="D162" s="98" t="s">
        <v>336</v>
      </c>
      <c r="E162" s="97">
        <v>16741725272</v>
      </c>
      <c r="F162" s="97" t="s">
        <v>27</v>
      </c>
      <c r="G162" s="97">
        <v>1000</v>
      </c>
      <c r="H162" s="97">
        <v>13545445297</v>
      </c>
      <c r="I162" s="97" t="s">
        <v>313</v>
      </c>
      <c r="J162" s="104" t="s">
        <v>285</v>
      </c>
      <c r="K162" s="98" t="s">
        <v>314</v>
      </c>
      <c r="L162" s="96" t="s">
        <v>335</v>
      </c>
      <c r="M162" s="101"/>
      <c r="N162" s="101"/>
      <c r="O162" s="105"/>
      <c r="P162" s="105"/>
      <c r="Q162" s="105"/>
      <c r="R162" s="103">
        <v>5064.6</v>
      </c>
      <c r="S162" s="105"/>
      <c r="T162" s="116"/>
      <c r="U162" s="101"/>
      <c r="V162" s="103">
        <v>5064.6</v>
      </c>
      <c r="W162" s="101"/>
      <c r="X162" s="116"/>
      <c r="Y162" s="128"/>
      <c r="Z162" s="125" t="s">
        <v>31</v>
      </c>
      <c r="AA162" s="126">
        <v>43900</v>
      </c>
      <c r="AB162" s="8" t="s">
        <v>290</v>
      </c>
    </row>
    <row r="163" ht="18" customHeight="1" spans="2:28">
      <c r="B163" s="99" t="s">
        <v>337</v>
      </c>
      <c r="C163" s="97">
        <v>735320582</v>
      </c>
      <c r="D163" s="97" t="s">
        <v>338</v>
      </c>
      <c r="E163" s="97">
        <v>17038951548</v>
      </c>
      <c r="F163" s="97" t="s">
        <v>27</v>
      </c>
      <c r="G163" s="97">
        <v>1000</v>
      </c>
      <c r="H163" s="97">
        <v>13545471531</v>
      </c>
      <c r="I163" s="97" t="s">
        <v>293</v>
      </c>
      <c r="J163" s="106" t="s">
        <v>294</v>
      </c>
      <c r="K163" s="98" t="s">
        <v>295</v>
      </c>
      <c r="L163" s="99" t="s">
        <v>337</v>
      </c>
      <c r="M163" s="101"/>
      <c r="N163" s="101"/>
      <c r="O163" s="101"/>
      <c r="P163" s="101"/>
      <c r="Q163" s="101"/>
      <c r="R163" s="103">
        <v>7947.31</v>
      </c>
      <c r="S163" s="101"/>
      <c r="T163" s="116"/>
      <c r="U163" s="101"/>
      <c r="V163" s="103">
        <v>7947.31</v>
      </c>
      <c r="W163" s="101"/>
      <c r="X163" s="98"/>
      <c r="Y163" s="128"/>
      <c r="Z163" s="125" t="s">
        <v>31</v>
      </c>
      <c r="AA163" s="126">
        <v>43899</v>
      </c>
      <c r="AB163" s="8" t="s">
        <v>339</v>
      </c>
    </row>
    <row r="164" ht="18" customHeight="1" spans="2:28">
      <c r="B164" s="99" t="s">
        <v>340</v>
      </c>
      <c r="C164" s="97">
        <v>229392527</v>
      </c>
      <c r="D164" s="97" t="s">
        <v>341</v>
      </c>
      <c r="E164" s="97">
        <v>17038923488</v>
      </c>
      <c r="F164" s="97" t="s">
        <v>27</v>
      </c>
      <c r="G164" s="97">
        <v>1000</v>
      </c>
      <c r="H164" s="97">
        <v>13545471531</v>
      </c>
      <c r="I164" s="97" t="s">
        <v>293</v>
      </c>
      <c r="J164" s="106" t="s">
        <v>294</v>
      </c>
      <c r="K164" s="98" t="s">
        <v>295</v>
      </c>
      <c r="L164" s="99" t="s">
        <v>340</v>
      </c>
      <c r="M164" s="101"/>
      <c r="N164" s="101"/>
      <c r="O164" s="101"/>
      <c r="P164" s="101"/>
      <c r="Q164" s="101"/>
      <c r="R164" s="103">
        <v>8042.78</v>
      </c>
      <c r="S164" s="101"/>
      <c r="T164" s="116"/>
      <c r="U164" s="101"/>
      <c r="V164" s="103">
        <v>8042.78</v>
      </c>
      <c r="W164" s="101"/>
      <c r="X164" s="121"/>
      <c r="Y164" s="128"/>
      <c r="Z164" s="125" t="s">
        <v>31</v>
      </c>
      <c r="AA164" s="126">
        <v>43899</v>
      </c>
      <c r="AB164" s="8" t="s">
        <v>339</v>
      </c>
    </row>
    <row r="165" ht="18" customHeight="1" spans="2:28">
      <c r="B165" s="99" t="s">
        <v>342</v>
      </c>
      <c r="C165" s="97">
        <v>647158845</v>
      </c>
      <c r="D165" s="97" t="s">
        <v>343</v>
      </c>
      <c r="E165" s="97">
        <v>17038923532</v>
      </c>
      <c r="F165" s="97" t="s">
        <v>27</v>
      </c>
      <c r="G165" s="97">
        <v>1000</v>
      </c>
      <c r="H165" s="97">
        <v>13545471531</v>
      </c>
      <c r="I165" s="97" t="s">
        <v>293</v>
      </c>
      <c r="J165" s="106" t="s">
        <v>294</v>
      </c>
      <c r="K165" s="98" t="s">
        <v>295</v>
      </c>
      <c r="L165" s="99" t="s">
        <v>342</v>
      </c>
      <c r="M165" s="101"/>
      <c r="N165" s="101"/>
      <c r="O165" s="101"/>
      <c r="P165" s="101"/>
      <c r="Q165" s="101"/>
      <c r="R165" s="103">
        <v>7448.88</v>
      </c>
      <c r="S165" s="101"/>
      <c r="T165" s="116"/>
      <c r="U165" s="101"/>
      <c r="V165" s="103">
        <v>7448.88</v>
      </c>
      <c r="W165" s="101"/>
      <c r="X165" s="121"/>
      <c r="Y165" s="128"/>
      <c r="Z165" s="125" t="s">
        <v>31</v>
      </c>
      <c r="AA165" s="126">
        <v>43899</v>
      </c>
      <c r="AB165" s="8" t="s">
        <v>339</v>
      </c>
    </row>
    <row r="166" ht="18" customHeight="1" spans="2:28">
      <c r="B166" s="99" t="s">
        <v>344</v>
      </c>
      <c r="C166" s="97">
        <v>661667253</v>
      </c>
      <c r="D166" s="97" t="s">
        <v>345</v>
      </c>
      <c r="E166" s="97">
        <v>17038923434</v>
      </c>
      <c r="F166" s="97" t="s">
        <v>27</v>
      </c>
      <c r="G166" s="97">
        <v>1000</v>
      </c>
      <c r="H166" s="97">
        <v>13545471531</v>
      </c>
      <c r="I166" s="97" t="s">
        <v>293</v>
      </c>
      <c r="J166" s="106" t="s">
        <v>294</v>
      </c>
      <c r="K166" s="98" t="s">
        <v>295</v>
      </c>
      <c r="L166" s="99" t="s">
        <v>344</v>
      </c>
      <c r="M166" s="101"/>
      <c r="N166" s="101"/>
      <c r="O166" s="101"/>
      <c r="P166" s="101"/>
      <c r="Q166" s="101"/>
      <c r="R166" s="103">
        <v>7947.52</v>
      </c>
      <c r="S166" s="101"/>
      <c r="T166" s="116"/>
      <c r="U166" s="101"/>
      <c r="V166" s="103">
        <v>7947.52</v>
      </c>
      <c r="W166" s="101"/>
      <c r="X166" s="121"/>
      <c r="Y166" s="128"/>
      <c r="Z166" s="125" t="s">
        <v>31</v>
      </c>
      <c r="AA166" s="126">
        <v>43899</v>
      </c>
      <c r="AB166" s="8" t="s">
        <v>339</v>
      </c>
    </row>
    <row r="167" ht="18" customHeight="1" spans="2:28">
      <c r="B167" s="99" t="s">
        <v>346</v>
      </c>
      <c r="C167" s="97">
        <v>849761626</v>
      </c>
      <c r="D167" s="97" t="s">
        <v>347</v>
      </c>
      <c r="E167" s="97">
        <v>17038923894</v>
      </c>
      <c r="F167" s="97" t="s">
        <v>27</v>
      </c>
      <c r="G167" s="97">
        <v>1000</v>
      </c>
      <c r="H167" s="97">
        <v>13545471531</v>
      </c>
      <c r="I167" s="97" t="s">
        <v>293</v>
      </c>
      <c r="J167" s="106" t="s">
        <v>294</v>
      </c>
      <c r="K167" s="98" t="s">
        <v>295</v>
      </c>
      <c r="L167" s="99" t="s">
        <v>346</v>
      </c>
      <c r="M167" s="101"/>
      <c r="N167" s="101"/>
      <c r="O167" s="101"/>
      <c r="P167" s="101"/>
      <c r="Q167" s="101"/>
      <c r="R167" s="103">
        <v>9043.25</v>
      </c>
      <c r="S167" s="101"/>
      <c r="T167" s="116"/>
      <c r="U167" s="101"/>
      <c r="V167" s="103">
        <v>9043.25</v>
      </c>
      <c r="W167" s="101"/>
      <c r="X167" s="121"/>
      <c r="Y167" s="128"/>
      <c r="Z167" s="125" t="s">
        <v>31</v>
      </c>
      <c r="AA167" s="126">
        <v>43899</v>
      </c>
      <c r="AB167" s="8" t="s">
        <v>339</v>
      </c>
    </row>
    <row r="168" ht="18" customHeight="1" spans="2:28">
      <c r="B168" s="99" t="s">
        <v>348</v>
      </c>
      <c r="C168" s="97">
        <v>967460844</v>
      </c>
      <c r="D168" s="97" t="s">
        <v>349</v>
      </c>
      <c r="E168" s="97">
        <v>17038923481</v>
      </c>
      <c r="F168" s="97" t="s">
        <v>27</v>
      </c>
      <c r="G168" s="97">
        <v>1000</v>
      </c>
      <c r="H168" s="97">
        <v>13545471531</v>
      </c>
      <c r="I168" s="97" t="s">
        <v>293</v>
      </c>
      <c r="J168" s="106" t="s">
        <v>294</v>
      </c>
      <c r="K168" s="98" t="s">
        <v>295</v>
      </c>
      <c r="L168" s="99" t="s">
        <v>348</v>
      </c>
      <c r="M168" s="101"/>
      <c r="N168" s="101"/>
      <c r="O168" s="101"/>
      <c r="P168" s="101"/>
      <c r="Q168" s="101"/>
      <c r="R168" s="103">
        <v>18178.48</v>
      </c>
      <c r="S168" s="101"/>
      <c r="T168" s="116"/>
      <c r="U168" s="101"/>
      <c r="V168" s="103">
        <v>18178.48</v>
      </c>
      <c r="W168" s="101"/>
      <c r="X168" s="121"/>
      <c r="Y168" s="128"/>
      <c r="Z168" s="125" t="s">
        <v>31</v>
      </c>
      <c r="AA168" s="126">
        <v>43899</v>
      </c>
      <c r="AB168" s="8" t="s">
        <v>339</v>
      </c>
    </row>
    <row r="169" ht="18" customHeight="1" spans="2:28">
      <c r="B169" s="99" t="s">
        <v>350</v>
      </c>
      <c r="C169" s="97">
        <v>152203414</v>
      </c>
      <c r="D169" s="97" t="s">
        <v>351</v>
      </c>
      <c r="E169" s="97">
        <v>17038923402</v>
      </c>
      <c r="F169" s="97" t="s">
        <v>27</v>
      </c>
      <c r="G169" s="97">
        <v>1000</v>
      </c>
      <c r="H169" s="97">
        <v>13545471531</v>
      </c>
      <c r="I169" s="97" t="s">
        <v>293</v>
      </c>
      <c r="J169" s="106" t="s">
        <v>294</v>
      </c>
      <c r="K169" s="98" t="s">
        <v>295</v>
      </c>
      <c r="L169" s="99" t="s">
        <v>350</v>
      </c>
      <c r="M169" s="101"/>
      <c r="N169" s="101"/>
      <c r="O169" s="101"/>
      <c r="P169" s="101"/>
      <c r="Q169" s="101"/>
      <c r="R169" s="103">
        <v>8938.96</v>
      </c>
      <c r="S169" s="101"/>
      <c r="T169" s="116"/>
      <c r="U169" s="101"/>
      <c r="V169" s="103">
        <v>8938.96</v>
      </c>
      <c r="W169" s="101"/>
      <c r="X169" s="121"/>
      <c r="Y169" s="128"/>
      <c r="Z169" s="125" t="s">
        <v>31</v>
      </c>
      <c r="AA169" s="126">
        <v>43899</v>
      </c>
      <c r="AB169" s="8" t="s">
        <v>339</v>
      </c>
    </row>
    <row r="170" ht="18" customHeight="1" spans="2:28">
      <c r="B170" s="96" t="s">
        <v>352</v>
      </c>
      <c r="C170" s="97">
        <v>177404577</v>
      </c>
      <c r="D170" s="97" t="s">
        <v>353</v>
      </c>
      <c r="E170" s="97">
        <v>17192710631</v>
      </c>
      <c r="F170" s="97" t="s">
        <v>27</v>
      </c>
      <c r="G170" s="97">
        <v>1000</v>
      </c>
      <c r="H170" s="97">
        <v>13545476959</v>
      </c>
      <c r="I170" s="97" t="s">
        <v>265</v>
      </c>
      <c r="J170" s="132" t="s">
        <v>109</v>
      </c>
      <c r="K170" s="98" t="s">
        <v>266</v>
      </c>
      <c r="L170" s="96" t="s">
        <v>352</v>
      </c>
      <c r="M170" s="101"/>
      <c r="N170" s="101"/>
      <c r="O170" s="101"/>
      <c r="P170" s="101"/>
      <c r="Q170" s="101"/>
      <c r="R170" s="103">
        <v>9427.27</v>
      </c>
      <c r="S170" s="101"/>
      <c r="T170" s="116"/>
      <c r="U170" s="101"/>
      <c r="V170" s="103">
        <v>9427.27</v>
      </c>
      <c r="W170" s="101"/>
      <c r="X170" s="98"/>
      <c r="Y170" s="128"/>
      <c r="Z170" s="125" t="s">
        <v>31</v>
      </c>
      <c r="AA170" s="126">
        <v>43913</v>
      </c>
      <c r="AB170" s="8" t="s">
        <v>354</v>
      </c>
    </row>
    <row r="171" ht="18" customHeight="1" spans="2:28">
      <c r="B171" s="96" t="s">
        <v>355</v>
      </c>
      <c r="C171" s="97">
        <v>390026986</v>
      </c>
      <c r="D171" s="97" t="s">
        <v>356</v>
      </c>
      <c r="E171" s="97">
        <v>17192711244</v>
      </c>
      <c r="F171" s="97" t="s">
        <v>27</v>
      </c>
      <c r="G171" s="97">
        <v>1000</v>
      </c>
      <c r="H171" s="97">
        <v>13545476959</v>
      </c>
      <c r="I171" s="97" t="s">
        <v>265</v>
      </c>
      <c r="J171" s="102" t="s">
        <v>103</v>
      </c>
      <c r="K171" s="98" t="s">
        <v>266</v>
      </c>
      <c r="L171" s="96" t="s">
        <v>355</v>
      </c>
      <c r="M171" s="101"/>
      <c r="N171" s="101"/>
      <c r="O171" s="101"/>
      <c r="P171" s="101"/>
      <c r="Q171" s="101"/>
      <c r="R171" s="103">
        <v>9925.98</v>
      </c>
      <c r="S171" s="101"/>
      <c r="T171" s="116"/>
      <c r="U171" s="101"/>
      <c r="V171" s="103">
        <v>9925.98</v>
      </c>
      <c r="W171" s="101"/>
      <c r="X171" s="98"/>
      <c r="Y171" s="128"/>
      <c r="Z171" s="125" t="s">
        <v>31</v>
      </c>
      <c r="AA171" s="126">
        <v>43913</v>
      </c>
      <c r="AB171" s="8" t="s">
        <v>354</v>
      </c>
    </row>
    <row r="172" ht="18" customHeight="1" spans="2:28">
      <c r="B172" s="96" t="s">
        <v>357</v>
      </c>
      <c r="C172" s="97">
        <v>756148087</v>
      </c>
      <c r="D172" s="97" t="s">
        <v>358</v>
      </c>
      <c r="E172" s="97">
        <v>17192711441</v>
      </c>
      <c r="F172" s="97" t="s">
        <v>27</v>
      </c>
      <c r="G172" s="97">
        <v>1000</v>
      </c>
      <c r="H172" s="97">
        <v>13545476959</v>
      </c>
      <c r="I172" s="97" t="s">
        <v>265</v>
      </c>
      <c r="J172" s="102" t="s">
        <v>103</v>
      </c>
      <c r="K172" s="98" t="s">
        <v>266</v>
      </c>
      <c r="L172" s="96" t="s">
        <v>357</v>
      </c>
      <c r="M172" s="101"/>
      <c r="N172" s="101"/>
      <c r="O172" s="101"/>
      <c r="P172" s="101"/>
      <c r="Q172" s="101"/>
      <c r="R172" s="103">
        <v>9928.5</v>
      </c>
      <c r="S172" s="101"/>
      <c r="T172" s="116"/>
      <c r="U172" s="101"/>
      <c r="V172" s="103">
        <v>9928.5</v>
      </c>
      <c r="W172" s="101"/>
      <c r="X172" s="98"/>
      <c r="Y172" s="128"/>
      <c r="Z172" s="125" t="s">
        <v>31</v>
      </c>
      <c r="AA172" s="126">
        <v>43913</v>
      </c>
      <c r="AB172" s="8" t="s">
        <v>354</v>
      </c>
    </row>
    <row r="173" ht="18" customHeight="1" spans="2:28">
      <c r="B173" s="96" t="s">
        <v>359</v>
      </c>
      <c r="C173" s="97">
        <v>109633496</v>
      </c>
      <c r="D173" s="97" t="s">
        <v>360</v>
      </c>
      <c r="E173" s="97">
        <v>17192715426</v>
      </c>
      <c r="F173" s="97" t="s">
        <v>27</v>
      </c>
      <c r="G173" s="97">
        <v>1000</v>
      </c>
      <c r="H173" s="97">
        <v>18672882330</v>
      </c>
      <c r="I173" s="97" t="s">
        <v>361</v>
      </c>
      <c r="J173" s="132" t="s">
        <v>109</v>
      </c>
      <c r="K173" s="98" t="s">
        <v>362</v>
      </c>
      <c r="L173" s="96" t="s">
        <v>359</v>
      </c>
      <c r="M173" s="101"/>
      <c r="N173" s="101"/>
      <c r="O173" s="101"/>
      <c r="P173" s="101"/>
      <c r="Q173" s="101"/>
      <c r="R173" s="103">
        <v>5057.25</v>
      </c>
      <c r="S173" s="101"/>
      <c r="T173" s="116"/>
      <c r="U173" s="101"/>
      <c r="V173" s="103">
        <v>5057.25</v>
      </c>
      <c r="W173" s="101"/>
      <c r="X173" s="98"/>
      <c r="Y173" s="128"/>
      <c r="Z173" s="125" t="s">
        <v>31</v>
      </c>
      <c r="AA173" s="126">
        <v>43913</v>
      </c>
      <c r="AB173" s="8" t="s">
        <v>354</v>
      </c>
    </row>
    <row r="174" ht="18" customHeight="1" spans="2:28">
      <c r="B174" s="96" t="s">
        <v>363</v>
      </c>
      <c r="C174" s="97">
        <v>412391049</v>
      </c>
      <c r="D174" s="97" t="s">
        <v>364</v>
      </c>
      <c r="E174" s="97">
        <v>17192715574</v>
      </c>
      <c r="F174" s="97" t="s">
        <v>27</v>
      </c>
      <c r="G174" s="97">
        <v>1000</v>
      </c>
      <c r="H174" s="97">
        <v>18672882330</v>
      </c>
      <c r="I174" s="97" t="s">
        <v>361</v>
      </c>
      <c r="J174" s="132" t="s">
        <v>109</v>
      </c>
      <c r="K174" s="98" t="s">
        <v>362</v>
      </c>
      <c r="L174" s="96" t="s">
        <v>363</v>
      </c>
      <c r="M174" s="101"/>
      <c r="N174" s="101"/>
      <c r="O174" s="101"/>
      <c r="P174" s="101"/>
      <c r="Q174" s="101"/>
      <c r="R174" s="103">
        <v>4962.91</v>
      </c>
      <c r="S174" s="101"/>
      <c r="T174" s="116"/>
      <c r="U174" s="101"/>
      <c r="V174" s="103">
        <v>4962.91</v>
      </c>
      <c r="W174" s="101"/>
      <c r="X174" s="98"/>
      <c r="Y174" s="128"/>
      <c r="Z174" s="125" t="s">
        <v>31</v>
      </c>
      <c r="AA174" s="126">
        <v>43913</v>
      </c>
      <c r="AB174" s="8" t="s">
        <v>354</v>
      </c>
    </row>
    <row r="175" ht="18" customHeight="1" spans="2:28">
      <c r="B175" s="96" t="s">
        <v>365</v>
      </c>
      <c r="C175" s="97">
        <v>298211834</v>
      </c>
      <c r="D175" s="97" t="s">
        <v>366</v>
      </c>
      <c r="E175" s="97">
        <v>17192714574</v>
      </c>
      <c r="F175" s="97" t="s">
        <v>27</v>
      </c>
      <c r="G175" s="97">
        <v>1000</v>
      </c>
      <c r="H175" s="97">
        <v>18672882330</v>
      </c>
      <c r="I175" s="97" t="s">
        <v>361</v>
      </c>
      <c r="J175" s="133" t="s">
        <v>367</v>
      </c>
      <c r="K175" s="98" t="s">
        <v>362</v>
      </c>
      <c r="L175" s="96" t="s">
        <v>365</v>
      </c>
      <c r="M175" s="101"/>
      <c r="N175" s="101"/>
      <c r="O175" s="101"/>
      <c r="P175" s="101"/>
      <c r="Q175" s="101"/>
      <c r="R175" s="103">
        <v>5099.73</v>
      </c>
      <c r="S175" s="101"/>
      <c r="T175" s="116"/>
      <c r="U175" s="101"/>
      <c r="V175" s="103">
        <v>5099.73</v>
      </c>
      <c r="W175" s="101"/>
      <c r="X175" s="98"/>
      <c r="Y175" s="128"/>
      <c r="Z175" s="125" t="s">
        <v>31</v>
      </c>
      <c r="AA175" s="126">
        <v>43913</v>
      </c>
      <c r="AB175" s="8" t="s">
        <v>354</v>
      </c>
    </row>
    <row r="176" ht="18" customHeight="1" spans="2:28">
      <c r="B176" s="99" t="s">
        <v>368</v>
      </c>
      <c r="C176" s="97">
        <v>815728646</v>
      </c>
      <c r="D176" s="97" t="s">
        <v>369</v>
      </c>
      <c r="E176" s="97">
        <v>16741725461</v>
      </c>
      <c r="F176" s="97" t="s">
        <v>27</v>
      </c>
      <c r="G176" s="97">
        <v>1000</v>
      </c>
      <c r="H176" s="97">
        <v>13545472582</v>
      </c>
      <c r="I176" s="97" t="s">
        <v>370</v>
      </c>
      <c r="J176" s="104" t="s">
        <v>285</v>
      </c>
      <c r="K176" s="98" t="s">
        <v>371</v>
      </c>
      <c r="L176" s="99" t="s">
        <v>368</v>
      </c>
      <c r="M176" s="101"/>
      <c r="N176" s="101"/>
      <c r="O176" s="101"/>
      <c r="P176" s="101"/>
      <c r="Q176" s="101"/>
      <c r="R176" s="103">
        <v>5065.61</v>
      </c>
      <c r="S176" s="101"/>
      <c r="T176" s="116"/>
      <c r="U176" s="101"/>
      <c r="V176" s="103">
        <v>5065.61</v>
      </c>
      <c r="W176" s="101"/>
      <c r="X176" s="98"/>
      <c r="Y176" s="128"/>
      <c r="Z176" s="125" t="s">
        <v>31</v>
      </c>
      <c r="AA176" s="126">
        <v>43896</v>
      </c>
      <c r="AB176" s="8" t="s">
        <v>354</v>
      </c>
    </row>
    <row r="177" ht="18" customHeight="1" spans="2:28">
      <c r="B177" s="99" t="s">
        <v>372</v>
      </c>
      <c r="C177" s="97">
        <v>601707490</v>
      </c>
      <c r="D177" s="97" t="s">
        <v>373</v>
      </c>
      <c r="E177" s="97">
        <v>17038924141</v>
      </c>
      <c r="F177" s="97" t="s">
        <v>27</v>
      </c>
      <c r="G177" s="97">
        <v>1000</v>
      </c>
      <c r="H177" s="97">
        <v>13545471531</v>
      </c>
      <c r="I177" s="97" t="s">
        <v>370</v>
      </c>
      <c r="J177" s="106" t="s">
        <v>294</v>
      </c>
      <c r="K177" s="98" t="s">
        <v>371</v>
      </c>
      <c r="L177" s="99" t="s">
        <v>374</v>
      </c>
      <c r="M177" s="101"/>
      <c r="N177" s="101"/>
      <c r="O177" s="101"/>
      <c r="P177" s="101"/>
      <c r="Q177" s="101"/>
      <c r="R177" s="103">
        <v>5060.26</v>
      </c>
      <c r="S177" s="101"/>
      <c r="T177" s="116"/>
      <c r="U177" s="101"/>
      <c r="V177" s="103">
        <v>5060.26</v>
      </c>
      <c r="W177" s="101"/>
      <c r="X177" s="98"/>
      <c r="Y177" s="128"/>
      <c r="Z177" s="125" t="s">
        <v>31</v>
      </c>
      <c r="AA177" s="126">
        <v>43899</v>
      </c>
      <c r="AB177" s="8" t="s">
        <v>354</v>
      </c>
    </row>
    <row r="178" ht="18" customHeight="1" spans="2:28">
      <c r="B178" s="96" t="s">
        <v>375</v>
      </c>
      <c r="C178" s="97">
        <v>860213570</v>
      </c>
      <c r="D178" s="97" t="s">
        <v>376</v>
      </c>
      <c r="E178" s="97">
        <v>16572875401</v>
      </c>
      <c r="F178" s="97" t="s">
        <v>27</v>
      </c>
      <c r="G178" s="97">
        <v>1000</v>
      </c>
      <c r="H178" s="97">
        <v>17520439418</v>
      </c>
      <c r="I178" s="97" t="s">
        <v>377</v>
      </c>
      <c r="J178" s="104" t="s">
        <v>285</v>
      </c>
      <c r="K178" s="98" t="s">
        <v>378</v>
      </c>
      <c r="L178" s="96" t="s">
        <v>375</v>
      </c>
      <c r="M178" s="101"/>
      <c r="N178" s="101"/>
      <c r="O178" s="101"/>
      <c r="P178" s="101"/>
      <c r="Q178" s="101"/>
      <c r="R178" s="103">
        <v>4961.94</v>
      </c>
      <c r="S178" s="101"/>
      <c r="T178" s="116"/>
      <c r="U178" s="101"/>
      <c r="V178" s="103">
        <v>4961.94</v>
      </c>
      <c r="W178" s="101"/>
      <c r="X178" s="116"/>
      <c r="Y178" s="128"/>
      <c r="Z178" s="125" t="s">
        <v>31</v>
      </c>
      <c r="AA178" s="126">
        <v>43902</v>
      </c>
      <c r="AB178" s="8" t="s">
        <v>354</v>
      </c>
    </row>
    <row r="179" ht="18" customHeight="1" spans="2:28">
      <c r="B179" s="96" t="s">
        <v>379</v>
      </c>
      <c r="C179" s="97">
        <v>155410191</v>
      </c>
      <c r="D179" s="97" t="s">
        <v>380</v>
      </c>
      <c r="E179" s="97">
        <v>16572201245</v>
      </c>
      <c r="F179" s="97" t="s">
        <v>27</v>
      </c>
      <c r="G179" s="97">
        <v>1000</v>
      </c>
      <c r="H179" s="97">
        <v>17720254512</v>
      </c>
      <c r="I179" s="97" t="s">
        <v>253</v>
      </c>
      <c r="J179" s="106" t="s">
        <v>294</v>
      </c>
      <c r="K179" s="98" t="s">
        <v>254</v>
      </c>
      <c r="L179" s="96" t="s">
        <v>379</v>
      </c>
      <c r="M179" s="101"/>
      <c r="N179" s="101"/>
      <c r="O179" s="101"/>
      <c r="P179" s="101"/>
      <c r="Q179" s="101"/>
      <c r="R179" s="103">
        <v>4965.95</v>
      </c>
      <c r="S179" s="101"/>
      <c r="T179" s="116"/>
      <c r="U179" s="101"/>
      <c r="V179" s="103">
        <v>4965.95</v>
      </c>
      <c r="W179" s="101"/>
      <c r="X179" s="116"/>
      <c r="Y179" s="128"/>
      <c r="Z179" s="125" t="s">
        <v>31</v>
      </c>
      <c r="AA179" s="126">
        <v>43899</v>
      </c>
      <c r="AB179" s="8" t="s">
        <v>354</v>
      </c>
    </row>
    <row r="180" ht="18" customHeight="1" spans="2:28">
      <c r="B180" s="96" t="s">
        <v>381</v>
      </c>
      <c r="C180" s="97">
        <v>570793701</v>
      </c>
      <c r="D180" s="97" t="s">
        <v>382</v>
      </c>
      <c r="E180" s="97">
        <v>16572209059</v>
      </c>
      <c r="F180" s="97" t="s">
        <v>27</v>
      </c>
      <c r="G180" s="97">
        <v>1000</v>
      </c>
      <c r="H180" s="97">
        <v>17720254512</v>
      </c>
      <c r="I180" s="97" t="s">
        <v>253</v>
      </c>
      <c r="J180" s="106" t="s">
        <v>294</v>
      </c>
      <c r="K180" s="98" t="s">
        <v>254</v>
      </c>
      <c r="L180" s="96" t="s">
        <v>381</v>
      </c>
      <c r="M180" s="101"/>
      <c r="N180" s="101"/>
      <c r="O180" s="101"/>
      <c r="P180" s="101"/>
      <c r="Q180" s="101"/>
      <c r="R180" s="103">
        <v>4966.11</v>
      </c>
      <c r="S180" s="101"/>
      <c r="T180" s="116"/>
      <c r="U180" s="101"/>
      <c r="V180" s="103">
        <v>4966.11</v>
      </c>
      <c r="W180" s="101"/>
      <c r="X180" s="116"/>
      <c r="Y180" s="128"/>
      <c r="Z180" s="125" t="s">
        <v>31</v>
      </c>
      <c r="AA180" s="126">
        <v>43902</v>
      </c>
      <c r="AB180" s="8" t="s">
        <v>354</v>
      </c>
    </row>
    <row r="181" ht="18" customHeight="1" spans="2:28">
      <c r="B181" s="96" t="s">
        <v>383</v>
      </c>
      <c r="C181" s="97">
        <v>485448072</v>
      </c>
      <c r="D181" s="97" t="s">
        <v>384</v>
      </c>
      <c r="E181" s="97">
        <v>16572209060</v>
      </c>
      <c r="F181" s="97" t="s">
        <v>27</v>
      </c>
      <c r="G181" s="97">
        <v>1000</v>
      </c>
      <c r="H181" s="97">
        <v>17720254512</v>
      </c>
      <c r="I181" s="97" t="s">
        <v>253</v>
      </c>
      <c r="J181" s="106" t="s">
        <v>294</v>
      </c>
      <c r="K181" s="98" t="s">
        <v>254</v>
      </c>
      <c r="L181" s="96" t="s">
        <v>383</v>
      </c>
      <c r="M181" s="101"/>
      <c r="N181" s="101"/>
      <c r="O181" s="101"/>
      <c r="P181" s="101"/>
      <c r="Q181" s="101"/>
      <c r="R181" s="103">
        <v>5069.01</v>
      </c>
      <c r="S181" s="101"/>
      <c r="T181" s="116"/>
      <c r="U181" s="101"/>
      <c r="V181" s="103">
        <v>5069.01</v>
      </c>
      <c r="W181" s="101"/>
      <c r="X181" s="116"/>
      <c r="Y181" s="128"/>
      <c r="Z181" s="125" t="s">
        <v>31</v>
      </c>
      <c r="AA181" s="126">
        <v>43902</v>
      </c>
      <c r="AB181" s="8" t="s">
        <v>354</v>
      </c>
    </row>
    <row r="182" ht="18" customHeight="1" spans="2:28">
      <c r="B182" s="96" t="s">
        <v>385</v>
      </c>
      <c r="C182" s="97">
        <v>653234061</v>
      </c>
      <c r="D182" s="97" t="s">
        <v>386</v>
      </c>
      <c r="E182" s="97">
        <v>16574120978</v>
      </c>
      <c r="F182" s="97" t="s">
        <v>27</v>
      </c>
      <c r="G182" s="97">
        <v>1000</v>
      </c>
      <c r="H182" s="97">
        <v>17720254512</v>
      </c>
      <c r="I182" s="97" t="s">
        <v>253</v>
      </c>
      <c r="J182" s="102" t="s">
        <v>103</v>
      </c>
      <c r="K182" s="98" t="s">
        <v>254</v>
      </c>
      <c r="L182" s="96" t="s">
        <v>385</v>
      </c>
      <c r="M182" s="101"/>
      <c r="N182" s="101"/>
      <c r="O182" s="101"/>
      <c r="P182" s="101"/>
      <c r="Q182" s="101"/>
      <c r="R182" s="103">
        <v>5088.51</v>
      </c>
      <c r="S182" s="101"/>
      <c r="T182" s="116"/>
      <c r="U182" s="101"/>
      <c r="V182" s="103">
        <v>5088.51</v>
      </c>
      <c r="W182" s="101"/>
      <c r="X182" s="116"/>
      <c r="Y182" s="128"/>
      <c r="Z182" s="125" t="s">
        <v>31</v>
      </c>
      <c r="AA182" s="126">
        <v>43902</v>
      </c>
      <c r="AB182" s="8" t="s">
        <v>354</v>
      </c>
    </row>
    <row r="183" ht="18" customHeight="1" spans="2:28">
      <c r="B183" s="96" t="s">
        <v>387</v>
      </c>
      <c r="C183" s="97">
        <v>794541017</v>
      </c>
      <c r="D183" s="97" t="s">
        <v>388</v>
      </c>
      <c r="E183" s="97">
        <v>17192714363</v>
      </c>
      <c r="F183" s="97" t="s">
        <v>27</v>
      </c>
      <c r="G183" s="97">
        <v>1000</v>
      </c>
      <c r="H183" s="97">
        <v>18872118075</v>
      </c>
      <c r="I183" s="97" t="s">
        <v>389</v>
      </c>
      <c r="J183" s="134" t="s">
        <v>170</v>
      </c>
      <c r="K183" s="98" t="s">
        <v>390</v>
      </c>
      <c r="L183" s="96" t="s">
        <v>387</v>
      </c>
      <c r="M183" s="101"/>
      <c r="N183" s="101"/>
      <c r="O183" s="103"/>
      <c r="P183" s="103"/>
      <c r="Q183" s="103"/>
      <c r="R183" s="103">
        <v>10028.11</v>
      </c>
      <c r="S183" s="101"/>
      <c r="T183" s="116"/>
      <c r="U183" s="101"/>
      <c r="V183" s="103">
        <v>10028.11</v>
      </c>
      <c r="W183" s="101"/>
      <c r="X183" s="119"/>
      <c r="Y183" s="128"/>
      <c r="Z183" s="125" t="s">
        <v>31</v>
      </c>
      <c r="AA183" s="126">
        <v>43921</v>
      </c>
      <c r="AB183" s="8" t="s">
        <v>354</v>
      </c>
    </row>
    <row r="184" ht="18" customHeight="1" spans="2:28">
      <c r="B184" s="96" t="s">
        <v>391</v>
      </c>
      <c r="C184" s="97">
        <v>229594552</v>
      </c>
      <c r="D184" s="97" t="s">
        <v>392</v>
      </c>
      <c r="E184" s="97">
        <v>17192714376</v>
      </c>
      <c r="F184" s="97" t="s">
        <v>27</v>
      </c>
      <c r="G184" s="97">
        <v>1000</v>
      </c>
      <c r="H184" s="97">
        <v>18872118075</v>
      </c>
      <c r="I184" s="97" t="s">
        <v>389</v>
      </c>
      <c r="J184" s="134" t="s">
        <v>170</v>
      </c>
      <c r="K184" s="98" t="s">
        <v>390</v>
      </c>
      <c r="L184" s="96" t="s">
        <v>391</v>
      </c>
      <c r="M184" s="101"/>
      <c r="N184" s="101"/>
      <c r="O184" s="103"/>
      <c r="P184" s="103"/>
      <c r="Q184" s="103"/>
      <c r="R184" s="103">
        <v>9927.39</v>
      </c>
      <c r="S184" s="101"/>
      <c r="T184" s="116"/>
      <c r="U184" s="101"/>
      <c r="V184" s="103">
        <v>9927.39</v>
      </c>
      <c r="W184" s="101"/>
      <c r="X184" s="119"/>
      <c r="Y184" s="128"/>
      <c r="Z184" s="125" t="s">
        <v>31</v>
      </c>
      <c r="AA184" s="126">
        <v>43913</v>
      </c>
      <c r="AB184" s="8" t="s">
        <v>354</v>
      </c>
    </row>
    <row r="185" ht="18" customHeight="1" spans="2:28">
      <c r="B185" s="96" t="s">
        <v>393</v>
      </c>
      <c r="C185" s="97">
        <v>625912468</v>
      </c>
      <c r="D185" s="97" t="s">
        <v>394</v>
      </c>
      <c r="E185" s="97">
        <v>17192714393</v>
      </c>
      <c r="F185" s="97" t="s">
        <v>27</v>
      </c>
      <c r="G185" s="97">
        <v>1000</v>
      </c>
      <c r="H185" s="97">
        <v>18872118075</v>
      </c>
      <c r="I185" s="97" t="s">
        <v>389</v>
      </c>
      <c r="J185" s="100" t="s">
        <v>29</v>
      </c>
      <c r="K185" s="98" t="s">
        <v>390</v>
      </c>
      <c r="L185" s="96" t="s">
        <v>393</v>
      </c>
      <c r="M185" s="101"/>
      <c r="N185" s="101"/>
      <c r="O185" s="103"/>
      <c r="P185" s="103"/>
      <c r="Q185" s="103"/>
      <c r="R185" s="103">
        <v>9730.21</v>
      </c>
      <c r="S185" s="101"/>
      <c r="T185" s="116"/>
      <c r="U185" s="101"/>
      <c r="V185" s="103">
        <v>9730.21</v>
      </c>
      <c r="W185" s="101"/>
      <c r="X185" s="119"/>
      <c r="Y185" s="128"/>
      <c r="Z185" s="125" t="s">
        <v>31</v>
      </c>
      <c r="AA185" s="126">
        <v>43921</v>
      </c>
      <c r="AB185" s="8" t="s">
        <v>354</v>
      </c>
    </row>
    <row r="186" ht="18" customHeight="1" spans="2:28">
      <c r="B186" s="96" t="s">
        <v>395</v>
      </c>
      <c r="C186" s="97">
        <v>477569656</v>
      </c>
      <c r="D186" s="97" t="s">
        <v>396</v>
      </c>
      <c r="E186" s="97">
        <v>16741725447</v>
      </c>
      <c r="F186" s="97" t="s">
        <v>27</v>
      </c>
      <c r="G186" s="97">
        <v>1000</v>
      </c>
      <c r="H186" s="97">
        <v>18327671812</v>
      </c>
      <c r="I186" s="97" t="s">
        <v>247</v>
      </c>
      <c r="J186" s="102" t="s">
        <v>103</v>
      </c>
      <c r="K186" s="98" t="s">
        <v>298</v>
      </c>
      <c r="L186" s="96" t="s">
        <v>395</v>
      </c>
      <c r="M186" s="101"/>
      <c r="N186" s="101"/>
      <c r="O186" s="103"/>
      <c r="P186" s="103"/>
      <c r="Q186" s="103"/>
      <c r="R186" s="103">
        <v>9922.28</v>
      </c>
      <c r="S186" s="101"/>
      <c r="T186" s="116"/>
      <c r="U186" s="101"/>
      <c r="V186" s="103">
        <v>9922.28</v>
      </c>
      <c r="W186" s="101"/>
      <c r="X186" s="119"/>
      <c r="Y186" s="128"/>
      <c r="Z186" s="125" t="s">
        <v>31</v>
      </c>
      <c r="AA186" s="126">
        <v>43900</v>
      </c>
      <c r="AB186" s="8" t="s">
        <v>354</v>
      </c>
    </row>
    <row r="187" ht="18" customHeight="1" spans="2:28">
      <c r="B187" s="96" t="s">
        <v>397</v>
      </c>
      <c r="C187" s="97">
        <v>809839390</v>
      </c>
      <c r="D187" s="97" t="s">
        <v>398</v>
      </c>
      <c r="E187" s="97">
        <v>16741725519</v>
      </c>
      <c r="F187" s="97" t="s">
        <v>27</v>
      </c>
      <c r="G187" s="97">
        <v>1000</v>
      </c>
      <c r="H187" s="97">
        <v>18327671812</v>
      </c>
      <c r="I187" s="97" t="s">
        <v>247</v>
      </c>
      <c r="J187" s="102" t="s">
        <v>103</v>
      </c>
      <c r="K187" s="98" t="s">
        <v>298</v>
      </c>
      <c r="L187" s="96" t="s">
        <v>397</v>
      </c>
      <c r="M187" s="101"/>
      <c r="N187" s="101"/>
      <c r="O187" s="103"/>
      <c r="P187" s="103"/>
      <c r="Q187" s="103"/>
      <c r="R187" s="103">
        <v>9832.14</v>
      </c>
      <c r="S187" s="101"/>
      <c r="T187" s="116"/>
      <c r="U187" s="101"/>
      <c r="V187" s="103">
        <v>9832.14</v>
      </c>
      <c r="W187" s="101"/>
      <c r="X187" s="119"/>
      <c r="Y187" s="128"/>
      <c r="Z187" s="125" t="s">
        <v>31</v>
      </c>
      <c r="AA187" s="126">
        <v>43900</v>
      </c>
      <c r="AB187" s="8" t="s">
        <v>354</v>
      </c>
    </row>
    <row r="188" ht="18" customHeight="1" spans="2:28">
      <c r="B188" s="96" t="s">
        <v>399</v>
      </c>
      <c r="C188" s="97">
        <v>585970429</v>
      </c>
      <c r="D188" s="97" t="s">
        <v>400</v>
      </c>
      <c r="E188" s="97">
        <v>16741725438</v>
      </c>
      <c r="F188" s="97" t="s">
        <v>27</v>
      </c>
      <c r="G188" s="97">
        <v>1000</v>
      </c>
      <c r="H188" s="97">
        <v>18327671812</v>
      </c>
      <c r="I188" s="97" t="s">
        <v>247</v>
      </c>
      <c r="J188" s="100" t="s">
        <v>29</v>
      </c>
      <c r="K188" s="98" t="s">
        <v>298</v>
      </c>
      <c r="L188" s="96" t="s">
        <v>399</v>
      </c>
      <c r="M188" s="101"/>
      <c r="N188" s="101"/>
      <c r="O188" s="103"/>
      <c r="P188" s="103"/>
      <c r="Q188" s="103"/>
      <c r="R188" s="103">
        <v>5061.77</v>
      </c>
      <c r="S188" s="101"/>
      <c r="T188" s="116"/>
      <c r="U188" s="101"/>
      <c r="V188" s="103">
        <v>5061.77</v>
      </c>
      <c r="W188" s="101"/>
      <c r="X188" s="119"/>
      <c r="Y188" s="128"/>
      <c r="Z188" s="125" t="s">
        <v>31</v>
      </c>
      <c r="AA188" s="126">
        <v>43900</v>
      </c>
      <c r="AB188" s="8" t="s">
        <v>354</v>
      </c>
    </row>
    <row r="189" ht="18" customHeight="1" spans="2:28">
      <c r="B189" s="96" t="s">
        <v>401</v>
      </c>
      <c r="C189" s="97">
        <v>447015210</v>
      </c>
      <c r="D189" s="97" t="s">
        <v>402</v>
      </c>
      <c r="E189" s="97">
        <v>17136317385</v>
      </c>
      <c r="F189" s="97" t="s">
        <v>27</v>
      </c>
      <c r="G189" s="97">
        <v>1000</v>
      </c>
      <c r="H189" s="97">
        <v>18771691121</v>
      </c>
      <c r="I189" s="97" t="s">
        <v>258</v>
      </c>
      <c r="J189" s="102" t="s">
        <v>103</v>
      </c>
      <c r="K189" s="98" t="s">
        <v>259</v>
      </c>
      <c r="L189" s="96" t="s">
        <v>401</v>
      </c>
      <c r="M189" s="101"/>
      <c r="N189" s="101"/>
      <c r="O189" s="103"/>
      <c r="P189" s="103"/>
      <c r="Q189" s="103"/>
      <c r="R189" s="103">
        <v>10085.02</v>
      </c>
      <c r="S189" s="101"/>
      <c r="T189" s="116"/>
      <c r="U189" s="101"/>
      <c r="V189" s="103">
        <v>10085.02</v>
      </c>
      <c r="W189" s="101"/>
      <c r="X189" s="119"/>
      <c r="Y189" s="128"/>
      <c r="Z189" s="125" t="s">
        <v>31</v>
      </c>
      <c r="AA189" s="126">
        <v>43900</v>
      </c>
      <c r="AB189" s="8" t="s">
        <v>354</v>
      </c>
    </row>
    <row r="190" ht="18" customHeight="1" spans="2:28">
      <c r="B190" s="96" t="s">
        <v>403</v>
      </c>
      <c r="C190" s="97">
        <v>552997308</v>
      </c>
      <c r="D190" s="97" t="s">
        <v>404</v>
      </c>
      <c r="E190" s="97">
        <v>17136314548</v>
      </c>
      <c r="F190" s="97" t="s">
        <v>27</v>
      </c>
      <c r="G190" s="97">
        <v>1000</v>
      </c>
      <c r="H190" s="97">
        <v>18771691121</v>
      </c>
      <c r="I190" s="97" t="s">
        <v>258</v>
      </c>
      <c r="J190" s="102" t="s">
        <v>103</v>
      </c>
      <c r="K190" s="98" t="s">
        <v>259</v>
      </c>
      <c r="L190" s="96" t="s">
        <v>403</v>
      </c>
      <c r="M190" s="101"/>
      <c r="N190" s="101"/>
      <c r="O190" s="103"/>
      <c r="P190" s="103"/>
      <c r="Q190" s="103"/>
      <c r="R190" s="103">
        <v>9824.59</v>
      </c>
      <c r="S190" s="101"/>
      <c r="T190" s="116"/>
      <c r="U190" s="101"/>
      <c r="V190" s="103">
        <v>9824.59</v>
      </c>
      <c r="W190" s="101"/>
      <c r="X190" s="119"/>
      <c r="Y190" s="128"/>
      <c r="Z190" s="125" t="s">
        <v>31</v>
      </c>
      <c r="AA190" s="126">
        <v>43900</v>
      </c>
      <c r="AB190" s="8" t="s">
        <v>354</v>
      </c>
    </row>
    <row r="191" ht="18" customHeight="1" spans="2:28">
      <c r="B191" s="96" t="s">
        <v>405</v>
      </c>
      <c r="C191" s="97">
        <v>415594248</v>
      </c>
      <c r="D191" s="97" t="s">
        <v>406</v>
      </c>
      <c r="E191" s="97">
        <v>17038923175</v>
      </c>
      <c r="F191" s="97" t="s">
        <v>27</v>
      </c>
      <c r="G191" s="97">
        <v>1000</v>
      </c>
      <c r="H191" s="97">
        <v>18771691121</v>
      </c>
      <c r="I191" s="97" t="s">
        <v>258</v>
      </c>
      <c r="J191" s="102" t="s">
        <v>103</v>
      </c>
      <c r="K191" s="98" t="s">
        <v>259</v>
      </c>
      <c r="L191" s="96" t="s">
        <v>405</v>
      </c>
      <c r="M191" s="101"/>
      <c r="N191" s="101"/>
      <c r="O191" s="103"/>
      <c r="P191" s="103"/>
      <c r="Q191" s="103"/>
      <c r="R191" s="103">
        <v>10520.44</v>
      </c>
      <c r="S191" s="101"/>
      <c r="T191" s="116"/>
      <c r="U191" s="101"/>
      <c r="V191" s="103">
        <v>10520.44</v>
      </c>
      <c r="W191" s="101"/>
      <c r="X191" s="119"/>
      <c r="Y191" s="128"/>
      <c r="Z191" s="125" t="s">
        <v>31</v>
      </c>
      <c r="AA191" s="126">
        <v>43900</v>
      </c>
      <c r="AB191" s="8" t="s">
        <v>354</v>
      </c>
    </row>
    <row r="192" ht="18" customHeight="1" spans="2:28">
      <c r="B192" s="99" t="s">
        <v>407</v>
      </c>
      <c r="C192" s="97">
        <v>448596140</v>
      </c>
      <c r="D192" s="97" t="s">
        <v>408</v>
      </c>
      <c r="E192" s="97">
        <v>16741725616</v>
      </c>
      <c r="F192" s="97" t="s">
        <v>27</v>
      </c>
      <c r="G192" s="97">
        <v>1000</v>
      </c>
      <c r="H192" s="97">
        <v>18771678907</v>
      </c>
      <c r="I192" s="97" t="s">
        <v>409</v>
      </c>
      <c r="J192" s="132" t="s">
        <v>109</v>
      </c>
      <c r="K192" s="98" t="s">
        <v>410</v>
      </c>
      <c r="L192" s="99" t="s">
        <v>407</v>
      </c>
      <c r="M192" s="101"/>
      <c r="N192" s="101"/>
      <c r="O192" s="103"/>
      <c r="P192" s="103"/>
      <c r="Q192" s="103"/>
      <c r="R192" s="103">
        <v>10325.34</v>
      </c>
      <c r="S192" s="105"/>
      <c r="T192" s="116"/>
      <c r="U192" s="101"/>
      <c r="V192" s="103">
        <v>10325.34</v>
      </c>
      <c r="W192" s="101"/>
      <c r="X192" s="116"/>
      <c r="Y192" s="128"/>
      <c r="Z192" s="125" t="s">
        <v>31</v>
      </c>
      <c r="AA192" s="126">
        <v>43899</v>
      </c>
      <c r="AB192" s="87" t="s">
        <v>354</v>
      </c>
    </row>
    <row r="193" ht="18" customHeight="1" spans="2:28">
      <c r="B193" s="99" t="s">
        <v>411</v>
      </c>
      <c r="C193" s="97">
        <v>512120183</v>
      </c>
      <c r="D193" s="97" t="s">
        <v>412</v>
      </c>
      <c r="E193" s="97">
        <v>16741725617</v>
      </c>
      <c r="F193" s="97" t="s">
        <v>27</v>
      </c>
      <c r="G193" s="97">
        <v>1000</v>
      </c>
      <c r="H193" s="97">
        <v>18771678907</v>
      </c>
      <c r="I193" s="97" t="s">
        <v>409</v>
      </c>
      <c r="J193" s="132" t="s">
        <v>109</v>
      </c>
      <c r="K193" s="98" t="s">
        <v>410</v>
      </c>
      <c r="L193" s="99" t="s">
        <v>411</v>
      </c>
      <c r="M193" s="101"/>
      <c r="N193" s="101"/>
      <c r="O193" s="103"/>
      <c r="P193" s="103"/>
      <c r="Q193" s="103"/>
      <c r="R193" s="103">
        <v>9726.1</v>
      </c>
      <c r="S193" s="105"/>
      <c r="T193" s="116"/>
      <c r="U193" s="101"/>
      <c r="V193" s="103">
        <v>9726.1</v>
      </c>
      <c r="W193" s="101"/>
      <c r="X193" s="116"/>
      <c r="Y193" s="128"/>
      <c r="Z193" s="125" t="s">
        <v>31</v>
      </c>
      <c r="AA193" s="126">
        <v>43899</v>
      </c>
      <c r="AB193" s="87" t="s">
        <v>354</v>
      </c>
    </row>
    <row r="194" ht="18" customHeight="1" spans="2:28">
      <c r="B194" s="96" t="s">
        <v>413</v>
      </c>
      <c r="C194" s="97">
        <v>615453204</v>
      </c>
      <c r="D194" s="97" t="s">
        <v>414</v>
      </c>
      <c r="E194" s="97">
        <v>16741725290</v>
      </c>
      <c r="F194" s="97" t="s">
        <v>27</v>
      </c>
      <c r="G194" s="97">
        <v>1000</v>
      </c>
      <c r="H194" s="97">
        <v>13545445297</v>
      </c>
      <c r="I194" s="97" t="s">
        <v>313</v>
      </c>
      <c r="J194" s="100" t="s">
        <v>29</v>
      </c>
      <c r="K194" s="98" t="s">
        <v>314</v>
      </c>
      <c r="L194" s="96" t="s">
        <v>413</v>
      </c>
      <c r="M194" s="101"/>
      <c r="N194" s="101"/>
      <c r="O194" s="103"/>
      <c r="P194" s="103"/>
      <c r="Q194" s="103"/>
      <c r="R194" s="103">
        <v>10788.75</v>
      </c>
      <c r="S194" s="105"/>
      <c r="T194" s="116"/>
      <c r="U194" s="101"/>
      <c r="V194" s="103">
        <v>10788.75</v>
      </c>
      <c r="W194" s="101"/>
      <c r="X194" s="116"/>
      <c r="Y194" s="128"/>
      <c r="Z194" s="125" t="s">
        <v>31</v>
      </c>
      <c r="AA194" s="126">
        <v>43900</v>
      </c>
      <c r="AB194" s="11" t="s">
        <v>354</v>
      </c>
    </row>
    <row r="195" ht="18" customHeight="1" spans="2:28">
      <c r="B195" s="96" t="s">
        <v>415</v>
      </c>
      <c r="C195" s="98">
        <v>421315704</v>
      </c>
      <c r="D195" s="98" t="s">
        <v>416</v>
      </c>
      <c r="E195" s="97">
        <v>16741725287</v>
      </c>
      <c r="F195" s="97" t="s">
        <v>27</v>
      </c>
      <c r="G195" s="97">
        <v>1000</v>
      </c>
      <c r="H195" s="97">
        <v>13545445297</v>
      </c>
      <c r="I195" s="97" t="s">
        <v>313</v>
      </c>
      <c r="J195" s="100" t="s">
        <v>29</v>
      </c>
      <c r="K195" s="98" t="s">
        <v>314</v>
      </c>
      <c r="L195" s="96" t="s">
        <v>415</v>
      </c>
      <c r="M195" s="101"/>
      <c r="N195" s="101"/>
      <c r="O195" s="103"/>
      <c r="P195" s="103"/>
      <c r="Q195" s="103"/>
      <c r="R195" s="103">
        <v>10030.8</v>
      </c>
      <c r="S195" s="105"/>
      <c r="T195" s="116"/>
      <c r="U195" s="101"/>
      <c r="V195" s="103">
        <v>10030.8</v>
      </c>
      <c r="W195" s="101"/>
      <c r="X195" s="116"/>
      <c r="Y195" s="128"/>
      <c r="Z195" s="125" t="s">
        <v>31</v>
      </c>
      <c r="AA195" s="126">
        <v>43900</v>
      </c>
      <c r="AB195" s="87" t="s">
        <v>354</v>
      </c>
    </row>
    <row r="196" ht="18" customHeight="1" spans="2:28">
      <c r="B196" s="96" t="s">
        <v>417</v>
      </c>
      <c r="C196" s="98">
        <v>474078056</v>
      </c>
      <c r="D196" s="98" t="s">
        <v>418</v>
      </c>
      <c r="E196" s="97">
        <v>16741725267</v>
      </c>
      <c r="F196" s="97" t="s">
        <v>27</v>
      </c>
      <c r="G196" s="97">
        <v>1000</v>
      </c>
      <c r="H196" s="97">
        <v>13545445297</v>
      </c>
      <c r="I196" s="97" t="s">
        <v>313</v>
      </c>
      <c r="J196" s="100" t="s">
        <v>29</v>
      </c>
      <c r="K196" s="98" t="s">
        <v>314</v>
      </c>
      <c r="L196" s="96" t="s">
        <v>417</v>
      </c>
      <c r="M196" s="101"/>
      <c r="N196" s="101"/>
      <c r="O196" s="103"/>
      <c r="P196" s="103"/>
      <c r="Q196" s="103"/>
      <c r="R196" s="103">
        <v>9928.4</v>
      </c>
      <c r="S196" s="105"/>
      <c r="T196" s="116"/>
      <c r="U196" s="101"/>
      <c r="V196" s="103">
        <v>9928.4</v>
      </c>
      <c r="W196" s="101"/>
      <c r="X196" s="116"/>
      <c r="Y196" s="128"/>
      <c r="Z196" s="125" t="s">
        <v>31</v>
      </c>
      <c r="AA196" s="126">
        <v>43900</v>
      </c>
      <c r="AB196" s="87" t="s">
        <v>354</v>
      </c>
    </row>
    <row r="197" ht="18" customHeight="1" spans="2:28">
      <c r="B197" s="96" t="s">
        <v>419</v>
      </c>
      <c r="C197" s="98">
        <v>718799086</v>
      </c>
      <c r="D197" s="98" t="s">
        <v>420</v>
      </c>
      <c r="E197" s="97">
        <v>16741725261</v>
      </c>
      <c r="F197" s="97" t="s">
        <v>27</v>
      </c>
      <c r="G197" s="97">
        <v>1000</v>
      </c>
      <c r="H197" s="97">
        <v>13545445297</v>
      </c>
      <c r="I197" s="97" t="s">
        <v>313</v>
      </c>
      <c r="J197" s="100" t="s">
        <v>29</v>
      </c>
      <c r="K197" s="98" t="s">
        <v>314</v>
      </c>
      <c r="L197" s="96" t="s">
        <v>419</v>
      </c>
      <c r="M197" s="101"/>
      <c r="N197" s="101"/>
      <c r="O197" s="103"/>
      <c r="P197" s="103"/>
      <c r="Q197" s="103"/>
      <c r="R197" s="103">
        <v>9828.27</v>
      </c>
      <c r="S197" s="105"/>
      <c r="T197" s="116"/>
      <c r="U197" s="101"/>
      <c r="V197" s="103">
        <v>9828.27</v>
      </c>
      <c r="W197" s="101"/>
      <c r="X197" s="116"/>
      <c r="Y197" s="128"/>
      <c r="Z197" s="125" t="s">
        <v>31</v>
      </c>
      <c r="AA197" s="126">
        <v>43900</v>
      </c>
      <c r="AB197" s="87" t="s">
        <v>354</v>
      </c>
    </row>
    <row r="198" ht="18" customHeight="1" spans="2:28">
      <c r="B198" s="96" t="s">
        <v>421</v>
      </c>
      <c r="C198" s="98" t="s">
        <v>422</v>
      </c>
      <c r="D198" s="98" t="s">
        <v>423</v>
      </c>
      <c r="E198" s="97">
        <v>16741725260</v>
      </c>
      <c r="F198" s="97" t="s">
        <v>27</v>
      </c>
      <c r="G198" s="97">
        <v>1000</v>
      </c>
      <c r="H198" s="97">
        <v>13545445297</v>
      </c>
      <c r="I198" s="97" t="s">
        <v>313</v>
      </c>
      <c r="J198" s="100" t="s">
        <v>29</v>
      </c>
      <c r="K198" s="98" t="s">
        <v>314</v>
      </c>
      <c r="L198" s="96" t="s">
        <v>421</v>
      </c>
      <c r="M198" s="101"/>
      <c r="N198" s="101"/>
      <c r="O198" s="103"/>
      <c r="P198" s="103"/>
      <c r="Q198" s="103"/>
      <c r="R198" s="103">
        <v>10034.16</v>
      </c>
      <c r="S198" s="105"/>
      <c r="T198" s="116"/>
      <c r="U198" s="101"/>
      <c r="V198" s="103">
        <v>10034.16</v>
      </c>
      <c r="W198" s="101"/>
      <c r="X198" s="116"/>
      <c r="Y198" s="128"/>
      <c r="Z198" s="125" t="s">
        <v>31</v>
      </c>
      <c r="AA198" s="126">
        <v>43900</v>
      </c>
      <c r="AB198" s="87" t="s">
        <v>354</v>
      </c>
    </row>
    <row r="199" ht="18" customHeight="1" spans="2:28">
      <c r="B199" s="96" t="s">
        <v>424</v>
      </c>
      <c r="C199" s="98" t="s">
        <v>425</v>
      </c>
      <c r="D199" s="98" t="s">
        <v>426</v>
      </c>
      <c r="E199" s="97">
        <v>16741725259</v>
      </c>
      <c r="F199" s="97" t="s">
        <v>27</v>
      </c>
      <c r="G199" s="97">
        <v>1000</v>
      </c>
      <c r="H199" s="97">
        <v>13545445297</v>
      </c>
      <c r="I199" s="97" t="s">
        <v>313</v>
      </c>
      <c r="J199" s="100" t="s">
        <v>29</v>
      </c>
      <c r="K199" s="98" t="s">
        <v>314</v>
      </c>
      <c r="L199" s="96" t="s">
        <v>424</v>
      </c>
      <c r="M199" s="101"/>
      <c r="N199" s="101"/>
      <c r="O199" s="103"/>
      <c r="P199" s="103"/>
      <c r="Q199" s="103"/>
      <c r="R199" s="103">
        <v>9928.63</v>
      </c>
      <c r="S199" s="105"/>
      <c r="T199" s="116"/>
      <c r="U199" s="101"/>
      <c r="V199" s="103">
        <v>9928.63</v>
      </c>
      <c r="W199" s="101"/>
      <c r="X199" s="116"/>
      <c r="Y199" s="128"/>
      <c r="Z199" s="125" t="s">
        <v>31</v>
      </c>
      <c r="AA199" s="126">
        <v>43900</v>
      </c>
      <c r="AB199" s="87" t="s">
        <v>354</v>
      </c>
    </row>
    <row r="200" ht="18" customHeight="1" spans="2:28">
      <c r="B200" s="96" t="s">
        <v>427</v>
      </c>
      <c r="C200" s="98">
        <v>182840177</v>
      </c>
      <c r="D200" s="98" t="s">
        <v>428</v>
      </c>
      <c r="E200" s="97">
        <v>16741725280</v>
      </c>
      <c r="F200" s="97" t="s">
        <v>27</v>
      </c>
      <c r="G200" s="97">
        <v>1000</v>
      </c>
      <c r="H200" s="97">
        <v>13545445297</v>
      </c>
      <c r="I200" s="97" t="s">
        <v>313</v>
      </c>
      <c r="J200" s="104" t="s">
        <v>285</v>
      </c>
      <c r="K200" s="98" t="s">
        <v>314</v>
      </c>
      <c r="L200" s="96" t="s">
        <v>427</v>
      </c>
      <c r="M200" s="101"/>
      <c r="N200" s="101"/>
      <c r="O200" s="103"/>
      <c r="P200" s="103"/>
      <c r="Q200" s="103"/>
      <c r="R200" s="103">
        <v>9925.26</v>
      </c>
      <c r="S200" s="105"/>
      <c r="T200" s="116"/>
      <c r="U200" s="101"/>
      <c r="V200" s="103">
        <v>9925.26</v>
      </c>
      <c r="W200" s="101"/>
      <c r="X200" s="116"/>
      <c r="Y200" s="128"/>
      <c r="Z200" s="125" t="s">
        <v>31</v>
      </c>
      <c r="AA200" s="126">
        <v>43900</v>
      </c>
      <c r="AB200" s="87" t="s">
        <v>354</v>
      </c>
    </row>
    <row r="201" ht="18" customHeight="1" spans="2:28">
      <c r="B201" s="96" t="s">
        <v>429</v>
      </c>
      <c r="C201" s="98">
        <v>985771301</v>
      </c>
      <c r="D201" s="98" t="s">
        <v>430</v>
      </c>
      <c r="E201" s="97">
        <v>16741725275</v>
      </c>
      <c r="F201" s="97" t="s">
        <v>27</v>
      </c>
      <c r="G201" s="97">
        <v>1000</v>
      </c>
      <c r="H201" s="97">
        <v>13545445297</v>
      </c>
      <c r="I201" s="97" t="s">
        <v>313</v>
      </c>
      <c r="J201" s="104" t="s">
        <v>285</v>
      </c>
      <c r="K201" s="98" t="s">
        <v>314</v>
      </c>
      <c r="L201" s="96" t="s">
        <v>429</v>
      </c>
      <c r="M201" s="101"/>
      <c r="N201" s="101"/>
      <c r="O201" s="103"/>
      <c r="P201" s="103"/>
      <c r="Q201" s="103"/>
      <c r="R201" s="103">
        <v>10815.36</v>
      </c>
      <c r="S201" s="105"/>
      <c r="T201" s="116"/>
      <c r="U201" s="101"/>
      <c r="V201" s="103">
        <v>10815.36</v>
      </c>
      <c r="W201" s="101"/>
      <c r="X201" s="116"/>
      <c r="Y201" s="128"/>
      <c r="Z201" s="125" t="s">
        <v>31</v>
      </c>
      <c r="AA201" s="126">
        <v>43900</v>
      </c>
      <c r="AB201" s="87" t="s">
        <v>354</v>
      </c>
    </row>
    <row r="202" ht="18" customHeight="1" spans="2:28">
      <c r="B202" s="96" t="s">
        <v>431</v>
      </c>
      <c r="C202" s="98">
        <v>358172890</v>
      </c>
      <c r="D202" s="98" t="s">
        <v>432</v>
      </c>
      <c r="E202" s="97">
        <v>16741725249</v>
      </c>
      <c r="F202" s="97" t="s">
        <v>27</v>
      </c>
      <c r="G202" s="97">
        <v>1000</v>
      </c>
      <c r="H202" s="97">
        <v>13545445297</v>
      </c>
      <c r="I202" s="97" t="s">
        <v>313</v>
      </c>
      <c r="J202" s="104" t="s">
        <v>285</v>
      </c>
      <c r="K202" s="98" t="s">
        <v>314</v>
      </c>
      <c r="L202" s="96" t="s">
        <v>431</v>
      </c>
      <c r="M202" s="101"/>
      <c r="N202" s="101"/>
      <c r="O202" s="103"/>
      <c r="P202" s="103"/>
      <c r="Q202" s="103"/>
      <c r="R202" s="103">
        <v>10386.42</v>
      </c>
      <c r="S202" s="105"/>
      <c r="T202" s="116"/>
      <c r="U202" s="101"/>
      <c r="V202" s="103">
        <v>10386.42</v>
      </c>
      <c r="W202" s="101"/>
      <c r="X202" s="116"/>
      <c r="Y202" s="128"/>
      <c r="Z202" s="125" t="s">
        <v>31</v>
      </c>
      <c r="AA202" s="126">
        <v>43900</v>
      </c>
      <c r="AB202" s="87" t="s">
        <v>354</v>
      </c>
    </row>
    <row r="203" ht="18" customHeight="1" spans="2:28">
      <c r="B203" s="99" t="s">
        <v>433</v>
      </c>
      <c r="C203" s="97">
        <v>959638728</v>
      </c>
      <c r="D203" s="97" t="s">
        <v>434</v>
      </c>
      <c r="E203" s="97">
        <v>17038923049</v>
      </c>
      <c r="F203" s="97" t="s">
        <v>27</v>
      </c>
      <c r="G203" s="97">
        <v>1000</v>
      </c>
      <c r="H203" s="97">
        <v>13545471531</v>
      </c>
      <c r="I203" s="97" t="s">
        <v>293</v>
      </c>
      <c r="J203" s="106" t="s">
        <v>294</v>
      </c>
      <c r="K203" s="98" t="s">
        <v>295</v>
      </c>
      <c r="L203" s="99" t="s">
        <v>433</v>
      </c>
      <c r="M203" s="135"/>
      <c r="N203" s="101"/>
      <c r="O203" s="135"/>
      <c r="P203" s="135"/>
      <c r="Q203" s="135"/>
      <c r="R203" s="103">
        <v>4965.04</v>
      </c>
      <c r="S203" s="135"/>
      <c r="T203" s="118"/>
      <c r="U203" s="136"/>
      <c r="V203" s="103">
        <v>4965.04</v>
      </c>
      <c r="W203" s="101"/>
      <c r="X203" s="98"/>
      <c r="Y203" s="128"/>
      <c r="Z203" s="125" t="s">
        <v>31</v>
      </c>
      <c r="AA203" s="126">
        <v>43899</v>
      </c>
      <c r="AB203" s="87" t="s">
        <v>435</v>
      </c>
    </row>
    <row r="204" ht="18" customHeight="1" spans="2:28">
      <c r="B204" s="99" t="s">
        <v>436</v>
      </c>
      <c r="C204" s="97">
        <v>240503811</v>
      </c>
      <c r="D204" s="97" t="s">
        <v>437</v>
      </c>
      <c r="E204" s="97">
        <v>17038924043</v>
      </c>
      <c r="F204" s="97" t="s">
        <v>27</v>
      </c>
      <c r="G204" s="97">
        <v>1000</v>
      </c>
      <c r="H204" s="97">
        <v>13545471531</v>
      </c>
      <c r="I204" s="97" t="s">
        <v>293</v>
      </c>
      <c r="J204" s="106" t="s">
        <v>294</v>
      </c>
      <c r="K204" s="98" t="s">
        <v>295</v>
      </c>
      <c r="L204" s="99" t="s">
        <v>436</v>
      </c>
      <c r="M204" s="135"/>
      <c r="N204" s="101"/>
      <c r="O204" s="135"/>
      <c r="P204" s="135"/>
      <c r="Q204" s="135"/>
      <c r="R204" s="103">
        <v>5160</v>
      </c>
      <c r="S204" s="135"/>
      <c r="T204" s="118"/>
      <c r="U204" s="136"/>
      <c r="V204" s="103">
        <v>5160</v>
      </c>
      <c r="W204" s="101"/>
      <c r="X204" s="98"/>
      <c r="Y204" s="128"/>
      <c r="Z204" s="125" t="s">
        <v>31</v>
      </c>
      <c r="AA204" s="126">
        <v>43899</v>
      </c>
      <c r="AB204" s="87" t="s">
        <v>435</v>
      </c>
    </row>
    <row r="205" ht="18" customHeight="1" spans="2:28">
      <c r="B205" s="99" t="s">
        <v>438</v>
      </c>
      <c r="C205" s="97">
        <v>530080675</v>
      </c>
      <c r="D205" s="97" t="s">
        <v>439</v>
      </c>
      <c r="E205" s="97">
        <v>17038924028</v>
      </c>
      <c r="F205" s="97" t="s">
        <v>27</v>
      </c>
      <c r="G205" s="97">
        <v>1000</v>
      </c>
      <c r="H205" s="97">
        <v>13545471531</v>
      </c>
      <c r="I205" s="97" t="s">
        <v>293</v>
      </c>
      <c r="J205" s="106" t="s">
        <v>294</v>
      </c>
      <c r="K205" s="98" t="s">
        <v>295</v>
      </c>
      <c r="L205" s="99" t="s">
        <v>438</v>
      </c>
      <c r="M205" s="135"/>
      <c r="N205" s="101"/>
      <c r="O205" s="135"/>
      <c r="P205" s="135"/>
      <c r="Q205" s="135"/>
      <c r="R205" s="103">
        <v>5063.78</v>
      </c>
      <c r="S205" s="135"/>
      <c r="T205" s="118"/>
      <c r="U205" s="136"/>
      <c r="V205" s="103">
        <v>5063.78</v>
      </c>
      <c r="W205" s="101"/>
      <c r="X205" s="98"/>
      <c r="Y205" s="128"/>
      <c r="Z205" s="125" t="s">
        <v>31</v>
      </c>
      <c r="AA205" s="126">
        <v>43899</v>
      </c>
      <c r="AB205" s="87" t="s">
        <v>435</v>
      </c>
    </row>
    <row r="206" ht="18" customHeight="1" spans="2:28">
      <c r="B206" s="99" t="s">
        <v>440</v>
      </c>
      <c r="C206" s="97">
        <v>886393989</v>
      </c>
      <c r="D206" s="97" t="s">
        <v>441</v>
      </c>
      <c r="E206" s="97">
        <v>17038924063</v>
      </c>
      <c r="F206" s="97" t="s">
        <v>27</v>
      </c>
      <c r="G206" s="97">
        <v>1000</v>
      </c>
      <c r="H206" s="97">
        <v>13545471531</v>
      </c>
      <c r="I206" s="97" t="s">
        <v>293</v>
      </c>
      <c r="J206" s="106" t="s">
        <v>294</v>
      </c>
      <c r="K206" s="98" t="s">
        <v>295</v>
      </c>
      <c r="L206" s="99" t="s">
        <v>440</v>
      </c>
      <c r="M206" s="135"/>
      <c r="N206" s="101"/>
      <c r="O206" s="135"/>
      <c r="P206" s="135"/>
      <c r="Q206" s="135"/>
      <c r="R206" s="103">
        <v>5065.78</v>
      </c>
      <c r="S206" s="135"/>
      <c r="T206" s="118"/>
      <c r="U206" s="136"/>
      <c r="V206" s="103">
        <v>5065.78</v>
      </c>
      <c r="W206" s="101"/>
      <c r="X206" s="98"/>
      <c r="Y206" s="128"/>
      <c r="Z206" s="125" t="s">
        <v>31</v>
      </c>
      <c r="AA206" s="126">
        <v>43899</v>
      </c>
      <c r="AB206" s="87" t="s">
        <v>435</v>
      </c>
    </row>
    <row r="207" ht="18" customHeight="1" spans="2:28">
      <c r="B207" s="99" t="s">
        <v>442</v>
      </c>
      <c r="C207" s="97">
        <v>428902585</v>
      </c>
      <c r="D207" s="97" t="s">
        <v>443</v>
      </c>
      <c r="E207" s="97">
        <v>17038923794</v>
      </c>
      <c r="F207" s="97" t="s">
        <v>27</v>
      </c>
      <c r="G207" s="97">
        <v>1000</v>
      </c>
      <c r="H207" s="97">
        <v>13545471531</v>
      </c>
      <c r="I207" s="97" t="s">
        <v>293</v>
      </c>
      <c r="J207" s="106" t="s">
        <v>294</v>
      </c>
      <c r="K207" s="98" t="s">
        <v>295</v>
      </c>
      <c r="L207" s="99" t="s">
        <v>442</v>
      </c>
      <c r="M207" s="135"/>
      <c r="N207" s="101"/>
      <c r="O207" s="135"/>
      <c r="P207" s="135"/>
      <c r="Q207" s="135"/>
      <c r="R207" s="103">
        <v>4962.04</v>
      </c>
      <c r="S207" s="135"/>
      <c r="T207" s="118"/>
      <c r="U207" s="136"/>
      <c r="V207" s="103">
        <v>4962.04</v>
      </c>
      <c r="W207" s="101"/>
      <c r="X207" s="98"/>
      <c r="Y207" s="128"/>
      <c r="Z207" s="125" t="s">
        <v>31</v>
      </c>
      <c r="AA207" s="126">
        <v>43899</v>
      </c>
      <c r="AB207" s="87" t="s">
        <v>435</v>
      </c>
    </row>
    <row r="208" ht="18" customHeight="1" spans="2:28">
      <c r="B208" s="99" t="s">
        <v>444</v>
      </c>
      <c r="C208" s="97">
        <v>171540443</v>
      </c>
      <c r="D208" s="97" t="s">
        <v>445</v>
      </c>
      <c r="E208" s="97">
        <v>17038923546</v>
      </c>
      <c r="F208" s="97" t="s">
        <v>27</v>
      </c>
      <c r="G208" s="97">
        <v>1000</v>
      </c>
      <c r="H208" s="97">
        <v>13545471531</v>
      </c>
      <c r="I208" s="97" t="s">
        <v>293</v>
      </c>
      <c r="J208" s="106" t="s">
        <v>294</v>
      </c>
      <c r="K208" s="98" t="s">
        <v>295</v>
      </c>
      <c r="L208" s="99" t="s">
        <v>444</v>
      </c>
      <c r="M208" s="135"/>
      <c r="N208" s="101"/>
      <c r="O208" s="135"/>
      <c r="P208" s="135"/>
      <c r="Q208" s="135"/>
      <c r="R208" s="103">
        <v>5092.28</v>
      </c>
      <c r="S208" s="135"/>
      <c r="T208" s="116"/>
      <c r="U208" s="135"/>
      <c r="V208" s="103">
        <v>5092.28</v>
      </c>
      <c r="W208" s="101"/>
      <c r="X208" s="98"/>
      <c r="Y208" s="128"/>
      <c r="Z208" s="125" t="s">
        <v>31</v>
      </c>
      <c r="AA208" s="126">
        <v>43899</v>
      </c>
      <c r="AB208" s="87" t="s">
        <v>435</v>
      </c>
    </row>
    <row r="209" ht="18" customHeight="1" spans="2:28">
      <c r="B209" s="99" t="s">
        <v>446</v>
      </c>
      <c r="C209" s="97">
        <v>975685029</v>
      </c>
      <c r="D209" s="97" t="s">
        <v>447</v>
      </c>
      <c r="E209" s="97">
        <v>17038923184</v>
      </c>
      <c r="F209" s="97" t="s">
        <v>27</v>
      </c>
      <c r="G209" s="97">
        <v>1000</v>
      </c>
      <c r="H209" s="97">
        <v>13545471531</v>
      </c>
      <c r="I209" s="97" t="s">
        <v>293</v>
      </c>
      <c r="J209" s="106" t="s">
        <v>294</v>
      </c>
      <c r="K209" s="98" t="s">
        <v>295</v>
      </c>
      <c r="L209" s="99" t="s">
        <v>446</v>
      </c>
      <c r="M209" s="136"/>
      <c r="N209" s="101"/>
      <c r="O209" s="135"/>
      <c r="P209" s="135"/>
      <c r="Q209" s="135"/>
      <c r="R209" s="103">
        <v>10388.58</v>
      </c>
      <c r="S209" s="135"/>
      <c r="T209" s="116"/>
      <c r="U209" s="136"/>
      <c r="V209" s="103">
        <v>10388.58</v>
      </c>
      <c r="W209" s="101"/>
      <c r="X209" s="98"/>
      <c r="Y209" s="128"/>
      <c r="Z209" s="125" t="s">
        <v>31</v>
      </c>
      <c r="AA209" s="126">
        <v>43899</v>
      </c>
      <c r="AB209" s="87" t="s">
        <v>435</v>
      </c>
    </row>
    <row r="210" ht="18" customHeight="1" spans="2:28">
      <c r="B210" s="99" t="s">
        <v>448</v>
      </c>
      <c r="C210" s="97">
        <v>146594633</v>
      </c>
      <c r="D210" s="97" t="s">
        <v>449</v>
      </c>
      <c r="E210" s="97">
        <v>17038923448</v>
      </c>
      <c r="F210" s="97" t="s">
        <v>27</v>
      </c>
      <c r="G210" s="97">
        <v>1000</v>
      </c>
      <c r="H210" s="97">
        <v>13545471531</v>
      </c>
      <c r="I210" s="97" t="s">
        <v>293</v>
      </c>
      <c r="J210" s="106" t="s">
        <v>294</v>
      </c>
      <c r="K210" s="98" t="s">
        <v>295</v>
      </c>
      <c r="L210" s="99" t="s">
        <v>448</v>
      </c>
      <c r="M210" s="135"/>
      <c r="N210" s="101"/>
      <c r="O210" s="135"/>
      <c r="P210" s="135"/>
      <c r="Q210" s="135"/>
      <c r="R210" s="103">
        <v>5066.89</v>
      </c>
      <c r="S210" s="135"/>
      <c r="T210" s="116"/>
      <c r="U210" s="135"/>
      <c r="V210" s="103">
        <v>5066.89</v>
      </c>
      <c r="W210" s="101"/>
      <c r="X210" s="98"/>
      <c r="Y210" s="128"/>
      <c r="Z210" s="125" t="s">
        <v>31</v>
      </c>
      <c r="AA210" s="126">
        <v>43899</v>
      </c>
      <c r="AB210" s="87" t="s">
        <v>435</v>
      </c>
    </row>
    <row r="211" ht="18" customHeight="1" spans="2:28">
      <c r="B211" s="99" t="s">
        <v>450</v>
      </c>
      <c r="C211" s="97">
        <v>932127284</v>
      </c>
      <c r="D211" s="97" t="s">
        <v>451</v>
      </c>
      <c r="E211" s="97">
        <v>17038951539</v>
      </c>
      <c r="F211" s="97" t="s">
        <v>27</v>
      </c>
      <c r="G211" s="97">
        <v>1000</v>
      </c>
      <c r="H211" s="97">
        <v>13545471531</v>
      </c>
      <c r="I211" s="97" t="s">
        <v>293</v>
      </c>
      <c r="J211" s="106" t="s">
        <v>294</v>
      </c>
      <c r="K211" s="98" t="s">
        <v>295</v>
      </c>
      <c r="L211" s="99" t="s">
        <v>450</v>
      </c>
      <c r="M211" s="135"/>
      <c r="N211" s="101"/>
      <c r="O211" s="135"/>
      <c r="P211" s="135"/>
      <c r="Q211" s="135"/>
      <c r="R211" s="103">
        <v>5260.64</v>
      </c>
      <c r="S211" s="135"/>
      <c r="T211" s="118"/>
      <c r="U211" s="136"/>
      <c r="V211" s="103">
        <v>5260.64</v>
      </c>
      <c r="W211" s="101"/>
      <c r="X211" s="98"/>
      <c r="Y211" s="128"/>
      <c r="Z211" s="125" t="s">
        <v>31</v>
      </c>
      <c r="AA211" s="126">
        <v>43900</v>
      </c>
      <c r="AB211" s="87" t="s">
        <v>435</v>
      </c>
    </row>
    <row r="212" ht="18" customHeight="1" spans="2:28">
      <c r="B212" s="99" t="s">
        <v>452</v>
      </c>
      <c r="C212" s="97">
        <v>674402791</v>
      </c>
      <c r="D212" s="97" t="s">
        <v>453</v>
      </c>
      <c r="E212" s="97">
        <v>17038923459</v>
      </c>
      <c r="F212" s="97" t="s">
        <v>27</v>
      </c>
      <c r="G212" s="97">
        <v>1000</v>
      </c>
      <c r="H212" s="97">
        <v>13545471531</v>
      </c>
      <c r="I212" s="97" t="s">
        <v>293</v>
      </c>
      <c r="J212" s="106" t="s">
        <v>294</v>
      </c>
      <c r="K212" s="98" t="s">
        <v>295</v>
      </c>
      <c r="L212" s="99" t="s">
        <v>452</v>
      </c>
      <c r="M212" s="135"/>
      <c r="N212" s="101"/>
      <c r="O212" s="135"/>
      <c r="P212" s="135"/>
      <c r="Q212" s="135"/>
      <c r="R212" s="103">
        <v>5064.63</v>
      </c>
      <c r="S212" s="135"/>
      <c r="T212" s="116"/>
      <c r="U212" s="135"/>
      <c r="V212" s="103">
        <v>5064.63</v>
      </c>
      <c r="W212" s="101"/>
      <c r="X212" s="98"/>
      <c r="Y212" s="128"/>
      <c r="Z212" s="125" t="s">
        <v>31</v>
      </c>
      <c r="AA212" s="126">
        <v>43900</v>
      </c>
      <c r="AB212" s="87" t="s">
        <v>435</v>
      </c>
    </row>
    <row r="213" ht="18" customHeight="1" spans="2:28">
      <c r="B213" s="99" t="s">
        <v>454</v>
      </c>
      <c r="C213" s="97">
        <v>233058672</v>
      </c>
      <c r="D213" s="97" t="s">
        <v>455</v>
      </c>
      <c r="E213" s="97">
        <v>17038923536</v>
      </c>
      <c r="F213" s="97" t="s">
        <v>27</v>
      </c>
      <c r="G213" s="97">
        <v>1000</v>
      </c>
      <c r="H213" s="97">
        <v>13545471531</v>
      </c>
      <c r="I213" s="97" t="s">
        <v>293</v>
      </c>
      <c r="J213" s="106" t="s">
        <v>294</v>
      </c>
      <c r="K213" s="98" t="s">
        <v>295</v>
      </c>
      <c r="L213" s="99" t="s">
        <v>454</v>
      </c>
      <c r="M213" s="135"/>
      <c r="N213" s="101"/>
      <c r="O213" s="135"/>
      <c r="P213" s="135"/>
      <c r="Q213" s="135"/>
      <c r="R213" s="103">
        <v>4965.8</v>
      </c>
      <c r="S213" s="135"/>
      <c r="T213" s="118"/>
      <c r="U213" s="136"/>
      <c r="V213" s="103">
        <v>4965.8</v>
      </c>
      <c r="W213" s="101"/>
      <c r="X213" s="98"/>
      <c r="Y213" s="128"/>
      <c r="Z213" s="125" t="s">
        <v>31</v>
      </c>
      <c r="AA213" s="126">
        <v>43900</v>
      </c>
      <c r="AB213" s="87" t="s">
        <v>435</v>
      </c>
    </row>
    <row r="214" ht="18" customHeight="1" spans="2:28">
      <c r="B214" s="99" t="s">
        <v>456</v>
      </c>
      <c r="C214" s="97">
        <v>995432885</v>
      </c>
      <c r="D214" s="97" t="s">
        <v>457</v>
      </c>
      <c r="E214" s="97">
        <v>17038924040</v>
      </c>
      <c r="F214" s="97" t="s">
        <v>27</v>
      </c>
      <c r="G214" s="97">
        <v>1000</v>
      </c>
      <c r="H214" s="97">
        <v>13545471531</v>
      </c>
      <c r="I214" s="97" t="s">
        <v>293</v>
      </c>
      <c r="J214" s="106" t="s">
        <v>294</v>
      </c>
      <c r="K214" s="98" t="s">
        <v>295</v>
      </c>
      <c r="L214" s="99" t="s">
        <v>456</v>
      </c>
      <c r="M214" s="135"/>
      <c r="N214" s="101"/>
      <c r="O214" s="135"/>
      <c r="P214" s="135"/>
      <c r="Q214" s="135"/>
      <c r="R214" s="103">
        <v>4966.2</v>
      </c>
      <c r="S214" s="135"/>
      <c r="T214" s="118"/>
      <c r="U214" s="136"/>
      <c r="V214" s="103">
        <v>4966.2</v>
      </c>
      <c r="W214" s="101"/>
      <c r="X214" s="98"/>
      <c r="Y214" s="128"/>
      <c r="Z214" s="125" t="s">
        <v>31</v>
      </c>
      <c r="AA214" s="126">
        <v>43900</v>
      </c>
      <c r="AB214" s="87" t="s">
        <v>435</v>
      </c>
    </row>
    <row r="215" ht="18" customHeight="1" spans="2:28">
      <c r="B215" s="99" t="s">
        <v>458</v>
      </c>
      <c r="C215" s="97">
        <v>570234421</v>
      </c>
      <c r="D215" s="97" t="s">
        <v>459</v>
      </c>
      <c r="E215" s="97">
        <v>17038924027</v>
      </c>
      <c r="F215" s="97" t="s">
        <v>27</v>
      </c>
      <c r="G215" s="97">
        <v>1000</v>
      </c>
      <c r="H215" s="97">
        <v>13545471531</v>
      </c>
      <c r="I215" s="97" t="s">
        <v>293</v>
      </c>
      <c r="J215" s="106" t="s">
        <v>294</v>
      </c>
      <c r="K215" s="98" t="s">
        <v>295</v>
      </c>
      <c r="L215" s="99" t="s">
        <v>458</v>
      </c>
      <c r="M215" s="135"/>
      <c r="N215" s="101"/>
      <c r="O215" s="135"/>
      <c r="P215" s="135"/>
      <c r="Q215" s="135"/>
      <c r="R215" s="103">
        <v>9434.11</v>
      </c>
      <c r="S215" s="135"/>
      <c r="T215" s="116"/>
      <c r="U215" s="135"/>
      <c r="V215" s="103">
        <v>9434.11</v>
      </c>
      <c r="W215" s="101"/>
      <c r="X215" s="121"/>
      <c r="Y215" s="128"/>
      <c r="Z215" s="125" t="s">
        <v>31</v>
      </c>
      <c r="AA215" s="126">
        <v>43900</v>
      </c>
      <c r="AB215" s="87" t="s">
        <v>435</v>
      </c>
    </row>
    <row r="216" ht="18" customHeight="1" spans="2:28">
      <c r="B216" s="99" t="s">
        <v>460</v>
      </c>
      <c r="C216" s="97">
        <v>152002129</v>
      </c>
      <c r="D216" s="97" t="s">
        <v>461</v>
      </c>
      <c r="E216" s="97">
        <v>17038923084</v>
      </c>
      <c r="F216" s="97" t="s">
        <v>27</v>
      </c>
      <c r="G216" s="97">
        <v>1000</v>
      </c>
      <c r="H216" s="97">
        <v>13545471531</v>
      </c>
      <c r="I216" s="97" t="s">
        <v>293</v>
      </c>
      <c r="J216" s="106" t="s">
        <v>294</v>
      </c>
      <c r="K216" s="98" t="s">
        <v>295</v>
      </c>
      <c r="L216" s="99" t="s">
        <v>460</v>
      </c>
      <c r="M216" s="135"/>
      <c r="N216" s="101"/>
      <c r="O216" s="135"/>
      <c r="P216" s="135"/>
      <c r="Q216" s="135"/>
      <c r="R216" s="103">
        <v>5065.92</v>
      </c>
      <c r="S216" s="135"/>
      <c r="T216" s="118"/>
      <c r="U216" s="136"/>
      <c r="V216" s="103">
        <v>5065.92</v>
      </c>
      <c r="W216" s="101"/>
      <c r="X216" s="98"/>
      <c r="Y216" s="128"/>
      <c r="Z216" s="125" t="s">
        <v>31</v>
      </c>
      <c r="AA216" s="126">
        <v>43900</v>
      </c>
      <c r="AB216" s="87" t="s">
        <v>435</v>
      </c>
    </row>
    <row r="217" ht="18" customHeight="1" spans="2:28">
      <c r="B217" s="99" t="s">
        <v>462</v>
      </c>
      <c r="C217" s="97">
        <v>282145050</v>
      </c>
      <c r="D217" s="97" t="s">
        <v>463</v>
      </c>
      <c r="E217" s="97">
        <v>17038924140</v>
      </c>
      <c r="F217" s="97" t="s">
        <v>27</v>
      </c>
      <c r="G217" s="97">
        <v>1000</v>
      </c>
      <c r="H217" s="97">
        <v>13545471531</v>
      </c>
      <c r="I217" s="97" t="s">
        <v>293</v>
      </c>
      <c r="J217" s="106" t="s">
        <v>294</v>
      </c>
      <c r="K217" s="98" t="s">
        <v>295</v>
      </c>
      <c r="L217" s="99" t="s">
        <v>462</v>
      </c>
      <c r="M217" s="136"/>
      <c r="N217" s="101"/>
      <c r="O217" s="135"/>
      <c r="P217" s="135"/>
      <c r="Q217" s="135"/>
      <c r="R217" s="103">
        <v>9429.14</v>
      </c>
      <c r="S217" s="135"/>
      <c r="T217" s="116"/>
      <c r="U217" s="136"/>
      <c r="V217" s="103">
        <v>9429.14</v>
      </c>
      <c r="W217" s="101"/>
      <c r="X217" s="98"/>
      <c r="Y217" s="128"/>
      <c r="Z217" s="125" t="s">
        <v>31</v>
      </c>
      <c r="AA217" s="126">
        <v>43900</v>
      </c>
      <c r="AB217" s="87" t="s">
        <v>435</v>
      </c>
    </row>
    <row r="218" ht="18" customHeight="1" spans="2:28">
      <c r="B218" s="99" t="s">
        <v>464</v>
      </c>
      <c r="C218" s="97">
        <v>475806460</v>
      </c>
      <c r="D218" s="97" t="s">
        <v>465</v>
      </c>
      <c r="E218" s="97">
        <v>17038923804</v>
      </c>
      <c r="F218" s="97" t="s">
        <v>27</v>
      </c>
      <c r="G218" s="97">
        <v>1000</v>
      </c>
      <c r="H218" s="97">
        <v>13545471531</v>
      </c>
      <c r="I218" s="97" t="s">
        <v>293</v>
      </c>
      <c r="J218" s="106" t="s">
        <v>294</v>
      </c>
      <c r="K218" s="98" t="s">
        <v>295</v>
      </c>
      <c r="L218" s="99" t="s">
        <v>464</v>
      </c>
      <c r="M218" s="135"/>
      <c r="N218" s="101"/>
      <c r="O218" s="135"/>
      <c r="P218" s="135"/>
      <c r="Q218" s="135"/>
      <c r="R218" s="103">
        <v>8045.44</v>
      </c>
      <c r="S218" s="135"/>
      <c r="T218" s="118"/>
      <c r="U218" s="136"/>
      <c r="V218" s="103">
        <v>8045.44</v>
      </c>
      <c r="W218" s="101"/>
      <c r="X218" s="98"/>
      <c r="Y218" s="128"/>
      <c r="Z218" s="125" t="s">
        <v>31</v>
      </c>
      <c r="AA218" s="126">
        <v>43900</v>
      </c>
      <c r="AB218" s="87" t="s">
        <v>435</v>
      </c>
    </row>
    <row r="219" ht="18" customHeight="1" spans="2:28">
      <c r="B219" s="99" t="s">
        <v>466</v>
      </c>
      <c r="C219" s="97">
        <v>677993004</v>
      </c>
      <c r="D219" s="97" t="s">
        <v>467</v>
      </c>
      <c r="E219" s="97">
        <v>17038923086</v>
      </c>
      <c r="F219" s="97" t="s">
        <v>27</v>
      </c>
      <c r="G219" s="97">
        <v>1000</v>
      </c>
      <c r="H219" s="97">
        <v>13545471531</v>
      </c>
      <c r="I219" s="97" t="s">
        <v>293</v>
      </c>
      <c r="J219" s="106" t="s">
        <v>294</v>
      </c>
      <c r="K219" s="98" t="s">
        <v>295</v>
      </c>
      <c r="L219" s="99" t="s">
        <v>466</v>
      </c>
      <c r="M219" s="135"/>
      <c r="N219" s="101"/>
      <c r="O219" s="135"/>
      <c r="P219" s="135"/>
      <c r="Q219" s="135"/>
      <c r="R219" s="103">
        <v>4962.27</v>
      </c>
      <c r="S219" s="135"/>
      <c r="T219" s="116"/>
      <c r="U219" s="135"/>
      <c r="V219" s="103">
        <v>4962.27</v>
      </c>
      <c r="W219" s="101"/>
      <c r="X219" s="98"/>
      <c r="Y219" s="128"/>
      <c r="Z219" s="125" t="s">
        <v>31</v>
      </c>
      <c r="AA219" s="126">
        <v>43900</v>
      </c>
      <c r="AB219" s="87" t="s">
        <v>435</v>
      </c>
    </row>
    <row r="220" ht="18" customHeight="1" spans="2:28">
      <c r="B220" s="99" t="s">
        <v>468</v>
      </c>
      <c r="C220" s="97">
        <v>545895783</v>
      </c>
      <c r="D220" s="97" t="s">
        <v>469</v>
      </c>
      <c r="E220" s="97">
        <v>17038951586</v>
      </c>
      <c r="F220" s="97" t="s">
        <v>27</v>
      </c>
      <c r="G220" s="97">
        <v>1000</v>
      </c>
      <c r="H220" s="97">
        <v>13545471531</v>
      </c>
      <c r="I220" s="97" t="s">
        <v>293</v>
      </c>
      <c r="J220" s="106" t="s">
        <v>294</v>
      </c>
      <c r="K220" s="98" t="s">
        <v>295</v>
      </c>
      <c r="L220" s="99" t="s">
        <v>468</v>
      </c>
      <c r="M220" s="135"/>
      <c r="N220" s="101"/>
      <c r="O220" s="135"/>
      <c r="P220" s="135"/>
      <c r="Q220" s="135"/>
      <c r="R220" s="103">
        <v>4963.73</v>
      </c>
      <c r="S220" s="135"/>
      <c r="T220" s="118"/>
      <c r="U220" s="136"/>
      <c r="V220" s="103">
        <v>4963.73</v>
      </c>
      <c r="W220" s="101"/>
      <c r="X220" s="98"/>
      <c r="Y220" s="128"/>
      <c r="Z220" s="125" t="s">
        <v>31</v>
      </c>
      <c r="AA220" s="126">
        <v>43900</v>
      </c>
      <c r="AB220" s="87" t="s">
        <v>435</v>
      </c>
    </row>
    <row r="221" ht="18" customHeight="1" spans="2:28">
      <c r="B221" s="99" t="s">
        <v>470</v>
      </c>
      <c r="C221" s="97">
        <v>694231992</v>
      </c>
      <c r="D221" s="97" t="s">
        <v>471</v>
      </c>
      <c r="E221" s="97">
        <v>17038923179</v>
      </c>
      <c r="F221" s="97" t="s">
        <v>27</v>
      </c>
      <c r="G221" s="97">
        <v>1000</v>
      </c>
      <c r="H221" s="97">
        <v>13545471531</v>
      </c>
      <c r="I221" s="97" t="s">
        <v>293</v>
      </c>
      <c r="J221" s="106" t="s">
        <v>294</v>
      </c>
      <c r="K221" s="98" t="s">
        <v>295</v>
      </c>
      <c r="L221" s="99" t="s">
        <v>470</v>
      </c>
      <c r="M221" s="135"/>
      <c r="N221" s="101"/>
      <c r="O221" s="135"/>
      <c r="P221" s="135"/>
      <c r="Q221" s="135"/>
      <c r="R221" s="103">
        <v>5657.38</v>
      </c>
      <c r="S221" s="135"/>
      <c r="T221" s="118"/>
      <c r="U221" s="136"/>
      <c r="V221" s="103">
        <v>5657.38</v>
      </c>
      <c r="W221" s="101"/>
      <c r="X221" s="98"/>
      <c r="Y221" s="128"/>
      <c r="Z221" s="125" t="s">
        <v>31</v>
      </c>
      <c r="AA221" s="126">
        <v>43900</v>
      </c>
      <c r="AB221" s="87" t="s">
        <v>435</v>
      </c>
    </row>
    <row r="222" ht="18" customHeight="1" spans="2:28">
      <c r="B222" s="99" t="s">
        <v>472</v>
      </c>
      <c r="C222" s="97">
        <v>681882897</v>
      </c>
      <c r="D222" s="97" t="s">
        <v>473</v>
      </c>
      <c r="E222" s="97">
        <v>17038924120</v>
      </c>
      <c r="F222" s="97" t="s">
        <v>27</v>
      </c>
      <c r="G222" s="97">
        <v>1000</v>
      </c>
      <c r="H222" s="97">
        <v>13545471531</v>
      </c>
      <c r="I222" s="97" t="s">
        <v>293</v>
      </c>
      <c r="J222" s="106" t="s">
        <v>294</v>
      </c>
      <c r="K222" s="98" t="s">
        <v>295</v>
      </c>
      <c r="L222" s="99" t="s">
        <v>472</v>
      </c>
      <c r="M222" s="135"/>
      <c r="N222" s="101"/>
      <c r="O222" s="135"/>
      <c r="P222" s="135"/>
      <c r="Q222" s="135"/>
      <c r="R222" s="103">
        <v>10026.92</v>
      </c>
      <c r="S222" s="135"/>
      <c r="T222" s="116"/>
      <c r="U222" s="135"/>
      <c r="V222" s="103">
        <v>10026.92</v>
      </c>
      <c r="W222" s="101"/>
      <c r="X222" s="121"/>
      <c r="Y222" s="128"/>
      <c r="Z222" s="125" t="s">
        <v>31</v>
      </c>
      <c r="AA222" s="126">
        <v>43900</v>
      </c>
      <c r="AB222" s="87" t="s">
        <v>435</v>
      </c>
    </row>
    <row r="223" ht="18" customHeight="1" spans="2:28">
      <c r="B223" s="99" t="s">
        <v>474</v>
      </c>
      <c r="C223" s="97">
        <v>501459074</v>
      </c>
      <c r="D223" s="97" t="s">
        <v>475</v>
      </c>
      <c r="E223" s="97">
        <v>17038923541</v>
      </c>
      <c r="F223" s="97" t="s">
        <v>27</v>
      </c>
      <c r="G223" s="97">
        <v>1000</v>
      </c>
      <c r="H223" s="97">
        <v>13545471531</v>
      </c>
      <c r="I223" s="97" t="s">
        <v>293</v>
      </c>
      <c r="J223" s="106" t="s">
        <v>294</v>
      </c>
      <c r="K223" s="98" t="s">
        <v>295</v>
      </c>
      <c r="L223" s="99" t="s">
        <v>474</v>
      </c>
      <c r="M223" s="135"/>
      <c r="N223" s="101"/>
      <c r="O223" s="135"/>
      <c r="P223" s="135"/>
      <c r="Q223" s="135"/>
      <c r="R223" s="103">
        <v>5063.71</v>
      </c>
      <c r="S223" s="135"/>
      <c r="T223" s="118"/>
      <c r="U223" s="136"/>
      <c r="V223" s="103">
        <v>5063.71</v>
      </c>
      <c r="W223" s="101"/>
      <c r="X223" s="98"/>
      <c r="Y223" s="128"/>
      <c r="Z223" s="125" t="s">
        <v>31</v>
      </c>
      <c r="AA223" s="126">
        <v>43900</v>
      </c>
      <c r="AB223" s="87" t="s">
        <v>435</v>
      </c>
    </row>
    <row r="224" ht="18" customHeight="1" spans="2:28">
      <c r="B224" s="99" t="s">
        <v>476</v>
      </c>
      <c r="C224" s="97">
        <v>247631504</v>
      </c>
      <c r="D224" s="97" t="s">
        <v>477</v>
      </c>
      <c r="E224" s="97">
        <v>17038923504</v>
      </c>
      <c r="F224" s="97" t="s">
        <v>27</v>
      </c>
      <c r="G224" s="97">
        <v>1000</v>
      </c>
      <c r="H224" s="97">
        <v>13545471531</v>
      </c>
      <c r="I224" s="97" t="s">
        <v>293</v>
      </c>
      <c r="J224" s="106" t="s">
        <v>294</v>
      </c>
      <c r="K224" s="98" t="s">
        <v>295</v>
      </c>
      <c r="L224" s="99" t="s">
        <v>476</v>
      </c>
      <c r="M224" s="135"/>
      <c r="N224" s="101"/>
      <c r="O224" s="135"/>
      <c r="P224" s="135"/>
      <c r="Q224" s="135"/>
      <c r="R224" s="103">
        <v>4863.49</v>
      </c>
      <c r="S224" s="135"/>
      <c r="T224" s="118"/>
      <c r="U224" s="136"/>
      <c r="V224" s="103">
        <v>4863.49</v>
      </c>
      <c r="W224" s="101"/>
      <c r="X224" s="98"/>
      <c r="Y224" s="128"/>
      <c r="Z224" s="125" t="s">
        <v>31</v>
      </c>
      <c r="AA224" s="126">
        <v>43900</v>
      </c>
      <c r="AB224" s="87" t="s">
        <v>435</v>
      </c>
    </row>
    <row r="225" ht="18" customHeight="1" spans="2:28">
      <c r="B225" s="99" t="s">
        <v>478</v>
      </c>
      <c r="C225" s="97">
        <v>853133835</v>
      </c>
      <c r="D225" s="97" t="s">
        <v>479</v>
      </c>
      <c r="E225" s="97">
        <v>17038924069</v>
      </c>
      <c r="F225" s="97" t="s">
        <v>27</v>
      </c>
      <c r="G225" s="97">
        <v>1000</v>
      </c>
      <c r="H225" s="97">
        <v>13545471531</v>
      </c>
      <c r="I225" s="97" t="s">
        <v>293</v>
      </c>
      <c r="J225" s="106" t="s">
        <v>294</v>
      </c>
      <c r="K225" s="98" t="s">
        <v>295</v>
      </c>
      <c r="L225" s="99" t="s">
        <v>478</v>
      </c>
      <c r="M225" s="135"/>
      <c r="N225" s="101"/>
      <c r="O225" s="135"/>
      <c r="P225" s="135"/>
      <c r="Q225" s="135"/>
      <c r="R225" s="103">
        <v>5064.25</v>
      </c>
      <c r="S225" s="135"/>
      <c r="T225" s="118"/>
      <c r="U225" s="136"/>
      <c r="V225" s="103">
        <v>5064.25</v>
      </c>
      <c r="W225" s="101"/>
      <c r="X225" s="98"/>
      <c r="Y225" s="128"/>
      <c r="Z225" s="125" t="s">
        <v>31</v>
      </c>
      <c r="AA225" s="126">
        <v>43900</v>
      </c>
      <c r="AB225" s="87" t="s">
        <v>435</v>
      </c>
    </row>
    <row r="226" ht="18" customHeight="1" spans="2:28">
      <c r="B226" s="99" t="s">
        <v>480</v>
      </c>
      <c r="C226" s="97">
        <v>674809405</v>
      </c>
      <c r="D226" s="97" t="s">
        <v>481</v>
      </c>
      <c r="E226" s="97">
        <v>17038923646</v>
      </c>
      <c r="F226" s="97" t="s">
        <v>27</v>
      </c>
      <c r="G226" s="97">
        <v>1000</v>
      </c>
      <c r="H226" s="97">
        <v>13545471531</v>
      </c>
      <c r="I226" s="97" t="s">
        <v>293</v>
      </c>
      <c r="J226" s="106" t="s">
        <v>294</v>
      </c>
      <c r="K226" s="98" t="s">
        <v>295</v>
      </c>
      <c r="L226" s="99" t="s">
        <v>480</v>
      </c>
      <c r="M226" s="135"/>
      <c r="N226" s="101"/>
      <c r="O226" s="135"/>
      <c r="P226" s="135"/>
      <c r="Q226" s="135"/>
      <c r="R226" s="103">
        <v>5065.26</v>
      </c>
      <c r="S226" s="135"/>
      <c r="T226" s="116"/>
      <c r="U226" s="135"/>
      <c r="V226" s="103">
        <v>5065.26</v>
      </c>
      <c r="W226" s="101"/>
      <c r="X226" s="98"/>
      <c r="Y226" s="128"/>
      <c r="Z226" s="125" t="s">
        <v>31</v>
      </c>
      <c r="AA226" s="126">
        <v>43900</v>
      </c>
      <c r="AB226" s="87" t="s">
        <v>435</v>
      </c>
    </row>
    <row r="227" ht="18" customHeight="1" spans="2:28">
      <c r="B227" s="99" t="s">
        <v>482</v>
      </c>
      <c r="C227" s="97">
        <v>324007276</v>
      </c>
      <c r="D227" s="97" t="s">
        <v>483</v>
      </c>
      <c r="E227" s="97">
        <v>17038923214</v>
      </c>
      <c r="F227" s="97" t="s">
        <v>27</v>
      </c>
      <c r="G227" s="97">
        <v>1000</v>
      </c>
      <c r="H227" s="97">
        <v>13545471531</v>
      </c>
      <c r="I227" s="97" t="s">
        <v>293</v>
      </c>
      <c r="J227" s="106" t="s">
        <v>294</v>
      </c>
      <c r="K227" s="98" t="s">
        <v>295</v>
      </c>
      <c r="L227" s="99" t="s">
        <v>482</v>
      </c>
      <c r="M227" s="135"/>
      <c r="N227" s="101"/>
      <c r="O227" s="135"/>
      <c r="P227" s="135"/>
      <c r="Q227" s="135"/>
      <c r="R227" s="103">
        <v>5066.78</v>
      </c>
      <c r="S227" s="135"/>
      <c r="T227" s="116"/>
      <c r="U227" s="135"/>
      <c r="V227" s="103">
        <v>5066.78</v>
      </c>
      <c r="W227" s="101"/>
      <c r="X227" s="98"/>
      <c r="Y227" s="128"/>
      <c r="Z227" s="125" t="s">
        <v>31</v>
      </c>
      <c r="AA227" s="126">
        <v>43900</v>
      </c>
      <c r="AB227" s="87" t="s">
        <v>435</v>
      </c>
    </row>
    <row r="228" ht="18" customHeight="1" spans="2:28">
      <c r="B228" s="96" t="s">
        <v>484</v>
      </c>
      <c r="C228" s="97">
        <v>496446224</v>
      </c>
      <c r="D228" s="97" t="s">
        <v>485</v>
      </c>
      <c r="E228" s="97">
        <v>16572872926</v>
      </c>
      <c r="F228" s="97" t="s">
        <v>27</v>
      </c>
      <c r="G228" s="97">
        <v>1000</v>
      </c>
      <c r="H228" s="97">
        <v>16602049418</v>
      </c>
      <c r="I228" s="97" t="s">
        <v>377</v>
      </c>
      <c r="J228" s="132" t="s">
        <v>109</v>
      </c>
      <c r="K228" s="98" t="s">
        <v>378</v>
      </c>
      <c r="L228" s="96" t="s">
        <v>484</v>
      </c>
      <c r="M228" s="101"/>
      <c r="N228" s="101"/>
      <c r="O228" s="101"/>
      <c r="P228" s="101"/>
      <c r="Q228" s="101"/>
      <c r="R228" s="103">
        <v>6751.95</v>
      </c>
      <c r="S228" s="101"/>
      <c r="T228" s="116"/>
      <c r="U228" s="101"/>
      <c r="V228" s="103">
        <v>6751.95</v>
      </c>
      <c r="W228" s="101"/>
      <c r="X228" s="116"/>
      <c r="Y228" s="128"/>
      <c r="Z228" s="125" t="s">
        <v>31</v>
      </c>
      <c r="AA228" s="126">
        <v>43902</v>
      </c>
      <c r="AB228" s="87" t="s">
        <v>435</v>
      </c>
    </row>
    <row r="229" ht="18" customHeight="1" spans="2:28">
      <c r="B229" s="96" t="s">
        <v>486</v>
      </c>
      <c r="C229" s="97">
        <v>242513353</v>
      </c>
      <c r="D229" s="97" t="s">
        <v>487</v>
      </c>
      <c r="E229" s="97">
        <v>16572877616</v>
      </c>
      <c r="F229" s="97" t="s">
        <v>27</v>
      </c>
      <c r="G229" s="97">
        <v>1000</v>
      </c>
      <c r="H229" s="97">
        <v>16602049418</v>
      </c>
      <c r="I229" s="97" t="s">
        <v>377</v>
      </c>
      <c r="J229" s="132" t="s">
        <v>109</v>
      </c>
      <c r="K229" s="98" t="s">
        <v>378</v>
      </c>
      <c r="L229" s="96" t="s">
        <v>486</v>
      </c>
      <c r="M229" s="101"/>
      <c r="N229" s="101"/>
      <c r="O229" s="101"/>
      <c r="P229" s="101"/>
      <c r="Q229" s="101"/>
      <c r="R229" s="103">
        <v>5456.91</v>
      </c>
      <c r="S229" s="101"/>
      <c r="T229" s="116"/>
      <c r="U229" s="101"/>
      <c r="V229" s="103">
        <v>5456.91</v>
      </c>
      <c r="W229" s="101"/>
      <c r="X229" s="116"/>
      <c r="Y229" s="128"/>
      <c r="Z229" s="125" t="s">
        <v>31</v>
      </c>
      <c r="AA229" s="126">
        <v>43902</v>
      </c>
      <c r="AB229" s="87" t="s">
        <v>435</v>
      </c>
    </row>
    <row r="230" ht="18" customHeight="1" spans="2:28">
      <c r="B230" s="96" t="s">
        <v>488</v>
      </c>
      <c r="C230" s="97">
        <v>638596796</v>
      </c>
      <c r="D230" s="97" t="s">
        <v>489</v>
      </c>
      <c r="E230" s="97">
        <v>16572879513</v>
      </c>
      <c r="F230" s="97" t="s">
        <v>27</v>
      </c>
      <c r="G230" s="97">
        <v>1000</v>
      </c>
      <c r="H230" s="97">
        <v>16602049418</v>
      </c>
      <c r="I230" s="97" t="s">
        <v>377</v>
      </c>
      <c r="J230" s="132" t="s">
        <v>109</v>
      </c>
      <c r="K230" s="98" t="s">
        <v>378</v>
      </c>
      <c r="L230" s="96" t="s">
        <v>488</v>
      </c>
      <c r="M230" s="101"/>
      <c r="N230" s="101"/>
      <c r="O230" s="101"/>
      <c r="P230" s="101"/>
      <c r="Q230" s="101"/>
      <c r="R230" s="103">
        <v>6152.47</v>
      </c>
      <c r="S230" s="101"/>
      <c r="T230" s="116"/>
      <c r="U230" s="101"/>
      <c r="V230" s="103">
        <v>6152.47</v>
      </c>
      <c r="W230" s="101"/>
      <c r="X230" s="116"/>
      <c r="Y230" s="128"/>
      <c r="Z230" s="125" t="s">
        <v>31</v>
      </c>
      <c r="AA230" s="126">
        <v>43902</v>
      </c>
      <c r="AB230" s="87" t="s">
        <v>435</v>
      </c>
    </row>
    <row r="231" ht="18" customHeight="1" spans="2:28">
      <c r="B231" s="96" t="s">
        <v>490</v>
      </c>
      <c r="C231" s="97">
        <v>843297059</v>
      </c>
      <c r="D231" s="97" t="s">
        <v>491</v>
      </c>
      <c r="E231" s="97">
        <v>16572877630</v>
      </c>
      <c r="F231" s="97" t="s">
        <v>27</v>
      </c>
      <c r="G231" s="97">
        <v>1000</v>
      </c>
      <c r="H231" s="97">
        <v>17520439418</v>
      </c>
      <c r="I231" s="97" t="s">
        <v>377</v>
      </c>
      <c r="J231" s="104" t="s">
        <v>285</v>
      </c>
      <c r="K231" s="98" t="s">
        <v>378</v>
      </c>
      <c r="L231" s="96" t="s">
        <v>490</v>
      </c>
      <c r="M231" s="101"/>
      <c r="N231" s="101"/>
      <c r="O231" s="101"/>
      <c r="P231" s="101"/>
      <c r="Q231" s="101"/>
      <c r="R231" s="103">
        <v>4965.74</v>
      </c>
      <c r="S231" s="101"/>
      <c r="T231" s="116"/>
      <c r="U231" s="101"/>
      <c r="V231" s="103">
        <v>4965.74</v>
      </c>
      <c r="W231" s="101"/>
      <c r="X231" s="116"/>
      <c r="Y231" s="128"/>
      <c r="Z231" s="125" t="s">
        <v>31</v>
      </c>
      <c r="AA231" s="126">
        <v>43902</v>
      </c>
      <c r="AB231" s="87" t="s">
        <v>435</v>
      </c>
    </row>
    <row r="232" ht="18" customHeight="1" spans="2:28">
      <c r="B232" s="96" t="s">
        <v>492</v>
      </c>
      <c r="C232" s="97">
        <v>972814908</v>
      </c>
      <c r="D232" s="97" t="s">
        <v>493</v>
      </c>
      <c r="E232" s="97">
        <v>16572877632</v>
      </c>
      <c r="F232" s="97" t="s">
        <v>27</v>
      </c>
      <c r="G232" s="97">
        <v>1000</v>
      </c>
      <c r="H232" s="97">
        <v>17520439418</v>
      </c>
      <c r="I232" s="97" t="s">
        <v>377</v>
      </c>
      <c r="J232" s="104" t="s">
        <v>285</v>
      </c>
      <c r="K232" s="98" t="s">
        <v>378</v>
      </c>
      <c r="L232" s="96" t="s">
        <v>492</v>
      </c>
      <c r="M232" s="101"/>
      <c r="N232" s="101"/>
      <c r="O232" s="101"/>
      <c r="P232" s="101"/>
      <c r="Q232" s="101"/>
      <c r="R232" s="103">
        <v>4867.96</v>
      </c>
      <c r="S232" s="101"/>
      <c r="T232" s="116"/>
      <c r="U232" s="101"/>
      <c r="V232" s="103">
        <v>4867.96</v>
      </c>
      <c r="W232" s="101"/>
      <c r="X232" s="116"/>
      <c r="Y232" s="128"/>
      <c r="Z232" s="125" t="s">
        <v>31</v>
      </c>
      <c r="AA232" s="126">
        <v>43902</v>
      </c>
      <c r="AB232" s="87" t="s">
        <v>435</v>
      </c>
    </row>
    <row r="233" ht="18" customHeight="1" spans="2:28">
      <c r="B233" s="96" t="s">
        <v>494</v>
      </c>
      <c r="C233" s="97">
        <v>649534430</v>
      </c>
      <c r="D233" s="97" t="s">
        <v>495</v>
      </c>
      <c r="E233" s="97">
        <v>16572875404</v>
      </c>
      <c r="F233" s="97" t="s">
        <v>27</v>
      </c>
      <c r="G233" s="97">
        <v>1000</v>
      </c>
      <c r="H233" s="97">
        <v>17520439418</v>
      </c>
      <c r="I233" s="97" t="s">
        <v>377</v>
      </c>
      <c r="J233" s="104" t="s">
        <v>285</v>
      </c>
      <c r="K233" s="98" t="s">
        <v>378</v>
      </c>
      <c r="L233" s="96" t="s">
        <v>494</v>
      </c>
      <c r="M233" s="101"/>
      <c r="N233" s="101"/>
      <c r="O233" s="101"/>
      <c r="P233" s="101"/>
      <c r="Q233" s="101"/>
      <c r="R233" s="103">
        <v>5064.21</v>
      </c>
      <c r="S233" s="101"/>
      <c r="T233" s="116"/>
      <c r="U233" s="101"/>
      <c r="V233" s="103">
        <v>5064.21</v>
      </c>
      <c r="W233" s="101"/>
      <c r="X233" s="116"/>
      <c r="Y233" s="128"/>
      <c r="Z233" s="125" t="s">
        <v>31</v>
      </c>
      <c r="AA233" s="126">
        <v>43902</v>
      </c>
      <c r="AB233" s="87" t="s">
        <v>435</v>
      </c>
    </row>
    <row r="234" ht="18" customHeight="1" spans="2:28">
      <c r="B234" s="96" t="s">
        <v>496</v>
      </c>
      <c r="C234" s="97">
        <v>643193889</v>
      </c>
      <c r="D234" s="97" t="s">
        <v>497</v>
      </c>
      <c r="E234" s="97">
        <v>17135329841</v>
      </c>
      <c r="F234" s="97" t="s">
        <v>27</v>
      </c>
      <c r="G234" s="97">
        <v>1000</v>
      </c>
      <c r="H234" s="97">
        <v>17720254512</v>
      </c>
      <c r="I234" s="97" t="s">
        <v>253</v>
      </c>
      <c r="J234" s="106" t="s">
        <v>294</v>
      </c>
      <c r="K234" s="98" t="s">
        <v>254</v>
      </c>
      <c r="L234" s="96" t="s">
        <v>496</v>
      </c>
      <c r="M234" s="101"/>
      <c r="N234" s="101"/>
      <c r="O234" s="101"/>
      <c r="P234" s="101"/>
      <c r="Q234" s="101"/>
      <c r="R234" s="103">
        <v>5848.68</v>
      </c>
      <c r="S234" s="101"/>
      <c r="T234" s="116"/>
      <c r="U234" s="101"/>
      <c r="V234" s="103">
        <v>5848.68</v>
      </c>
      <c r="W234" s="101"/>
      <c r="X234" s="116"/>
      <c r="Y234" s="128"/>
      <c r="Z234" s="125" t="s">
        <v>31</v>
      </c>
      <c r="AA234" s="126">
        <v>43902</v>
      </c>
      <c r="AB234" s="87" t="s">
        <v>435</v>
      </c>
    </row>
    <row r="235" ht="18" customHeight="1" spans="2:28">
      <c r="B235" s="96" t="s">
        <v>498</v>
      </c>
      <c r="C235" s="97">
        <v>207263451</v>
      </c>
      <c r="D235" s="97" t="s">
        <v>499</v>
      </c>
      <c r="E235" s="97">
        <v>17192712486</v>
      </c>
      <c r="F235" s="97" t="s">
        <v>27</v>
      </c>
      <c r="G235" s="97">
        <v>1000</v>
      </c>
      <c r="H235" s="97">
        <v>17720254512</v>
      </c>
      <c r="I235" s="97" t="s">
        <v>253</v>
      </c>
      <c r="J235" s="106" t="s">
        <v>294</v>
      </c>
      <c r="K235" s="98" t="s">
        <v>254</v>
      </c>
      <c r="L235" s="96" t="s">
        <v>498</v>
      </c>
      <c r="M235" s="101"/>
      <c r="N235" s="101"/>
      <c r="O235" s="101"/>
      <c r="P235" s="101"/>
      <c r="Q235" s="101"/>
      <c r="R235" s="103">
        <v>4865.76</v>
      </c>
      <c r="S235" s="101"/>
      <c r="T235" s="116"/>
      <c r="U235" s="101"/>
      <c r="V235" s="103">
        <v>4865.76</v>
      </c>
      <c r="W235" s="101"/>
      <c r="X235" s="116"/>
      <c r="Y235" s="128"/>
      <c r="Z235" s="125" t="s">
        <v>500</v>
      </c>
      <c r="AA235" s="126">
        <v>43913</v>
      </c>
      <c r="AB235" s="87" t="s">
        <v>435</v>
      </c>
    </row>
    <row r="236" ht="18" customHeight="1" spans="2:28">
      <c r="B236" s="96" t="s">
        <v>501</v>
      </c>
      <c r="C236" s="97">
        <v>841879018</v>
      </c>
      <c r="D236" s="97" t="s">
        <v>502</v>
      </c>
      <c r="E236" s="97">
        <v>16572209058</v>
      </c>
      <c r="F236" s="97" t="s">
        <v>27</v>
      </c>
      <c r="G236" s="97">
        <v>1000</v>
      </c>
      <c r="H236" s="97">
        <v>17720254512</v>
      </c>
      <c r="I236" s="97" t="s">
        <v>253</v>
      </c>
      <c r="J236" s="106" t="s">
        <v>294</v>
      </c>
      <c r="K236" s="98" t="s">
        <v>254</v>
      </c>
      <c r="L236" s="96" t="s">
        <v>501</v>
      </c>
      <c r="M236" s="101"/>
      <c r="N236" s="101"/>
      <c r="O236" s="101"/>
      <c r="P236" s="101"/>
      <c r="Q236" s="101"/>
      <c r="R236" s="103">
        <v>5065.55</v>
      </c>
      <c r="S236" s="101"/>
      <c r="T236" s="116"/>
      <c r="U236" s="101"/>
      <c r="V236" s="103">
        <v>5065.55</v>
      </c>
      <c r="W236" s="101"/>
      <c r="X236" s="116"/>
      <c r="Y236" s="128"/>
      <c r="Z236" s="125" t="s">
        <v>31</v>
      </c>
      <c r="AA236" s="126">
        <v>43902</v>
      </c>
      <c r="AB236" s="87" t="s">
        <v>435</v>
      </c>
    </row>
    <row r="237" ht="18" customHeight="1" spans="2:28">
      <c r="B237" s="96" t="s">
        <v>503</v>
      </c>
      <c r="C237" s="97">
        <v>254304657</v>
      </c>
      <c r="D237" s="97" t="s">
        <v>504</v>
      </c>
      <c r="E237" s="97">
        <v>16572203709</v>
      </c>
      <c r="F237" s="97" t="s">
        <v>27</v>
      </c>
      <c r="G237" s="97">
        <v>1000</v>
      </c>
      <c r="H237" s="97">
        <v>17720254512</v>
      </c>
      <c r="I237" s="97" t="s">
        <v>253</v>
      </c>
      <c r="J237" s="106" t="s">
        <v>294</v>
      </c>
      <c r="K237" s="98" t="s">
        <v>254</v>
      </c>
      <c r="L237" s="96" t="s">
        <v>503</v>
      </c>
      <c r="M237" s="101"/>
      <c r="N237" s="101"/>
      <c r="O237" s="101"/>
      <c r="P237" s="101"/>
      <c r="Q237" s="101"/>
      <c r="R237" s="103">
        <v>5063.91</v>
      </c>
      <c r="S237" s="101"/>
      <c r="T237" s="116"/>
      <c r="U237" s="101"/>
      <c r="V237" s="103">
        <v>5063.91</v>
      </c>
      <c r="W237" s="101"/>
      <c r="X237" s="116"/>
      <c r="Y237" s="128"/>
      <c r="Z237" s="125" t="s">
        <v>31</v>
      </c>
      <c r="AA237" s="126">
        <v>43902</v>
      </c>
      <c r="AB237" s="87" t="s">
        <v>435</v>
      </c>
    </row>
    <row r="238" ht="18" customHeight="1" spans="2:28">
      <c r="B238" s="96" t="s">
        <v>505</v>
      </c>
      <c r="C238" s="97">
        <v>363727659</v>
      </c>
      <c r="D238" s="97" t="s">
        <v>506</v>
      </c>
      <c r="E238" s="97">
        <v>16572203713</v>
      </c>
      <c r="F238" s="97" t="s">
        <v>27</v>
      </c>
      <c r="G238" s="97">
        <v>1000</v>
      </c>
      <c r="H238" s="97">
        <v>17720254512</v>
      </c>
      <c r="I238" s="97" t="s">
        <v>253</v>
      </c>
      <c r="J238" s="102" t="s">
        <v>103</v>
      </c>
      <c r="K238" s="98" t="s">
        <v>254</v>
      </c>
      <c r="L238" s="96" t="s">
        <v>505</v>
      </c>
      <c r="M238" s="101"/>
      <c r="N238" s="101"/>
      <c r="O238" s="101"/>
      <c r="P238" s="101"/>
      <c r="Q238" s="101"/>
      <c r="R238" s="103">
        <v>4868.13</v>
      </c>
      <c r="S238" s="101"/>
      <c r="T238" s="116"/>
      <c r="U238" s="101"/>
      <c r="V238" s="103">
        <v>4868.13</v>
      </c>
      <c r="W238" s="101"/>
      <c r="X238" s="116"/>
      <c r="Y238" s="128"/>
      <c r="Z238" s="125" t="s">
        <v>31</v>
      </c>
      <c r="AA238" s="126">
        <v>43902</v>
      </c>
      <c r="AB238" s="87" t="s">
        <v>435</v>
      </c>
    </row>
    <row r="239" ht="18" customHeight="1" spans="2:28">
      <c r="B239" s="96" t="s">
        <v>507</v>
      </c>
      <c r="C239" s="97">
        <v>974498951</v>
      </c>
      <c r="D239" s="97" t="s">
        <v>508</v>
      </c>
      <c r="E239" s="97">
        <v>16572203192</v>
      </c>
      <c r="F239" s="97" t="s">
        <v>27</v>
      </c>
      <c r="G239" s="97">
        <v>1000</v>
      </c>
      <c r="H239" s="97">
        <v>17720254512</v>
      </c>
      <c r="I239" s="97" t="s">
        <v>253</v>
      </c>
      <c r="J239" s="102" t="s">
        <v>103</v>
      </c>
      <c r="K239" s="98" t="s">
        <v>254</v>
      </c>
      <c r="L239" s="96" t="s">
        <v>507</v>
      </c>
      <c r="M239" s="101"/>
      <c r="N239" s="101"/>
      <c r="O239" s="101"/>
      <c r="P239" s="101"/>
      <c r="Q239" s="101"/>
      <c r="R239" s="103">
        <v>5647.41</v>
      </c>
      <c r="S239" s="101"/>
      <c r="T239" s="116"/>
      <c r="U239" s="101"/>
      <c r="V239" s="103">
        <v>5647.41</v>
      </c>
      <c r="W239" s="101"/>
      <c r="X239" s="116"/>
      <c r="Y239" s="128"/>
      <c r="Z239" s="125" t="s">
        <v>31</v>
      </c>
      <c r="AA239" s="126">
        <v>43902</v>
      </c>
      <c r="AB239" s="87" t="s">
        <v>435</v>
      </c>
    </row>
    <row r="240" ht="18" customHeight="1" spans="2:28">
      <c r="B240" s="96" t="s">
        <v>509</v>
      </c>
      <c r="C240" s="97">
        <v>887096517</v>
      </c>
      <c r="D240" s="97" t="s">
        <v>510</v>
      </c>
      <c r="E240" s="97">
        <v>17135327421</v>
      </c>
      <c r="F240" s="97" t="s">
        <v>27</v>
      </c>
      <c r="G240" s="97">
        <v>1000</v>
      </c>
      <c r="H240" s="97">
        <v>17720254512</v>
      </c>
      <c r="I240" s="97" t="s">
        <v>253</v>
      </c>
      <c r="J240" s="102" t="s">
        <v>103</v>
      </c>
      <c r="K240" s="98" t="s">
        <v>254</v>
      </c>
      <c r="L240" s="96" t="s">
        <v>509</v>
      </c>
      <c r="M240" s="101"/>
      <c r="N240" s="101"/>
      <c r="O240" s="101"/>
      <c r="P240" s="101"/>
      <c r="Q240" s="101"/>
      <c r="R240" s="103">
        <v>4965.89</v>
      </c>
      <c r="S240" s="101"/>
      <c r="T240" s="116"/>
      <c r="U240" s="101"/>
      <c r="V240" s="103">
        <v>4965.89</v>
      </c>
      <c r="W240" s="101"/>
      <c r="X240" s="116"/>
      <c r="Y240" s="128"/>
      <c r="Z240" s="125" t="s">
        <v>31</v>
      </c>
      <c r="AA240" s="126">
        <v>43902</v>
      </c>
      <c r="AB240" s="87" t="s">
        <v>435</v>
      </c>
    </row>
    <row r="241" ht="18" customHeight="1" spans="2:28">
      <c r="B241" s="96" t="s">
        <v>511</v>
      </c>
      <c r="C241" s="97">
        <v>653713978</v>
      </c>
      <c r="D241" s="97" t="s">
        <v>512</v>
      </c>
      <c r="E241" s="97">
        <v>16741725516</v>
      </c>
      <c r="F241" s="97" t="s">
        <v>27</v>
      </c>
      <c r="G241" s="97">
        <v>1000</v>
      </c>
      <c r="H241" s="97">
        <v>18327671812</v>
      </c>
      <c r="I241" s="97" t="s">
        <v>247</v>
      </c>
      <c r="J241" s="100" t="s">
        <v>29</v>
      </c>
      <c r="K241" s="98" t="s">
        <v>298</v>
      </c>
      <c r="L241" s="96" t="s">
        <v>511</v>
      </c>
      <c r="M241" s="101"/>
      <c r="N241" s="101"/>
      <c r="O241" s="103"/>
      <c r="P241" s="103"/>
      <c r="Q241" s="103"/>
      <c r="R241" s="103">
        <v>5363.28</v>
      </c>
      <c r="S241" s="101"/>
      <c r="T241" s="118"/>
      <c r="U241" s="101"/>
      <c r="V241" s="103">
        <v>5363.28</v>
      </c>
      <c r="W241" s="101"/>
      <c r="X241" s="119"/>
      <c r="Y241" s="128"/>
      <c r="Z241" s="125" t="s">
        <v>31</v>
      </c>
      <c r="AA241" s="126">
        <v>43900</v>
      </c>
      <c r="AB241" s="87" t="s">
        <v>435</v>
      </c>
    </row>
    <row r="242" ht="18" customHeight="1" spans="2:28">
      <c r="B242" s="96" t="s">
        <v>513</v>
      </c>
      <c r="C242" s="98">
        <v>339882680</v>
      </c>
      <c r="D242" s="98" t="s">
        <v>514</v>
      </c>
      <c r="E242" s="97">
        <v>16741725265</v>
      </c>
      <c r="F242" s="97" t="s">
        <v>27</v>
      </c>
      <c r="G242" s="97">
        <v>1000</v>
      </c>
      <c r="H242" s="97">
        <v>13545445297</v>
      </c>
      <c r="I242" s="97" t="s">
        <v>313</v>
      </c>
      <c r="J242" s="100" t="s">
        <v>29</v>
      </c>
      <c r="K242" s="98" t="s">
        <v>314</v>
      </c>
      <c r="L242" s="96" t="s">
        <v>513</v>
      </c>
      <c r="M242" s="101"/>
      <c r="N242" s="101"/>
      <c r="O242" s="103"/>
      <c r="P242" s="103"/>
      <c r="Q242" s="103"/>
      <c r="R242" s="103">
        <v>9830.97</v>
      </c>
      <c r="S242" s="105"/>
      <c r="T242" s="116"/>
      <c r="U242" s="136"/>
      <c r="V242" s="103">
        <v>9830.97</v>
      </c>
      <c r="W242" s="101"/>
      <c r="X242" s="116"/>
      <c r="Y242" s="128"/>
      <c r="Z242" s="125" t="s">
        <v>31</v>
      </c>
      <c r="AA242" s="126">
        <v>43900</v>
      </c>
      <c r="AB242" s="87" t="s">
        <v>435</v>
      </c>
    </row>
    <row r="243" ht="18" customHeight="1" spans="2:28">
      <c r="B243" s="96" t="s">
        <v>515</v>
      </c>
      <c r="C243" s="98" t="s">
        <v>516</v>
      </c>
      <c r="D243" s="98" t="s">
        <v>517</v>
      </c>
      <c r="E243" s="97">
        <v>16741725255</v>
      </c>
      <c r="F243" s="97" t="s">
        <v>27</v>
      </c>
      <c r="G243" s="97">
        <v>1000</v>
      </c>
      <c r="H243" s="97">
        <v>13545445297</v>
      </c>
      <c r="I243" s="97" t="s">
        <v>313</v>
      </c>
      <c r="J243" s="104" t="s">
        <v>285</v>
      </c>
      <c r="K243" s="98" t="s">
        <v>314</v>
      </c>
      <c r="L243" s="96" t="s">
        <v>515</v>
      </c>
      <c r="M243" s="101"/>
      <c r="N243" s="101"/>
      <c r="O243" s="103"/>
      <c r="P243" s="103"/>
      <c r="Q243" s="103"/>
      <c r="R243" s="103">
        <v>9727.64</v>
      </c>
      <c r="S243" s="105"/>
      <c r="T243" s="116"/>
      <c r="U243" s="136"/>
      <c r="V243" s="103">
        <v>9727.64</v>
      </c>
      <c r="W243" s="101"/>
      <c r="X243" s="116"/>
      <c r="Y243" s="128"/>
      <c r="Z243" s="125" t="s">
        <v>31</v>
      </c>
      <c r="AA243" s="126">
        <v>43900</v>
      </c>
      <c r="AB243" s="87" t="s">
        <v>435</v>
      </c>
    </row>
    <row r="244" ht="18" customHeight="1" spans="2:28">
      <c r="B244" s="96" t="s">
        <v>518</v>
      </c>
      <c r="C244" s="98">
        <v>382428392</v>
      </c>
      <c r="D244" s="98" t="s">
        <v>519</v>
      </c>
      <c r="E244" s="97">
        <v>16741725279</v>
      </c>
      <c r="F244" s="97" t="s">
        <v>27</v>
      </c>
      <c r="G244" s="97">
        <v>1000</v>
      </c>
      <c r="H244" s="97">
        <v>13545445297</v>
      </c>
      <c r="I244" s="97" t="s">
        <v>313</v>
      </c>
      <c r="J244" s="104" t="s">
        <v>285</v>
      </c>
      <c r="K244" s="98" t="s">
        <v>314</v>
      </c>
      <c r="L244" s="96" t="s">
        <v>518</v>
      </c>
      <c r="M244" s="101"/>
      <c r="N244" s="101"/>
      <c r="O244" s="103"/>
      <c r="P244" s="103"/>
      <c r="Q244" s="103"/>
      <c r="R244" s="103">
        <v>9925.76</v>
      </c>
      <c r="S244" s="105"/>
      <c r="T244" s="116"/>
      <c r="U244" s="136"/>
      <c r="V244" s="103">
        <v>9925.76</v>
      </c>
      <c r="W244" s="101"/>
      <c r="X244" s="116"/>
      <c r="Y244" s="128"/>
      <c r="Z244" s="125" t="s">
        <v>31</v>
      </c>
      <c r="AA244" s="126">
        <v>43900</v>
      </c>
      <c r="AB244" s="87" t="s">
        <v>435</v>
      </c>
    </row>
    <row r="245" ht="18" customHeight="1" spans="2:28">
      <c r="B245" s="96" t="s">
        <v>520</v>
      </c>
      <c r="C245" s="97">
        <v>320857164</v>
      </c>
      <c r="D245" s="97" t="s">
        <v>521</v>
      </c>
      <c r="E245" s="97">
        <v>17192711069</v>
      </c>
      <c r="F245" s="97" t="s">
        <v>27</v>
      </c>
      <c r="G245" s="97">
        <v>1000</v>
      </c>
      <c r="H245" s="97">
        <v>13545476959</v>
      </c>
      <c r="I245" s="97" t="s">
        <v>265</v>
      </c>
      <c r="J245" s="102" t="s">
        <v>103</v>
      </c>
      <c r="K245" s="98" t="s">
        <v>266</v>
      </c>
      <c r="L245" s="96" t="s">
        <v>520</v>
      </c>
      <c r="M245" s="135"/>
      <c r="N245" s="101"/>
      <c r="O245" s="135"/>
      <c r="P245" s="135"/>
      <c r="Q245" s="135"/>
      <c r="R245" s="103">
        <v>10023.17</v>
      </c>
      <c r="S245" s="135"/>
      <c r="T245" s="116"/>
      <c r="U245" s="101"/>
      <c r="V245" s="103">
        <v>10023.17</v>
      </c>
      <c r="W245" s="101"/>
      <c r="X245" s="98"/>
      <c r="Y245" s="128"/>
      <c r="Z245" s="125" t="s">
        <v>31</v>
      </c>
      <c r="AA245" s="126">
        <v>43913</v>
      </c>
      <c r="AB245" s="87" t="s">
        <v>522</v>
      </c>
    </row>
    <row r="246" ht="18" customHeight="1" spans="2:28">
      <c r="B246" s="96" t="s">
        <v>523</v>
      </c>
      <c r="C246" s="97">
        <v>187519589</v>
      </c>
      <c r="D246" s="97" t="s">
        <v>524</v>
      </c>
      <c r="E246" s="97">
        <v>17192711129</v>
      </c>
      <c r="F246" s="97" t="s">
        <v>27</v>
      </c>
      <c r="G246" s="97">
        <v>1000</v>
      </c>
      <c r="H246" s="97">
        <v>13545476959</v>
      </c>
      <c r="I246" s="97" t="s">
        <v>265</v>
      </c>
      <c r="J246" s="102" t="s">
        <v>103</v>
      </c>
      <c r="K246" s="98" t="s">
        <v>266</v>
      </c>
      <c r="L246" s="96" t="s">
        <v>523</v>
      </c>
      <c r="M246" s="135"/>
      <c r="N246" s="101"/>
      <c r="O246" s="135"/>
      <c r="P246" s="135"/>
      <c r="Q246" s="135"/>
      <c r="R246" s="103">
        <v>9819.65</v>
      </c>
      <c r="S246" s="135"/>
      <c r="T246" s="116"/>
      <c r="U246" s="101"/>
      <c r="V246" s="103">
        <v>9819.65</v>
      </c>
      <c r="W246" s="101"/>
      <c r="X246" s="98"/>
      <c r="Y246" s="128"/>
      <c r="Z246" s="125" t="s">
        <v>31</v>
      </c>
      <c r="AA246" s="126">
        <v>43913</v>
      </c>
      <c r="AB246" s="87" t="s">
        <v>522</v>
      </c>
    </row>
    <row r="247" ht="18" customHeight="1" spans="2:28">
      <c r="B247" s="96" t="s">
        <v>525</v>
      </c>
      <c r="C247" s="97">
        <v>993583686</v>
      </c>
      <c r="D247" s="97" t="s">
        <v>526</v>
      </c>
      <c r="E247" s="97">
        <v>17192711294</v>
      </c>
      <c r="F247" s="97" t="s">
        <v>27</v>
      </c>
      <c r="G247" s="97">
        <v>1000</v>
      </c>
      <c r="H247" s="97">
        <v>13545476959</v>
      </c>
      <c r="I247" s="97" t="s">
        <v>265</v>
      </c>
      <c r="J247" s="102" t="s">
        <v>103</v>
      </c>
      <c r="K247" s="98" t="s">
        <v>266</v>
      </c>
      <c r="L247" s="96" t="s">
        <v>525</v>
      </c>
      <c r="M247" s="135"/>
      <c r="N247" s="101"/>
      <c r="O247" s="135"/>
      <c r="P247" s="135"/>
      <c r="Q247" s="135"/>
      <c r="R247" s="103">
        <v>11341.44</v>
      </c>
      <c r="S247" s="135"/>
      <c r="T247" s="116"/>
      <c r="U247" s="101"/>
      <c r="V247" s="103">
        <v>11341.44</v>
      </c>
      <c r="W247" s="101"/>
      <c r="X247" s="98"/>
      <c r="Y247" s="128"/>
      <c r="Z247" s="125" t="s">
        <v>31</v>
      </c>
      <c r="AA247" s="126">
        <v>43913</v>
      </c>
      <c r="AB247" s="87" t="s">
        <v>522</v>
      </c>
    </row>
    <row r="248" s="1" customFormat="1" ht="18" customHeight="1" spans="2:28">
      <c r="B248" s="96" t="s">
        <v>527</v>
      </c>
      <c r="C248" s="97">
        <v>643544272</v>
      </c>
      <c r="D248" s="97" t="s">
        <v>528</v>
      </c>
      <c r="E248" s="97">
        <v>17192714563</v>
      </c>
      <c r="F248" s="97" t="s">
        <v>27</v>
      </c>
      <c r="G248" s="97">
        <v>1000</v>
      </c>
      <c r="H248" s="97">
        <v>18672882330</v>
      </c>
      <c r="I248" s="97" t="s">
        <v>361</v>
      </c>
      <c r="J248" s="133" t="s">
        <v>367</v>
      </c>
      <c r="K248" s="98" t="s">
        <v>362</v>
      </c>
      <c r="L248" s="96" t="s">
        <v>527</v>
      </c>
      <c r="M248" s="135"/>
      <c r="N248" s="101"/>
      <c r="O248" s="135"/>
      <c r="P248" s="135"/>
      <c r="Q248" s="135"/>
      <c r="R248" s="103">
        <v>10028.05</v>
      </c>
      <c r="S248" s="135"/>
      <c r="T248" s="116"/>
      <c r="U248" s="101"/>
      <c r="V248" s="103">
        <v>10028.05</v>
      </c>
      <c r="W248" s="101"/>
      <c r="X248" s="98"/>
      <c r="Y248" s="128"/>
      <c r="Z248" s="125" t="s">
        <v>31</v>
      </c>
      <c r="AA248" s="126">
        <v>43913</v>
      </c>
      <c r="AB248" s="87" t="s">
        <v>522</v>
      </c>
    </row>
    <row r="249" ht="18" customHeight="1" spans="2:28">
      <c r="B249" s="99" t="s">
        <v>529</v>
      </c>
      <c r="C249" s="97">
        <v>526772211</v>
      </c>
      <c r="D249" s="97" t="s">
        <v>530</v>
      </c>
      <c r="E249" s="97">
        <v>16741725464</v>
      </c>
      <c r="F249" s="97" t="s">
        <v>27</v>
      </c>
      <c r="G249" s="97">
        <v>1000</v>
      </c>
      <c r="H249" s="97">
        <v>13545472582</v>
      </c>
      <c r="I249" s="97" t="s">
        <v>370</v>
      </c>
      <c r="J249" s="104" t="s">
        <v>285</v>
      </c>
      <c r="K249" s="98" t="s">
        <v>371</v>
      </c>
      <c r="L249" s="99" t="s">
        <v>529</v>
      </c>
      <c r="M249" s="135"/>
      <c r="N249" s="101"/>
      <c r="O249" s="135"/>
      <c r="P249" s="135"/>
      <c r="Q249" s="135"/>
      <c r="R249" s="103">
        <v>9829.08</v>
      </c>
      <c r="S249" s="135"/>
      <c r="T249" s="116"/>
      <c r="U249" s="101"/>
      <c r="V249" s="103">
        <v>9829.08</v>
      </c>
      <c r="W249" s="101"/>
      <c r="X249" s="98"/>
      <c r="Y249" s="128"/>
      <c r="Z249" s="125" t="s">
        <v>31</v>
      </c>
      <c r="AA249" s="126">
        <v>43902</v>
      </c>
      <c r="AB249" s="87" t="s">
        <v>522</v>
      </c>
    </row>
    <row r="250" ht="18" customHeight="1" spans="2:28">
      <c r="B250" s="99" t="s">
        <v>531</v>
      </c>
      <c r="C250" s="97">
        <v>174113974</v>
      </c>
      <c r="D250" s="97" t="s">
        <v>532</v>
      </c>
      <c r="E250" s="97">
        <v>16741725471</v>
      </c>
      <c r="F250" s="97" t="s">
        <v>27</v>
      </c>
      <c r="G250" s="97">
        <v>1000</v>
      </c>
      <c r="H250" s="97">
        <v>13545472582</v>
      </c>
      <c r="I250" s="97" t="s">
        <v>370</v>
      </c>
      <c r="J250" s="104" t="s">
        <v>285</v>
      </c>
      <c r="K250" s="98" t="s">
        <v>371</v>
      </c>
      <c r="L250" s="99" t="s">
        <v>531</v>
      </c>
      <c r="M250" s="135"/>
      <c r="N250" s="101"/>
      <c r="O250" s="135"/>
      <c r="P250" s="135"/>
      <c r="Q250" s="135"/>
      <c r="R250" s="103">
        <v>9727.22</v>
      </c>
      <c r="S250" s="135"/>
      <c r="T250" s="116"/>
      <c r="U250" s="101"/>
      <c r="V250" s="103">
        <v>9727.22</v>
      </c>
      <c r="W250" s="101"/>
      <c r="X250" s="98"/>
      <c r="Y250" s="128"/>
      <c r="Z250" s="125" t="s">
        <v>31</v>
      </c>
      <c r="AA250" s="126">
        <v>43902</v>
      </c>
      <c r="AB250" s="87" t="s">
        <v>522</v>
      </c>
    </row>
    <row r="251" ht="18" customHeight="1" spans="2:28">
      <c r="B251" s="99" t="s">
        <v>533</v>
      </c>
      <c r="C251" s="97">
        <v>908474893</v>
      </c>
      <c r="D251" s="97" t="s">
        <v>534</v>
      </c>
      <c r="E251" s="97">
        <v>17038923048</v>
      </c>
      <c r="F251" s="97" t="s">
        <v>27</v>
      </c>
      <c r="G251" s="97">
        <v>1000</v>
      </c>
      <c r="H251" s="97">
        <v>13545471531</v>
      </c>
      <c r="I251" s="97" t="s">
        <v>293</v>
      </c>
      <c r="J251" s="106" t="s">
        <v>294</v>
      </c>
      <c r="K251" s="98" t="s">
        <v>295</v>
      </c>
      <c r="L251" s="99" t="s">
        <v>533</v>
      </c>
      <c r="M251" s="135"/>
      <c r="N251" s="101"/>
      <c r="O251" s="135"/>
      <c r="P251" s="135"/>
      <c r="Q251" s="135"/>
      <c r="R251" s="103">
        <v>4862.51</v>
      </c>
      <c r="S251" s="135"/>
      <c r="T251" s="116"/>
      <c r="U251" s="101"/>
      <c r="V251" s="103">
        <v>4862.51</v>
      </c>
      <c r="W251" s="101"/>
      <c r="X251" s="98"/>
      <c r="Y251" s="128"/>
      <c r="Z251" s="125" t="s">
        <v>31</v>
      </c>
      <c r="AA251" s="126">
        <v>43900</v>
      </c>
      <c r="AB251" s="87" t="s">
        <v>522</v>
      </c>
    </row>
    <row r="252" ht="18" customHeight="1" spans="2:28">
      <c r="B252" s="99" t="s">
        <v>535</v>
      </c>
      <c r="C252" s="97">
        <v>595314724</v>
      </c>
      <c r="D252" s="97" t="s">
        <v>536</v>
      </c>
      <c r="E252" s="97">
        <v>17038924071</v>
      </c>
      <c r="F252" s="97" t="s">
        <v>27</v>
      </c>
      <c r="G252" s="97">
        <v>1000</v>
      </c>
      <c r="H252" s="97">
        <v>13545471531</v>
      </c>
      <c r="I252" s="97" t="s">
        <v>293</v>
      </c>
      <c r="J252" s="106" t="s">
        <v>294</v>
      </c>
      <c r="K252" s="98" t="s">
        <v>295</v>
      </c>
      <c r="L252" s="99" t="s">
        <v>535</v>
      </c>
      <c r="M252" s="135"/>
      <c r="N252" s="101"/>
      <c r="O252" s="135"/>
      <c r="P252" s="135"/>
      <c r="Q252" s="135"/>
      <c r="R252" s="103">
        <v>7946.73</v>
      </c>
      <c r="S252" s="135"/>
      <c r="T252" s="118"/>
      <c r="U252" s="101"/>
      <c r="V252" s="103">
        <v>7946.73</v>
      </c>
      <c r="W252" s="101"/>
      <c r="X252" s="98"/>
      <c r="Y252" s="128"/>
      <c r="Z252" s="125" t="s">
        <v>31</v>
      </c>
      <c r="AA252" s="126">
        <v>43900</v>
      </c>
      <c r="AB252" s="87" t="s">
        <v>522</v>
      </c>
    </row>
    <row r="253" ht="18" customHeight="1" spans="2:28">
      <c r="B253" s="99" t="s">
        <v>537</v>
      </c>
      <c r="C253" s="97">
        <v>984950425</v>
      </c>
      <c r="D253" s="97" t="s">
        <v>538</v>
      </c>
      <c r="E253" s="97">
        <v>17038951620</v>
      </c>
      <c r="F253" s="97" t="s">
        <v>27</v>
      </c>
      <c r="G253" s="97">
        <v>1000</v>
      </c>
      <c r="H253" s="97">
        <v>13545471531</v>
      </c>
      <c r="I253" s="97" t="s">
        <v>293</v>
      </c>
      <c r="J253" s="106" t="s">
        <v>294</v>
      </c>
      <c r="K253" s="98" t="s">
        <v>295</v>
      </c>
      <c r="L253" s="99" t="s">
        <v>537</v>
      </c>
      <c r="M253" s="135"/>
      <c r="N253" s="101"/>
      <c r="O253" s="135"/>
      <c r="P253" s="135"/>
      <c r="Q253" s="135"/>
      <c r="R253" s="103">
        <v>9035.15</v>
      </c>
      <c r="S253" s="135"/>
      <c r="T253" s="118"/>
      <c r="U253" s="101"/>
      <c r="V253" s="103">
        <v>9035.15</v>
      </c>
      <c r="W253" s="101"/>
      <c r="X253" s="98"/>
      <c r="Y253" s="128"/>
      <c r="Z253" s="125" t="s">
        <v>31</v>
      </c>
      <c r="AA253" s="126">
        <v>43900</v>
      </c>
      <c r="AB253" s="87" t="s">
        <v>522</v>
      </c>
    </row>
    <row r="254" ht="18" customHeight="1" spans="2:28">
      <c r="B254" s="99" t="s">
        <v>539</v>
      </c>
      <c r="C254" s="97">
        <v>474222380</v>
      </c>
      <c r="D254" s="97" t="s">
        <v>540</v>
      </c>
      <c r="E254" s="97">
        <v>17038923742</v>
      </c>
      <c r="F254" s="97" t="s">
        <v>27</v>
      </c>
      <c r="G254" s="97">
        <v>1000</v>
      </c>
      <c r="H254" s="97">
        <v>13545471531</v>
      </c>
      <c r="I254" s="97" t="s">
        <v>293</v>
      </c>
      <c r="J254" s="106" t="s">
        <v>294</v>
      </c>
      <c r="K254" s="98" t="s">
        <v>295</v>
      </c>
      <c r="L254" s="99" t="s">
        <v>539</v>
      </c>
      <c r="M254" s="135"/>
      <c r="N254" s="101"/>
      <c r="O254" s="135"/>
      <c r="P254" s="135"/>
      <c r="Q254" s="135"/>
      <c r="R254" s="103">
        <v>7743.77</v>
      </c>
      <c r="S254" s="135"/>
      <c r="T254" s="118"/>
      <c r="U254" s="101"/>
      <c r="V254" s="103">
        <v>7743.77</v>
      </c>
      <c r="W254" s="101"/>
      <c r="X254" s="98"/>
      <c r="Y254" s="128"/>
      <c r="Z254" s="125" t="s">
        <v>31</v>
      </c>
      <c r="AA254" s="126">
        <v>43900</v>
      </c>
      <c r="AB254" s="87" t="s">
        <v>522</v>
      </c>
    </row>
    <row r="255" ht="18" customHeight="1" spans="2:28">
      <c r="B255" s="96" t="s">
        <v>541</v>
      </c>
      <c r="C255" s="97">
        <v>792722981</v>
      </c>
      <c r="D255" s="97" t="s">
        <v>542</v>
      </c>
      <c r="E255" s="97">
        <v>17192714509</v>
      </c>
      <c r="F255" s="97" t="s">
        <v>27</v>
      </c>
      <c r="G255" s="97">
        <v>1000</v>
      </c>
      <c r="H255" s="97">
        <v>18872118075</v>
      </c>
      <c r="I255" s="97" t="s">
        <v>389</v>
      </c>
      <c r="J255" s="134" t="s">
        <v>170</v>
      </c>
      <c r="K255" s="98" t="s">
        <v>390</v>
      </c>
      <c r="L255" s="96" t="s">
        <v>541</v>
      </c>
      <c r="M255" s="101"/>
      <c r="N255" s="101"/>
      <c r="O255" s="103"/>
      <c r="P255" s="103"/>
      <c r="Q255" s="103"/>
      <c r="R255" s="103">
        <v>4965.45</v>
      </c>
      <c r="S255" s="101"/>
      <c r="T255" s="116"/>
      <c r="U255" s="101"/>
      <c r="V255" s="103">
        <v>4965.45</v>
      </c>
      <c r="W255" s="101"/>
      <c r="X255" s="119"/>
      <c r="Y255" s="128"/>
      <c r="Z255" s="125" t="s">
        <v>31</v>
      </c>
      <c r="AA255" s="126">
        <v>43913</v>
      </c>
      <c r="AB255" s="87" t="s">
        <v>522</v>
      </c>
    </row>
    <row r="256" ht="18" customHeight="1" spans="2:28">
      <c r="B256" s="96" t="s">
        <v>543</v>
      </c>
      <c r="C256" s="97">
        <v>562133416</v>
      </c>
      <c r="D256" s="97" t="s">
        <v>544</v>
      </c>
      <c r="E256" s="97">
        <v>17192714384</v>
      </c>
      <c r="F256" s="97" t="s">
        <v>27</v>
      </c>
      <c r="G256" s="97">
        <v>1000</v>
      </c>
      <c r="H256" s="97">
        <v>18872118075</v>
      </c>
      <c r="I256" s="97" t="s">
        <v>389</v>
      </c>
      <c r="J256" s="100" t="s">
        <v>29</v>
      </c>
      <c r="K256" s="98" t="s">
        <v>390</v>
      </c>
      <c r="L256" s="96" t="s">
        <v>543</v>
      </c>
      <c r="M256" s="101"/>
      <c r="N256" s="101"/>
      <c r="O256" s="103"/>
      <c r="P256" s="103"/>
      <c r="Q256" s="103"/>
      <c r="R256" s="103">
        <v>5356.47</v>
      </c>
      <c r="S256" s="101"/>
      <c r="T256" s="116"/>
      <c r="U256" s="101"/>
      <c r="V256" s="103">
        <v>5356.47</v>
      </c>
      <c r="W256" s="101"/>
      <c r="X256" s="119"/>
      <c r="Y256" s="128"/>
      <c r="Z256" s="125" t="s">
        <v>31</v>
      </c>
      <c r="AA256" s="126">
        <v>43921</v>
      </c>
      <c r="AB256" s="127" t="s">
        <v>522</v>
      </c>
    </row>
    <row r="257" ht="18" customHeight="1" spans="2:28">
      <c r="B257" s="96" t="s">
        <v>545</v>
      </c>
      <c r="C257" s="97">
        <v>459975131</v>
      </c>
      <c r="D257" s="97" t="s">
        <v>546</v>
      </c>
      <c r="E257" s="97">
        <v>16741725457</v>
      </c>
      <c r="F257" s="97" t="s">
        <v>27</v>
      </c>
      <c r="G257" s="97">
        <v>1000</v>
      </c>
      <c r="H257" s="97">
        <v>18327671812</v>
      </c>
      <c r="I257" s="97" t="s">
        <v>247</v>
      </c>
      <c r="J257" s="102" t="s">
        <v>103</v>
      </c>
      <c r="K257" s="98" t="s">
        <v>298</v>
      </c>
      <c r="L257" s="96" t="s">
        <v>545</v>
      </c>
      <c r="M257" s="101"/>
      <c r="N257" s="101"/>
      <c r="O257" s="103"/>
      <c r="P257" s="103"/>
      <c r="Q257" s="103"/>
      <c r="R257" s="103">
        <v>5259.8</v>
      </c>
      <c r="S257" s="101"/>
      <c r="T257" s="116"/>
      <c r="U257" s="101"/>
      <c r="V257" s="103">
        <v>5259.8</v>
      </c>
      <c r="W257" s="101"/>
      <c r="X257" s="119"/>
      <c r="Y257" s="128"/>
      <c r="Z257" s="125" t="s">
        <v>31</v>
      </c>
      <c r="AA257" s="126">
        <v>43900</v>
      </c>
      <c r="AB257" s="87" t="s">
        <v>522</v>
      </c>
    </row>
    <row r="258" ht="18" customHeight="1" spans="2:28">
      <c r="B258" s="96" t="s">
        <v>547</v>
      </c>
      <c r="C258" s="97">
        <v>481845917</v>
      </c>
      <c r="D258" s="97" t="s">
        <v>548</v>
      </c>
      <c r="E258" s="97">
        <v>16741725442</v>
      </c>
      <c r="F258" s="97" t="s">
        <v>27</v>
      </c>
      <c r="G258" s="97">
        <v>1000</v>
      </c>
      <c r="H258" s="97">
        <v>18327671812</v>
      </c>
      <c r="I258" s="97" t="s">
        <v>247</v>
      </c>
      <c r="J258" s="100" t="s">
        <v>29</v>
      </c>
      <c r="K258" s="98" t="s">
        <v>298</v>
      </c>
      <c r="L258" s="96" t="s">
        <v>547</v>
      </c>
      <c r="M258" s="101"/>
      <c r="N258" s="101"/>
      <c r="O258" s="103"/>
      <c r="P258" s="103"/>
      <c r="Q258" s="103"/>
      <c r="R258" s="103">
        <v>5064.3</v>
      </c>
      <c r="S258" s="101"/>
      <c r="T258" s="116"/>
      <c r="U258" s="101"/>
      <c r="V258" s="103">
        <v>5064.3</v>
      </c>
      <c r="W258" s="101"/>
      <c r="X258" s="119"/>
      <c r="Y258" s="128"/>
      <c r="Z258" s="125" t="s">
        <v>31</v>
      </c>
      <c r="AA258" s="126">
        <v>43900</v>
      </c>
      <c r="AB258" s="87" t="s">
        <v>522</v>
      </c>
    </row>
    <row r="259" ht="18" customHeight="1" spans="2:28">
      <c r="B259" s="96" t="s">
        <v>549</v>
      </c>
      <c r="C259" s="97">
        <v>442207365</v>
      </c>
      <c r="D259" s="97" t="s">
        <v>550</v>
      </c>
      <c r="E259" s="97">
        <v>16741725446</v>
      </c>
      <c r="F259" s="97" t="s">
        <v>27</v>
      </c>
      <c r="G259" s="97">
        <v>1000</v>
      </c>
      <c r="H259" s="97">
        <v>18327671812</v>
      </c>
      <c r="I259" s="97" t="s">
        <v>247</v>
      </c>
      <c r="J259" s="100" t="s">
        <v>29</v>
      </c>
      <c r="K259" s="98" t="s">
        <v>298</v>
      </c>
      <c r="L259" s="96" t="s">
        <v>549</v>
      </c>
      <c r="M259" s="101"/>
      <c r="N259" s="101"/>
      <c r="O259" s="103"/>
      <c r="P259" s="103"/>
      <c r="Q259" s="103"/>
      <c r="R259" s="103">
        <v>5064.95</v>
      </c>
      <c r="S259" s="101"/>
      <c r="T259" s="116"/>
      <c r="U259" s="101"/>
      <c r="V259" s="103">
        <v>5064.95</v>
      </c>
      <c r="W259" s="101"/>
      <c r="X259" s="119"/>
      <c r="Y259" s="128"/>
      <c r="Z259" s="125" t="s">
        <v>31</v>
      </c>
      <c r="AA259" s="126">
        <v>43900</v>
      </c>
      <c r="AB259" s="87" t="s">
        <v>522</v>
      </c>
    </row>
    <row r="260" ht="18" customHeight="1" spans="2:28">
      <c r="B260" s="96" t="s">
        <v>551</v>
      </c>
      <c r="C260" s="97">
        <v>840688317</v>
      </c>
      <c r="D260" s="97" t="s">
        <v>552</v>
      </c>
      <c r="E260" s="97">
        <v>16741725513</v>
      </c>
      <c r="F260" s="97" t="s">
        <v>27</v>
      </c>
      <c r="G260" s="97">
        <v>1000</v>
      </c>
      <c r="H260" s="97">
        <v>18327671812</v>
      </c>
      <c r="I260" s="97" t="s">
        <v>247</v>
      </c>
      <c r="J260" s="100" t="s">
        <v>29</v>
      </c>
      <c r="K260" s="98" t="s">
        <v>298</v>
      </c>
      <c r="L260" s="96" t="s">
        <v>551</v>
      </c>
      <c r="M260" s="101"/>
      <c r="N260" s="101"/>
      <c r="O260" s="103"/>
      <c r="P260" s="103"/>
      <c r="Q260" s="103"/>
      <c r="R260" s="103">
        <v>5063.16</v>
      </c>
      <c r="S260" s="101"/>
      <c r="T260" s="116"/>
      <c r="U260" s="101"/>
      <c r="V260" s="103">
        <v>5063.16</v>
      </c>
      <c r="W260" s="101"/>
      <c r="X260" s="119"/>
      <c r="Y260" s="128"/>
      <c r="Z260" s="125" t="s">
        <v>31</v>
      </c>
      <c r="AA260" s="126">
        <v>43900</v>
      </c>
      <c r="AB260" s="87" t="s">
        <v>522</v>
      </c>
    </row>
    <row r="261" ht="18" customHeight="1" spans="2:28">
      <c r="B261" s="96" t="s">
        <v>553</v>
      </c>
      <c r="C261" s="97">
        <v>723116357</v>
      </c>
      <c r="D261" s="97" t="s">
        <v>554</v>
      </c>
      <c r="E261" s="97">
        <v>16741725530</v>
      </c>
      <c r="F261" s="97" t="s">
        <v>27</v>
      </c>
      <c r="G261" s="97">
        <v>1000</v>
      </c>
      <c r="H261" s="97">
        <v>18327671812</v>
      </c>
      <c r="I261" s="97" t="s">
        <v>247</v>
      </c>
      <c r="J261" s="100" t="s">
        <v>29</v>
      </c>
      <c r="K261" s="98" t="s">
        <v>298</v>
      </c>
      <c r="L261" s="96" t="s">
        <v>553</v>
      </c>
      <c r="M261" s="101"/>
      <c r="N261" s="101"/>
      <c r="O261" s="103"/>
      <c r="P261" s="103"/>
      <c r="Q261" s="103"/>
      <c r="R261" s="103">
        <v>5260.96</v>
      </c>
      <c r="S261" s="101"/>
      <c r="T261" s="116"/>
      <c r="U261" s="101"/>
      <c r="V261" s="103">
        <v>5260.96</v>
      </c>
      <c r="W261" s="101"/>
      <c r="X261" s="119"/>
      <c r="Y261" s="128"/>
      <c r="Z261" s="125" t="s">
        <v>31</v>
      </c>
      <c r="AA261" s="126">
        <v>43900</v>
      </c>
      <c r="AB261" s="87" t="s">
        <v>522</v>
      </c>
    </row>
    <row r="262" ht="18" customHeight="1" spans="2:28">
      <c r="B262" s="96" t="s">
        <v>555</v>
      </c>
      <c r="C262" s="97">
        <v>605492119</v>
      </c>
      <c r="D262" s="97" t="s">
        <v>556</v>
      </c>
      <c r="E262" s="97">
        <v>17136314905</v>
      </c>
      <c r="F262" s="97" t="s">
        <v>27</v>
      </c>
      <c r="G262" s="97">
        <v>1000</v>
      </c>
      <c r="H262" s="97">
        <v>18771691121</v>
      </c>
      <c r="I262" s="97" t="s">
        <v>258</v>
      </c>
      <c r="J262" s="102" t="s">
        <v>103</v>
      </c>
      <c r="K262" s="98" t="s">
        <v>259</v>
      </c>
      <c r="L262" s="96" t="s">
        <v>555</v>
      </c>
      <c r="M262" s="101"/>
      <c r="N262" s="101"/>
      <c r="O262" s="103"/>
      <c r="P262" s="103"/>
      <c r="Q262" s="103"/>
      <c r="R262" s="103">
        <v>5088.7</v>
      </c>
      <c r="S262" s="101"/>
      <c r="T262" s="116"/>
      <c r="U262" s="101"/>
      <c r="V262" s="103">
        <v>5088.7</v>
      </c>
      <c r="W262" s="101"/>
      <c r="X262" s="119"/>
      <c r="Y262" s="128"/>
      <c r="Z262" s="125" t="s">
        <v>31</v>
      </c>
      <c r="AA262" s="126">
        <v>43900</v>
      </c>
      <c r="AB262" s="87" t="s">
        <v>522</v>
      </c>
    </row>
    <row r="263" s="1" customFormat="1" ht="18" customHeight="1" spans="2:28">
      <c r="B263" s="96" t="s">
        <v>557</v>
      </c>
      <c r="C263" s="98">
        <v>284798819</v>
      </c>
      <c r="D263" s="98" t="s">
        <v>558</v>
      </c>
      <c r="E263" s="97">
        <v>17102786717</v>
      </c>
      <c r="F263" s="97" t="s">
        <v>27</v>
      </c>
      <c r="G263" s="97">
        <v>1000</v>
      </c>
      <c r="H263" s="97">
        <v>13545435217</v>
      </c>
      <c r="I263" s="97" t="s">
        <v>284</v>
      </c>
      <c r="J263" s="104" t="s">
        <v>285</v>
      </c>
      <c r="K263" s="98" t="s">
        <v>286</v>
      </c>
      <c r="L263" s="96" t="s">
        <v>557</v>
      </c>
      <c r="M263" s="101"/>
      <c r="N263" s="101"/>
      <c r="O263" s="105"/>
      <c r="P263" s="105"/>
      <c r="Q263" s="105"/>
      <c r="R263" s="103">
        <v>5064.46</v>
      </c>
      <c r="S263" s="105"/>
      <c r="T263" s="116"/>
      <c r="U263" s="120"/>
      <c r="V263" s="103">
        <v>5064.46</v>
      </c>
      <c r="W263" s="101"/>
      <c r="X263" s="116"/>
      <c r="Y263" s="128"/>
      <c r="Z263" s="125" t="s">
        <v>31</v>
      </c>
      <c r="AA263" s="126">
        <v>43900</v>
      </c>
      <c r="AB263" s="87" t="s">
        <v>522</v>
      </c>
    </row>
    <row r="264" ht="18" customHeight="1" spans="2:28">
      <c r="B264" s="99" t="s">
        <v>559</v>
      </c>
      <c r="C264" s="97">
        <v>322155354</v>
      </c>
      <c r="D264" s="97" t="s">
        <v>560</v>
      </c>
      <c r="E264" s="97">
        <v>16741725609</v>
      </c>
      <c r="F264" s="97" t="s">
        <v>27</v>
      </c>
      <c r="G264" s="97">
        <v>1000</v>
      </c>
      <c r="H264" s="97">
        <v>18771678907</v>
      </c>
      <c r="I264" s="97" t="s">
        <v>409</v>
      </c>
      <c r="J264" s="132" t="s">
        <v>109</v>
      </c>
      <c r="K264" s="98" t="s">
        <v>410</v>
      </c>
      <c r="L264" s="99" t="s">
        <v>559</v>
      </c>
      <c r="M264" s="101"/>
      <c r="N264" s="101"/>
      <c r="O264" s="103"/>
      <c r="P264" s="103"/>
      <c r="Q264" s="103"/>
      <c r="R264" s="103">
        <v>5359.36</v>
      </c>
      <c r="S264" s="105"/>
      <c r="T264" s="116"/>
      <c r="U264" s="101"/>
      <c r="V264" s="103">
        <v>5359.36</v>
      </c>
      <c r="W264" s="101"/>
      <c r="X264" s="116"/>
      <c r="Y264" s="128"/>
      <c r="Z264" s="125" t="s">
        <v>31</v>
      </c>
      <c r="AA264" s="126">
        <v>43899</v>
      </c>
      <c r="AB264" s="87" t="s">
        <v>522</v>
      </c>
    </row>
    <row r="265" ht="18" customHeight="1" spans="2:28">
      <c r="B265" s="99" t="s">
        <v>561</v>
      </c>
      <c r="C265" s="97">
        <v>559165977</v>
      </c>
      <c r="D265" s="97" t="s">
        <v>562</v>
      </c>
      <c r="E265" s="97">
        <v>16741725624</v>
      </c>
      <c r="F265" s="97" t="s">
        <v>27</v>
      </c>
      <c r="G265" s="97">
        <v>1000</v>
      </c>
      <c r="H265" s="97">
        <v>18771678907</v>
      </c>
      <c r="I265" s="97" t="s">
        <v>409</v>
      </c>
      <c r="J265" s="132" t="s">
        <v>109</v>
      </c>
      <c r="K265" s="98" t="s">
        <v>410</v>
      </c>
      <c r="L265" s="99" t="s">
        <v>561</v>
      </c>
      <c r="M265" s="101"/>
      <c r="N265" s="101"/>
      <c r="O265" s="103"/>
      <c r="P265" s="103"/>
      <c r="Q265" s="103"/>
      <c r="R265" s="103">
        <v>5258.71</v>
      </c>
      <c r="S265" s="105"/>
      <c r="T265" s="116"/>
      <c r="U265" s="101"/>
      <c r="V265" s="103">
        <v>5258.71</v>
      </c>
      <c r="W265" s="101"/>
      <c r="X265" s="116"/>
      <c r="Y265" s="128"/>
      <c r="Z265" s="125" t="s">
        <v>31</v>
      </c>
      <c r="AA265" s="126">
        <v>43899</v>
      </c>
      <c r="AB265" s="87" t="s">
        <v>522</v>
      </c>
    </row>
    <row r="266" ht="18" customHeight="1" spans="2:28">
      <c r="B266" s="99" t="s">
        <v>563</v>
      </c>
      <c r="C266" s="97">
        <v>435936650</v>
      </c>
      <c r="D266" s="97" t="s">
        <v>564</v>
      </c>
      <c r="E266" s="97">
        <v>16741725629</v>
      </c>
      <c r="F266" s="97" t="s">
        <v>27</v>
      </c>
      <c r="G266" s="97">
        <v>1000</v>
      </c>
      <c r="H266" s="97">
        <v>18771678907</v>
      </c>
      <c r="I266" s="97" t="s">
        <v>409</v>
      </c>
      <c r="J266" s="100" t="s">
        <v>29</v>
      </c>
      <c r="K266" s="98" t="s">
        <v>410</v>
      </c>
      <c r="L266" s="99" t="s">
        <v>563</v>
      </c>
      <c r="M266" s="101"/>
      <c r="N266" s="101"/>
      <c r="O266" s="103"/>
      <c r="P266" s="103"/>
      <c r="Q266" s="103"/>
      <c r="R266" s="103">
        <v>5956.16</v>
      </c>
      <c r="S266" s="105"/>
      <c r="T266" s="116"/>
      <c r="U266" s="101"/>
      <c r="V266" s="103">
        <v>5956.16</v>
      </c>
      <c r="W266" s="101"/>
      <c r="X266" s="116"/>
      <c r="Y266" s="128"/>
      <c r="Z266" s="125" t="s">
        <v>31</v>
      </c>
      <c r="AA266" s="126">
        <v>43899</v>
      </c>
      <c r="AB266" s="87" t="s">
        <v>522</v>
      </c>
    </row>
    <row r="267" ht="18" customHeight="1" spans="2:28">
      <c r="B267" s="96" t="s">
        <v>565</v>
      </c>
      <c r="C267" s="97">
        <v>615723968</v>
      </c>
      <c r="D267" s="97" t="s">
        <v>566</v>
      </c>
      <c r="E267" s="97">
        <v>17136866680</v>
      </c>
      <c r="F267" s="97" t="s">
        <v>107</v>
      </c>
      <c r="G267" s="97">
        <v>1000</v>
      </c>
      <c r="H267" s="97">
        <v>13422075559</v>
      </c>
      <c r="I267" s="97" t="s">
        <v>567</v>
      </c>
      <c r="J267" s="139" t="s">
        <v>29</v>
      </c>
      <c r="K267" s="98" t="s">
        <v>568</v>
      </c>
      <c r="L267" s="96" t="s">
        <v>565</v>
      </c>
      <c r="M267" s="101"/>
      <c r="N267" s="101"/>
      <c r="O267" s="103"/>
      <c r="P267" s="103"/>
      <c r="Q267" s="103"/>
      <c r="R267" s="103">
        <v>5064.78</v>
      </c>
      <c r="S267" s="105"/>
      <c r="T267" s="116"/>
      <c r="U267" s="101"/>
      <c r="V267" s="103">
        <v>5064.78</v>
      </c>
      <c r="W267" s="101"/>
      <c r="X267" s="116"/>
      <c r="Y267" s="128"/>
      <c r="Z267" s="125" t="s">
        <v>31</v>
      </c>
      <c r="AA267" s="126">
        <v>43910</v>
      </c>
      <c r="AB267" s="87" t="s">
        <v>522</v>
      </c>
    </row>
    <row r="268" ht="18" customHeight="1" spans="2:28">
      <c r="B268" s="99" t="s">
        <v>569</v>
      </c>
      <c r="C268" s="97">
        <v>267254981</v>
      </c>
      <c r="D268" s="97" t="s">
        <v>570</v>
      </c>
      <c r="E268" s="97">
        <v>17038924143</v>
      </c>
      <c r="F268" s="97" t="s">
        <v>27</v>
      </c>
      <c r="G268" s="97">
        <v>1000</v>
      </c>
      <c r="H268" s="97">
        <v>13545471531</v>
      </c>
      <c r="I268" s="97" t="s">
        <v>293</v>
      </c>
      <c r="J268" s="106" t="s">
        <v>294</v>
      </c>
      <c r="K268" s="98" t="s">
        <v>295</v>
      </c>
      <c r="L268" s="99" t="s">
        <v>569</v>
      </c>
      <c r="M268" s="135"/>
      <c r="N268" s="101"/>
      <c r="O268" s="135"/>
      <c r="P268" s="135"/>
      <c r="Q268" s="135"/>
      <c r="R268" s="103">
        <v>4963.88</v>
      </c>
      <c r="S268" s="135"/>
      <c r="T268" s="116"/>
      <c r="U268" s="101"/>
      <c r="V268" s="103">
        <v>4963.88</v>
      </c>
      <c r="W268" s="101"/>
      <c r="X268" s="98"/>
      <c r="Y268" s="128"/>
      <c r="Z268" s="125" t="s">
        <v>31</v>
      </c>
      <c r="AA268" s="126">
        <v>43902</v>
      </c>
      <c r="AB268" s="8" t="s">
        <v>571</v>
      </c>
    </row>
    <row r="269" ht="18" customHeight="1" spans="2:28">
      <c r="B269" s="99" t="s">
        <v>572</v>
      </c>
      <c r="C269" s="97">
        <v>115453943</v>
      </c>
      <c r="D269" s="97" t="s">
        <v>573</v>
      </c>
      <c r="E269" s="97">
        <v>17038923450</v>
      </c>
      <c r="F269" s="97" t="s">
        <v>27</v>
      </c>
      <c r="G269" s="97">
        <v>1000</v>
      </c>
      <c r="H269" s="97">
        <v>13545471531</v>
      </c>
      <c r="I269" s="97" t="s">
        <v>293</v>
      </c>
      <c r="J269" s="106" t="s">
        <v>294</v>
      </c>
      <c r="K269" s="98" t="s">
        <v>295</v>
      </c>
      <c r="L269" s="99" t="s">
        <v>572</v>
      </c>
      <c r="M269" s="135"/>
      <c r="N269" s="101"/>
      <c r="O269" s="135"/>
      <c r="P269" s="135"/>
      <c r="Q269" s="135"/>
      <c r="R269" s="103">
        <v>5066.78</v>
      </c>
      <c r="S269" s="135"/>
      <c r="T269" s="116"/>
      <c r="U269" s="101"/>
      <c r="V269" s="103">
        <v>5066.78</v>
      </c>
      <c r="W269" s="101"/>
      <c r="X269" s="98"/>
      <c r="Y269" s="128"/>
      <c r="Z269" s="125" t="s">
        <v>31</v>
      </c>
      <c r="AA269" s="126">
        <v>43902</v>
      </c>
      <c r="AB269" s="8" t="s">
        <v>571</v>
      </c>
    </row>
    <row r="270" ht="18" customHeight="1" spans="2:28">
      <c r="B270" s="99" t="s">
        <v>574</v>
      </c>
      <c r="C270" s="97">
        <v>633044942</v>
      </c>
      <c r="D270" s="97" t="s">
        <v>575</v>
      </c>
      <c r="E270" s="97">
        <v>17038923614</v>
      </c>
      <c r="F270" s="97" t="s">
        <v>27</v>
      </c>
      <c r="G270" s="97">
        <v>1000</v>
      </c>
      <c r="H270" s="97">
        <v>13545471531</v>
      </c>
      <c r="I270" s="97" t="s">
        <v>293</v>
      </c>
      <c r="J270" s="106" t="s">
        <v>294</v>
      </c>
      <c r="K270" s="98" t="s">
        <v>295</v>
      </c>
      <c r="L270" s="99" t="s">
        <v>574</v>
      </c>
      <c r="M270" s="135"/>
      <c r="N270" s="101"/>
      <c r="O270" s="135"/>
      <c r="P270" s="135"/>
      <c r="Q270" s="135"/>
      <c r="R270" s="103">
        <v>5066.03</v>
      </c>
      <c r="S270" s="135"/>
      <c r="T270" s="116"/>
      <c r="U270" s="101"/>
      <c r="V270" s="103">
        <v>5066.03</v>
      </c>
      <c r="W270" s="101"/>
      <c r="X270" s="98"/>
      <c r="Y270" s="128"/>
      <c r="Z270" s="125" t="s">
        <v>31</v>
      </c>
      <c r="AA270" s="126">
        <v>43902</v>
      </c>
      <c r="AB270" s="8" t="s">
        <v>571</v>
      </c>
    </row>
    <row r="271" ht="18" customHeight="1" spans="2:28">
      <c r="B271" s="99" t="s">
        <v>576</v>
      </c>
      <c r="C271" s="97">
        <v>369848063</v>
      </c>
      <c r="D271" s="97" t="s">
        <v>577</v>
      </c>
      <c r="E271" s="97">
        <v>17038923848</v>
      </c>
      <c r="F271" s="97" t="s">
        <v>27</v>
      </c>
      <c r="G271" s="97">
        <v>1000</v>
      </c>
      <c r="H271" s="97">
        <v>13545471531</v>
      </c>
      <c r="I271" s="97" t="s">
        <v>293</v>
      </c>
      <c r="J271" s="106" t="s">
        <v>294</v>
      </c>
      <c r="K271" s="98" t="s">
        <v>295</v>
      </c>
      <c r="L271" s="99" t="s">
        <v>576</v>
      </c>
      <c r="M271" s="135"/>
      <c r="N271" s="101"/>
      <c r="O271" s="135"/>
      <c r="P271" s="135"/>
      <c r="Q271" s="135"/>
      <c r="R271" s="103">
        <v>5362.11</v>
      </c>
      <c r="S271" s="135"/>
      <c r="T271" s="116"/>
      <c r="U271" s="101"/>
      <c r="V271" s="103">
        <v>5362.11</v>
      </c>
      <c r="W271" s="101"/>
      <c r="X271" s="98"/>
      <c r="Y271" s="128"/>
      <c r="Z271" s="125" t="s">
        <v>31</v>
      </c>
      <c r="AA271" s="126">
        <v>43902</v>
      </c>
      <c r="AB271" s="8" t="s">
        <v>571</v>
      </c>
    </row>
    <row r="272" ht="18" customHeight="1" spans="2:28">
      <c r="B272" s="96" t="s">
        <v>578</v>
      </c>
      <c r="C272" s="97">
        <v>790013110</v>
      </c>
      <c r="D272" s="97" t="s">
        <v>579</v>
      </c>
      <c r="E272" s="97">
        <v>16572872984</v>
      </c>
      <c r="F272" s="97" t="s">
        <v>27</v>
      </c>
      <c r="G272" s="97">
        <v>1000</v>
      </c>
      <c r="H272" s="97">
        <v>17520439418</v>
      </c>
      <c r="I272" s="97" t="s">
        <v>377</v>
      </c>
      <c r="J272" s="104" t="s">
        <v>285</v>
      </c>
      <c r="K272" s="98" t="s">
        <v>378</v>
      </c>
      <c r="L272" s="96" t="s">
        <v>578</v>
      </c>
      <c r="M272" s="101"/>
      <c r="N272" s="101"/>
      <c r="O272" s="101"/>
      <c r="P272" s="101"/>
      <c r="Q272" s="101"/>
      <c r="R272" s="103">
        <v>3874.64</v>
      </c>
      <c r="S272" s="101"/>
      <c r="T272" s="116"/>
      <c r="U272" s="101"/>
      <c r="V272" s="103">
        <v>3874.64</v>
      </c>
      <c r="W272" s="101"/>
      <c r="X272" s="116"/>
      <c r="Y272" s="128"/>
      <c r="Z272" s="125" t="s">
        <v>31</v>
      </c>
      <c r="AA272" s="126">
        <v>43902</v>
      </c>
      <c r="AB272" s="8" t="s">
        <v>571</v>
      </c>
    </row>
    <row r="273" s="1" customFormat="1" ht="19.9" customHeight="1" spans="2:28">
      <c r="B273" s="99" t="s">
        <v>580</v>
      </c>
      <c r="C273" s="97">
        <v>412273982</v>
      </c>
      <c r="D273" s="97" t="s">
        <v>581</v>
      </c>
      <c r="E273" s="97">
        <v>17102786760</v>
      </c>
      <c r="F273" s="97" t="s">
        <v>27</v>
      </c>
      <c r="G273" s="97">
        <v>1000</v>
      </c>
      <c r="H273" s="97">
        <v>13545435217</v>
      </c>
      <c r="I273" s="97" t="s">
        <v>284</v>
      </c>
      <c r="J273" s="104" t="s">
        <v>285</v>
      </c>
      <c r="K273" s="125" t="s">
        <v>286</v>
      </c>
      <c r="L273" s="99" t="s">
        <v>580</v>
      </c>
      <c r="M273" s="101"/>
      <c r="N273" s="101"/>
      <c r="O273" s="105"/>
      <c r="P273" s="105"/>
      <c r="Q273" s="105"/>
      <c r="R273" s="103">
        <v>5722.75</v>
      </c>
      <c r="S273" s="105"/>
      <c r="T273" s="116"/>
      <c r="U273" s="101"/>
      <c r="V273" s="103">
        <v>5722.75</v>
      </c>
      <c r="W273" s="101"/>
      <c r="X273" s="116"/>
      <c r="Y273" s="128"/>
      <c r="Z273" s="125" t="s">
        <v>31</v>
      </c>
      <c r="AA273" s="126">
        <v>43902</v>
      </c>
      <c r="AB273" s="8" t="s">
        <v>571</v>
      </c>
    </row>
    <row r="274" ht="18" customHeight="1" spans="2:28">
      <c r="B274" s="96" t="s">
        <v>582</v>
      </c>
      <c r="C274" s="97">
        <v>477256188</v>
      </c>
      <c r="D274" s="97" t="s">
        <v>583</v>
      </c>
      <c r="E274" s="97">
        <v>16741725600</v>
      </c>
      <c r="F274" s="97" t="s">
        <v>27</v>
      </c>
      <c r="G274" s="97">
        <v>1000</v>
      </c>
      <c r="H274" s="97">
        <v>15771132386</v>
      </c>
      <c r="I274" s="97" t="s">
        <v>584</v>
      </c>
      <c r="J274" s="102" t="s">
        <v>103</v>
      </c>
      <c r="K274" s="98" t="s">
        <v>585</v>
      </c>
      <c r="L274" s="96" t="s">
        <v>582</v>
      </c>
      <c r="M274" s="122"/>
      <c r="N274" s="101"/>
      <c r="O274" s="101"/>
      <c r="P274" s="101"/>
      <c r="Q274" s="101"/>
      <c r="R274" s="103">
        <v>16081.91</v>
      </c>
      <c r="S274" s="101"/>
      <c r="T274" s="116"/>
      <c r="U274" s="145"/>
      <c r="V274" s="103">
        <v>16081.91</v>
      </c>
      <c r="W274" s="101"/>
      <c r="X274" s="146"/>
      <c r="Y274" s="128"/>
      <c r="Z274" s="125" t="s">
        <v>31</v>
      </c>
      <c r="AA274" s="126">
        <v>43902</v>
      </c>
      <c r="AB274" s="8" t="s">
        <v>586</v>
      </c>
    </row>
    <row r="275" ht="18" customHeight="1" spans="2:28">
      <c r="B275" s="96" t="s">
        <v>587</v>
      </c>
      <c r="C275" s="97">
        <v>430261940</v>
      </c>
      <c r="D275" s="97" t="s">
        <v>588</v>
      </c>
      <c r="E275" s="97">
        <v>16741725594</v>
      </c>
      <c r="F275" s="97" t="s">
        <v>27</v>
      </c>
      <c r="G275" s="97">
        <v>1000</v>
      </c>
      <c r="H275" s="97">
        <v>15771132386</v>
      </c>
      <c r="I275" s="97" t="s">
        <v>584</v>
      </c>
      <c r="J275" s="102" t="s">
        <v>103</v>
      </c>
      <c r="K275" s="98" t="s">
        <v>585</v>
      </c>
      <c r="L275" s="96" t="s">
        <v>587</v>
      </c>
      <c r="M275" s="122"/>
      <c r="N275" s="101"/>
      <c r="O275" s="101"/>
      <c r="P275" s="101"/>
      <c r="Q275" s="101"/>
      <c r="R275" s="103">
        <v>15881.54</v>
      </c>
      <c r="S275" s="101"/>
      <c r="T275" s="116"/>
      <c r="U275" s="145"/>
      <c r="V275" s="103">
        <v>15881.54</v>
      </c>
      <c r="W275" s="101"/>
      <c r="X275" s="146"/>
      <c r="Y275" s="128"/>
      <c r="Z275" s="125" t="s">
        <v>31</v>
      </c>
      <c r="AA275" s="126">
        <v>43902</v>
      </c>
      <c r="AB275" s="8" t="s">
        <v>586</v>
      </c>
    </row>
    <row r="276" ht="18" customHeight="1" spans="2:28">
      <c r="B276" s="96" t="s">
        <v>589</v>
      </c>
      <c r="C276" s="97">
        <v>401756577</v>
      </c>
      <c r="D276" s="97" t="s">
        <v>590</v>
      </c>
      <c r="E276" s="97">
        <v>16741725587</v>
      </c>
      <c r="F276" s="97" t="s">
        <v>27</v>
      </c>
      <c r="G276" s="97">
        <v>1000</v>
      </c>
      <c r="H276" s="97">
        <v>15771132386</v>
      </c>
      <c r="I276" s="97" t="s">
        <v>584</v>
      </c>
      <c r="J276" s="102" t="s">
        <v>103</v>
      </c>
      <c r="K276" s="98" t="s">
        <v>585</v>
      </c>
      <c r="L276" s="96" t="s">
        <v>589</v>
      </c>
      <c r="M276" s="101"/>
      <c r="N276" s="101"/>
      <c r="O276" s="101"/>
      <c r="P276" s="101"/>
      <c r="Q276" s="101"/>
      <c r="R276" s="103">
        <v>15783.21</v>
      </c>
      <c r="S276" s="101"/>
      <c r="T276" s="116"/>
      <c r="U276" s="122"/>
      <c r="V276" s="103">
        <v>15783.21</v>
      </c>
      <c r="W276" s="101"/>
      <c r="X276" s="146"/>
      <c r="Y276" s="128"/>
      <c r="Z276" s="125" t="s">
        <v>31</v>
      </c>
      <c r="AA276" s="126">
        <v>43901</v>
      </c>
      <c r="AB276" s="8" t="s">
        <v>591</v>
      </c>
    </row>
    <row r="277" s="1" customFormat="1" ht="19.9" customHeight="1" spans="2:28">
      <c r="B277" s="96" t="s">
        <v>592</v>
      </c>
      <c r="C277" s="98">
        <v>367633837</v>
      </c>
      <c r="D277" s="98" t="s">
        <v>593</v>
      </c>
      <c r="E277" s="97">
        <v>17102786774</v>
      </c>
      <c r="F277" s="97" t="s">
        <v>27</v>
      </c>
      <c r="G277" s="97">
        <v>1000</v>
      </c>
      <c r="H277" s="97">
        <v>13545435217</v>
      </c>
      <c r="I277" s="97" t="s">
        <v>284</v>
      </c>
      <c r="J277" s="104" t="s">
        <v>285</v>
      </c>
      <c r="K277" s="125" t="s">
        <v>286</v>
      </c>
      <c r="L277" s="96" t="s">
        <v>592</v>
      </c>
      <c r="M277" s="101"/>
      <c r="N277" s="101"/>
      <c r="O277" s="105"/>
      <c r="P277" s="105"/>
      <c r="Q277" s="105"/>
      <c r="R277" s="103">
        <v>8929.93</v>
      </c>
      <c r="S277" s="105"/>
      <c r="T277" s="116"/>
      <c r="U277" s="101"/>
      <c r="V277" s="103">
        <v>8929.93</v>
      </c>
      <c r="W277" s="101"/>
      <c r="X277" s="146"/>
      <c r="Y277" s="128"/>
      <c r="Z277" s="125" t="s">
        <v>31</v>
      </c>
      <c r="AA277" s="126">
        <v>43901</v>
      </c>
      <c r="AB277" s="8" t="s">
        <v>591</v>
      </c>
    </row>
    <row r="278" s="1" customFormat="1" ht="19.9" customHeight="1" spans="2:28">
      <c r="B278" s="96" t="s">
        <v>594</v>
      </c>
      <c r="C278" s="98">
        <v>940029963</v>
      </c>
      <c r="D278" s="98" t="s">
        <v>595</v>
      </c>
      <c r="E278" s="97">
        <v>17102786727</v>
      </c>
      <c r="F278" s="97" t="s">
        <v>27</v>
      </c>
      <c r="G278" s="97">
        <v>1000</v>
      </c>
      <c r="H278" s="97">
        <v>13545435217</v>
      </c>
      <c r="I278" s="97" t="s">
        <v>284</v>
      </c>
      <c r="J278" s="104" t="s">
        <v>285</v>
      </c>
      <c r="K278" s="125" t="s">
        <v>286</v>
      </c>
      <c r="L278" s="96" t="s">
        <v>594</v>
      </c>
      <c r="M278" s="101"/>
      <c r="N278" s="101"/>
      <c r="O278" s="103"/>
      <c r="P278" s="103"/>
      <c r="Q278" s="103"/>
      <c r="R278" s="103">
        <v>4862.02</v>
      </c>
      <c r="S278" s="147"/>
      <c r="T278" s="147"/>
      <c r="U278" s="147"/>
      <c r="V278" s="103">
        <v>4862.02</v>
      </c>
      <c r="W278" s="101"/>
      <c r="X278" s="116"/>
      <c r="Y278" s="156"/>
      <c r="Z278" s="125" t="s">
        <v>31</v>
      </c>
      <c r="AA278" s="126">
        <v>43901</v>
      </c>
      <c r="AB278" s="8" t="s">
        <v>596</v>
      </c>
    </row>
    <row r="279" ht="18" customHeight="1" spans="2:28">
      <c r="B279" s="137" t="s">
        <v>597</v>
      </c>
      <c r="C279" s="97">
        <v>472438421</v>
      </c>
      <c r="D279" s="97" t="s">
        <v>598</v>
      </c>
      <c r="E279" s="97">
        <v>16741725595</v>
      </c>
      <c r="F279" s="97" t="s">
        <v>27</v>
      </c>
      <c r="G279" s="138">
        <v>1000</v>
      </c>
      <c r="H279" s="138">
        <v>15771132386</v>
      </c>
      <c r="I279" s="97" t="s">
        <v>584</v>
      </c>
      <c r="J279" s="140" t="s">
        <v>103</v>
      </c>
      <c r="K279" s="98" t="s">
        <v>585</v>
      </c>
      <c r="L279" s="137" t="s">
        <v>597</v>
      </c>
      <c r="M279" s="114"/>
      <c r="N279" s="114"/>
      <c r="O279" s="113"/>
      <c r="P279" s="113"/>
      <c r="Q279" s="113"/>
      <c r="R279" s="148">
        <v>4956.65</v>
      </c>
      <c r="S279" s="113"/>
      <c r="T279" s="114"/>
      <c r="U279" s="149"/>
      <c r="V279" s="148">
        <v>4956.65</v>
      </c>
      <c r="W279" s="114"/>
      <c r="X279" s="115"/>
      <c r="Y279" s="125"/>
      <c r="Z279" s="125" t="s">
        <v>31</v>
      </c>
      <c r="AA279" s="126">
        <v>43901</v>
      </c>
      <c r="AB279" s="87" t="s">
        <v>599</v>
      </c>
    </row>
    <row r="280" ht="18" customHeight="1" spans="2:28">
      <c r="B280" s="137" t="s">
        <v>600</v>
      </c>
      <c r="C280" s="97">
        <v>206552944</v>
      </c>
      <c r="D280" s="97" t="s">
        <v>601</v>
      </c>
      <c r="E280" s="97">
        <v>16741725585</v>
      </c>
      <c r="F280" s="97" t="s">
        <v>27</v>
      </c>
      <c r="G280" s="138">
        <v>1000</v>
      </c>
      <c r="H280" s="138">
        <v>15771132386</v>
      </c>
      <c r="I280" s="97" t="s">
        <v>584</v>
      </c>
      <c r="J280" s="140" t="s">
        <v>103</v>
      </c>
      <c r="K280" s="98" t="s">
        <v>585</v>
      </c>
      <c r="L280" s="137" t="s">
        <v>600</v>
      </c>
      <c r="M280" s="114"/>
      <c r="N280" s="114"/>
      <c r="O280" s="113"/>
      <c r="P280" s="113"/>
      <c r="Q280" s="113"/>
      <c r="R280" s="148">
        <v>4957.15</v>
      </c>
      <c r="S280" s="113"/>
      <c r="T280" s="114"/>
      <c r="U280" s="149"/>
      <c r="V280" s="148">
        <v>4957.15</v>
      </c>
      <c r="W280" s="114"/>
      <c r="X280" s="115"/>
      <c r="Y280" s="125"/>
      <c r="Z280" s="125" t="s">
        <v>31</v>
      </c>
      <c r="AA280" s="126">
        <v>43901</v>
      </c>
      <c r="AB280" s="87" t="s">
        <v>599</v>
      </c>
    </row>
    <row r="281" ht="18" customHeight="1" spans="2:28">
      <c r="B281" s="137" t="s">
        <v>602</v>
      </c>
      <c r="C281" s="97">
        <v>949361293</v>
      </c>
      <c r="D281" s="97" t="s">
        <v>603</v>
      </c>
      <c r="E281" s="97">
        <v>16741725582</v>
      </c>
      <c r="F281" s="97" t="s">
        <v>27</v>
      </c>
      <c r="G281" s="138">
        <v>1000</v>
      </c>
      <c r="H281" s="138">
        <v>15771132386</v>
      </c>
      <c r="I281" s="97" t="s">
        <v>584</v>
      </c>
      <c r="J281" s="140" t="s">
        <v>103</v>
      </c>
      <c r="K281" s="98" t="s">
        <v>585</v>
      </c>
      <c r="L281" s="137" t="s">
        <v>602</v>
      </c>
      <c r="M281" s="114"/>
      <c r="N281" s="114"/>
      <c r="O281" s="113"/>
      <c r="P281" s="113"/>
      <c r="Q281" s="113"/>
      <c r="R281" s="148">
        <v>7940.47</v>
      </c>
      <c r="S281" s="113"/>
      <c r="T281" s="114"/>
      <c r="U281" s="149"/>
      <c r="V281" s="148">
        <v>7940.47</v>
      </c>
      <c r="W281" s="114"/>
      <c r="X281" s="150"/>
      <c r="Y281" s="125"/>
      <c r="Z281" s="125" t="s">
        <v>31</v>
      </c>
      <c r="AA281" s="126">
        <v>43901</v>
      </c>
      <c r="AB281" s="87" t="s">
        <v>599</v>
      </c>
    </row>
    <row r="282" ht="18" customHeight="1" spans="2:28">
      <c r="B282" s="137" t="s">
        <v>604</v>
      </c>
      <c r="C282" s="97">
        <v>251550452</v>
      </c>
      <c r="D282" s="97" t="s">
        <v>605</v>
      </c>
      <c r="E282" s="97">
        <v>16741725579</v>
      </c>
      <c r="F282" s="97" t="s">
        <v>27</v>
      </c>
      <c r="G282" s="138">
        <v>1000</v>
      </c>
      <c r="H282" s="138">
        <v>15771132386</v>
      </c>
      <c r="I282" s="97" t="s">
        <v>584</v>
      </c>
      <c r="J282" s="140" t="s">
        <v>103</v>
      </c>
      <c r="K282" s="98" t="s">
        <v>585</v>
      </c>
      <c r="L282" s="137" t="s">
        <v>604</v>
      </c>
      <c r="M282" s="114"/>
      <c r="N282" s="114"/>
      <c r="O282" s="113"/>
      <c r="P282" s="113"/>
      <c r="Q282" s="113"/>
      <c r="R282" s="148">
        <v>5062.31</v>
      </c>
      <c r="S282" s="113"/>
      <c r="T282" s="114"/>
      <c r="U282" s="149"/>
      <c r="V282" s="148">
        <v>5062.31</v>
      </c>
      <c r="W282" s="114"/>
      <c r="X282" s="115"/>
      <c r="Y282" s="125"/>
      <c r="Z282" s="125" t="s">
        <v>31</v>
      </c>
      <c r="AA282" s="126">
        <v>43901</v>
      </c>
      <c r="AB282" s="87" t="s">
        <v>599</v>
      </c>
    </row>
    <row r="283" ht="18" customHeight="1" spans="2:28">
      <c r="B283" s="137" t="s">
        <v>606</v>
      </c>
      <c r="C283" s="97">
        <v>467006450</v>
      </c>
      <c r="D283" s="97" t="s">
        <v>607</v>
      </c>
      <c r="E283" s="97">
        <v>16741725578</v>
      </c>
      <c r="F283" s="97" t="s">
        <v>27</v>
      </c>
      <c r="G283" s="138">
        <v>1000</v>
      </c>
      <c r="H283" s="138">
        <v>15771132386</v>
      </c>
      <c r="I283" s="97" t="s">
        <v>584</v>
      </c>
      <c r="J283" s="140" t="s">
        <v>103</v>
      </c>
      <c r="K283" s="98" t="s">
        <v>585</v>
      </c>
      <c r="L283" s="137" t="s">
        <v>606</v>
      </c>
      <c r="M283" s="114"/>
      <c r="N283" s="114"/>
      <c r="O283" s="113"/>
      <c r="P283" s="113"/>
      <c r="Q283" s="113"/>
      <c r="R283" s="148">
        <v>4962.55</v>
      </c>
      <c r="S283" s="113"/>
      <c r="T283" s="114"/>
      <c r="U283" s="149"/>
      <c r="V283" s="148">
        <v>4962.55</v>
      </c>
      <c r="W283" s="114"/>
      <c r="X283" s="115"/>
      <c r="Y283" s="125"/>
      <c r="Z283" s="125" t="s">
        <v>31</v>
      </c>
      <c r="AA283" s="126">
        <v>43901</v>
      </c>
      <c r="AB283" s="87" t="s">
        <v>599</v>
      </c>
    </row>
    <row r="284" ht="18" customHeight="1" spans="2:28">
      <c r="B284" s="137" t="s">
        <v>608</v>
      </c>
      <c r="C284" s="97">
        <v>653868522</v>
      </c>
      <c r="D284" s="97" t="s">
        <v>609</v>
      </c>
      <c r="E284" s="97">
        <v>16741725574</v>
      </c>
      <c r="F284" s="97" t="s">
        <v>27</v>
      </c>
      <c r="G284" s="138">
        <v>1000</v>
      </c>
      <c r="H284" s="138">
        <v>15771132386</v>
      </c>
      <c r="I284" s="97" t="s">
        <v>584</v>
      </c>
      <c r="J284" s="140" t="s">
        <v>103</v>
      </c>
      <c r="K284" s="98" t="s">
        <v>585</v>
      </c>
      <c r="L284" s="137" t="s">
        <v>608</v>
      </c>
      <c r="M284" s="114"/>
      <c r="N284" s="114"/>
      <c r="O284" s="113"/>
      <c r="P284" s="113"/>
      <c r="Q284" s="113"/>
      <c r="R284" s="148">
        <v>5061.86</v>
      </c>
      <c r="S284" s="113"/>
      <c r="T284" s="114"/>
      <c r="U284" s="149"/>
      <c r="V284" s="148">
        <v>5061.86</v>
      </c>
      <c r="W284" s="114"/>
      <c r="X284" s="115"/>
      <c r="Y284" s="125"/>
      <c r="Z284" s="125" t="s">
        <v>31</v>
      </c>
      <c r="AA284" s="126">
        <v>43901</v>
      </c>
      <c r="AB284" s="87" t="s">
        <v>599</v>
      </c>
    </row>
    <row r="285" ht="18" customHeight="1" spans="2:28">
      <c r="B285" s="137" t="s">
        <v>610</v>
      </c>
      <c r="C285" s="97">
        <v>945660153</v>
      </c>
      <c r="D285" s="97" t="s">
        <v>611</v>
      </c>
      <c r="E285" s="97">
        <v>16741725572</v>
      </c>
      <c r="F285" s="97" t="s">
        <v>27</v>
      </c>
      <c r="G285" s="138">
        <v>1000</v>
      </c>
      <c r="H285" s="138">
        <v>15771132386</v>
      </c>
      <c r="I285" s="97" t="s">
        <v>584</v>
      </c>
      <c r="J285" s="140" t="s">
        <v>103</v>
      </c>
      <c r="K285" s="98" t="s">
        <v>585</v>
      </c>
      <c r="L285" s="137" t="s">
        <v>610</v>
      </c>
      <c r="M285" s="114"/>
      <c r="N285" s="114"/>
      <c r="O285" s="113"/>
      <c r="P285" s="113"/>
      <c r="Q285" s="113"/>
      <c r="R285" s="148">
        <v>5060.73</v>
      </c>
      <c r="S285" s="113"/>
      <c r="T285" s="114"/>
      <c r="U285" s="149"/>
      <c r="V285" s="148">
        <v>5060.73</v>
      </c>
      <c r="W285" s="114"/>
      <c r="X285" s="115"/>
      <c r="Y285" s="125"/>
      <c r="Z285" s="125" t="s">
        <v>31</v>
      </c>
      <c r="AA285" s="126">
        <v>43901</v>
      </c>
      <c r="AB285" s="87" t="s">
        <v>599</v>
      </c>
    </row>
    <row r="286" ht="18" customHeight="1" spans="2:28">
      <c r="B286" s="137" t="s">
        <v>612</v>
      </c>
      <c r="C286" s="97">
        <v>328799102</v>
      </c>
      <c r="D286" s="97" t="s">
        <v>613</v>
      </c>
      <c r="E286" s="97">
        <v>16741725560</v>
      </c>
      <c r="F286" s="97" t="s">
        <v>27</v>
      </c>
      <c r="G286" s="138">
        <v>1000</v>
      </c>
      <c r="H286" s="138">
        <v>15771132386</v>
      </c>
      <c r="I286" s="97" t="s">
        <v>584</v>
      </c>
      <c r="J286" s="140" t="s">
        <v>103</v>
      </c>
      <c r="K286" s="98" t="s">
        <v>585</v>
      </c>
      <c r="L286" s="137" t="s">
        <v>612</v>
      </c>
      <c r="M286" s="114"/>
      <c r="N286" s="114"/>
      <c r="O286" s="113"/>
      <c r="P286" s="113"/>
      <c r="Q286" s="113"/>
      <c r="R286" s="148">
        <v>5065.98</v>
      </c>
      <c r="S286" s="151"/>
      <c r="T286" s="114"/>
      <c r="U286" s="149"/>
      <c r="V286" s="148">
        <v>5065.98</v>
      </c>
      <c r="W286" s="114"/>
      <c r="X286" s="115"/>
      <c r="Y286" s="125"/>
      <c r="Z286" s="125" t="s">
        <v>31</v>
      </c>
      <c r="AA286" s="126">
        <v>43901</v>
      </c>
      <c r="AB286" s="87" t="s">
        <v>599</v>
      </c>
    </row>
    <row r="287" ht="18" customHeight="1" spans="2:28">
      <c r="B287" s="137" t="s">
        <v>614</v>
      </c>
      <c r="C287" s="97">
        <v>896913637</v>
      </c>
      <c r="D287" s="97" t="s">
        <v>615</v>
      </c>
      <c r="E287" s="97">
        <v>16741725547</v>
      </c>
      <c r="F287" s="97" t="s">
        <v>27</v>
      </c>
      <c r="G287" s="138">
        <v>1000</v>
      </c>
      <c r="H287" s="138">
        <v>15771132386</v>
      </c>
      <c r="I287" s="97" t="s">
        <v>584</v>
      </c>
      <c r="J287" s="140" t="s">
        <v>103</v>
      </c>
      <c r="K287" s="98" t="s">
        <v>585</v>
      </c>
      <c r="L287" s="137" t="s">
        <v>614</v>
      </c>
      <c r="M287" s="114"/>
      <c r="N287" s="114"/>
      <c r="O287" s="113"/>
      <c r="P287" s="113"/>
      <c r="Q287" s="113"/>
      <c r="R287" s="148">
        <v>5054.51</v>
      </c>
      <c r="S287" s="113"/>
      <c r="T287" s="114"/>
      <c r="U287" s="149"/>
      <c r="V287" s="148">
        <v>5054.51</v>
      </c>
      <c r="W287" s="114"/>
      <c r="X287" s="115"/>
      <c r="Y287" s="125"/>
      <c r="Z287" s="125" t="s">
        <v>31</v>
      </c>
      <c r="AA287" s="126">
        <v>43901</v>
      </c>
      <c r="AB287" s="87" t="s">
        <v>599</v>
      </c>
    </row>
    <row r="288" ht="18" customHeight="1" spans="2:28">
      <c r="B288" s="137" t="s">
        <v>616</v>
      </c>
      <c r="C288" s="97">
        <v>277760746</v>
      </c>
      <c r="D288" s="97" t="s">
        <v>617</v>
      </c>
      <c r="E288" s="97">
        <v>16741725542</v>
      </c>
      <c r="F288" s="97" t="s">
        <v>27</v>
      </c>
      <c r="G288" s="138">
        <v>1000</v>
      </c>
      <c r="H288" s="138">
        <v>15771132386</v>
      </c>
      <c r="I288" s="97" t="s">
        <v>584</v>
      </c>
      <c r="J288" s="140" t="s">
        <v>103</v>
      </c>
      <c r="K288" s="98" t="s">
        <v>585</v>
      </c>
      <c r="L288" s="137" t="s">
        <v>616</v>
      </c>
      <c r="M288" s="114"/>
      <c r="N288" s="114"/>
      <c r="O288" s="113"/>
      <c r="P288" s="113"/>
      <c r="Q288" s="113"/>
      <c r="R288" s="148">
        <v>5023.51</v>
      </c>
      <c r="S288" s="113"/>
      <c r="T288" s="114"/>
      <c r="U288" s="149"/>
      <c r="V288" s="148">
        <v>5023.51</v>
      </c>
      <c r="W288" s="114"/>
      <c r="X288" s="115"/>
      <c r="Y288" s="125"/>
      <c r="Z288" s="125" t="s">
        <v>31</v>
      </c>
      <c r="AA288" s="126">
        <v>43901</v>
      </c>
      <c r="AB288" s="87" t="s">
        <v>599</v>
      </c>
    </row>
    <row r="289" s="1" customFormat="1" ht="19.9" customHeight="1" spans="2:28">
      <c r="B289" s="137" t="s">
        <v>618</v>
      </c>
      <c r="C289" s="98">
        <v>341333708</v>
      </c>
      <c r="D289" s="98" t="s">
        <v>619</v>
      </c>
      <c r="E289" s="97">
        <v>17102786714</v>
      </c>
      <c r="F289" s="97" t="s">
        <v>27</v>
      </c>
      <c r="G289" s="138">
        <v>1000</v>
      </c>
      <c r="H289" s="138">
        <v>13545435217</v>
      </c>
      <c r="I289" s="97" t="s">
        <v>284</v>
      </c>
      <c r="J289" s="141" t="s">
        <v>285</v>
      </c>
      <c r="K289" s="125" t="s">
        <v>286</v>
      </c>
      <c r="L289" s="137" t="s">
        <v>618</v>
      </c>
      <c r="M289" s="114"/>
      <c r="N289" s="114"/>
      <c r="O289" s="142"/>
      <c r="P289" s="113"/>
      <c r="Q289" s="142"/>
      <c r="R289" s="148">
        <v>5062.45</v>
      </c>
      <c r="S289" s="113"/>
      <c r="T289" s="114"/>
      <c r="U289" s="114"/>
      <c r="V289" s="148">
        <v>5062.45</v>
      </c>
      <c r="W289" s="114"/>
      <c r="X289" s="115"/>
      <c r="Y289" s="125"/>
      <c r="Z289" s="125" t="s">
        <v>31</v>
      </c>
      <c r="AA289" s="126">
        <v>43901</v>
      </c>
      <c r="AB289" s="87" t="s">
        <v>599</v>
      </c>
    </row>
    <row r="290" s="1" customFormat="1" ht="19.9" customHeight="1" spans="2:28">
      <c r="B290" s="137" t="s">
        <v>620</v>
      </c>
      <c r="C290" s="97">
        <v>803971642</v>
      </c>
      <c r="D290" s="97" t="s">
        <v>621</v>
      </c>
      <c r="E290" s="97">
        <v>17102786759</v>
      </c>
      <c r="F290" s="97" t="s">
        <v>27</v>
      </c>
      <c r="G290" s="138">
        <v>1000</v>
      </c>
      <c r="H290" s="138">
        <v>13545435217</v>
      </c>
      <c r="I290" s="97" t="s">
        <v>284</v>
      </c>
      <c r="J290" s="141" t="s">
        <v>285</v>
      </c>
      <c r="K290" s="125" t="s">
        <v>286</v>
      </c>
      <c r="L290" s="137" t="s">
        <v>620</v>
      </c>
      <c r="M290" s="114"/>
      <c r="N290" s="114"/>
      <c r="O290" s="142"/>
      <c r="P290" s="113"/>
      <c r="Q290" s="142"/>
      <c r="R290" s="148">
        <v>5182.32</v>
      </c>
      <c r="S290" s="113"/>
      <c r="T290" s="114"/>
      <c r="U290" s="114"/>
      <c r="V290" s="148">
        <v>5182.32</v>
      </c>
      <c r="W290" s="114"/>
      <c r="X290" s="115"/>
      <c r="Y290" s="125"/>
      <c r="Z290" s="125" t="s">
        <v>31</v>
      </c>
      <c r="AA290" s="126">
        <v>43901</v>
      </c>
      <c r="AB290" s="87" t="s">
        <v>599</v>
      </c>
    </row>
    <row r="291" s="1" customFormat="1" ht="19.9" customHeight="1" spans="2:28">
      <c r="B291" s="137" t="s">
        <v>622</v>
      </c>
      <c r="C291" s="98">
        <v>489851760</v>
      </c>
      <c r="D291" s="98" t="s">
        <v>623</v>
      </c>
      <c r="E291" s="97">
        <v>17102786758</v>
      </c>
      <c r="F291" s="97" t="s">
        <v>27</v>
      </c>
      <c r="G291" s="138">
        <v>1000</v>
      </c>
      <c r="H291" s="138">
        <v>13545435217</v>
      </c>
      <c r="I291" s="97" t="s">
        <v>284</v>
      </c>
      <c r="J291" s="141" t="s">
        <v>285</v>
      </c>
      <c r="K291" s="125" t="s">
        <v>286</v>
      </c>
      <c r="L291" s="137" t="s">
        <v>622</v>
      </c>
      <c r="M291" s="114"/>
      <c r="N291" s="114"/>
      <c r="O291" s="142"/>
      <c r="P291" s="113"/>
      <c r="Q291" s="142"/>
      <c r="R291" s="148">
        <v>4960.18</v>
      </c>
      <c r="S291" s="113"/>
      <c r="T291" s="114"/>
      <c r="U291" s="114"/>
      <c r="V291" s="148">
        <v>4960.18</v>
      </c>
      <c r="W291" s="114"/>
      <c r="X291" s="152"/>
      <c r="Y291" s="125"/>
      <c r="Z291" s="125" t="s">
        <v>31</v>
      </c>
      <c r="AA291" s="126">
        <v>43901</v>
      </c>
      <c r="AB291" s="87" t="s">
        <v>599</v>
      </c>
    </row>
    <row r="292" s="1" customFormat="1" ht="19.9" customHeight="1" spans="2:28">
      <c r="B292" s="137" t="s">
        <v>624</v>
      </c>
      <c r="C292" s="98">
        <v>514807181</v>
      </c>
      <c r="D292" s="98" t="s">
        <v>625</v>
      </c>
      <c r="E292" s="97">
        <v>17102786757</v>
      </c>
      <c r="F292" s="97" t="s">
        <v>27</v>
      </c>
      <c r="G292" s="138">
        <v>1000</v>
      </c>
      <c r="H292" s="138">
        <v>13545435217</v>
      </c>
      <c r="I292" s="97" t="s">
        <v>284</v>
      </c>
      <c r="J292" s="141" t="s">
        <v>285</v>
      </c>
      <c r="K292" s="125" t="s">
        <v>286</v>
      </c>
      <c r="L292" s="137" t="s">
        <v>624</v>
      </c>
      <c r="M292" s="114"/>
      <c r="N292" s="114"/>
      <c r="O292" s="142"/>
      <c r="P292" s="113"/>
      <c r="Q292" s="142"/>
      <c r="R292" s="148">
        <v>4961.39</v>
      </c>
      <c r="S292" s="113"/>
      <c r="T292" s="114"/>
      <c r="U292" s="114"/>
      <c r="V292" s="148">
        <v>4961.39</v>
      </c>
      <c r="W292" s="114"/>
      <c r="X292" s="115"/>
      <c r="Y292" s="125"/>
      <c r="Z292" s="125" t="s">
        <v>31</v>
      </c>
      <c r="AA292" s="126">
        <v>43901</v>
      </c>
      <c r="AB292" s="87" t="s">
        <v>599</v>
      </c>
    </row>
    <row r="293" ht="18" customHeight="1" spans="2:28">
      <c r="B293" s="137" t="s">
        <v>626</v>
      </c>
      <c r="C293" s="97">
        <v>817619161</v>
      </c>
      <c r="D293" s="97" t="s">
        <v>627</v>
      </c>
      <c r="E293" s="97">
        <v>16741725597</v>
      </c>
      <c r="F293" s="97" t="s">
        <v>27</v>
      </c>
      <c r="G293" s="138">
        <v>1000</v>
      </c>
      <c r="H293" s="138">
        <v>15771132386</v>
      </c>
      <c r="I293" s="97" t="s">
        <v>584</v>
      </c>
      <c r="J293" s="140" t="s">
        <v>103</v>
      </c>
      <c r="K293" s="98" t="s">
        <v>585</v>
      </c>
      <c r="L293" s="137" t="s">
        <v>626</v>
      </c>
      <c r="M293" s="114"/>
      <c r="N293" s="114"/>
      <c r="O293" s="113"/>
      <c r="P293" s="113"/>
      <c r="Q293" s="113"/>
      <c r="R293" s="148">
        <v>6349.82</v>
      </c>
      <c r="S293" s="113"/>
      <c r="T293" s="114"/>
      <c r="U293" s="153"/>
      <c r="V293" s="148">
        <v>6349.82</v>
      </c>
      <c r="W293" s="114"/>
      <c r="X293" s="115"/>
      <c r="Y293" s="125"/>
      <c r="Z293" s="125" t="s">
        <v>31</v>
      </c>
      <c r="AA293" s="126">
        <v>43901</v>
      </c>
      <c r="AB293" s="8" t="s">
        <v>628</v>
      </c>
    </row>
    <row r="294" ht="18" customHeight="1" spans="2:28">
      <c r="B294" s="137" t="s">
        <v>629</v>
      </c>
      <c r="C294" s="97">
        <v>148249539</v>
      </c>
      <c r="D294" s="97" t="s">
        <v>630</v>
      </c>
      <c r="E294" s="97">
        <v>16741725590</v>
      </c>
      <c r="F294" s="97" t="s">
        <v>27</v>
      </c>
      <c r="G294" s="138">
        <v>1000</v>
      </c>
      <c r="H294" s="138">
        <v>15771132386</v>
      </c>
      <c r="I294" s="97" t="s">
        <v>584</v>
      </c>
      <c r="J294" s="140" t="s">
        <v>103</v>
      </c>
      <c r="K294" s="98" t="s">
        <v>585</v>
      </c>
      <c r="L294" s="137" t="s">
        <v>629</v>
      </c>
      <c r="M294" s="114"/>
      <c r="N294" s="114"/>
      <c r="O294" s="113"/>
      <c r="P294" s="113"/>
      <c r="Q294" s="113"/>
      <c r="R294" s="148">
        <v>4680.28</v>
      </c>
      <c r="S294" s="113"/>
      <c r="T294" s="114"/>
      <c r="U294" s="153"/>
      <c r="V294" s="148">
        <v>4680.28</v>
      </c>
      <c r="W294" s="114"/>
      <c r="X294" s="115"/>
      <c r="Y294" s="125"/>
      <c r="Z294" s="125" t="s">
        <v>31</v>
      </c>
      <c r="AA294" s="126">
        <v>43901</v>
      </c>
      <c r="AB294" s="8" t="s">
        <v>628</v>
      </c>
    </row>
    <row r="295" ht="18" customHeight="1" spans="2:28">
      <c r="B295" s="137" t="s">
        <v>631</v>
      </c>
      <c r="C295" s="97">
        <v>298686485</v>
      </c>
      <c r="D295" s="97" t="s">
        <v>632</v>
      </c>
      <c r="E295" s="97">
        <v>16741725581</v>
      </c>
      <c r="F295" s="97" t="s">
        <v>27</v>
      </c>
      <c r="G295" s="138">
        <v>1000</v>
      </c>
      <c r="H295" s="138">
        <v>15771132386</v>
      </c>
      <c r="I295" s="97" t="s">
        <v>584</v>
      </c>
      <c r="J295" s="140" t="s">
        <v>103</v>
      </c>
      <c r="K295" s="98" t="s">
        <v>585</v>
      </c>
      <c r="L295" s="137" t="s">
        <v>631</v>
      </c>
      <c r="M295" s="114"/>
      <c r="N295" s="114"/>
      <c r="O295" s="113"/>
      <c r="P295" s="113"/>
      <c r="Q295" s="113"/>
      <c r="R295" s="148">
        <v>5063.28</v>
      </c>
      <c r="S295" s="113"/>
      <c r="T295" s="114"/>
      <c r="U295" s="153"/>
      <c r="V295" s="148">
        <v>5063.28</v>
      </c>
      <c r="W295" s="114"/>
      <c r="X295" s="115"/>
      <c r="Y295" s="125"/>
      <c r="Z295" s="125" t="s">
        <v>31</v>
      </c>
      <c r="AA295" s="126">
        <v>43901</v>
      </c>
      <c r="AB295" s="8" t="s">
        <v>628</v>
      </c>
    </row>
    <row r="296" ht="18" customHeight="1" spans="2:28">
      <c r="B296" s="137" t="s">
        <v>633</v>
      </c>
      <c r="C296" s="97">
        <v>869826330</v>
      </c>
      <c r="D296" s="97" t="s">
        <v>634</v>
      </c>
      <c r="E296" s="97">
        <v>16741725573</v>
      </c>
      <c r="F296" s="97" t="s">
        <v>27</v>
      </c>
      <c r="G296" s="138">
        <v>1000</v>
      </c>
      <c r="H296" s="138">
        <v>15771132386</v>
      </c>
      <c r="I296" s="97" t="s">
        <v>584</v>
      </c>
      <c r="J296" s="140" t="s">
        <v>103</v>
      </c>
      <c r="K296" s="98" t="s">
        <v>585</v>
      </c>
      <c r="L296" s="137" t="s">
        <v>633</v>
      </c>
      <c r="M296" s="114"/>
      <c r="N296" s="114"/>
      <c r="O296" s="113"/>
      <c r="P296" s="113"/>
      <c r="Q296" s="113"/>
      <c r="R296" s="148">
        <v>5151.06</v>
      </c>
      <c r="S296" s="113"/>
      <c r="T296" s="114"/>
      <c r="U296" s="153"/>
      <c r="V296" s="148">
        <v>5151.06</v>
      </c>
      <c r="W296" s="114"/>
      <c r="X296" s="115"/>
      <c r="Y296" s="125"/>
      <c r="Z296" s="125" t="s">
        <v>31</v>
      </c>
      <c r="AA296" s="126">
        <v>43901</v>
      </c>
      <c r="AB296" s="8" t="s">
        <v>628</v>
      </c>
    </row>
    <row r="297" ht="18" customHeight="1" spans="2:28">
      <c r="B297" s="137" t="s">
        <v>635</v>
      </c>
      <c r="C297" s="97">
        <v>993189999</v>
      </c>
      <c r="D297" s="97" t="s">
        <v>636</v>
      </c>
      <c r="E297" s="97">
        <v>16741725562</v>
      </c>
      <c r="F297" s="97" t="s">
        <v>27</v>
      </c>
      <c r="G297" s="138">
        <v>1000</v>
      </c>
      <c r="H297" s="138">
        <v>15771132386</v>
      </c>
      <c r="I297" s="97" t="s">
        <v>584</v>
      </c>
      <c r="J297" s="140" t="s">
        <v>103</v>
      </c>
      <c r="K297" s="98" t="s">
        <v>585</v>
      </c>
      <c r="L297" s="137" t="s">
        <v>635</v>
      </c>
      <c r="M297" s="114"/>
      <c r="N297" s="114"/>
      <c r="O297" s="113"/>
      <c r="P297" s="113"/>
      <c r="Q297" s="113"/>
      <c r="R297" s="148">
        <v>5058.79</v>
      </c>
      <c r="S297" s="113"/>
      <c r="T297" s="114"/>
      <c r="U297" s="153"/>
      <c r="V297" s="148">
        <v>5058.79</v>
      </c>
      <c r="W297" s="114"/>
      <c r="X297" s="115"/>
      <c r="Y297" s="125"/>
      <c r="Z297" s="125" t="s">
        <v>31</v>
      </c>
      <c r="AA297" s="126">
        <v>43901</v>
      </c>
      <c r="AB297" s="8" t="s">
        <v>628</v>
      </c>
    </row>
    <row r="298" ht="18" customHeight="1" spans="2:28">
      <c r="B298" s="137" t="s">
        <v>637</v>
      </c>
      <c r="C298" s="97">
        <v>822559049</v>
      </c>
      <c r="D298" s="97" t="s">
        <v>638</v>
      </c>
      <c r="E298" s="97">
        <v>16741725561</v>
      </c>
      <c r="F298" s="97" t="s">
        <v>27</v>
      </c>
      <c r="G298" s="138">
        <v>1000</v>
      </c>
      <c r="H298" s="138">
        <v>15771132386</v>
      </c>
      <c r="I298" s="97" t="s">
        <v>584</v>
      </c>
      <c r="J298" s="140" t="s">
        <v>103</v>
      </c>
      <c r="K298" s="98" t="s">
        <v>585</v>
      </c>
      <c r="L298" s="137" t="s">
        <v>637</v>
      </c>
      <c r="M298" s="114"/>
      <c r="N298" s="114"/>
      <c r="O298" s="113"/>
      <c r="P298" s="113"/>
      <c r="Q298" s="113"/>
      <c r="R298" s="148">
        <v>5061.55</v>
      </c>
      <c r="S298" s="113"/>
      <c r="T298" s="114"/>
      <c r="U298" s="153"/>
      <c r="V298" s="148">
        <v>5061.55</v>
      </c>
      <c r="W298" s="114"/>
      <c r="X298" s="115"/>
      <c r="Y298" s="125"/>
      <c r="Z298" s="125" t="s">
        <v>31</v>
      </c>
      <c r="AA298" s="126">
        <v>43901</v>
      </c>
      <c r="AB298" s="8" t="s">
        <v>628</v>
      </c>
    </row>
    <row r="299" s="1" customFormat="1" ht="19.9" customHeight="1" spans="2:28">
      <c r="B299" s="137" t="s">
        <v>639</v>
      </c>
      <c r="C299" s="98">
        <v>644359054</v>
      </c>
      <c r="D299" s="98" t="s">
        <v>640</v>
      </c>
      <c r="E299" s="97">
        <v>17102786719</v>
      </c>
      <c r="F299" s="97" t="s">
        <v>27</v>
      </c>
      <c r="G299" s="138">
        <v>1000</v>
      </c>
      <c r="H299" s="138">
        <v>13545435217</v>
      </c>
      <c r="I299" s="97" t="s">
        <v>284</v>
      </c>
      <c r="J299" s="141" t="s">
        <v>285</v>
      </c>
      <c r="K299" s="125" t="s">
        <v>286</v>
      </c>
      <c r="L299" s="137" t="s">
        <v>639</v>
      </c>
      <c r="M299" s="114"/>
      <c r="N299" s="114"/>
      <c r="O299" s="161"/>
      <c r="P299" s="161"/>
      <c r="Q299" s="161"/>
      <c r="R299" s="148">
        <v>5059.02</v>
      </c>
      <c r="S299" s="161"/>
      <c r="T299" s="114"/>
      <c r="U299" s="114"/>
      <c r="V299" s="148">
        <v>5059.02</v>
      </c>
      <c r="W299" s="114"/>
      <c r="X299" s="115"/>
      <c r="Y299" s="125"/>
      <c r="Z299" s="125" t="s">
        <v>31</v>
      </c>
      <c r="AA299" s="126">
        <v>43901</v>
      </c>
      <c r="AB299" s="8" t="s">
        <v>628</v>
      </c>
    </row>
    <row r="300" s="1" customFormat="1" ht="19.9" customHeight="1" spans="2:28">
      <c r="B300" s="137" t="s">
        <v>641</v>
      </c>
      <c r="C300" s="98">
        <v>358179816</v>
      </c>
      <c r="D300" s="98" t="s">
        <v>642</v>
      </c>
      <c r="E300" s="97">
        <v>17102786715</v>
      </c>
      <c r="F300" s="97" t="s">
        <v>27</v>
      </c>
      <c r="G300" s="138">
        <v>1000</v>
      </c>
      <c r="H300" s="138">
        <v>13545435217</v>
      </c>
      <c r="I300" s="97" t="s">
        <v>284</v>
      </c>
      <c r="J300" s="141" t="s">
        <v>285</v>
      </c>
      <c r="K300" s="125" t="s">
        <v>286</v>
      </c>
      <c r="L300" s="137" t="s">
        <v>641</v>
      </c>
      <c r="M300" s="114"/>
      <c r="N300" s="114"/>
      <c r="O300" s="161"/>
      <c r="P300" s="161"/>
      <c r="Q300" s="161"/>
      <c r="R300" s="148">
        <v>5190.29</v>
      </c>
      <c r="S300" s="161"/>
      <c r="T300" s="114"/>
      <c r="U300" s="114"/>
      <c r="V300" s="148">
        <v>5190.29</v>
      </c>
      <c r="W300" s="114"/>
      <c r="X300" s="115"/>
      <c r="Y300" s="125"/>
      <c r="Z300" s="125" t="s">
        <v>31</v>
      </c>
      <c r="AA300" s="126">
        <v>43901</v>
      </c>
      <c r="AB300" s="8" t="s">
        <v>628</v>
      </c>
    </row>
    <row r="301" s="1" customFormat="1" ht="19.9" customHeight="1" spans="2:28">
      <c r="B301" s="137" t="s">
        <v>643</v>
      </c>
      <c r="C301" s="98">
        <v>606713276</v>
      </c>
      <c r="D301" s="98" t="s">
        <v>644</v>
      </c>
      <c r="E301" s="97">
        <v>17102786711</v>
      </c>
      <c r="F301" s="97" t="s">
        <v>27</v>
      </c>
      <c r="G301" s="138">
        <v>1000</v>
      </c>
      <c r="H301" s="138">
        <v>13545435217</v>
      </c>
      <c r="I301" s="97" t="s">
        <v>284</v>
      </c>
      <c r="J301" s="141" t="s">
        <v>285</v>
      </c>
      <c r="K301" s="125" t="s">
        <v>286</v>
      </c>
      <c r="L301" s="137" t="s">
        <v>643</v>
      </c>
      <c r="M301" s="114"/>
      <c r="N301" s="114"/>
      <c r="O301" s="161"/>
      <c r="P301" s="161"/>
      <c r="Q301" s="161"/>
      <c r="R301" s="148">
        <v>4965.51</v>
      </c>
      <c r="S301" s="161"/>
      <c r="T301" s="114"/>
      <c r="U301" s="114"/>
      <c r="V301" s="148">
        <v>4965.51</v>
      </c>
      <c r="W301" s="114"/>
      <c r="X301" s="152"/>
      <c r="Y301" s="125"/>
      <c r="Z301" s="125" t="s">
        <v>31</v>
      </c>
      <c r="AA301" s="126">
        <v>43901</v>
      </c>
      <c r="AB301" s="8" t="s">
        <v>628</v>
      </c>
    </row>
    <row r="302" s="1" customFormat="1" ht="19.9" customHeight="1" spans="2:28">
      <c r="B302" s="137" t="s">
        <v>645</v>
      </c>
      <c r="C302" s="98">
        <v>544565910</v>
      </c>
      <c r="D302" s="98" t="s">
        <v>646</v>
      </c>
      <c r="E302" s="97">
        <v>17102786605</v>
      </c>
      <c r="F302" s="97" t="s">
        <v>27</v>
      </c>
      <c r="G302" s="138">
        <v>1000</v>
      </c>
      <c r="H302" s="138">
        <v>13545435217</v>
      </c>
      <c r="I302" s="97" t="s">
        <v>284</v>
      </c>
      <c r="J302" s="141" t="s">
        <v>285</v>
      </c>
      <c r="K302" s="125" t="s">
        <v>286</v>
      </c>
      <c r="L302" s="137" t="s">
        <v>645</v>
      </c>
      <c r="M302" s="114"/>
      <c r="N302" s="114"/>
      <c r="O302" s="161"/>
      <c r="P302" s="161"/>
      <c r="Q302" s="161"/>
      <c r="R302" s="148">
        <v>4962.34</v>
      </c>
      <c r="S302" s="161"/>
      <c r="T302" s="114"/>
      <c r="U302" s="114"/>
      <c r="V302" s="148">
        <v>4962.34</v>
      </c>
      <c r="W302" s="114"/>
      <c r="X302" s="152"/>
      <c r="Y302" s="125"/>
      <c r="Z302" s="125" t="s">
        <v>31</v>
      </c>
      <c r="AA302" s="126">
        <v>43901</v>
      </c>
      <c r="AB302" s="8" t="s">
        <v>628</v>
      </c>
    </row>
    <row r="303" s="1" customFormat="1" ht="19.9" customHeight="1" spans="2:28">
      <c r="B303" s="137" t="s">
        <v>647</v>
      </c>
      <c r="C303" s="98">
        <v>806850314</v>
      </c>
      <c r="D303" s="98" t="s">
        <v>648</v>
      </c>
      <c r="E303" s="97">
        <v>17102786606</v>
      </c>
      <c r="F303" s="97" t="s">
        <v>27</v>
      </c>
      <c r="G303" s="138">
        <v>1000</v>
      </c>
      <c r="H303" s="138">
        <v>13545435217</v>
      </c>
      <c r="I303" s="97" t="s">
        <v>284</v>
      </c>
      <c r="J303" s="141" t="s">
        <v>285</v>
      </c>
      <c r="K303" s="125" t="s">
        <v>286</v>
      </c>
      <c r="L303" s="137" t="s">
        <v>647</v>
      </c>
      <c r="M303" s="114"/>
      <c r="N303" s="114"/>
      <c r="O303" s="161"/>
      <c r="P303" s="161"/>
      <c r="Q303" s="161"/>
      <c r="R303" s="148">
        <v>9034.79</v>
      </c>
      <c r="S303" s="161"/>
      <c r="T303" s="114"/>
      <c r="U303" s="114"/>
      <c r="V303" s="148">
        <v>9034.79</v>
      </c>
      <c r="W303" s="114"/>
      <c r="X303" s="150"/>
      <c r="Y303" s="125"/>
      <c r="Z303" s="125" t="s">
        <v>31</v>
      </c>
      <c r="AA303" s="126">
        <v>43901</v>
      </c>
      <c r="AB303" s="8" t="s">
        <v>628</v>
      </c>
    </row>
    <row r="304" s="1" customFormat="1" ht="19.9" customHeight="1" spans="2:28">
      <c r="B304" s="137" t="s">
        <v>649</v>
      </c>
      <c r="C304" s="98">
        <v>736359655</v>
      </c>
      <c r="D304" s="98" t="s">
        <v>650</v>
      </c>
      <c r="E304" s="97">
        <v>17102786608</v>
      </c>
      <c r="F304" s="97" t="s">
        <v>27</v>
      </c>
      <c r="G304" s="138">
        <v>1000</v>
      </c>
      <c r="H304" s="138">
        <v>13545435217</v>
      </c>
      <c r="I304" s="97" t="s">
        <v>284</v>
      </c>
      <c r="J304" s="141" t="s">
        <v>285</v>
      </c>
      <c r="K304" s="125" t="s">
        <v>286</v>
      </c>
      <c r="L304" s="137" t="s">
        <v>649</v>
      </c>
      <c r="M304" s="114"/>
      <c r="N304" s="114"/>
      <c r="O304" s="161"/>
      <c r="P304" s="161"/>
      <c r="Q304" s="161"/>
      <c r="R304" s="148">
        <v>5101.75</v>
      </c>
      <c r="S304" s="161"/>
      <c r="T304" s="114"/>
      <c r="U304" s="114"/>
      <c r="V304" s="148">
        <v>5101.75</v>
      </c>
      <c r="W304" s="114"/>
      <c r="X304" s="115"/>
      <c r="Y304" s="125"/>
      <c r="Z304" s="125" t="s">
        <v>31</v>
      </c>
      <c r="AA304" s="126">
        <v>43901</v>
      </c>
      <c r="AB304" s="8" t="s">
        <v>628</v>
      </c>
    </row>
    <row r="305" s="1" customFormat="1" ht="19.9" customHeight="1" spans="2:28">
      <c r="B305" s="137" t="s">
        <v>651</v>
      </c>
      <c r="C305" s="97">
        <v>717255374</v>
      </c>
      <c r="D305" s="97" t="s">
        <v>652</v>
      </c>
      <c r="E305" s="97">
        <v>17102786609</v>
      </c>
      <c r="F305" s="97" t="s">
        <v>27</v>
      </c>
      <c r="G305" s="138">
        <v>1000</v>
      </c>
      <c r="H305" s="138">
        <v>13545435217</v>
      </c>
      <c r="I305" s="97" t="s">
        <v>284</v>
      </c>
      <c r="J305" s="141" t="s">
        <v>285</v>
      </c>
      <c r="K305" s="125" t="s">
        <v>286</v>
      </c>
      <c r="L305" s="137" t="s">
        <v>651</v>
      </c>
      <c r="M305" s="114"/>
      <c r="N305" s="114"/>
      <c r="O305" s="161"/>
      <c r="P305" s="161"/>
      <c r="Q305" s="161"/>
      <c r="R305" s="148">
        <v>5064.06</v>
      </c>
      <c r="S305" s="161"/>
      <c r="T305" s="114"/>
      <c r="U305" s="114"/>
      <c r="V305" s="148">
        <v>5064.06</v>
      </c>
      <c r="W305" s="114"/>
      <c r="X305" s="152"/>
      <c r="Y305" s="125"/>
      <c r="Z305" s="125" t="s">
        <v>31</v>
      </c>
      <c r="AA305" s="126">
        <v>43901</v>
      </c>
      <c r="AB305" s="8" t="s">
        <v>628</v>
      </c>
    </row>
    <row r="306" ht="18" customHeight="1" spans="2:28">
      <c r="B306" s="137" t="s">
        <v>653</v>
      </c>
      <c r="C306" s="97">
        <v>319126467</v>
      </c>
      <c r="D306" s="97" t="s">
        <v>654</v>
      </c>
      <c r="E306" s="97">
        <v>16741725569</v>
      </c>
      <c r="F306" s="97" t="s">
        <v>27</v>
      </c>
      <c r="G306" s="138">
        <v>1000</v>
      </c>
      <c r="H306" s="138">
        <v>15771132386</v>
      </c>
      <c r="I306" s="97" t="s">
        <v>584</v>
      </c>
      <c r="J306" s="140" t="s">
        <v>103</v>
      </c>
      <c r="K306" s="98" t="s">
        <v>585</v>
      </c>
      <c r="L306" s="137" t="s">
        <v>653</v>
      </c>
      <c r="M306" s="114"/>
      <c r="N306" s="114"/>
      <c r="O306" s="113"/>
      <c r="P306" s="113"/>
      <c r="Q306" s="113"/>
      <c r="R306" s="148">
        <v>4960.37</v>
      </c>
      <c r="S306" s="113"/>
      <c r="T306" s="114"/>
      <c r="U306" s="149"/>
      <c r="V306" s="148">
        <v>4960.37</v>
      </c>
      <c r="W306" s="114"/>
      <c r="X306" s="115"/>
      <c r="Y306" s="125"/>
      <c r="Z306" s="125" t="s">
        <v>31</v>
      </c>
      <c r="AA306" s="126">
        <v>43901</v>
      </c>
      <c r="AB306" s="8" t="s">
        <v>655</v>
      </c>
    </row>
    <row r="307" ht="18" customHeight="1" spans="2:28">
      <c r="B307" s="137" t="s">
        <v>656</v>
      </c>
      <c r="C307" s="97">
        <v>449206597</v>
      </c>
      <c r="D307" s="97" t="s">
        <v>657</v>
      </c>
      <c r="E307" s="97">
        <v>16741725543</v>
      </c>
      <c r="F307" s="97" t="s">
        <v>27</v>
      </c>
      <c r="G307" s="138">
        <v>1000</v>
      </c>
      <c r="H307" s="138">
        <v>15771132386</v>
      </c>
      <c r="I307" s="97" t="s">
        <v>584</v>
      </c>
      <c r="J307" s="140" t="s">
        <v>103</v>
      </c>
      <c r="K307" s="98" t="s">
        <v>585</v>
      </c>
      <c r="L307" s="137" t="s">
        <v>656</v>
      </c>
      <c r="M307" s="114"/>
      <c r="N307" s="114"/>
      <c r="O307" s="113"/>
      <c r="P307" s="113"/>
      <c r="Q307" s="113"/>
      <c r="R307" s="148">
        <v>5064.63</v>
      </c>
      <c r="S307" s="113"/>
      <c r="T307" s="114"/>
      <c r="U307" s="149"/>
      <c r="V307" s="148">
        <v>5064.63</v>
      </c>
      <c r="W307" s="114"/>
      <c r="X307" s="115"/>
      <c r="Y307" s="125"/>
      <c r="Z307" s="125" t="s">
        <v>31</v>
      </c>
      <c r="AA307" s="126">
        <v>43901</v>
      </c>
      <c r="AB307" s="8" t="s">
        <v>655</v>
      </c>
    </row>
    <row r="308" ht="18" customHeight="1"/>
    <row r="309" ht="18" customHeight="1" spans="7:23">
      <c r="G309" s="23">
        <f>SUM(G130:G308)</f>
        <v>178000</v>
      </c>
      <c r="R309" s="47">
        <f>SUM(R82:R308)</f>
        <v>1733824.38</v>
      </c>
      <c r="V309" s="47">
        <f>SUM(V130:V308)</f>
        <v>1155750.89</v>
      </c>
      <c r="W309" s="4">
        <f>SUM(W130:W308)</f>
        <v>0</v>
      </c>
    </row>
    <row r="310" ht="18" customHeight="1" spans="22:22">
      <c r="V310" s="47">
        <f>V309+W309</f>
        <v>1155750.89</v>
      </c>
    </row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 spans="13:29">
      <c r="M321" s="112" t="s">
        <v>658</v>
      </c>
      <c r="N321" s="112" t="s">
        <v>659</v>
      </c>
      <c r="O321" s="112" t="s">
        <v>660</v>
      </c>
      <c r="P321" s="112" t="s">
        <v>661</v>
      </c>
      <c r="Q321" s="47" t="s">
        <v>23</v>
      </c>
      <c r="R321" s="178" t="s">
        <v>24</v>
      </c>
      <c r="X321" s="4"/>
      <c r="Z321" s="9"/>
      <c r="AA321" s="4"/>
      <c r="AB321" s="4"/>
      <c r="AC321" s="11"/>
    </row>
    <row r="322" ht="18" customHeight="1" spans="2:28">
      <c r="B322" s="164" t="s">
        <v>662</v>
      </c>
      <c r="C322" s="165">
        <v>154870128</v>
      </c>
      <c r="D322" s="165" t="s">
        <v>663</v>
      </c>
      <c r="E322" s="166">
        <v>16504175990</v>
      </c>
      <c r="F322" s="165" t="s">
        <v>664</v>
      </c>
      <c r="G322" s="165">
        <v>1000</v>
      </c>
      <c r="H322" s="165">
        <v>13422075559</v>
      </c>
      <c r="I322" s="165" t="s">
        <v>567</v>
      </c>
      <c r="J322" s="167" t="s">
        <v>29</v>
      </c>
      <c r="K322" s="168" t="s">
        <v>568</v>
      </c>
      <c r="L322" s="164" t="s">
        <v>662</v>
      </c>
      <c r="M322" s="169">
        <v>0</v>
      </c>
      <c r="N322" s="169"/>
      <c r="O322" s="169"/>
      <c r="P322" s="169"/>
      <c r="Q322" s="168" t="s">
        <v>31</v>
      </c>
      <c r="R322" s="179">
        <v>43913</v>
      </c>
      <c r="S322" s="87" t="s">
        <v>665</v>
      </c>
      <c r="T322" s="6"/>
      <c r="U322" s="6"/>
      <c r="V322" s="6"/>
      <c r="W322" s="6"/>
      <c r="X322" s="6"/>
      <c r="Y322" s="6"/>
      <c r="Z322" s="6"/>
      <c r="AA322" s="6"/>
      <c r="AB322" s="6"/>
    </row>
    <row r="323" ht="18" customHeight="1" spans="2:28">
      <c r="B323" s="164" t="s">
        <v>666</v>
      </c>
      <c r="C323" s="165">
        <v>129795212</v>
      </c>
      <c r="D323" s="165" t="s">
        <v>667</v>
      </c>
      <c r="E323" s="165">
        <v>17192714993</v>
      </c>
      <c r="F323" s="165" t="s">
        <v>27</v>
      </c>
      <c r="G323" s="165">
        <v>1000</v>
      </c>
      <c r="H323" s="165">
        <v>18672882330</v>
      </c>
      <c r="I323" s="165" t="s">
        <v>361</v>
      </c>
      <c r="J323" s="171" t="s">
        <v>367</v>
      </c>
      <c r="K323" s="168" t="s">
        <v>362</v>
      </c>
      <c r="L323" s="164" t="s">
        <v>666</v>
      </c>
      <c r="M323" s="169">
        <v>0</v>
      </c>
      <c r="N323" s="169"/>
      <c r="O323" s="172"/>
      <c r="P323" s="172"/>
      <c r="Q323" s="168" t="s">
        <v>31</v>
      </c>
      <c r="R323" s="179">
        <v>43913</v>
      </c>
      <c r="S323" s="87" t="s">
        <v>668</v>
      </c>
      <c r="T323" s="6"/>
      <c r="U323" s="6"/>
      <c r="V323" s="6"/>
      <c r="W323" s="6"/>
      <c r="X323" s="6"/>
      <c r="Y323" s="6"/>
      <c r="Z323" s="6"/>
      <c r="AA323" s="6"/>
      <c r="AB323" s="6"/>
    </row>
    <row r="324" ht="18" customHeight="1" spans="2:28">
      <c r="B324" s="164" t="s">
        <v>669</v>
      </c>
      <c r="C324" s="165">
        <v>850834450</v>
      </c>
      <c r="D324" s="165" t="s">
        <v>670</v>
      </c>
      <c r="E324" s="165">
        <v>17192714589</v>
      </c>
      <c r="F324" s="165" t="s">
        <v>27</v>
      </c>
      <c r="G324" s="165">
        <v>1000</v>
      </c>
      <c r="H324" s="165">
        <v>18672882330</v>
      </c>
      <c r="I324" s="165" t="s">
        <v>361</v>
      </c>
      <c r="J324" s="171" t="s">
        <v>367</v>
      </c>
      <c r="K324" s="168" t="s">
        <v>362</v>
      </c>
      <c r="L324" s="164" t="s">
        <v>669</v>
      </c>
      <c r="M324" s="169">
        <v>0</v>
      </c>
      <c r="N324" s="169"/>
      <c r="O324" s="172"/>
      <c r="P324" s="172"/>
      <c r="Q324" s="168" t="s">
        <v>31</v>
      </c>
      <c r="R324" s="179">
        <v>43913</v>
      </c>
      <c r="S324" s="87" t="s">
        <v>668</v>
      </c>
      <c r="T324" s="6"/>
      <c r="U324" s="6"/>
      <c r="V324" s="6"/>
      <c r="W324" s="6"/>
      <c r="X324" s="6"/>
      <c r="Y324" s="6"/>
      <c r="Z324" s="6"/>
      <c r="AA324" s="6"/>
      <c r="AB324" s="6"/>
    </row>
    <row r="325" ht="18" customHeight="1" spans="2:28">
      <c r="B325" s="164" t="s">
        <v>671</v>
      </c>
      <c r="C325" s="165">
        <v>243111393</v>
      </c>
      <c r="D325" s="165" t="s">
        <v>672</v>
      </c>
      <c r="E325" s="165">
        <v>17192710478</v>
      </c>
      <c r="F325" s="165" t="s">
        <v>27</v>
      </c>
      <c r="G325" s="165">
        <v>1000</v>
      </c>
      <c r="H325" s="165">
        <v>13545476959</v>
      </c>
      <c r="I325" s="165" t="s">
        <v>265</v>
      </c>
      <c r="J325" s="174" t="s">
        <v>109</v>
      </c>
      <c r="K325" s="168" t="s">
        <v>266</v>
      </c>
      <c r="L325" s="164" t="s">
        <v>671</v>
      </c>
      <c r="M325" s="169">
        <v>0</v>
      </c>
      <c r="N325" s="169"/>
      <c r="O325" s="172"/>
      <c r="P325" s="172"/>
      <c r="Q325" s="168" t="s">
        <v>31</v>
      </c>
      <c r="R325" s="179">
        <v>43913</v>
      </c>
      <c r="S325" s="8" t="s">
        <v>673</v>
      </c>
      <c r="T325" s="6"/>
      <c r="U325" s="6"/>
      <c r="V325" s="6"/>
      <c r="W325" s="6"/>
      <c r="X325" s="6"/>
      <c r="Y325" s="6"/>
      <c r="Z325" s="6"/>
      <c r="AA325" s="6"/>
      <c r="AB325" s="6"/>
    </row>
    <row r="326" ht="18" customHeight="1" spans="2:28">
      <c r="B326" s="164" t="s">
        <v>674</v>
      </c>
      <c r="C326" s="165">
        <v>128051264</v>
      </c>
      <c r="D326" s="165" t="s">
        <v>675</v>
      </c>
      <c r="E326" s="165">
        <v>17192711408</v>
      </c>
      <c r="F326" s="165" t="s">
        <v>27</v>
      </c>
      <c r="G326" s="165">
        <v>1000</v>
      </c>
      <c r="H326" s="165">
        <v>13545476959</v>
      </c>
      <c r="I326" s="165" t="s">
        <v>265</v>
      </c>
      <c r="J326" s="175" t="s">
        <v>103</v>
      </c>
      <c r="K326" s="168" t="s">
        <v>266</v>
      </c>
      <c r="L326" s="164" t="s">
        <v>674</v>
      </c>
      <c r="M326" s="169">
        <v>0</v>
      </c>
      <c r="N326" s="169"/>
      <c r="O326" s="172"/>
      <c r="P326" s="172"/>
      <c r="Q326" s="168" t="s">
        <v>31</v>
      </c>
      <c r="R326" s="179">
        <v>43913</v>
      </c>
      <c r="S326" s="8" t="s">
        <v>673</v>
      </c>
      <c r="T326" s="6"/>
      <c r="U326" s="6"/>
      <c r="V326" s="6"/>
      <c r="W326" s="6"/>
      <c r="X326" s="6"/>
      <c r="Y326" s="6"/>
      <c r="Z326" s="6"/>
      <c r="AA326" s="6"/>
      <c r="AB326" s="6"/>
    </row>
    <row r="327" ht="18" customHeight="1" spans="2:28">
      <c r="B327" s="164" t="s">
        <v>676</v>
      </c>
      <c r="C327" s="165">
        <v>356428951</v>
      </c>
      <c r="D327" s="165" t="s">
        <v>677</v>
      </c>
      <c r="E327" s="165">
        <v>17192711429</v>
      </c>
      <c r="F327" s="165" t="s">
        <v>27</v>
      </c>
      <c r="G327" s="165">
        <v>1000</v>
      </c>
      <c r="H327" s="165">
        <v>13545476959</v>
      </c>
      <c r="I327" s="165" t="s">
        <v>265</v>
      </c>
      <c r="J327" s="175" t="s">
        <v>103</v>
      </c>
      <c r="K327" s="168" t="s">
        <v>266</v>
      </c>
      <c r="L327" s="164" t="s">
        <v>676</v>
      </c>
      <c r="M327" s="169">
        <v>0</v>
      </c>
      <c r="N327" s="169"/>
      <c r="O327" s="172"/>
      <c r="P327" s="172"/>
      <c r="Q327" s="168" t="s">
        <v>31</v>
      </c>
      <c r="R327" s="179">
        <v>43913</v>
      </c>
      <c r="S327" s="8" t="s">
        <v>673</v>
      </c>
      <c r="T327" s="6"/>
      <c r="U327" s="6"/>
      <c r="V327" s="6"/>
      <c r="W327" s="6"/>
      <c r="X327" s="6"/>
      <c r="Y327" s="6"/>
      <c r="Z327" s="6"/>
      <c r="AA327" s="6"/>
      <c r="AB327" s="6"/>
    </row>
    <row r="328" ht="18" customHeight="1" spans="2:28">
      <c r="B328" s="164" t="s">
        <v>678</v>
      </c>
      <c r="C328" s="165">
        <v>226171846</v>
      </c>
      <c r="D328" s="165" t="s">
        <v>679</v>
      </c>
      <c r="E328" s="165">
        <v>17192714829</v>
      </c>
      <c r="F328" s="165" t="s">
        <v>27</v>
      </c>
      <c r="G328" s="165">
        <v>1000</v>
      </c>
      <c r="H328" s="165">
        <v>15072125895</v>
      </c>
      <c r="I328" s="165" t="s">
        <v>680</v>
      </c>
      <c r="J328" s="175" t="s">
        <v>103</v>
      </c>
      <c r="K328" s="168" t="s">
        <v>681</v>
      </c>
      <c r="L328" s="164" t="s">
        <v>678</v>
      </c>
      <c r="M328" s="169">
        <v>0</v>
      </c>
      <c r="N328" s="169"/>
      <c r="O328" s="172"/>
      <c r="P328" s="172"/>
      <c r="Q328" s="168" t="s">
        <v>31</v>
      </c>
      <c r="R328" s="179">
        <v>43913</v>
      </c>
      <c r="S328" s="8" t="s">
        <v>673</v>
      </c>
      <c r="T328" s="6"/>
      <c r="U328" s="6"/>
      <c r="V328" s="6"/>
      <c r="W328" s="6"/>
      <c r="X328" s="6"/>
      <c r="Y328" s="6"/>
      <c r="Z328" s="6"/>
      <c r="AA328" s="6"/>
      <c r="AB328" s="6"/>
    </row>
    <row r="329" ht="18" customHeight="1" spans="2:28">
      <c r="B329" s="164" t="s">
        <v>682</v>
      </c>
      <c r="C329" s="165">
        <v>967630827</v>
      </c>
      <c r="D329" s="165" t="s">
        <v>683</v>
      </c>
      <c r="E329" s="165">
        <v>17192714936</v>
      </c>
      <c r="F329" s="165" t="s">
        <v>27</v>
      </c>
      <c r="G329" s="165">
        <v>1000</v>
      </c>
      <c r="H329" s="165">
        <v>15072125895</v>
      </c>
      <c r="I329" s="165" t="s">
        <v>680</v>
      </c>
      <c r="J329" s="176" t="s">
        <v>285</v>
      </c>
      <c r="K329" s="168" t="s">
        <v>681</v>
      </c>
      <c r="L329" s="164" t="s">
        <v>682</v>
      </c>
      <c r="M329" s="169">
        <v>0</v>
      </c>
      <c r="N329" s="169"/>
      <c r="O329" s="172"/>
      <c r="P329" s="172"/>
      <c r="Q329" s="168" t="s">
        <v>31</v>
      </c>
      <c r="R329" s="179">
        <v>43913</v>
      </c>
      <c r="S329" s="8" t="s">
        <v>673</v>
      </c>
      <c r="T329" s="6"/>
      <c r="U329" s="6"/>
      <c r="V329" s="6"/>
      <c r="W329" s="6"/>
      <c r="X329" s="6"/>
      <c r="Y329" s="6"/>
      <c r="Z329" s="6"/>
      <c r="AA329" s="6"/>
      <c r="AB329" s="6"/>
    </row>
    <row r="330" s="1" customFormat="1" ht="18" customHeight="1" spans="2:19">
      <c r="B330" s="164" t="s">
        <v>684</v>
      </c>
      <c r="C330" s="165">
        <v>747488052</v>
      </c>
      <c r="D330" s="165" t="s">
        <v>685</v>
      </c>
      <c r="E330" s="165">
        <v>17192714491</v>
      </c>
      <c r="F330" s="165" t="s">
        <v>27</v>
      </c>
      <c r="G330" s="165">
        <v>1000</v>
      </c>
      <c r="H330" s="165">
        <v>18872118075</v>
      </c>
      <c r="I330" s="165" t="s">
        <v>389</v>
      </c>
      <c r="J330" s="177" t="s">
        <v>29</v>
      </c>
      <c r="K330" s="168" t="s">
        <v>390</v>
      </c>
      <c r="L330" s="164" t="s">
        <v>684</v>
      </c>
      <c r="M330" s="169">
        <v>0</v>
      </c>
      <c r="N330" s="169"/>
      <c r="O330" s="172"/>
      <c r="P330" s="172"/>
      <c r="Q330" s="168" t="s">
        <v>31</v>
      </c>
      <c r="R330" s="179">
        <v>43913</v>
      </c>
      <c r="S330" s="8" t="s">
        <v>686</v>
      </c>
    </row>
    <row r="331" s="1" customFormat="1" ht="18" customHeight="1" spans="2:19">
      <c r="B331" s="164" t="s">
        <v>687</v>
      </c>
      <c r="C331" s="165">
        <v>534913361</v>
      </c>
      <c r="D331" s="165" t="s">
        <v>688</v>
      </c>
      <c r="E331" s="165">
        <v>17192710956</v>
      </c>
      <c r="F331" s="165" t="s">
        <v>27</v>
      </c>
      <c r="G331" s="165">
        <v>1000</v>
      </c>
      <c r="H331" s="165">
        <v>13545476959</v>
      </c>
      <c r="I331" s="165" t="s">
        <v>265</v>
      </c>
      <c r="J331" s="174" t="s">
        <v>109</v>
      </c>
      <c r="K331" s="168" t="s">
        <v>266</v>
      </c>
      <c r="L331" s="164" t="s">
        <v>687</v>
      </c>
      <c r="M331" s="169">
        <v>0</v>
      </c>
      <c r="N331" s="169"/>
      <c r="O331" s="172"/>
      <c r="P331" s="172"/>
      <c r="Q331" s="168" t="s">
        <v>31</v>
      </c>
      <c r="R331" s="179">
        <v>43913</v>
      </c>
      <c r="S331" s="8" t="s">
        <v>686</v>
      </c>
    </row>
    <row r="332" ht="18" customHeight="1" spans="2:28">
      <c r="B332" s="164" t="s">
        <v>689</v>
      </c>
      <c r="C332" s="165">
        <v>227144798</v>
      </c>
      <c r="D332" s="165" t="s">
        <v>690</v>
      </c>
      <c r="E332" s="165">
        <v>17192714945</v>
      </c>
      <c r="F332" s="165" t="s">
        <v>27</v>
      </c>
      <c r="G332" s="165">
        <v>1000</v>
      </c>
      <c r="H332" s="165">
        <v>15072125895</v>
      </c>
      <c r="I332" s="165" t="s">
        <v>680</v>
      </c>
      <c r="J332" s="176" t="s">
        <v>285</v>
      </c>
      <c r="K332" s="168" t="s">
        <v>681</v>
      </c>
      <c r="L332" s="164" t="s">
        <v>689</v>
      </c>
      <c r="M332" s="169">
        <v>0</v>
      </c>
      <c r="N332" s="169"/>
      <c r="O332" s="172"/>
      <c r="P332" s="172"/>
      <c r="Q332" s="168" t="s">
        <v>31</v>
      </c>
      <c r="R332" s="179">
        <v>43913</v>
      </c>
      <c r="S332" s="8" t="s">
        <v>691</v>
      </c>
      <c r="T332" s="180"/>
      <c r="U332" s="180"/>
      <c r="V332" s="6"/>
      <c r="W332" s="6"/>
      <c r="X332" s="6"/>
      <c r="Y332" s="6"/>
      <c r="Z332" s="6"/>
      <c r="AA332" s="6"/>
      <c r="AB332" s="6"/>
    </row>
    <row r="333" ht="18" customHeight="1" spans="2:28">
      <c r="B333" s="164" t="s">
        <v>692</v>
      </c>
      <c r="C333" s="165">
        <v>141896778</v>
      </c>
      <c r="D333" s="165" t="s">
        <v>693</v>
      </c>
      <c r="E333" s="165">
        <v>17192715354</v>
      </c>
      <c r="F333" s="165" t="s">
        <v>27</v>
      </c>
      <c r="G333" s="165">
        <v>1000</v>
      </c>
      <c r="H333" s="165">
        <v>18672882330</v>
      </c>
      <c r="I333" s="165" t="s">
        <v>361</v>
      </c>
      <c r="J333" s="174" t="s">
        <v>109</v>
      </c>
      <c r="K333" s="168" t="s">
        <v>362</v>
      </c>
      <c r="L333" s="164" t="s">
        <v>692</v>
      </c>
      <c r="M333" s="169">
        <v>7844.6</v>
      </c>
      <c r="N333" s="169"/>
      <c r="O333" s="169"/>
      <c r="P333" s="169"/>
      <c r="Q333" s="168" t="s">
        <v>31</v>
      </c>
      <c r="R333" s="179">
        <v>43913</v>
      </c>
      <c r="S333" s="8" t="s">
        <v>694</v>
      </c>
      <c r="T333" s="6"/>
      <c r="U333" s="6"/>
      <c r="V333" s="6"/>
      <c r="W333" s="6"/>
      <c r="X333" s="6"/>
      <c r="Y333" s="6"/>
      <c r="Z333" s="6"/>
      <c r="AA333" s="6"/>
      <c r="AB333" s="6"/>
    </row>
    <row r="334" ht="18" customHeight="1" spans="2:28">
      <c r="B334" s="164" t="s">
        <v>695</v>
      </c>
      <c r="C334" s="165">
        <v>462277319</v>
      </c>
      <c r="D334" s="165" t="s">
        <v>696</v>
      </c>
      <c r="E334" s="165">
        <v>17192715608</v>
      </c>
      <c r="F334" s="165" t="s">
        <v>27</v>
      </c>
      <c r="G334" s="165">
        <v>1000</v>
      </c>
      <c r="H334" s="165">
        <v>18672882330</v>
      </c>
      <c r="I334" s="165" t="s">
        <v>361</v>
      </c>
      <c r="J334" s="171" t="s">
        <v>367</v>
      </c>
      <c r="K334" s="168" t="s">
        <v>362</v>
      </c>
      <c r="L334" s="164" t="s">
        <v>695</v>
      </c>
      <c r="M334" s="169">
        <v>8642.37</v>
      </c>
      <c r="N334" s="169"/>
      <c r="O334" s="169"/>
      <c r="P334" s="169"/>
      <c r="Q334" s="168" t="s">
        <v>31</v>
      </c>
      <c r="R334" s="179">
        <v>43913</v>
      </c>
      <c r="S334" s="8" t="s">
        <v>694</v>
      </c>
      <c r="T334" s="6"/>
      <c r="U334" s="6"/>
      <c r="V334" s="6"/>
      <c r="W334" s="6"/>
      <c r="X334" s="6"/>
      <c r="Y334" s="6"/>
      <c r="Z334" s="6"/>
      <c r="AA334" s="6"/>
      <c r="AB334" s="6"/>
    </row>
    <row r="335" ht="18" customHeight="1" spans="2:28">
      <c r="B335" s="164" t="s">
        <v>697</v>
      </c>
      <c r="C335" s="165">
        <v>461654074</v>
      </c>
      <c r="D335" s="165" t="s">
        <v>698</v>
      </c>
      <c r="E335" s="165">
        <v>17192714986</v>
      </c>
      <c r="F335" s="165" t="s">
        <v>27</v>
      </c>
      <c r="G335" s="165">
        <v>1000</v>
      </c>
      <c r="H335" s="165">
        <v>18672882330</v>
      </c>
      <c r="I335" s="165" t="s">
        <v>361</v>
      </c>
      <c r="J335" s="171" t="s">
        <v>367</v>
      </c>
      <c r="K335" s="168" t="s">
        <v>362</v>
      </c>
      <c r="L335" s="164" t="s">
        <v>697</v>
      </c>
      <c r="M335" s="169">
        <v>7846.19</v>
      </c>
      <c r="N335" s="169"/>
      <c r="O335" s="169"/>
      <c r="P335" s="169"/>
      <c r="Q335" s="168" t="s">
        <v>31</v>
      </c>
      <c r="R335" s="179">
        <v>43923</v>
      </c>
      <c r="S335" s="8" t="s">
        <v>694</v>
      </c>
      <c r="T335" s="6"/>
      <c r="U335" s="6"/>
      <c r="V335" s="6"/>
      <c r="W335" s="6"/>
      <c r="X335" s="6"/>
      <c r="Y335" s="6"/>
      <c r="Z335" s="6"/>
      <c r="AA335" s="6"/>
      <c r="AB335" s="6"/>
    </row>
    <row r="336" ht="18" customHeight="1" spans="2:28">
      <c r="B336" s="164" t="s">
        <v>699</v>
      </c>
      <c r="C336" s="165">
        <v>516375951</v>
      </c>
      <c r="D336" s="165" t="s">
        <v>700</v>
      </c>
      <c r="E336" s="165">
        <v>17192714586</v>
      </c>
      <c r="F336" s="165" t="s">
        <v>27</v>
      </c>
      <c r="G336" s="165">
        <v>1000</v>
      </c>
      <c r="H336" s="165">
        <v>18672882330</v>
      </c>
      <c r="I336" s="165" t="s">
        <v>361</v>
      </c>
      <c r="J336" s="171" t="s">
        <v>367</v>
      </c>
      <c r="K336" s="168" t="s">
        <v>362</v>
      </c>
      <c r="L336" s="164" t="s">
        <v>699</v>
      </c>
      <c r="M336" s="169">
        <v>7947.58</v>
      </c>
      <c r="N336" s="169"/>
      <c r="O336" s="169"/>
      <c r="P336" s="169"/>
      <c r="Q336" s="168" t="s">
        <v>31</v>
      </c>
      <c r="R336" s="179">
        <v>43913</v>
      </c>
      <c r="S336" s="8" t="s">
        <v>694</v>
      </c>
      <c r="T336" s="6"/>
      <c r="U336" s="6"/>
      <c r="V336" s="6"/>
      <c r="W336" s="6"/>
      <c r="X336" s="6"/>
      <c r="Y336" s="6"/>
      <c r="Z336" s="6"/>
      <c r="AA336" s="6"/>
      <c r="AB336" s="6"/>
    </row>
    <row r="337" ht="18" customHeight="1" spans="2:28">
      <c r="B337" s="164" t="s">
        <v>701</v>
      </c>
      <c r="C337" s="165">
        <v>822304964</v>
      </c>
      <c r="D337" s="165" t="s">
        <v>702</v>
      </c>
      <c r="E337" s="165">
        <v>17192710461</v>
      </c>
      <c r="F337" s="165" t="s">
        <v>27</v>
      </c>
      <c r="G337" s="165">
        <v>1000</v>
      </c>
      <c r="H337" s="165">
        <v>13545476959</v>
      </c>
      <c r="I337" s="165" t="s">
        <v>265</v>
      </c>
      <c r="J337" s="174" t="s">
        <v>109</v>
      </c>
      <c r="K337" s="168" t="s">
        <v>266</v>
      </c>
      <c r="L337" s="164" t="s">
        <v>701</v>
      </c>
      <c r="M337" s="169">
        <v>7944.43</v>
      </c>
      <c r="N337" s="169"/>
      <c r="O337" s="169"/>
      <c r="P337" s="169"/>
      <c r="Q337" s="168" t="s">
        <v>31</v>
      </c>
      <c r="R337" s="179">
        <v>43913</v>
      </c>
      <c r="S337" s="8" t="s">
        <v>703</v>
      </c>
      <c r="T337" s="6"/>
      <c r="U337" s="6"/>
      <c r="V337" s="6"/>
      <c r="W337" s="6"/>
      <c r="X337" s="6"/>
      <c r="Y337" s="6"/>
      <c r="Z337" s="6"/>
      <c r="AA337" s="6"/>
      <c r="AB337" s="6"/>
    </row>
    <row r="338" ht="18" customHeight="1" spans="2:28">
      <c r="B338" s="164" t="s">
        <v>704</v>
      </c>
      <c r="C338" s="165">
        <v>690791128</v>
      </c>
      <c r="D338" s="165" t="s">
        <v>705</v>
      </c>
      <c r="E338" s="165">
        <v>17192710731</v>
      </c>
      <c r="F338" s="165" t="s">
        <v>27</v>
      </c>
      <c r="G338" s="165">
        <v>1000</v>
      </c>
      <c r="H338" s="165">
        <v>13545476959</v>
      </c>
      <c r="I338" s="165" t="s">
        <v>265</v>
      </c>
      <c r="J338" s="174" t="s">
        <v>109</v>
      </c>
      <c r="K338" s="168" t="s">
        <v>266</v>
      </c>
      <c r="L338" s="164" t="s">
        <v>704</v>
      </c>
      <c r="M338" s="169">
        <v>7849.91</v>
      </c>
      <c r="N338" s="169"/>
      <c r="O338" s="169"/>
      <c r="P338" s="169"/>
      <c r="Q338" s="168" t="s">
        <v>31</v>
      </c>
      <c r="R338" s="179">
        <v>43913</v>
      </c>
      <c r="S338" s="8" t="s">
        <v>703</v>
      </c>
      <c r="T338" s="6"/>
      <c r="U338" s="6"/>
      <c r="V338" s="6"/>
      <c r="W338" s="6"/>
      <c r="X338" s="6"/>
      <c r="Y338" s="6"/>
      <c r="Z338" s="6"/>
      <c r="AA338" s="6"/>
      <c r="AB338" s="6"/>
    </row>
    <row r="339" ht="18" customHeight="1" spans="2:28">
      <c r="B339" s="164" t="s">
        <v>706</v>
      </c>
      <c r="C339" s="165">
        <v>343625652</v>
      </c>
      <c r="D339" s="165" t="s">
        <v>707</v>
      </c>
      <c r="E339" s="165">
        <v>17192710998</v>
      </c>
      <c r="F339" s="165" t="s">
        <v>27</v>
      </c>
      <c r="G339" s="165">
        <v>1000</v>
      </c>
      <c r="H339" s="165">
        <v>13545476959</v>
      </c>
      <c r="I339" s="165" t="s">
        <v>265</v>
      </c>
      <c r="J339" s="174" t="s">
        <v>109</v>
      </c>
      <c r="K339" s="168" t="s">
        <v>266</v>
      </c>
      <c r="L339" s="164" t="s">
        <v>706</v>
      </c>
      <c r="M339" s="169">
        <v>7945.74</v>
      </c>
      <c r="N339" s="169"/>
      <c r="O339" s="169"/>
      <c r="P339" s="169"/>
      <c r="Q339" s="168" t="s">
        <v>31</v>
      </c>
      <c r="R339" s="179">
        <v>43913</v>
      </c>
      <c r="S339" s="8" t="s">
        <v>703</v>
      </c>
      <c r="T339" s="6"/>
      <c r="U339" s="6"/>
      <c r="V339" s="6"/>
      <c r="W339" s="6"/>
      <c r="X339" s="6"/>
      <c r="Y339" s="6"/>
      <c r="Z339" s="6"/>
      <c r="AA339" s="6"/>
      <c r="AB339" s="6"/>
    </row>
    <row r="340" ht="18" customHeight="1" spans="2:28">
      <c r="B340" s="164" t="s">
        <v>708</v>
      </c>
      <c r="C340" s="165">
        <v>921774161</v>
      </c>
      <c r="D340" s="165" t="s">
        <v>709</v>
      </c>
      <c r="E340" s="165">
        <v>17192715334</v>
      </c>
      <c r="F340" s="165" t="s">
        <v>27</v>
      </c>
      <c r="G340" s="165">
        <v>1000</v>
      </c>
      <c r="H340" s="165">
        <v>18672882330</v>
      </c>
      <c r="I340" s="165" t="s">
        <v>361</v>
      </c>
      <c r="J340" s="174" t="s">
        <v>109</v>
      </c>
      <c r="K340" s="168" t="s">
        <v>362</v>
      </c>
      <c r="L340" s="164" t="s">
        <v>708</v>
      </c>
      <c r="M340" s="169">
        <v>8048.71</v>
      </c>
      <c r="N340" s="169"/>
      <c r="O340" s="169"/>
      <c r="P340" s="169"/>
      <c r="Q340" s="168" t="s">
        <v>31</v>
      </c>
      <c r="R340" s="179">
        <v>43913</v>
      </c>
      <c r="S340" s="8" t="s">
        <v>710</v>
      </c>
      <c r="T340" s="6"/>
      <c r="U340" s="6"/>
      <c r="V340" s="6"/>
      <c r="W340" s="6"/>
      <c r="X340" s="6"/>
      <c r="Y340" s="6"/>
      <c r="Z340" s="6"/>
      <c r="AA340" s="6"/>
      <c r="AB340" s="6"/>
    </row>
    <row r="341" ht="18" customHeight="1" spans="2:28">
      <c r="B341" s="164" t="s">
        <v>711</v>
      </c>
      <c r="C341" s="165">
        <v>468397439</v>
      </c>
      <c r="D341" s="165" t="s">
        <v>712</v>
      </c>
      <c r="E341" s="165">
        <v>17192715411</v>
      </c>
      <c r="F341" s="165" t="s">
        <v>27</v>
      </c>
      <c r="G341" s="165">
        <v>1000</v>
      </c>
      <c r="H341" s="165">
        <v>18672882330</v>
      </c>
      <c r="I341" s="165" t="s">
        <v>361</v>
      </c>
      <c r="J341" s="174" t="s">
        <v>109</v>
      </c>
      <c r="K341" s="168" t="s">
        <v>362</v>
      </c>
      <c r="L341" s="164" t="s">
        <v>711</v>
      </c>
      <c r="M341" s="169">
        <v>8442.73</v>
      </c>
      <c r="N341" s="169"/>
      <c r="O341" s="169"/>
      <c r="P341" s="169"/>
      <c r="Q341" s="168" t="s">
        <v>31</v>
      </c>
      <c r="R341" s="179">
        <v>43913</v>
      </c>
      <c r="S341" s="8" t="s">
        <v>710</v>
      </c>
      <c r="T341" s="6"/>
      <c r="U341" s="6"/>
      <c r="V341" s="6"/>
      <c r="W341" s="6"/>
      <c r="X341" s="6"/>
      <c r="Y341" s="6"/>
      <c r="Z341" s="6"/>
      <c r="AA341" s="6"/>
      <c r="AB341" s="6"/>
    </row>
    <row r="342" ht="18" customHeight="1" spans="2:28">
      <c r="B342" s="164" t="s">
        <v>713</v>
      </c>
      <c r="C342" s="165">
        <v>119535694</v>
      </c>
      <c r="D342" s="165" t="s">
        <v>714</v>
      </c>
      <c r="E342" s="165">
        <v>17192710094</v>
      </c>
      <c r="F342" s="165" t="s">
        <v>27</v>
      </c>
      <c r="G342" s="165">
        <v>1000</v>
      </c>
      <c r="H342" s="165">
        <v>18672882330</v>
      </c>
      <c r="I342" s="165" t="s">
        <v>361</v>
      </c>
      <c r="J342" s="174" t="s">
        <v>109</v>
      </c>
      <c r="K342" s="168" t="s">
        <v>362</v>
      </c>
      <c r="L342" s="164" t="s">
        <v>713</v>
      </c>
      <c r="M342" s="169">
        <v>7945.37</v>
      </c>
      <c r="N342" s="169"/>
      <c r="O342" s="169"/>
      <c r="P342" s="169"/>
      <c r="Q342" s="201" t="s">
        <v>31</v>
      </c>
      <c r="R342" s="179">
        <v>43913</v>
      </c>
      <c r="S342" s="8" t="s">
        <v>710</v>
      </c>
      <c r="T342" s="6"/>
      <c r="U342" s="6"/>
      <c r="V342" s="6"/>
      <c r="W342" s="6"/>
      <c r="X342" s="6"/>
      <c r="Y342" s="6"/>
      <c r="Z342" s="6"/>
      <c r="AA342" s="6"/>
      <c r="AB342" s="6"/>
    </row>
    <row r="343" ht="18" customHeight="1" spans="2:28">
      <c r="B343" s="164" t="s">
        <v>715</v>
      </c>
      <c r="C343" s="165">
        <v>374785933</v>
      </c>
      <c r="D343" s="165" t="s">
        <v>716</v>
      </c>
      <c r="E343" s="165">
        <v>17192715431</v>
      </c>
      <c r="F343" s="165" t="s">
        <v>27</v>
      </c>
      <c r="G343" s="165">
        <v>1000</v>
      </c>
      <c r="H343" s="165">
        <v>18672882330</v>
      </c>
      <c r="I343" s="165" t="s">
        <v>361</v>
      </c>
      <c r="J343" s="174" t="s">
        <v>109</v>
      </c>
      <c r="K343" s="168" t="s">
        <v>362</v>
      </c>
      <c r="L343" s="164" t="s">
        <v>715</v>
      </c>
      <c r="M343" s="169">
        <v>7945.7</v>
      </c>
      <c r="N343" s="169"/>
      <c r="O343" s="169"/>
      <c r="P343" s="169"/>
      <c r="Q343" s="201" t="s">
        <v>31</v>
      </c>
      <c r="R343" s="179">
        <v>43913</v>
      </c>
      <c r="S343" s="8" t="s">
        <v>710</v>
      </c>
      <c r="T343" s="6"/>
      <c r="U343" s="6"/>
      <c r="V343" s="6"/>
      <c r="W343" s="6"/>
      <c r="X343" s="6"/>
      <c r="Y343" s="6"/>
      <c r="Z343" s="6"/>
      <c r="AA343" s="6"/>
      <c r="AB343" s="6"/>
    </row>
    <row r="344" ht="18" customHeight="1" spans="2:28">
      <c r="B344" s="164" t="s">
        <v>717</v>
      </c>
      <c r="C344" s="165">
        <v>245317681</v>
      </c>
      <c r="D344" s="165" t="s">
        <v>718</v>
      </c>
      <c r="E344" s="165">
        <v>17192715430</v>
      </c>
      <c r="F344" s="165" t="s">
        <v>27</v>
      </c>
      <c r="G344" s="165">
        <v>1000</v>
      </c>
      <c r="H344" s="165">
        <v>18672882330</v>
      </c>
      <c r="I344" s="165" t="s">
        <v>361</v>
      </c>
      <c r="J344" s="174" t="s">
        <v>109</v>
      </c>
      <c r="K344" s="168" t="s">
        <v>362</v>
      </c>
      <c r="L344" s="164" t="s">
        <v>717</v>
      </c>
      <c r="M344" s="169">
        <v>8046.93</v>
      </c>
      <c r="N344" s="169"/>
      <c r="O344" s="169"/>
      <c r="P344" s="169"/>
      <c r="Q344" s="201" t="s">
        <v>31</v>
      </c>
      <c r="R344" s="179">
        <v>43913</v>
      </c>
      <c r="S344" s="8" t="s">
        <v>710</v>
      </c>
      <c r="T344" s="6"/>
      <c r="U344" s="6"/>
      <c r="V344" s="6"/>
      <c r="W344" s="6"/>
      <c r="X344" s="6"/>
      <c r="Y344" s="6"/>
      <c r="Z344" s="6"/>
      <c r="AA344" s="6"/>
      <c r="AB344" s="6"/>
    </row>
    <row r="345" ht="18" customHeight="1" spans="2:28">
      <c r="B345" s="164" t="s">
        <v>719</v>
      </c>
      <c r="C345" s="165">
        <v>395394090</v>
      </c>
      <c r="D345" s="165" t="s">
        <v>720</v>
      </c>
      <c r="E345" s="165">
        <v>17192714989</v>
      </c>
      <c r="F345" s="165" t="s">
        <v>27</v>
      </c>
      <c r="G345" s="165">
        <v>1000</v>
      </c>
      <c r="H345" s="165">
        <v>18672882330</v>
      </c>
      <c r="I345" s="165" t="s">
        <v>361</v>
      </c>
      <c r="J345" s="171" t="s">
        <v>367</v>
      </c>
      <c r="K345" s="168" t="s">
        <v>362</v>
      </c>
      <c r="L345" s="164" t="s">
        <v>719</v>
      </c>
      <c r="M345" s="169">
        <v>9833.33</v>
      </c>
      <c r="N345" s="169"/>
      <c r="O345" s="169"/>
      <c r="P345" s="169"/>
      <c r="Q345" s="201" t="s">
        <v>31</v>
      </c>
      <c r="R345" s="179">
        <v>43913</v>
      </c>
      <c r="S345" s="8" t="s">
        <v>710</v>
      </c>
      <c r="T345" s="6"/>
      <c r="U345" s="6"/>
      <c r="V345" s="6"/>
      <c r="W345" s="6"/>
      <c r="X345" s="6"/>
      <c r="Y345" s="6"/>
      <c r="Z345" s="6"/>
      <c r="AA345" s="6"/>
      <c r="AB345" s="6"/>
    </row>
    <row r="346" ht="18" customHeight="1" spans="2:28">
      <c r="B346" s="164" t="s">
        <v>721</v>
      </c>
      <c r="C346" s="165">
        <v>214698047</v>
      </c>
      <c r="D346" s="165" t="s">
        <v>722</v>
      </c>
      <c r="E346" s="165">
        <v>17192714984</v>
      </c>
      <c r="F346" s="165" t="s">
        <v>27</v>
      </c>
      <c r="G346" s="165">
        <v>1000</v>
      </c>
      <c r="H346" s="165">
        <v>18672882330</v>
      </c>
      <c r="I346" s="165" t="s">
        <v>361</v>
      </c>
      <c r="J346" s="171" t="s">
        <v>367</v>
      </c>
      <c r="K346" s="168" t="s">
        <v>362</v>
      </c>
      <c r="L346" s="164" t="s">
        <v>721</v>
      </c>
      <c r="M346" s="169">
        <v>7947.32</v>
      </c>
      <c r="N346" s="169"/>
      <c r="O346" s="169"/>
      <c r="P346" s="169"/>
      <c r="Q346" s="201" t="s">
        <v>31</v>
      </c>
      <c r="R346" s="179">
        <v>43913</v>
      </c>
      <c r="S346" s="8" t="s">
        <v>710</v>
      </c>
      <c r="T346" s="6"/>
      <c r="U346" s="6"/>
      <c r="V346" s="6"/>
      <c r="W346" s="6"/>
      <c r="X346" s="6"/>
      <c r="Y346" s="6"/>
      <c r="Z346" s="6"/>
      <c r="AA346" s="6"/>
      <c r="AB346" s="6"/>
    </row>
    <row r="347" ht="18" customHeight="1" spans="2:28">
      <c r="B347" s="164" t="s">
        <v>723</v>
      </c>
      <c r="C347" s="165">
        <v>391168722</v>
      </c>
      <c r="D347" s="165" t="s">
        <v>724</v>
      </c>
      <c r="E347" s="165">
        <v>17192714592</v>
      </c>
      <c r="F347" s="165" t="s">
        <v>27</v>
      </c>
      <c r="G347" s="165">
        <v>1000</v>
      </c>
      <c r="H347" s="165">
        <v>18672882330</v>
      </c>
      <c r="I347" s="165" t="s">
        <v>361</v>
      </c>
      <c r="J347" s="171" t="s">
        <v>367</v>
      </c>
      <c r="K347" s="168" t="s">
        <v>362</v>
      </c>
      <c r="L347" s="164" t="s">
        <v>723</v>
      </c>
      <c r="M347" s="169">
        <v>9435.39</v>
      </c>
      <c r="N347" s="169"/>
      <c r="O347" s="169"/>
      <c r="P347" s="169"/>
      <c r="Q347" s="201" t="s">
        <v>31</v>
      </c>
      <c r="R347" s="179">
        <v>43913</v>
      </c>
      <c r="S347" s="8" t="s">
        <v>710</v>
      </c>
      <c r="T347" s="6"/>
      <c r="U347" s="6"/>
      <c r="V347" s="6"/>
      <c r="W347" s="6"/>
      <c r="X347" s="6"/>
      <c r="Y347" s="6"/>
      <c r="Z347" s="6"/>
      <c r="AA347" s="6"/>
      <c r="AB347" s="6"/>
    </row>
    <row r="348" ht="18" customHeight="1" spans="2:28">
      <c r="B348" s="164" t="s">
        <v>725</v>
      </c>
      <c r="C348" s="165">
        <v>807450909</v>
      </c>
      <c r="D348" s="165" t="s">
        <v>726</v>
      </c>
      <c r="E348" s="165">
        <v>16572877618</v>
      </c>
      <c r="F348" s="165" t="s">
        <v>27</v>
      </c>
      <c r="G348" s="165">
        <v>1000</v>
      </c>
      <c r="H348" s="165">
        <v>16602049418</v>
      </c>
      <c r="I348" s="165" t="s">
        <v>377</v>
      </c>
      <c r="J348" s="174" t="s">
        <v>109</v>
      </c>
      <c r="K348" s="168" t="s">
        <v>378</v>
      </c>
      <c r="L348" s="164" t="s">
        <v>725</v>
      </c>
      <c r="M348" s="169">
        <v>9038.41</v>
      </c>
      <c r="N348" s="169"/>
      <c r="O348" s="169"/>
      <c r="P348" s="169"/>
      <c r="Q348" s="202" t="s">
        <v>31</v>
      </c>
      <c r="R348" s="203">
        <v>43861</v>
      </c>
      <c r="S348" s="8" t="s">
        <v>710</v>
      </c>
      <c r="T348" s="6"/>
      <c r="U348" s="6"/>
      <c r="V348" s="6"/>
      <c r="W348" s="6"/>
      <c r="X348" s="6"/>
      <c r="Y348" s="6"/>
      <c r="Z348" s="6"/>
      <c r="AA348" s="6"/>
      <c r="AB348" s="6"/>
    </row>
    <row r="349" ht="18" customHeight="1" spans="2:28">
      <c r="B349" s="164" t="s">
        <v>727</v>
      </c>
      <c r="C349" s="165">
        <v>966697625</v>
      </c>
      <c r="D349" s="165" t="s">
        <v>728</v>
      </c>
      <c r="E349" s="165">
        <v>16572877621</v>
      </c>
      <c r="F349" s="165" t="s">
        <v>27</v>
      </c>
      <c r="G349" s="165">
        <v>1000</v>
      </c>
      <c r="H349" s="165">
        <v>16602049418</v>
      </c>
      <c r="I349" s="165" t="s">
        <v>377</v>
      </c>
      <c r="J349" s="174" t="s">
        <v>109</v>
      </c>
      <c r="K349" s="168" t="s">
        <v>378</v>
      </c>
      <c r="L349" s="164" t="s">
        <v>727</v>
      </c>
      <c r="M349" s="169">
        <v>10031.38</v>
      </c>
      <c r="N349" s="169"/>
      <c r="O349" s="169"/>
      <c r="P349" s="169"/>
      <c r="Q349" s="202" t="s">
        <v>31</v>
      </c>
      <c r="R349" s="203">
        <v>43861</v>
      </c>
      <c r="S349" s="8" t="s">
        <v>710</v>
      </c>
      <c r="T349" s="6"/>
      <c r="U349" s="6"/>
      <c r="V349" s="6"/>
      <c r="W349" s="6"/>
      <c r="X349" s="6"/>
      <c r="Y349" s="6"/>
      <c r="Z349" s="6"/>
      <c r="AA349" s="6"/>
      <c r="AB349" s="6"/>
    </row>
    <row r="350" ht="18" customHeight="1" spans="2:28">
      <c r="B350" s="164" t="s">
        <v>729</v>
      </c>
      <c r="C350" s="165">
        <v>320186493</v>
      </c>
      <c r="D350" s="165" t="s">
        <v>730</v>
      </c>
      <c r="E350" s="165">
        <v>17192714517</v>
      </c>
      <c r="F350" s="165" t="s">
        <v>27</v>
      </c>
      <c r="G350" s="165">
        <v>1000</v>
      </c>
      <c r="H350" s="165">
        <v>18872118075</v>
      </c>
      <c r="I350" s="165" t="s">
        <v>389</v>
      </c>
      <c r="J350" s="185" t="s">
        <v>170</v>
      </c>
      <c r="K350" s="168" t="s">
        <v>390</v>
      </c>
      <c r="L350" s="164" t="s">
        <v>729</v>
      </c>
      <c r="M350" s="169">
        <v>8941.32</v>
      </c>
      <c r="N350" s="169"/>
      <c r="O350" s="169"/>
      <c r="P350" s="169"/>
      <c r="Q350" s="168" t="s">
        <v>31</v>
      </c>
      <c r="R350" s="179">
        <v>43920</v>
      </c>
      <c r="S350" s="8" t="s">
        <v>703</v>
      </c>
      <c r="T350" s="1"/>
      <c r="U350" s="6"/>
      <c r="V350" s="6"/>
      <c r="W350" s="6"/>
      <c r="X350" s="6"/>
      <c r="Y350" s="6"/>
      <c r="Z350" s="6"/>
      <c r="AA350" s="6"/>
      <c r="AB350" s="6"/>
    </row>
    <row r="351" ht="18" customHeight="1" spans="2:28">
      <c r="B351" s="164" t="s">
        <v>731</v>
      </c>
      <c r="C351" s="165">
        <v>809282502</v>
      </c>
      <c r="D351" s="165" t="s">
        <v>732</v>
      </c>
      <c r="E351" s="165">
        <v>17192714450</v>
      </c>
      <c r="F351" s="165" t="s">
        <v>27</v>
      </c>
      <c r="G351" s="165">
        <v>1000</v>
      </c>
      <c r="H351" s="165">
        <v>18872118075</v>
      </c>
      <c r="I351" s="165" t="s">
        <v>389</v>
      </c>
      <c r="J351" s="185" t="s">
        <v>170</v>
      </c>
      <c r="K351" s="168" t="s">
        <v>390</v>
      </c>
      <c r="L351" s="164" t="s">
        <v>731</v>
      </c>
      <c r="M351" s="169">
        <v>8938.78</v>
      </c>
      <c r="N351" s="169"/>
      <c r="O351" s="169"/>
      <c r="P351" s="169"/>
      <c r="Q351" s="168" t="s">
        <v>31</v>
      </c>
      <c r="R351" s="179">
        <v>43913</v>
      </c>
      <c r="S351" s="8" t="s">
        <v>710</v>
      </c>
      <c r="T351" s="6"/>
      <c r="U351" s="6"/>
      <c r="V351" s="6"/>
      <c r="W351" s="6"/>
      <c r="X351" s="6"/>
      <c r="Y351" s="6"/>
      <c r="Z351" s="6"/>
      <c r="AA351" s="6"/>
      <c r="AB351" s="6"/>
    </row>
    <row r="352" ht="18" customHeight="1" spans="2:28">
      <c r="B352" s="164" t="s">
        <v>733</v>
      </c>
      <c r="C352" s="165">
        <v>780159088</v>
      </c>
      <c r="D352" s="165" t="s">
        <v>734</v>
      </c>
      <c r="E352" s="165">
        <v>17192714403</v>
      </c>
      <c r="F352" s="165" t="s">
        <v>27</v>
      </c>
      <c r="G352" s="165">
        <v>1000</v>
      </c>
      <c r="H352" s="165">
        <v>18872118075</v>
      </c>
      <c r="I352" s="165" t="s">
        <v>389</v>
      </c>
      <c r="J352" s="177" t="s">
        <v>29</v>
      </c>
      <c r="K352" s="168" t="s">
        <v>390</v>
      </c>
      <c r="L352" s="164" t="s">
        <v>733</v>
      </c>
      <c r="M352" s="169">
        <v>8044.23</v>
      </c>
      <c r="N352" s="169"/>
      <c r="O352" s="169"/>
      <c r="P352" s="169"/>
      <c r="Q352" s="168" t="s">
        <v>31</v>
      </c>
      <c r="R352" s="179">
        <v>43913</v>
      </c>
      <c r="S352" s="8" t="s">
        <v>703</v>
      </c>
      <c r="T352" s="6"/>
      <c r="U352" s="6"/>
      <c r="V352" s="6"/>
      <c r="W352" s="6"/>
      <c r="X352" s="6"/>
      <c r="Y352" s="6"/>
      <c r="Z352" s="6"/>
      <c r="AA352" s="6"/>
      <c r="AB352" s="6"/>
    </row>
    <row r="353" ht="18" customHeight="1" spans="2:28">
      <c r="B353" s="164" t="s">
        <v>735</v>
      </c>
      <c r="C353" s="168">
        <v>732218670</v>
      </c>
      <c r="D353" s="168" t="s">
        <v>736</v>
      </c>
      <c r="E353" s="165">
        <v>17192714828</v>
      </c>
      <c r="F353" s="165" t="s">
        <v>27</v>
      </c>
      <c r="G353" s="165">
        <v>1000</v>
      </c>
      <c r="H353" s="165">
        <v>15072125895</v>
      </c>
      <c r="I353" s="165" t="s">
        <v>680</v>
      </c>
      <c r="J353" s="175" t="s">
        <v>103</v>
      </c>
      <c r="K353" s="168" t="s">
        <v>681</v>
      </c>
      <c r="L353" s="164" t="s">
        <v>735</v>
      </c>
      <c r="M353" s="169">
        <v>7948.92</v>
      </c>
      <c r="N353" s="169"/>
      <c r="O353" s="169"/>
      <c r="P353" s="169"/>
      <c r="Q353" s="202" t="s">
        <v>31</v>
      </c>
      <c r="R353" s="179">
        <v>43920</v>
      </c>
      <c r="S353" s="8" t="s">
        <v>703</v>
      </c>
      <c r="T353" s="6"/>
      <c r="U353" s="6"/>
      <c r="V353" s="6"/>
      <c r="W353" s="6"/>
      <c r="X353" s="6"/>
      <c r="Y353" s="6"/>
      <c r="Z353" s="6"/>
      <c r="AA353" s="6"/>
      <c r="AB353" s="6"/>
    </row>
    <row r="354" ht="18" customHeight="1" spans="2:28">
      <c r="B354" s="164" t="s">
        <v>737</v>
      </c>
      <c r="C354" s="168">
        <v>525768162</v>
      </c>
      <c r="D354" s="168" t="s">
        <v>738</v>
      </c>
      <c r="E354" s="165">
        <v>17192714889</v>
      </c>
      <c r="F354" s="165" t="s">
        <v>27</v>
      </c>
      <c r="G354" s="165">
        <v>1000</v>
      </c>
      <c r="H354" s="165">
        <v>15072125895</v>
      </c>
      <c r="I354" s="165" t="s">
        <v>680</v>
      </c>
      <c r="J354" s="175" t="s">
        <v>103</v>
      </c>
      <c r="K354" s="168" t="s">
        <v>681</v>
      </c>
      <c r="L354" s="164" t="s">
        <v>737</v>
      </c>
      <c r="M354" s="169">
        <v>7947.7</v>
      </c>
      <c r="N354" s="169"/>
      <c r="O354" s="169"/>
      <c r="P354" s="169"/>
      <c r="Q354" s="202" t="s">
        <v>31</v>
      </c>
      <c r="R354" s="179">
        <v>43913</v>
      </c>
      <c r="S354" s="8" t="s">
        <v>703</v>
      </c>
      <c r="T354" s="6"/>
      <c r="U354" s="6"/>
      <c r="V354" s="6"/>
      <c r="W354" s="6"/>
      <c r="X354" s="6"/>
      <c r="Y354" s="6"/>
      <c r="Z354" s="6"/>
      <c r="AA354" s="6"/>
      <c r="AB354" s="6"/>
    </row>
    <row r="355" ht="18" customHeight="1" spans="2:28">
      <c r="B355" s="164" t="s">
        <v>739</v>
      </c>
      <c r="C355" s="168">
        <v>379548521</v>
      </c>
      <c r="D355" s="168" t="s">
        <v>740</v>
      </c>
      <c r="E355" s="165">
        <v>17192714961</v>
      </c>
      <c r="F355" s="165" t="s">
        <v>27</v>
      </c>
      <c r="G355" s="165">
        <v>1000</v>
      </c>
      <c r="H355" s="165">
        <v>15072125895</v>
      </c>
      <c r="I355" s="165" t="s">
        <v>680</v>
      </c>
      <c r="J355" s="175" t="s">
        <v>103</v>
      </c>
      <c r="K355" s="168" t="s">
        <v>681</v>
      </c>
      <c r="L355" s="164" t="s">
        <v>739</v>
      </c>
      <c r="M355" s="169">
        <v>8938.98</v>
      </c>
      <c r="N355" s="169"/>
      <c r="O355" s="169"/>
      <c r="P355" s="169"/>
      <c r="Q355" s="202" t="s">
        <v>31</v>
      </c>
      <c r="R355" s="179">
        <v>43913</v>
      </c>
      <c r="S355" s="8" t="s">
        <v>703</v>
      </c>
      <c r="T355" s="6"/>
      <c r="U355" s="6"/>
      <c r="V355" s="6"/>
      <c r="W355" s="6"/>
      <c r="X355" s="6"/>
      <c r="Y355" s="6"/>
      <c r="Z355" s="6"/>
      <c r="AA355" s="6"/>
      <c r="AB355" s="6"/>
    </row>
    <row r="356" ht="18" customHeight="1" spans="2:28">
      <c r="B356" s="164" t="s">
        <v>741</v>
      </c>
      <c r="C356" s="168">
        <v>968211200</v>
      </c>
      <c r="D356" s="168" t="s">
        <v>742</v>
      </c>
      <c r="E356" s="165">
        <v>17192714833</v>
      </c>
      <c r="F356" s="165" t="s">
        <v>27</v>
      </c>
      <c r="G356" s="165">
        <v>1000</v>
      </c>
      <c r="H356" s="165">
        <v>15072125895</v>
      </c>
      <c r="I356" s="165" t="s">
        <v>680</v>
      </c>
      <c r="J356" s="175" t="s">
        <v>103</v>
      </c>
      <c r="K356" s="168" t="s">
        <v>681</v>
      </c>
      <c r="L356" s="164" t="s">
        <v>741</v>
      </c>
      <c r="M356" s="169">
        <v>8538.77</v>
      </c>
      <c r="N356" s="169"/>
      <c r="O356" s="169"/>
      <c r="P356" s="169"/>
      <c r="Q356" s="202" t="s">
        <v>31</v>
      </c>
      <c r="R356" s="179">
        <v>43920</v>
      </c>
      <c r="S356" s="8" t="s">
        <v>710</v>
      </c>
      <c r="T356" s="6"/>
      <c r="U356" s="6"/>
      <c r="V356" s="6"/>
      <c r="W356" s="6"/>
      <c r="X356" s="6"/>
      <c r="Y356" s="6"/>
      <c r="Z356" s="6"/>
      <c r="AA356" s="6"/>
      <c r="AB356" s="6"/>
    </row>
    <row r="357" ht="18" customHeight="1" spans="2:28">
      <c r="B357" s="164" t="s">
        <v>743</v>
      </c>
      <c r="C357" s="168">
        <v>175131659</v>
      </c>
      <c r="D357" s="168" t="s">
        <v>744</v>
      </c>
      <c r="E357" s="165">
        <v>17192714872</v>
      </c>
      <c r="F357" s="165" t="s">
        <v>27</v>
      </c>
      <c r="G357" s="165">
        <v>1000</v>
      </c>
      <c r="H357" s="165">
        <v>15072125895</v>
      </c>
      <c r="I357" s="165" t="s">
        <v>680</v>
      </c>
      <c r="J357" s="175" t="s">
        <v>103</v>
      </c>
      <c r="K357" s="168" t="s">
        <v>681</v>
      </c>
      <c r="L357" s="164" t="s">
        <v>743</v>
      </c>
      <c r="M357" s="169">
        <v>8041.09</v>
      </c>
      <c r="N357" s="169"/>
      <c r="O357" s="169"/>
      <c r="P357" s="169"/>
      <c r="Q357" s="202" t="s">
        <v>31</v>
      </c>
      <c r="R357" s="179">
        <v>43920</v>
      </c>
      <c r="S357" s="8" t="s">
        <v>710</v>
      </c>
      <c r="T357" s="6"/>
      <c r="U357" s="6"/>
      <c r="V357" s="6"/>
      <c r="W357" s="6"/>
      <c r="X357" s="6"/>
      <c r="Y357" s="6"/>
      <c r="Z357" s="6"/>
      <c r="AA357" s="6"/>
      <c r="AB357" s="6"/>
    </row>
    <row r="358" ht="18" customHeight="1" spans="2:28">
      <c r="B358" s="164" t="s">
        <v>745</v>
      </c>
      <c r="C358" s="168">
        <v>167115616</v>
      </c>
      <c r="D358" s="168" t="s">
        <v>746</v>
      </c>
      <c r="E358" s="165">
        <v>17192714927</v>
      </c>
      <c r="F358" s="165" t="s">
        <v>27</v>
      </c>
      <c r="G358" s="165">
        <v>1000</v>
      </c>
      <c r="H358" s="165">
        <v>15072125895</v>
      </c>
      <c r="I358" s="165" t="s">
        <v>680</v>
      </c>
      <c r="J358" s="176" t="s">
        <v>285</v>
      </c>
      <c r="K358" s="168" t="s">
        <v>681</v>
      </c>
      <c r="L358" s="164" t="s">
        <v>745</v>
      </c>
      <c r="M358" s="169">
        <v>7947.32</v>
      </c>
      <c r="N358" s="169"/>
      <c r="O358" s="169"/>
      <c r="P358" s="169"/>
      <c r="Q358" s="202" t="s">
        <v>31</v>
      </c>
      <c r="R358" s="179">
        <v>43913</v>
      </c>
      <c r="S358" s="8" t="s">
        <v>703</v>
      </c>
      <c r="T358" s="6"/>
      <c r="U358" s="6"/>
      <c r="V358" s="6"/>
      <c r="W358" s="6"/>
      <c r="X358" s="6"/>
      <c r="Y358" s="6"/>
      <c r="Z358" s="6"/>
      <c r="AA358" s="6"/>
      <c r="AB358" s="6"/>
    </row>
    <row r="359" ht="18" customHeight="1" spans="2:28">
      <c r="B359" s="181" t="s">
        <v>747</v>
      </c>
      <c r="C359" s="165">
        <v>183114670</v>
      </c>
      <c r="D359" s="165" t="s">
        <v>748</v>
      </c>
      <c r="E359" s="165">
        <v>16741725604</v>
      </c>
      <c r="F359" s="165" t="s">
        <v>27</v>
      </c>
      <c r="G359" s="165">
        <v>1000</v>
      </c>
      <c r="H359" s="165">
        <v>18771678907</v>
      </c>
      <c r="I359" s="165" t="s">
        <v>409</v>
      </c>
      <c r="J359" s="174" t="s">
        <v>109</v>
      </c>
      <c r="K359" s="168" t="s">
        <v>410</v>
      </c>
      <c r="L359" s="181" t="s">
        <v>747</v>
      </c>
      <c r="M359" s="169">
        <v>7947.35</v>
      </c>
      <c r="N359" s="172">
        <v>6997</v>
      </c>
      <c r="O359" s="172"/>
      <c r="P359" s="172"/>
      <c r="Q359" s="202" t="s">
        <v>31</v>
      </c>
      <c r="R359" s="203">
        <v>43895</v>
      </c>
      <c r="S359" s="8" t="s">
        <v>749</v>
      </c>
      <c r="T359" s="6"/>
      <c r="U359" s="6"/>
      <c r="V359" s="6"/>
      <c r="W359" s="6"/>
      <c r="X359" s="6"/>
      <c r="Y359" s="6"/>
      <c r="Z359" s="6"/>
      <c r="AA359" s="6"/>
      <c r="AB359" s="6"/>
    </row>
    <row r="360" ht="18" customHeight="1" spans="2:28">
      <c r="B360" s="181" t="s">
        <v>750</v>
      </c>
      <c r="C360" s="165">
        <v>338405675</v>
      </c>
      <c r="D360" s="165" t="s">
        <v>751</v>
      </c>
      <c r="E360" s="165">
        <v>16741725611</v>
      </c>
      <c r="F360" s="165" t="s">
        <v>27</v>
      </c>
      <c r="G360" s="165">
        <v>1000</v>
      </c>
      <c r="H360" s="165">
        <v>18771678907</v>
      </c>
      <c r="I360" s="165" t="s">
        <v>409</v>
      </c>
      <c r="J360" s="174" t="s">
        <v>109</v>
      </c>
      <c r="K360" s="168" t="s">
        <v>410</v>
      </c>
      <c r="L360" s="181" t="s">
        <v>750</v>
      </c>
      <c r="M360" s="169">
        <v>9131.73</v>
      </c>
      <c r="N360" s="169"/>
      <c r="O360" s="169"/>
      <c r="P360" s="169"/>
      <c r="Q360" s="202" t="s">
        <v>31</v>
      </c>
      <c r="R360" s="203">
        <v>43895</v>
      </c>
      <c r="S360" s="8" t="s">
        <v>710</v>
      </c>
      <c r="T360" s="6"/>
      <c r="U360" s="6"/>
      <c r="V360" s="6"/>
      <c r="W360" s="6"/>
      <c r="X360" s="6"/>
      <c r="Y360" s="6"/>
      <c r="Z360" s="6"/>
      <c r="AA360" s="6"/>
      <c r="AB360" s="6"/>
    </row>
    <row r="361" ht="18" customHeight="1" spans="2:28">
      <c r="B361" s="181" t="s">
        <v>752</v>
      </c>
      <c r="C361" s="165">
        <v>784019578</v>
      </c>
      <c r="D361" s="165" t="s">
        <v>753</v>
      </c>
      <c r="E361" s="165">
        <v>16741725613</v>
      </c>
      <c r="F361" s="165" t="s">
        <v>27</v>
      </c>
      <c r="G361" s="165">
        <v>1000</v>
      </c>
      <c r="H361" s="165">
        <v>18771678907</v>
      </c>
      <c r="I361" s="165" t="s">
        <v>409</v>
      </c>
      <c r="J361" s="174" t="s">
        <v>109</v>
      </c>
      <c r="K361" s="168" t="s">
        <v>410</v>
      </c>
      <c r="L361" s="181" t="s">
        <v>752</v>
      </c>
      <c r="M361" s="169">
        <v>7946.01</v>
      </c>
      <c r="N361" s="169"/>
      <c r="O361" s="169"/>
      <c r="P361" s="169"/>
      <c r="Q361" s="202" t="s">
        <v>31</v>
      </c>
      <c r="R361" s="203">
        <v>43895</v>
      </c>
      <c r="S361" s="8" t="s">
        <v>710</v>
      </c>
      <c r="T361" s="6"/>
      <c r="U361" s="6"/>
      <c r="V361" s="6"/>
      <c r="W361" s="6"/>
      <c r="X361" s="6"/>
      <c r="Y361" s="6"/>
      <c r="Z361" s="6"/>
      <c r="AA361" s="6"/>
      <c r="AB361" s="6"/>
    </row>
    <row r="362" ht="18" customHeight="1" spans="2:28">
      <c r="B362" s="181" t="s">
        <v>754</v>
      </c>
      <c r="C362" s="165">
        <v>655685751</v>
      </c>
      <c r="D362" s="165" t="s">
        <v>755</v>
      </c>
      <c r="E362" s="165">
        <v>16741725630</v>
      </c>
      <c r="F362" s="165" t="s">
        <v>27</v>
      </c>
      <c r="G362" s="165">
        <v>1000</v>
      </c>
      <c r="H362" s="165">
        <v>18771678907</v>
      </c>
      <c r="I362" s="165" t="s">
        <v>409</v>
      </c>
      <c r="J362" s="177" t="s">
        <v>29</v>
      </c>
      <c r="K362" s="168" t="s">
        <v>410</v>
      </c>
      <c r="L362" s="181" t="s">
        <v>754</v>
      </c>
      <c r="M362" s="169">
        <v>7941.08</v>
      </c>
      <c r="N362" s="169"/>
      <c r="O362" s="169"/>
      <c r="P362" s="169"/>
      <c r="Q362" s="202" t="s">
        <v>31</v>
      </c>
      <c r="R362" s="203">
        <v>43895</v>
      </c>
      <c r="S362" s="8" t="s">
        <v>710</v>
      </c>
      <c r="T362" s="6"/>
      <c r="U362" s="6"/>
      <c r="V362" s="6"/>
      <c r="W362" s="6"/>
      <c r="X362" s="6"/>
      <c r="Y362" s="6"/>
      <c r="Z362" s="6"/>
      <c r="AA362" s="6"/>
      <c r="AB362" s="6"/>
    </row>
    <row r="363" ht="18" customHeight="1" spans="2:28">
      <c r="B363" s="181" t="s">
        <v>756</v>
      </c>
      <c r="C363" s="165">
        <v>755205083</v>
      </c>
      <c r="D363" s="165" t="s">
        <v>757</v>
      </c>
      <c r="E363" s="165">
        <v>16741725640</v>
      </c>
      <c r="F363" s="165" t="s">
        <v>27</v>
      </c>
      <c r="G363" s="165">
        <v>1000</v>
      </c>
      <c r="H363" s="165">
        <v>18771678907</v>
      </c>
      <c r="I363" s="165" t="s">
        <v>409</v>
      </c>
      <c r="J363" s="177" t="s">
        <v>29</v>
      </c>
      <c r="K363" s="168" t="s">
        <v>410</v>
      </c>
      <c r="L363" s="181" t="s">
        <v>756</v>
      </c>
      <c r="M363" s="169">
        <v>8441.38</v>
      </c>
      <c r="N363" s="169"/>
      <c r="O363" s="169"/>
      <c r="P363" s="169"/>
      <c r="Q363" s="202" t="s">
        <v>31</v>
      </c>
      <c r="R363" s="203">
        <v>43895</v>
      </c>
      <c r="S363" s="8" t="s">
        <v>710</v>
      </c>
      <c r="T363" s="6"/>
      <c r="U363" s="6"/>
      <c r="V363" s="6"/>
      <c r="W363" s="6"/>
      <c r="X363" s="6"/>
      <c r="Y363" s="6"/>
      <c r="Z363" s="6"/>
      <c r="AA363" s="6"/>
      <c r="AB363" s="6"/>
    </row>
    <row r="364" ht="18" customHeight="1" spans="2:28">
      <c r="B364" s="181" t="s">
        <v>758</v>
      </c>
      <c r="C364" s="165">
        <v>782431171</v>
      </c>
      <c r="D364" s="165" t="s">
        <v>759</v>
      </c>
      <c r="E364" s="165">
        <v>16741725639</v>
      </c>
      <c r="F364" s="165" t="s">
        <v>27</v>
      </c>
      <c r="G364" s="165">
        <v>1000</v>
      </c>
      <c r="H364" s="165">
        <v>18771678907</v>
      </c>
      <c r="I364" s="165" t="s">
        <v>409</v>
      </c>
      <c r="J364" s="177" t="s">
        <v>29</v>
      </c>
      <c r="K364" s="168" t="s">
        <v>410</v>
      </c>
      <c r="L364" s="181" t="s">
        <v>758</v>
      </c>
      <c r="M364" s="169">
        <v>7843.52</v>
      </c>
      <c r="N364" s="169"/>
      <c r="O364" s="169"/>
      <c r="P364" s="169"/>
      <c r="Q364" s="202" t="s">
        <v>31</v>
      </c>
      <c r="R364" s="203">
        <v>43895</v>
      </c>
      <c r="S364" s="8" t="s">
        <v>710</v>
      </c>
      <c r="T364" s="6"/>
      <c r="U364" s="6"/>
      <c r="V364" s="6"/>
      <c r="W364" s="6"/>
      <c r="X364" s="6"/>
      <c r="Y364" s="6"/>
      <c r="Z364" s="6"/>
      <c r="AA364" s="6"/>
      <c r="AB364" s="6"/>
    </row>
    <row r="365" ht="18" customHeight="1" spans="2:28">
      <c r="B365" s="181" t="s">
        <v>760</v>
      </c>
      <c r="C365" s="165">
        <v>555864507</v>
      </c>
      <c r="D365" s="165" t="s">
        <v>761</v>
      </c>
      <c r="E365" s="165">
        <v>16741725536</v>
      </c>
      <c r="F365" s="165" t="s">
        <v>27</v>
      </c>
      <c r="G365" s="165">
        <v>1000</v>
      </c>
      <c r="H365" s="165">
        <v>18771678907</v>
      </c>
      <c r="I365" s="165" t="s">
        <v>409</v>
      </c>
      <c r="J365" s="177" t="s">
        <v>29</v>
      </c>
      <c r="K365" s="168" t="s">
        <v>410</v>
      </c>
      <c r="L365" s="181" t="s">
        <v>760</v>
      </c>
      <c r="M365" s="169">
        <v>7948.18</v>
      </c>
      <c r="N365" s="169"/>
      <c r="O365" s="169"/>
      <c r="P365" s="169"/>
      <c r="Q365" s="202" t="s">
        <v>31</v>
      </c>
      <c r="R365" s="203">
        <v>43895</v>
      </c>
      <c r="S365" s="8" t="s">
        <v>710</v>
      </c>
      <c r="T365" s="6"/>
      <c r="U365" s="6"/>
      <c r="V365" s="6"/>
      <c r="W365" s="6"/>
      <c r="X365" s="6"/>
      <c r="Y365" s="6"/>
      <c r="Z365" s="6"/>
      <c r="AA365" s="6"/>
      <c r="AB365" s="6"/>
    </row>
    <row r="366" ht="18" customHeight="1" spans="2:28">
      <c r="B366" s="164" t="s">
        <v>762</v>
      </c>
      <c r="C366" s="165">
        <v>113190114</v>
      </c>
      <c r="D366" s="165" t="s">
        <v>763</v>
      </c>
      <c r="E366" s="165">
        <v>17136866638</v>
      </c>
      <c r="F366" s="165" t="s">
        <v>107</v>
      </c>
      <c r="G366" s="165">
        <v>1000</v>
      </c>
      <c r="H366" s="165">
        <v>13422075559</v>
      </c>
      <c r="I366" s="165" t="s">
        <v>567</v>
      </c>
      <c r="J366" s="167" t="s">
        <v>29</v>
      </c>
      <c r="K366" s="168" t="s">
        <v>568</v>
      </c>
      <c r="L366" s="164" t="s">
        <v>762</v>
      </c>
      <c r="M366" s="169">
        <v>8837.62</v>
      </c>
      <c r="N366" s="169"/>
      <c r="O366" s="169"/>
      <c r="P366" s="169"/>
      <c r="Q366" s="202" t="s">
        <v>31</v>
      </c>
      <c r="R366" s="179">
        <v>43910</v>
      </c>
      <c r="S366" s="8" t="s">
        <v>710</v>
      </c>
      <c r="T366" s="6"/>
      <c r="U366" s="6"/>
      <c r="V366" s="6"/>
      <c r="W366" s="6"/>
      <c r="X366" s="6"/>
      <c r="Y366" s="6"/>
      <c r="Z366" s="6"/>
      <c r="AA366" s="6"/>
      <c r="AB366" s="6"/>
    </row>
    <row r="367" ht="18" customHeight="1" spans="2:28">
      <c r="B367" s="164" t="s">
        <v>764</v>
      </c>
      <c r="C367" s="165">
        <v>790228211</v>
      </c>
      <c r="D367" s="165" t="s">
        <v>765</v>
      </c>
      <c r="E367" s="165">
        <v>17136866807</v>
      </c>
      <c r="F367" s="165" t="s">
        <v>107</v>
      </c>
      <c r="G367" s="165">
        <v>1000</v>
      </c>
      <c r="H367" s="165">
        <v>13632223538</v>
      </c>
      <c r="I367" s="165" t="s">
        <v>567</v>
      </c>
      <c r="J367" s="171" t="s">
        <v>367</v>
      </c>
      <c r="K367" s="168" t="s">
        <v>568</v>
      </c>
      <c r="L367" s="164" t="s">
        <v>764</v>
      </c>
      <c r="M367" s="169">
        <v>8042.88</v>
      </c>
      <c r="N367" s="169"/>
      <c r="O367" s="169"/>
      <c r="P367" s="169"/>
      <c r="Q367" s="202" t="s">
        <v>31</v>
      </c>
      <c r="R367" s="179">
        <v>43910</v>
      </c>
      <c r="S367" s="8" t="s">
        <v>710</v>
      </c>
      <c r="T367" s="6"/>
      <c r="U367" s="6"/>
      <c r="V367" s="6"/>
      <c r="W367" s="6"/>
      <c r="X367" s="6"/>
      <c r="Y367" s="6"/>
      <c r="Z367" s="6"/>
      <c r="AA367" s="6"/>
      <c r="AB367" s="6"/>
    </row>
    <row r="368" ht="18" customHeight="1" spans="2:28">
      <c r="B368" s="164" t="s">
        <v>766</v>
      </c>
      <c r="C368" s="165">
        <v>887720662</v>
      </c>
      <c r="D368" s="165" t="s">
        <v>767</v>
      </c>
      <c r="E368" s="165">
        <v>17136866641</v>
      </c>
      <c r="F368" s="165" t="s">
        <v>107</v>
      </c>
      <c r="G368" s="165">
        <v>1000</v>
      </c>
      <c r="H368" s="165">
        <v>13632223538</v>
      </c>
      <c r="I368" s="165" t="s">
        <v>567</v>
      </c>
      <c r="J368" s="175" t="s">
        <v>103</v>
      </c>
      <c r="K368" s="168" t="s">
        <v>568</v>
      </c>
      <c r="L368" s="164" t="s">
        <v>766</v>
      </c>
      <c r="M368" s="169">
        <v>8045.95</v>
      </c>
      <c r="N368" s="169"/>
      <c r="O368" s="169"/>
      <c r="P368" s="169"/>
      <c r="Q368" s="202" t="s">
        <v>31</v>
      </c>
      <c r="R368" s="179">
        <v>43910</v>
      </c>
      <c r="S368" s="8" t="s">
        <v>710</v>
      </c>
      <c r="T368" s="6"/>
      <c r="U368" s="6"/>
      <c r="V368" s="6"/>
      <c r="W368" s="6"/>
      <c r="X368" s="6"/>
      <c r="Y368" s="6"/>
      <c r="Z368" s="6"/>
      <c r="AA368" s="6"/>
      <c r="AB368" s="6"/>
    </row>
    <row r="369" ht="18" customHeight="1" spans="2:28">
      <c r="B369" s="164" t="s">
        <v>768</v>
      </c>
      <c r="C369" s="165">
        <v>484129820</v>
      </c>
      <c r="D369" s="165" t="s">
        <v>769</v>
      </c>
      <c r="E369" s="165">
        <v>17038923374</v>
      </c>
      <c r="F369" s="165" t="s">
        <v>27</v>
      </c>
      <c r="G369" s="165">
        <v>1000</v>
      </c>
      <c r="H369" s="165">
        <v>17720254512</v>
      </c>
      <c r="I369" s="165" t="s">
        <v>253</v>
      </c>
      <c r="J369" s="403" t="s">
        <v>294</v>
      </c>
      <c r="K369" s="168" t="s">
        <v>254</v>
      </c>
      <c r="L369" s="164" t="s">
        <v>768</v>
      </c>
      <c r="M369" s="169">
        <v>8047.29</v>
      </c>
      <c r="N369" s="169"/>
      <c r="O369" s="169"/>
      <c r="P369" s="169"/>
      <c r="Q369" s="202" t="s">
        <v>31</v>
      </c>
      <c r="R369" s="203">
        <v>43895</v>
      </c>
      <c r="S369" s="8" t="s">
        <v>770</v>
      </c>
      <c r="T369" s="6"/>
      <c r="U369" s="6"/>
      <c r="V369" s="6"/>
      <c r="W369" s="6"/>
      <c r="X369" s="6"/>
      <c r="Y369" s="6"/>
      <c r="Z369" s="6"/>
      <c r="AA369" s="6"/>
      <c r="AB369" s="6"/>
    </row>
    <row r="370" s="1" customFormat="1" ht="18" customHeight="1" spans="2:19">
      <c r="B370" s="164" t="s">
        <v>771</v>
      </c>
      <c r="C370" s="165">
        <v>348633157</v>
      </c>
      <c r="D370" s="165" t="s">
        <v>772</v>
      </c>
      <c r="E370" s="165">
        <v>17192714513</v>
      </c>
      <c r="F370" s="165" t="s">
        <v>27</v>
      </c>
      <c r="G370" s="165">
        <v>1000</v>
      </c>
      <c r="H370" s="165">
        <v>18872118075</v>
      </c>
      <c r="I370" s="165" t="s">
        <v>389</v>
      </c>
      <c r="J370" s="185" t="s">
        <v>170</v>
      </c>
      <c r="K370" s="168" t="s">
        <v>390</v>
      </c>
      <c r="L370" s="164" t="s">
        <v>771</v>
      </c>
      <c r="M370" s="169">
        <v>10383.81</v>
      </c>
      <c r="N370" s="169"/>
      <c r="O370" s="169"/>
      <c r="P370" s="169"/>
      <c r="Q370" s="201" t="s">
        <v>31</v>
      </c>
      <c r="R370" s="179">
        <v>43913</v>
      </c>
      <c r="S370" s="8" t="s">
        <v>773</v>
      </c>
    </row>
    <row r="371" ht="18" customHeight="1" spans="2:28">
      <c r="B371" s="164" t="s">
        <v>774</v>
      </c>
      <c r="C371" s="165">
        <v>832548948</v>
      </c>
      <c r="D371" s="165" t="s">
        <v>775</v>
      </c>
      <c r="E371" s="165">
        <v>17192714464</v>
      </c>
      <c r="F371" s="165" t="s">
        <v>27</v>
      </c>
      <c r="G371" s="165">
        <v>1000</v>
      </c>
      <c r="H371" s="165">
        <v>18872118075</v>
      </c>
      <c r="I371" s="165" t="s">
        <v>389</v>
      </c>
      <c r="J371" s="185" t="s">
        <v>170</v>
      </c>
      <c r="K371" s="168" t="s">
        <v>390</v>
      </c>
      <c r="L371" s="164" t="s">
        <v>774</v>
      </c>
      <c r="M371" s="169">
        <v>5061.93</v>
      </c>
      <c r="N371" s="169"/>
      <c r="O371" s="169"/>
      <c r="P371" s="169"/>
      <c r="Q371" s="201" t="s">
        <v>31</v>
      </c>
      <c r="R371" s="179">
        <v>43913</v>
      </c>
      <c r="S371" s="8" t="s">
        <v>776</v>
      </c>
      <c r="T371" s="6"/>
      <c r="U371" s="6"/>
      <c r="V371" s="6"/>
      <c r="W371" s="6"/>
      <c r="X371" s="6"/>
      <c r="Y371" s="6"/>
      <c r="Z371" s="6"/>
      <c r="AA371" s="6"/>
      <c r="AB371" s="6"/>
    </row>
    <row r="372" ht="18" customHeight="1" spans="2:28">
      <c r="B372" s="164" t="s">
        <v>777</v>
      </c>
      <c r="C372" s="165">
        <v>729449661</v>
      </c>
      <c r="D372" s="165" t="s">
        <v>778</v>
      </c>
      <c r="E372" s="165">
        <v>17192714471</v>
      </c>
      <c r="F372" s="165" t="s">
        <v>27</v>
      </c>
      <c r="G372" s="165">
        <v>1000</v>
      </c>
      <c r="H372" s="165">
        <v>18872118075</v>
      </c>
      <c r="I372" s="165" t="s">
        <v>389</v>
      </c>
      <c r="J372" s="185" t="s">
        <v>170</v>
      </c>
      <c r="K372" s="168" t="s">
        <v>390</v>
      </c>
      <c r="L372" s="164" t="s">
        <v>777</v>
      </c>
      <c r="M372" s="169">
        <v>5056.78</v>
      </c>
      <c r="N372" s="169"/>
      <c r="O372" s="169"/>
      <c r="P372" s="169"/>
      <c r="Q372" s="201" t="s">
        <v>31</v>
      </c>
      <c r="R372" s="179">
        <v>43913</v>
      </c>
      <c r="S372" s="8" t="s">
        <v>776</v>
      </c>
      <c r="T372" s="6"/>
      <c r="U372" s="6"/>
      <c r="V372" s="6"/>
      <c r="W372" s="6"/>
      <c r="X372" s="6"/>
      <c r="Y372" s="6"/>
      <c r="Z372" s="6"/>
      <c r="AA372" s="6"/>
      <c r="AB372" s="6"/>
    </row>
    <row r="373" ht="18" customHeight="1" spans="2:28">
      <c r="B373" s="164" t="s">
        <v>779</v>
      </c>
      <c r="C373" s="165">
        <v>420897029</v>
      </c>
      <c r="D373" s="165" t="s">
        <v>780</v>
      </c>
      <c r="E373" s="165">
        <v>17192714502</v>
      </c>
      <c r="F373" s="165" t="s">
        <v>27</v>
      </c>
      <c r="G373" s="165">
        <v>1000</v>
      </c>
      <c r="H373" s="165">
        <v>18872118075</v>
      </c>
      <c r="I373" s="165" t="s">
        <v>389</v>
      </c>
      <c r="J373" s="177" t="s">
        <v>29</v>
      </c>
      <c r="K373" s="168" t="s">
        <v>390</v>
      </c>
      <c r="L373" s="164" t="s">
        <v>779</v>
      </c>
      <c r="M373" s="169">
        <v>5057.76</v>
      </c>
      <c r="N373" s="169"/>
      <c r="O373" s="169"/>
      <c r="P373" s="169"/>
      <c r="Q373" s="201" t="s">
        <v>31</v>
      </c>
      <c r="R373" s="179">
        <v>43913</v>
      </c>
      <c r="S373" s="8" t="s">
        <v>776</v>
      </c>
      <c r="T373" s="6"/>
      <c r="U373" s="6"/>
      <c r="V373" s="6"/>
      <c r="W373" s="6"/>
      <c r="X373" s="6"/>
      <c r="Y373" s="6"/>
      <c r="Z373" s="6"/>
      <c r="AA373" s="6"/>
      <c r="AB373" s="6"/>
    </row>
    <row r="374" ht="18" customHeight="1" spans="2:28">
      <c r="B374" s="164" t="s">
        <v>781</v>
      </c>
      <c r="C374" s="168">
        <v>735590645</v>
      </c>
      <c r="D374" s="168" t="s">
        <v>782</v>
      </c>
      <c r="E374" s="165">
        <v>17192714935</v>
      </c>
      <c r="F374" s="165" t="s">
        <v>27</v>
      </c>
      <c r="G374" s="165">
        <v>1000</v>
      </c>
      <c r="H374" s="165">
        <v>15072125895</v>
      </c>
      <c r="I374" s="165" t="s">
        <v>680</v>
      </c>
      <c r="J374" s="176" t="s">
        <v>285</v>
      </c>
      <c r="K374" s="168" t="s">
        <v>681</v>
      </c>
      <c r="L374" s="164" t="s">
        <v>781</v>
      </c>
      <c r="M374" s="169">
        <v>3601.89</v>
      </c>
      <c r="N374" s="169"/>
      <c r="O374" s="169"/>
      <c r="P374" s="169"/>
      <c r="Q374" s="202" t="s">
        <v>31</v>
      </c>
      <c r="R374" s="179">
        <v>43913</v>
      </c>
      <c r="S374" s="8" t="s">
        <v>776</v>
      </c>
      <c r="T374" s="6"/>
      <c r="U374" s="6"/>
      <c r="V374" s="6"/>
      <c r="W374" s="6"/>
      <c r="X374" s="6"/>
      <c r="Y374" s="6"/>
      <c r="Z374" s="6"/>
      <c r="AA374" s="6"/>
      <c r="AB374" s="6"/>
    </row>
    <row r="375" ht="18" customHeight="1" spans="2:28">
      <c r="B375" s="181" t="s">
        <v>783</v>
      </c>
      <c r="C375" s="165">
        <v>857618028</v>
      </c>
      <c r="D375" s="165" t="s">
        <v>784</v>
      </c>
      <c r="E375" s="165">
        <v>16741725645</v>
      </c>
      <c r="F375" s="165" t="s">
        <v>27</v>
      </c>
      <c r="G375" s="165">
        <v>1000</v>
      </c>
      <c r="H375" s="165">
        <v>18771678907</v>
      </c>
      <c r="I375" s="165" t="s">
        <v>409</v>
      </c>
      <c r="J375" s="177" t="s">
        <v>29</v>
      </c>
      <c r="K375" s="168" t="s">
        <v>410</v>
      </c>
      <c r="L375" s="181" t="s">
        <v>783</v>
      </c>
      <c r="M375" s="169">
        <v>5062.29</v>
      </c>
      <c r="N375" s="169"/>
      <c r="O375" s="169"/>
      <c r="P375" s="169"/>
      <c r="Q375" s="202" t="s">
        <v>31</v>
      </c>
      <c r="R375" s="203">
        <v>43900</v>
      </c>
      <c r="S375" s="8" t="s">
        <v>785</v>
      </c>
      <c r="T375" s="6"/>
      <c r="U375" s="6"/>
      <c r="V375" s="6"/>
      <c r="W375" s="6"/>
      <c r="X375" s="6"/>
      <c r="Y375" s="6"/>
      <c r="Z375" s="6"/>
      <c r="AA375" s="6"/>
      <c r="AB375" s="6"/>
    </row>
    <row r="376" ht="18" customHeight="1" spans="2:28">
      <c r="B376" s="181" t="s">
        <v>786</v>
      </c>
      <c r="C376" s="165">
        <v>755005723</v>
      </c>
      <c r="D376" s="165" t="s">
        <v>787</v>
      </c>
      <c r="E376" s="165">
        <v>16741725644</v>
      </c>
      <c r="F376" s="165" t="s">
        <v>27</v>
      </c>
      <c r="G376" s="165">
        <v>1000</v>
      </c>
      <c r="H376" s="165">
        <v>18771678907</v>
      </c>
      <c r="I376" s="165" t="s">
        <v>409</v>
      </c>
      <c r="J376" s="177" t="s">
        <v>29</v>
      </c>
      <c r="K376" s="168" t="s">
        <v>410</v>
      </c>
      <c r="L376" s="181" t="s">
        <v>786</v>
      </c>
      <c r="M376" s="169">
        <v>15789.09</v>
      </c>
      <c r="N376" s="169"/>
      <c r="O376" s="169"/>
      <c r="P376" s="169"/>
      <c r="Q376" s="202" t="s">
        <v>31</v>
      </c>
      <c r="R376" s="203">
        <v>43900</v>
      </c>
      <c r="S376" s="8" t="s">
        <v>785</v>
      </c>
      <c r="T376" s="6"/>
      <c r="U376" s="6"/>
      <c r="V376" s="6"/>
      <c r="W376" s="6"/>
      <c r="X376" s="6"/>
      <c r="Y376" s="6"/>
      <c r="Z376" s="6"/>
      <c r="AA376" s="6"/>
      <c r="AB376" s="6"/>
    </row>
    <row r="377" ht="18" customHeight="1" spans="2:28">
      <c r="B377" s="164" t="s">
        <v>788</v>
      </c>
      <c r="C377" s="165">
        <v>982613012</v>
      </c>
      <c r="D377" s="165" t="s">
        <v>789</v>
      </c>
      <c r="E377" s="165">
        <v>17192710798</v>
      </c>
      <c r="F377" s="165" t="s">
        <v>27</v>
      </c>
      <c r="G377" s="165">
        <v>1000</v>
      </c>
      <c r="H377" s="165">
        <v>13545476959</v>
      </c>
      <c r="I377" s="165" t="s">
        <v>265</v>
      </c>
      <c r="J377" s="174" t="s">
        <v>109</v>
      </c>
      <c r="K377" s="168" t="s">
        <v>266</v>
      </c>
      <c r="L377" s="164" t="s">
        <v>788</v>
      </c>
      <c r="M377" s="169">
        <v>9928.64</v>
      </c>
      <c r="N377" s="169"/>
      <c r="O377" s="169"/>
      <c r="P377" s="169"/>
      <c r="Q377" s="201" t="s">
        <v>31</v>
      </c>
      <c r="R377" s="179">
        <v>43913</v>
      </c>
      <c r="S377" s="8" t="s">
        <v>790</v>
      </c>
      <c r="T377" s="6"/>
      <c r="U377" s="6"/>
      <c r="V377" s="6"/>
      <c r="W377" s="6"/>
      <c r="X377" s="6"/>
      <c r="Y377" s="6"/>
      <c r="Z377" s="6"/>
      <c r="AA377" s="6"/>
      <c r="AB377" s="6"/>
    </row>
    <row r="378" ht="18" customHeight="1" spans="2:28">
      <c r="B378" s="164" t="s">
        <v>791</v>
      </c>
      <c r="C378" s="165">
        <v>674551731</v>
      </c>
      <c r="D378" s="165" t="s">
        <v>792</v>
      </c>
      <c r="E378" s="165">
        <v>17192715413</v>
      </c>
      <c r="F378" s="165" t="s">
        <v>27</v>
      </c>
      <c r="G378" s="165">
        <v>1000</v>
      </c>
      <c r="H378" s="165">
        <v>18672882330</v>
      </c>
      <c r="I378" s="165" t="s">
        <v>361</v>
      </c>
      <c r="J378" s="174" t="s">
        <v>109</v>
      </c>
      <c r="K378" s="168" t="s">
        <v>362</v>
      </c>
      <c r="L378" s="164" t="s">
        <v>791</v>
      </c>
      <c r="M378" s="169">
        <v>10523.32</v>
      </c>
      <c r="N378" s="169"/>
      <c r="O378" s="169"/>
      <c r="P378" s="169"/>
      <c r="Q378" s="201" t="s">
        <v>31</v>
      </c>
      <c r="R378" s="179">
        <v>43913</v>
      </c>
      <c r="S378" s="8" t="s">
        <v>793</v>
      </c>
      <c r="T378" s="6"/>
      <c r="U378" s="6"/>
      <c r="V378" s="6"/>
      <c r="W378" s="6"/>
      <c r="X378" s="6"/>
      <c r="Y378" s="6"/>
      <c r="Z378" s="6"/>
      <c r="AA378" s="6"/>
      <c r="AB378" s="6"/>
    </row>
    <row r="379" ht="18" customHeight="1" spans="2:28">
      <c r="B379" s="164" t="s">
        <v>794</v>
      </c>
      <c r="C379" s="165">
        <v>335180183</v>
      </c>
      <c r="D379" s="165" t="s">
        <v>795</v>
      </c>
      <c r="E379" s="165">
        <v>17192714987</v>
      </c>
      <c r="F379" s="165" t="s">
        <v>27</v>
      </c>
      <c r="G379" s="165">
        <v>1000</v>
      </c>
      <c r="H379" s="165">
        <v>18672882330</v>
      </c>
      <c r="I379" s="165" t="s">
        <v>361</v>
      </c>
      <c r="J379" s="171" t="s">
        <v>367</v>
      </c>
      <c r="K379" s="168" t="s">
        <v>362</v>
      </c>
      <c r="L379" s="164" t="s">
        <v>794</v>
      </c>
      <c r="M379" s="169">
        <v>10159.84</v>
      </c>
      <c r="N379" s="169"/>
      <c r="O379" s="169"/>
      <c r="P379" s="169"/>
      <c r="Q379" s="201" t="s">
        <v>31</v>
      </c>
      <c r="R379" s="179">
        <v>43913</v>
      </c>
      <c r="S379" s="8" t="s">
        <v>790</v>
      </c>
      <c r="T379" s="6"/>
      <c r="U379" s="6"/>
      <c r="V379" s="6"/>
      <c r="W379" s="6"/>
      <c r="X379" s="6"/>
      <c r="Y379" s="6"/>
      <c r="Z379" s="6"/>
      <c r="AA379" s="6"/>
      <c r="AB379" s="6"/>
    </row>
    <row r="380" ht="18" customHeight="1" spans="2:28">
      <c r="B380" s="164" t="s">
        <v>796</v>
      </c>
      <c r="C380" s="165">
        <v>498254878</v>
      </c>
      <c r="D380" s="165" t="s">
        <v>797</v>
      </c>
      <c r="E380" s="165">
        <v>17192714370</v>
      </c>
      <c r="F380" s="165" t="s">
        <v>27</v>
      </c>
      <c r="G380" s="165">
        <v>1000</v>
      </c>
      <c r="H380" s="165">
        <v>18872118075</v>
      </c>
      <c r="I380" s="165" t="s">
        <v>389</v>
      </c>
      <c r="J380" s="185" t="s">
        <v>170</v>
      </c>
      <c r="K380" s="168" t="s">
        <v>390</v>
      </c>
      <c r="L380" s="164" t="s">
        <v>796</v>
      </c>
      <c r="M380" s="169">
        <v>5061.74</v>
      </c>
      <c r="N380" s="169"/>
      <c r="O380" s="169"/>
      <c r="P380" s="169"/>
      <c r="Q380" s="201" t="s">
        <v>31</v>
      </c>
      <c r="R380" s="179">
        <v>43913</v>
      </c>
      <c r="S380" s="8" t="s">
        <v>798</v>
      </c>
      <c r="T380" s="6"/>
      <c r="U380" s="6"/>
      <c r="V380" s="6"/>
      <c r="W380" s="6"/>
      <c r="X380" s="6"/>
      <c r="Y380" s="6"/>
      <c r="Z380" s="6"/>
      <c r="AA380" s="6"/>
      <c r="AB380" s="6"/>
    </row>
    <row r="381" ht="18" customHeight="1" spans="2:28">
      <c r="B381" s="164" t="s">
        <v>799</v>
      </c>
      <c r="C381" s="168">
        <v>652926149</v>
      </c>
      <c r="D381" s="168" t="s">
        <v>800</v>
      </c>
      <c r="E381" s="165">
        <v>17192714832</v>
      </c>
      <c r="F381" s="165" t="s">
        <v>27</v>
      </c>
      <c r="G381" s="165">
        <v>1000</v>
      </c>
      <c r="H381" s="165">
        <v>15072125895</v>
      </c>
      <c r="I381" s="165" t="s">
        <v>680</v>
      </c>
      <c r="J381" s="175" t="s">
        <v>103</v>
      </c>
      <c r="K381" s="168" t="s">
        <v>681</v>
      </c>
      <c r="L381" s="164" t="s">
        <v>799</v>
      </c>
      <c r="M381" s="169">
        <v>4965.73</v>
      </c>
      <c r="N381" s="169"/>
      <c r="O381" s="169"/>
      <c r="P381" s="169"/>
      <c r="Q381" s="202" t="s">
        <v>31</v>
      </c>
      <c r="R381" s="179">
        <v>43913</v>
      </c>
      <c r="S381" s="8" t="s">
        <v>790</v>
      </c>
      <c r="T381" s="6"/>
      <c r="U381" s="6"/>
      <c r="V381" s="6"/>
      <c r="W381" s="6"/>
      <c r="X381" s="6"/>
      <c r="Y381" s="6"/>
      <c r="Z381" s="6"/>
      <c r="AA381" s="6"/>
      <c r="AB381" s="6"/>
    </row>
    <row r="382" ht="18" customHeight="1" spans="2:28">
      <c r="B382" s="164" t="s">
        <v>801</v>
      </c>
      <c r="C382" s="168">
        <v>789491775</v>
      </c>
      <c r="D382" s="168" t="s">
        <v>802</v>
      </c>
      <c r="E382" s="165">
        <v>17192714892</v>
      </c>
      <c r="F382" s="165" t="s">
        <v>27</v>
      </c>
      <c r="G382" s="165">
        <v>1000</v>
      </c>
      <c r="H382" s="165">
        <v>15072125895</v>
      </c>
      <c r="I382" s="165" t="s">
        <v>680</v>
      </c>
      <c r="J382" s="175" t="s">
        <v>103</v>
      </c>
      <c r="K382" s="168" t="s">
        <v>681</v>
      </c>
      <c r="L382" s="164" t="s">
        <v>801</v>
      </c>
      <c r="M382" s="169">
        <v>100.52</v>
      </c>
      <c r="N382" s="169"/>
      <c r="O382" s="169"/>
      <c r="P382" s="169"/>
      <c r="Q382" s="202" t="s">
        <v>31</v>
      </c>
      <c r="R382" s="179">
        <v>43913</v>
      </c>
      <c r="S382" s="8" t="s">
        <v>790</v>
      </c>
      <c r="T382" s="6"/>
      <c r="U382" s="6"/>
      <c r="V382" s="6"/>
      <c r="W382" s="6"/>
      <c r="X382" s="6"/>
      <c r="Y382" s="6"/>
      <c r="Z382" s="6"/>
      <c r="AA382" s="6"/>
      <c r="AB382" s="6"/>
    </row>
    <row r="383" ht="18" customHeight="1" spans="2:28">
      <c r="B383" s="181" t="s">
        <v>803</v>
      </c>
      <c r="C383" s="165">
        <v>689251681</v>
      </c>
      <c r="D383" s="165" t="s">
        <v>804</v>
      </c>
      <c r="E383" s="165">
        <v>16741725603</v>
      </c>
      <c r="F383" s="165" t="s">
        <v>27</v>
      </c>
      <c r="G383" s="165">
        <v>1000</v>
      </c>
      <c r="H383" s="165">
        <v>18771678907</v>
      </c>
      <c r="I383" s="165" t="s">
        <v>409</v>
      </c>
      <c r="J383" s="174" t="s">
        <v>109</v>
      </c>
      <c r="K383" s="168" t="s">
        <v>410</v>
      </c>
      <c r="L383" s="181" t="s">
        <v>803</v>
      </c>
      <c r="M383" s="169">
        <v>5755.95</v>
      </c>
      <c r="N383" s="169"/>
      <c r="O383" s="169"/>
      <c r="P383" s="169"/>
      <c r="Q383" s="202" t="s">
        <v>31</v>
      </c>
      <c r="R383" s="203">
        <v>43900</v>
      </c>
      <c r="S383" s="8" t="s">
        <v>798</v>
      </c>
      <c r="T383" s="6"/>
      <c r="U383" s="6"/>
      <c r="V383" s="6"/>
      <c r="W383" s="6"/>
      <c r="X383" s="6"/>
      <c r="Y383" s="6"/>
      <c r="Z383" s="6"/>
      <c r="AA383" s="6"/>
      <c r="AB383" s="6"/>
    </row>
    <row r="384" ht="18" customHeight="1" spans="2:28">
      <c r="B384" s="164" t="s">
        <v>805</v>
      </c>
      <c r="C384" s="168">
        <v>867295666</v>
      </c>
      <c r="D384" s="168" t="s">
        <v>806</v>
      </c>
      <c r="E384" s="165">
        <v>16741725266</v>
      </c>
      <c r="F384" s="165" t="s">
        <v>27</v>
      </c>
      <c r="G384" s="165">
        <v>1000</v>
      </c>
      <c r="H384" s="165">
        <v>13545445297</v>
      </c>
      <c r="I384" s="165" t="s">
        <v>313</v>
      </c>
      <c r="J384" s="177" t="s">
        <v>29</v>
      </c>
      <c r="K384" s="168" t="s">
        <v>314</v>
      </c>
      <c r="L384" s="164" t="s">
        <v>805</v>
      </c>
      <c r="M384" s="169">
        <v>8047.88</v>
      </c>
      <c r="N384" s="169"/>
      <c r="O384" s="169"/>
      <c r="P384" s="169"/>
      <c r="Q384" s="202" t="s">
        <v>31</v>
      </c>
      <c r="R384" s="203">
        <v>43900</v>
      </c>
      <c r="S384" s="8" t="s">
        <v>807</v>
      </c>
      <c r="T384" s="6"/>
      <c r="U384" s="6"/>
      <c r="V384" s="6"/>
      <c r="W384" s="6"/>
      <c r="X384" s="6"/>
      <c r="Y384" s="6"/>
      <c r="Z384" s="6"/>
      <c r="AA384" s="6"/>
      <c r="AB384" s="6"/>
    </row>
    <row r="385" ht="18" customHeight="1" spans="1:28">
      <c r="A385" s="180"/>
      <c r="B385" s="164" t="s">
        <v>808</v>
      </c>
      <c r="C385" s="168">
        <v>406041342</v>
      </c>
      <c r="D385" s="168" t="s">
        <v>809</v>
      </c>
      <c r="E385" s="168">
        <v>16572875402</v>
      </c>
      <c r="F385" s="168" t="s">
        <v>27</v>
      </c>
      <c r="G385" s="165">
        <v>1000</v>
      </c>
      <c r="H385" s="168">
        <v>17520439418</v>
      </c>
      <c r="I385" s="168" t="s">
        <v>377</v>
      </c>
      <c r="J385" s="186" t="s">
        <v>285</v>
      </c>
      <c r="K385" s="168" t="s">
        <v>378</v>
      </c>
      <c r="L385" s="164" t="s">
        <v>808</v>
      </c>
      <c r="M385" s="169">
        <v>5069.58</v>
      </c>
      <c r="N385" s="169"/>
      <c r="O385" s="169"/>
      <c r="P385" s="169"/>
      <c r="Q385" s="187" t="s">
        <v>31</v>
      </c>
      <c r="R385" s="203">
        <v>43902</v>
      </c>
      <c r="S385" s="8" t="s">
        <v>810</v>
      </c>
      <c r="T385" s="6"/>
      <c r="U385" s="6"/>
      <c r="V385" s="6"/>
      <c r="W385" s="6"/>
      <c r="X385" s="6"/>
      <c r="Y385" s="6"/>
      <c r="Z385" s="6"/>
      <c r="AA385" s="6"/>
      <c r="AB385" s="6"/>
    </row>
    <row r="386" ht="18" customHeight="1" spans="2:28">
      <c r="B386" s="181" t="s">
        <v>811</v>
      </c>
      <c r="C386" s="165">
        <v>785914580</v>
      </c>
      <c r="D386" s="165" t="s">
        <v>812</v>
      </c>
      <c r="E386" s="165">
        <v>16741725606</v>
      </c>
      <c r="F386" s="165" t="s">
        <v>27</v>
      </c>
      <c r="G386" s="165">
        <v>1000</v>
      </c>
      <c r="H386" s="165">
        <v>18771678907</v>
      </c>
      <c r="I386" s="165" t="s">
        <v>409</v>
      </c>
      <c r="J386" s="174" t="s">
        <v>109</v>
      </c>
      <c r="K386" s="168" t="s">
        <v>410</v>
      </c>
      <c r="L386" s="181" t="s">
        <v>811</v>
      </c>
      <c r="M386" s="169">
        <v>8243.24</v>
      </c>
      <c r="N386" s="169"/>
      <c r="O386" s="169"/>
      <c r="P386" s="169"/>
      <c r="Q386" s="187" t="s">
        <v>31</v>
      </c>
      <c r="R386" s="203">
        <v>43902</v>
      </c>
      <c r="S386" s="8" t="s">
        <v>813</v>
      </c>
      <c r="T386" s="6"/>
      <c r="U386" s="6"/>
      <c r="V386" s="6"/>
      <c r="W386" s="6"/>
      <c r="X386" s="6"/>
      <c r="Y386" s="6"/>
      <c r="Z386" s="6"/>
      <c r="AA386" s="6"/>
      <c r="AB386" s="6"/>
    </row>
    <row r="387" ht="18" customHeight="1" spans="2:28">
      <c r="B387" s="164" t="s">
        <v>814</v>
      </c>
      <c r="C387" s="165">
        <v>111204758</v>
      </c>
      <c r="D387" s="165" t="s">
        <v>815</v>
      </c>
      <c r="E387" s="165">
        <v>17192714462</v>
      </c>
      <c r="F387" s="165" t="s">
        <v>27</v>
      </c>
      <c r="G387" s="165">
        <v>1000</v>
      </c>
      <c r="H387" s="165">
        <v>18872118075</v>
      </c>
      <c r="I387" s="165" t="s">
        <v>389</v>
      </c>
      <c r="J387" s="185" t="s">
        <v>170</v>
      </c>
      <c r="K387" s="168" t="s">
        <v>390</v>
      </c>
      <c r="L387" s="164" t="s">
        <v>814</v>
      </c>
      <c r="M387" s="169">
        <v>7936.5</v>
      </c>
      <c r="N387" s="169"/>
      <c r="O387" s="169"/>
      <c r="P387" s="169"/>
      <c r="Q387" s="202" t="s">
        <v>31</v>
      </c>
      <c r="R387" s="179">
        <v>43913</v>
      </c>
      <c r="S387" s="8" t="s">
        <v>816</v>
      </c>
      <c r="T387" s="6"/>
      <c r="U387" s="6"/>
      <c r="V387" s="6"/>
      <c r="W387" s="6"/>
      <c r="X387" s="6"/>
      <c r="Y387" s="6"/>
      <c r="Z387" s="6"/>
      <c r="AA387" s="6"/>
      <c r="AB387" s="6"/>
    </row>
    <row r="388" ht="18" customHeight="1" spans="2:28">
      <c r="B388" s="164" t="s">
        <v>817</v>
      </c>
      <c r="C388" s="168">
        <v>804881373</v>
      </c>
      <c r="D388" s="168" t="s">
        <v>818</v>
      </c>
      <c r="E388" s="165">
        <v>17192714897</v>
      </c>
      <c r="F388" s="165" t="s">
        <v>27</v>
      </c>
      <c r="G388" s="165">
        <v>1000</v>
      </c>
      <c r="H388" s="165">
        <v>15072125895</v>
      </c>
      <c r="I388" s="165" t="s">
        <v>680</v>
      </c>
      <c r="J388" s="175" t="s">
        <v>103</v>
      </c>
      <c r="K388" s="168" t="s">
        <v>681</v>
      </c>
      <c r="L388" s="164" t="s">
        <v>817</v>
      </c>
      <c r="M388" s="169">
        <v>15980.63</v>
      </c>
      <c r="N388" s="169"/>
      <c r="O388" s="169"/>
      <c r="P388" s="169"/>
      <c r="Q388" s="202" t="s">
        <v>31</v>
      </c>
      <c r="R388" s="179">
        <v>43913</v>
      </c>
      <c r="S388" s="8" t="s">
        <v>819</v>
      </c>
      <c r="T388" s="6"/>
      <c r="U388" s="6"/>
      <c r="V388" s="6"/>
      <c r="W388" s="6"/>
      <c r="X388" s="6"/>
      <c r="Y388" s="6"/>
      <c r="Z388" s="6"/>
      <c r="AA388" s="6"/>
      <c r="AB388" s="6"/>
    </row>
    <row r="389" ht="18" customHeight="1" spans="2:28">
      <c r="B389" s="164" t="s">
        <v>820</v>
      </c>
      <c r="C389" s="168">
        <v>924031657</v>
      </c>
      <c r="D389" s="168" t="s">
        <v>821</v>
      </c>
      <c r="E389" s="165">
        <v>17192714952</v>
      </c>
      <c r="F389" s="165" t="s">
        <v>27</v>
      </c>
      <c r="G389" s="165">
        <v>1000</v>
      </c>
      <c r="H389" s="165">
        <v>15072125895</v>
      </c>
      <c r="I389" s="165" t="s">
        <v>680</v>
      </c>
      <c r="J389" s="175" t="s">
        <v>103</v>
      </c>
      <c r="K389" s="168" t="s">
        <v>681</v>
      </c>
      <c r="L389" s="164" t="s">
        <v>820</v>
      </c>
      <c r="M389" s="169">
        <v>9725.77</v>
      </c>
      <c r="N389" s="169"/>
      <c r="O389" s="169"/>
      <c r="P389" s="169"/>
      <c r="Q389" s="189" t="s">
        <v>31</v>
      </c>
      <c r="R389" s="179">
        <v>43920</v>
      </c>
      <c r="S389" s="8" t="s">
        <v>822</v>
      </c>
      <c r="T389" s="6"/>
      <c r="U389" s="6"/>
      <c r="V389" s="6"/>
      <c r="W389" s="6"/>
      <c r="X389" s="6"/>
      <c r="Y389" s="6"/>
      <c r="Z389" s="6"/>
      <c r="AA389" s="6"/>
      <c r="AB389" s="6"/>
    </row>
    <row r="390" ht="18" customHeight="1" spans="2:28">
      <c r="B390" s="181" t="s">
        <v>823</v>
      </c>
      <c r="C390" s="165">
        <v>377832390</v>
      </c>
      <c r="D390" s="165" t="s">
        <v>824</v>
      </c>
      <c r="E390" s="165">
        <v>16741725618</v>
      </c>
      <c r="F390" s="165" t="s">
        <v>27</v>
      </c>
      <c r="G390" s="165">
        <v>1000</v>
      </c>
      <c r="H390" s="165">
        <v>18771678907</v>
      </c>
      <c r="I390" s="165" t="s">
        <v>409</v>
      </c>
      <c r="J390" s="174" t="s">
        <v>109</v>
      </c>
      <c r="K390" s="168" t="s">
        <v>410</v>
      </c>
      <c r="L390" s="181" t="s">
        <v>823</v>
      </c>
      <c r="M390" s="169">
        <v>5061.12</v>
      </c>
      <c r="N390" s="169"/>
      <c r="O390" s="187"/>
      <c r="P390" s="187"/>
      <c r="Q390" s="189" t="s">
        <v>31</v>
      </c>
      <c r="R390" s="205">
        <v>43901</v>
      </c>
      <c r="S390" s="8" t="s">
        <v>825</v>
      </c>
      <c r="T390" s="6"/>
      <c r="U390" s="6"/>
      <c r="V390" s="6"/>
      <c r="W390" s="6"/>
      <c r="X390" s="6"/>
      <c r="Y390" s="6"/>
      <c r="Z390" s="6"/>
      <c r="AA390" s="6"/>
      <c r="AB390" s="6"/>
    </row>
    <row r="391" ht="18" customHeight="1" spans="2:28">
      <c r="B391" s="182" t="s">
        <v>826</v>
      </c>
      <c r="C391" s="165">
        <v>123481921</v>
      </c>
      <c r="D391" s="165" t="s">
        <v>827</v>
      </c>
      <c r="E391" s="165">
        <v>17192715534</v>
      </c>
      <c r="F391" s="165" t="s">
        <v>27</v>
      </c>
      <c r="G391" s="165">
        <v>1000</v>
      </c>
      <c r="H391" s="183">
        <v>18672882330</v>
      </c>
      <c r="I391" s="165" t="s">
        <v>361</v>
      </c>
      <c r="J391" s="188" t="s">
        <v>109</v>
      </c>
      <c r="K391" s="189" t="s">
        <v>362</v>
      </c>
      <c r="L391" s="182" t="s">
        <v>826</v>
      </c>
      <c r="M391" s="190">
        <v>5061.57</v>
      </c>
      <c r="N391" s="190"/>
      <c r="O391" s="191"/>
      <c r="P391" s="210"/>
      <c r="Q391" s="189" t="s">
        <v>31</v>
      </c>
      <c r="R391" s="179">
        <v>43910</v>
      </c>
      <c r="S391" s="8" t="s">
        <v>828</v>
      </c>
      <c r="T391" s="6"/>
      <c r="U391" s="6"/>
      <c r="V391" s="6"/>
      <c r="W391" s="6"/>
      <c r="X391" s="6"/>
      <c r="Y391" s="6"/>
      <c r="Z391" s="6"/>
      <c r="AA391" s="6"/>
      <c r="AB391" s="6"/>
    </row>
    <row r="392" ht="18" customHeight="1" spans="2:28">
      <c r="B392" s="182" t="s">
        <v>829</v>
      </c>
      <c r="C392" s="165">
        <v>772772761</v>
      </c>
      <c r="D392" s="165" t="s">
        <v>830</v>
      </c>
      <c r="E392" s="165">
        <v>17192715524</v>
      </c>
      <c r="F392" s="165" t="s">
        <v>27</v>
      </c>
      <c r="G392" s="165">
        <v>1000</v>
      </c>
      <c r="H392" s="183">
        <v>18672882330</v>
      </c>
      <c r="I392" s="165" t="s">
        <v>361</v>
      </c>
      <c r="J392" s="188" t="s">
        <v>109</v>
      </c>
      <c r="K392" s="189" t="s">
        <v>362</v>
      </c>
      <c r="L392" s="182" t="s">
        <v>829</v>
      </c>
      <c r="M392" s="190">
        <v>5057.82</v>
      </c>
      <c r="N392" s="190"/>
      <c r="O392" s="191"/>
      <c r="P392" s="210"/>
      <c r="Q392" s="189" t="s">
        <v>31</v>
      </c>
      <c r="R392" s="179">
        <v>43910</v>
      </c>
      <c r="S392" s="8" t="s">
        <v>831</v>
      </c>
      <c r="T392" s="6"/>
      <c r="U392" s="6"/>
      <c r="V392" s="6"/>
      <c r="W392" s="6"/>
      <c r="X392" s="6"/>
      <c r="Y392" s="6"/>
      <c r="Z392" s="6"/>
      <c r="AA392" s="6"/>
      <c r="AB392" s="6"/>
    </row>
    <row r="393" ht="18" customHeight="1" spans="2:28">
      <c r="B393" s="182" t="s">
        <v>832</v>
      </c>
      <c r="C393" s="165">
        <v>392803062</v>
      </c>
      <c r="D393" s="165" t="s">
        <v>833</v>
      </c>
      <c r="E393" s="165">
        <v>17192715131</v>
      </c>
      <c r="F393" s="165" t="s">
        <v>27</v>
      </c>
      <c r="G393" s="165">
        <v>1000</v>
      </c>
      <c r="H393" s="183">
        <v>18672882330</v>
      </c>
      <c r="I393" s="165" t="s">
        <v>361</v>
      </c>
      <c r="J393" s="193" t="s">
        <v>367</v>
      </c>
      <c r="K393" s="189" t="s">
        <v>362</v>
      </c>
      <c r="L393" s="182" t="s">
        <v>832</v>
      </c>
      <c r="M393" s="190">
        <v>5064.86</v>
      </c>
      <c r="N393" s="190"/>
      <c r="O393" s="191"/>
      <c r="P393" s="210"/>
      <c r="Q393" s="189" t="s">
        <v>31</v>
      </c>
      <c r="R393" s="179">
        <v>43910</v>
      </c>
      <c r="S393" s="8" t="s">
        <v>828</v>
      </c>
      <c r="T393" s="6"/>
      <c r="U393" s="6"/>
      <c r="V393" s="6"/>
      <c r="W393" s="6"/>
      <c r="X393" s="6"/>
      <c r="Y393" s="6"/>
      <c r="Z393" s="6"/>
      <c r="AA393" s="6"/>
      <c r="AB393" s="6"/>
    </row>
    <row r="394" ht="18" customHeight="1" spans="2:28">
      <c r="B394" s="184" t="s">
        <v>834</v>
      </c>
      <c r="C394" s="165">
        <v>264218547</v>
      </c>
      <c r="D394" s="165" t="s">
        <v>835</v>
      </c>
      <c r="E394" s="165">
        <v>16741725484</v>
      </c>
      <c r="F394" s="165" t="s">
        <v>27</v>
      </c>
      <c r="G394" s="165">
        <v>1000</v>
      </c>
      <c r="H394" s="183">
        <v>13545472582</v>
      </c>
      <c r="I394" s="165" t="s">
        <v>370</v>
      </c>
      <c r="J394" s="194" t="s">
        <v>285</v>
      </c>
      <c r="K394" s="189" t="s">
        <v>371</v>
      </c>
      <c r="L394" s="184" t="s">
        <v>834</v>
      </c>
      <c r="M394" s="190">
        <v>4957.11</v>
      </c>
      <c r="N394" s="190"/>
      <c r="O394" s="195"/>
      <c r="P394" s="190"/>
      <c r="Q394" s="189" t="s">
        <v>31</v>
      </c>
      <c r="R394" s="205">
        <v>43902</v>
      </c>
      <c r="S394" s="8" t="s">
        <v>836</v>
      </c>
      <c r="T394" s="6"/>
      <c r="U394" s="6"/>
      <c r="V394" s="6"/>
      <c r="W394" s="6"/>
      <c r="X394" s="6"/>
      <c r="Y394" s="6"/>
      <c r="Z394" s="6"/>
      <c r="AA394" s="6"/>
      <c r="AB394" s="6"/>
    </row>
    <row r="395" ht="18" customHeight="1" spans="2:28">
      <c r="B395" s="184" t="s">
        <v>837</v>
      </c>
      <c r="C395" s="165">
        <v>990852531</v>
      </c>
      <c r="D395" s="165" t="s">
        <v>838</v>
      </c>
      <c r="E395" s="165">
        <v>16741725460</v>
      </c>
      <c r="F395" s="165" t="s">
        <v>27</v>
      </c>
      <c r="G395" s="165">
        <v>1000</v>
      </c>
      <c r="H395" s="183">
        <v>13545472582</v>
      </c>
      <c r="I395" s="165" t="s">
        <v>370</v>
      </c>
      <c r="J395" s="194" t="s">
        <v>285</v>
      </c>
      <c r="K395" s="189" t="s">
        <v>371</v>
      </c>
      <c r="L395" s="184" t="s">
        <v>837</v>
      </c>
      <c r="M395" s="190">
        <v>5060.04</v>
      </c>
      <c r="N395" s="190"/>
      <c r="O395" s="195"/>
      <c r="P395" s="190"/>
      <c r="Q395" s="189" t="s">
        <v>31</v>
      </c>
      <c r="R395" s="205">
        <v>43901</v>
      </c>
      <c r="S395" s="8" t="s">
        <v>839</v>
      </c>
      <c r="T395" s="6"/>
      <c r="U395" s="6"/>
      <c r="V395" s="6"/>
      <c r="W395" s="6"/>
      <c r="X395" s="6"/>
      <c r="Y395" s="6"/>
      <c r="Z395" s="6"/>
      <c r="AA395" s="6"/>
      <c r="AB395" s="6"/>
    </row>
    <row r="396" ht="18" customHeight="1" spans="2:28">
      <c r="B396" s="184" t="s">
        <v>840</v>
      </c>
      <c r="C396" s="165">
        <v>508181496</v>
      </c>
      <c r="D396" s="165" t="s">
        <v>841</v>
      </c>
      <c r="E396" s="165">
        <v>16741725481</v>
      </c>
      <c r="F396" s="165" t="s">
        <v>27</v>
      </c>
      <c r="G396" s="165">
        <v>1000</v>
      </c>
      <c r="H396" s="183">
        <v>13545472582</v>
      </c>
      <c r="I396" s="165" t="s">
        <v>370</v>
      </c>
      <c r="J396" s="194" t="s">
        <v>285</v>
      </c>
      <c r="K396" s="189" t="s">
        <v>371</v>
      </c>
      <c r="L396" s="184" t="s">
        <v>840</v>
      </c>
      <c r="M396" s="190">
        <v>7946.66</v>
      </c>
      <c r="N396" s="190"/>
      <c r="O396" s="195"/>
      <c r="P396" s="190"/>
      <c r="Q396" s="189" t="s">
        <v>31</v>
      </c>
      <c r="R396" s="205">
        <v>43902</v>
      </c>
      <c r="S396" s="8" t="s">
        <v>839</v>
      </c>
      <c r="T396" s="6"/>
      <c r="U396" s="6"/>
      <c r="V396" s="6"/>
      <c r="W396" s="6"/>
      <c r="X396" s="6"/>
      <c r="Y396" s="6"/>
      <c r="Z396" s="6"/>
      <c r="AA396" s="6"/>
      <c r="AB396" s="6"/>
    </row>
    <row r="397" ht="18" customHeight="1" spans="2:28">
      <c r="B397" s="184" t="s">
        <v>842</v>
      </c>
      <c r="C397" s="165">
        <v>380498456</v>
      </c>
      <c r="D397" s="165" t="s">
        <v>843</v>
      </c>
      <c r="E397" s="165">
        <v>16741725490</v>
      </c>
      <c r="F397" s="165" t="s">
        <v>27</v>
      </c>
      <c r="G397" s="165">
        <v>1000</v>
      </c>
      <c r="H397" s="183">
        <v>13545472582</v>
      </c>
      <c r="I397" s="165" t="s">
        <v>370</v>
      </c>
      <c r="J397" s="194" t="s">
        <v>285</v>
      </c>
      <c r="K397" s="189" t="s">
        <v>371</v>
      </c>
      <c r="L397" s="184" t="s">
        <v>842</v>
      </c>
      <c r="M397" s="190">
        <v>15974.63</v>
      </c>
      <c r="N397" s="190"/>
      <c r="O397" s="195"/>
      <c r="P397" s="195"/>
      <c r="Q397" s="189" t="s">
        <v>31</v>
      </c>
      <c r="R397" s="205">
        <v>43902</v>
      </c>
      <c r="S397" s="8" t="s">
        <v>844</v>
      </c>
      <c r="T397" s="6"/>
      <c r="U397" s="6"/>
      <c r="V397" s="6"/>
      <c r="W397" s="6"/>
      <c r="X397" s="6"/>
      <c r="Y397" s="6"/>
      <c r="Z397" s="6"/>
      <c r="AA397" s="6"/>
      <c r="AB397" s="6"/>
    </row>
    <row r="398" ht="18" customHeight="1" spans="2:28">
      <c r="B398" s="184" t="s">
        <v>845</v>
      </c>
      <c r="C398" s="165">
        <v>696378948</v>
      </c>
      <c r="D398" s="165" t="s">
        <v>846</v>
      </c>
      <c r="E398" s="165">
        <v>16741725477</v>
      </c>
      <c r="F398" s="165" t="s">
        <v>27</v>
      </c>
      <c r="G398" s="165">
        <v>1000</v>
      </c>
      <c r="H398" s="183">
        <v>13545472582</v>
      </c>
      <c r="I398" s="165" t="s">
        <v>370</v>
      </c>
      <c r="J398" s="194" t="s">
        <v>285</v>
      </c>
      <c r="K398" s="189" t="s">
        <v>371</v>
      </c>
      <c r="L398" s="184" t="s">
        <v>845</v>
      </c>
      <c r="M398" s="190">
        <v>8037.05</v>
      </c>
      <c r="N398" s="190"/>
      <c r="O398" s="195"/>
      <c r="P398" s="195"/>
      <c r="Q398" s="189" t="s">
        <v>31</v>
      </c>
      <c r="R398" s="205">
        <v>43902</v>
      </c>
      <c r="S398" s="8" t="s">
        <v>847</v>
      </c>
      <c r="T398" s="6"/>
      <c r="U398" s="6"/>
      <c r="V398" s="6"/>
      <c r="W398" s="6"/>
      <c r="X398" s="6"/>
      <c r="Y398" s="6"/>
      <c r="Z398" s="6"/>
      <c r="AA398" s="6"/>
      <c r="AB398" s="6"/>
    </row>
    <row r="399" ht="18" customHeight="1" spans="2:28">
      <c r="B399" s="182" t="s">
        <v>848</v>
      </c>
      <c r="C399" s="165">
        <v>734460565</v>
      </c>
      <c r="D399" s="165" t="s">
        <v>849</v>
      </c>
      <c r="E399" s="165">
        <v>17190430951</v>
      </c>
      <c r="F399" s="165" t="s">
        <v>27</v>
      </c>
      <c r="G399" s="165">
        <v>1000</v>
      </c>
      <c r="H399" s="183">
        <v>17720254512</v>
      </c>
      <c r="I399" s="165" t="s">
        <v>253</v>
      </c>
      <c r="J399" s="197" t="s">
        <v>294</v>
      </c>
      <c r="K399" s="189" t="s">
        <v>254</v>
      </c>
      <c r="L399" s="182" t="s">
        <v>848</v>
      </c>
      <c r="M399" s="190">
        <v>4957.41</v>
      </c>
      <c r="N399" s="190"/>
      <c r="O399" s="198"/>
      <c r="P399" s="198"/>
      <c r="Q399" s="189" t="s">
        <v>31</v>
      </c>
      <c r="R399" s="205">
        <v>43902</v>
      </c>
      <c r="S399" s="8" t="s">
        <v>831</v>
      </c>
      <c r="T399" s="6"/>
      <c r="U399" s="6"/>
      <c r="V399" s="6"/>
      <c r="W399" s="6"/>
      <c r="X399" s="6"/>
      <c r="Y399" s="6"/>
      <c r="Z399" s="6"/>
      <c r="AA399" s="6"/>
      <c r="AB399" s="6"/>
    </row>
    <row r="400" ht="18" customHeight="1" spans="2:28">
      <c r="B400" s="182" t="s">
        <v>850</v>
      </c>
      <c r="C400" s="165">
        <v>715565187</v>
      </c>
      <c r="D400" s="165" t="s">
        <v>851</v>
      </c>
      <c r="E400" s="165">
        <v>16572208494</v>
      </c>
      <c r="F400" s="165" t="s">
        <v>27</v>
      </c>
      <c r="G400" s="165">
        <v>1000</v>
      </c>
      <c r="H400" s="183">
        <v>17720254512</v>
      </c>
      <c r="I400" s="165" t="s">
        <v>253</v>
      </c>
      <c r="J400" s="199" t="s">
        <v>103</v>
      </c>
      <c r="K400" s="189" t="s">
        <v>254</v>
      </c>
      <c r="L400" s="182" t="s">
        <v>850</v>
      </c>
      <c r="M400" s="190">
        <v>8038.42</v>
      </c>
      <c r="N400" s="190"/>
      <c r="O400" s="198"/>
      <c r="P400" s="198"/>
      <c r="Q400" s="189" t="s">
        <v>31</v>
      </c>
      <c r="R400" s="205">
        <v>43902</v>
      </c>
      <c r="S400" s="8" t="s">
        <v>831</v>
      </c>
      <c r="T400" s="6"/>
      <c r="U400" s="6"/>
      <c r="V400" s="6"/>
      <c r="W400" s="6"/>
      <c r="X400" s="6"/>
      <c r="Y400" s="6"/>
      <c r="Z400" s="6"/>
      <c r="AA400" s="6"/>
      <c r="AB400" s="6"/>
    </row>
    <row r="401" ht="18" customHeight="1" spans="2:28">
      <c r="B401" s="182" t="s">
        <v>852</v>
      </c>
      <c r="C401" s="165">
        <v>696750581</v>
      </c>
      <c r="D401" s="165" t="s">
        <v>853</v>
      </c>
      <c r="E401" s="165">
        <v>16741725526</v>
      </c>
      <c r="F401" s="165" t="s">
        <v>27</v>
      </c>
      <c r="G401" s="165">
        <v>1000</v>
      </c>
      <c r="H401" s="183">
        <v>18327671812</v>
      </c>
      <c r="I401" s="165" t="s">
        <v>247</v>
      </c>
      <c r="J401" s="199" t="s">
        <v>103</v>
      </c>
      <c r="K401" s="189" t="s">
        <v>298</v>
      </c>
      <c r="L401" s="182" t="s">
        <v>852</v>
      </c>
      <c r="M401" s="190">
        <v>5058.68</v>
      </c>
      <c r="N401" s="190"/>
      <c r="O401" s="195"/>
      <c r="P401" s="200"/>
      <c r="Q401" s="189" t="s">
        <v>31</v>
      </c>
      <c r="R401" s="205">
        <v>43900</v>
      </c>
      <c r="S401" s="8" t="s">
        <v>831</v>
      </c>
      <c r="T401" s="6"/>
      <c r="U401" s="6"/>
      <c r="V401" s="6"/>
      <c r="W401" s="6"/>
      <c r="X401" s="6"/>
      <c r="Y401" s="6"/>
      <c r="Z401" s="6"/>
      <c r="AA401" s="6"/>
      <c r="AB401" s="6"/>
    </row>
    <row r="402" ht="18" customHeight="1" spans="2:28">
      <c r="B402" s="182" t="s">
        <v>854</v>
      </c>
      <c r="C402" s="165">
        <v>504174990</v>
      </c>
      <c r="D402" s="165" t="s">
        <v>855</v>
      </c>
      <c r="E402" s="165">
        <v>16741725527</v>
      </c>
      <c r="F402" s="165" t="s">
        <v>27</v>
      </c>
      <c r="G402" s="165">
        <v>1000</v>
      </c>
      <c r="H402" s="183">
        <v>18327671812</v>
      </c>
      <c r="I402" s="165" t="s">
        <v>247</v>
      </c>
      <c r="J402" s="199" t="s">
        <v>103</v>
      </c>
      <c r="K402" s="189" t="s">
        <v>298</v>
      </c>
      <c r="L402" s="182" t="s">
        <v>854</v>
      </c>
      <c r="M402" s="190">
        <v>4966.34</v>
      </c>
      <c r="N402" s="190"/>
      <c r="O402" s="195"/>
      <c r="P402" s="200"/>
      <c r="Q402" s="189" t="s">
        <v>31</v>
      </c>
      <c r="R402" s="205">
        <v>43900</v>
      </c>
      <c r="S402" s="8" t="s">
        <v>856</v>
      </c>
      <c r="T402" s="6"/>
      <c r="U402" s="6"/>
      <c r="V402" s="6"/>
      <c r="W402" s="6"/>
      <c r="X402" s="6"/>
      <c r="Y402" s="6"/>
      <c r="Z402" s="6"/>
      <c r="AA402" s="6"/>
      <c r="AB402" s="6"/>
    </row>
    <row r="403" ht="18" customHeight="1" spans="2:28">
      <c r="B403" s="182" t="s">
        <v>857</v>
      </c>
      <c r="C403" s="165">
        <v>966263586</v>
      </c>
      <c r="D403" s="165" t="s">
        <v>858</v>
      </c>
      <c r="E403" s="165">
        <v>17136315118</v>
      </c>
      <c r="F403" s="165" t="s">
        <v>27</v>
      </c>
      <c r="G403" s="165">
        <v>1000</v>
      </c>
      <c r="H403" s="183">
        <v>18771691121</v>
      </c>
      <c r="I403" s="165" t="s">
        <v>258</v>
      </c>
      <c r="J403" s="199" t="s">
        <v>103</v>
      </c>
      <c r="K403" s="189" t="s">
        <v>259</v>
      </c>
      <c r="L403" s="182" t="s">
        <v>857</v>
      </c>
      <c r="M403" s="190">
        <v>7942.19</v>
      </c>
      <c r="N403" s="190"/>
      <c r="O403" s="195"/>
      <c r="P403" s="200"/>
      <c r="Q403" s="189" t="s">
        <v>31</v>
      </c>
      <c r="R403" s="205">
        <v>43900</v>
      </c>
      <c r="S403" s="8" t="s">
        <v>847</v>
      </c>
      <c r="T403" s="6"/>
      <c r="U403" s="6"/>
      <c r="V403" s="6"/>
      <c r="W403" s="6"/>
      <c r="X403" s="6"/>
      <c r="Y403" s="6"/>
      <c r="Z403" s="6"/>
      <c r="AA403" s="6"/>
      <c r="AB403" s="6"/>
    </row>
    <row r="404" ht="18" customHeight="1" spans="2:28">
      <c r="B404" s="184" t="s">
        <v>859</v>
      </c>
      <c r="C404" s="165">
        <v>796629575</v>
      </c>
      <c r="D404" s="165" t="s">
        <v>860</v>
      </c>
      <c r="E404" s="165">
        <v>16741725608</v>
      </c>
      <c r="F404" s="165" t="s">
        <v>27</v>
      </c>
      <c r="G404" s="165">
        <v>1000</v>
      </c>
      <c r="H404" s="183">
        <v>18771678907</v>
      </c>
      <c r="I404" s="165" t="s">
        <v>409</v>
      </c>
      <c r="J404" s="188" t="s">
        <v>109</v>
      </c>
      <c r="K404" s="189" t="s">
        <v>410</v>
      </c>
      <c r="L404" s="184" t="s">
        <v>859</v>
      </c>
      <c r="M404" s="190">
        <v>5057.54</v>
      </c>
      <c r="N404" s="190"/>
      <c r="O404" s="200"/>
      <c r="P404" s="200"/>
      <c r="Q404" s="189" t="s">
        <v>31</v>
      </c>
      <c r="R404" s="205">
        <v>43901</v>
      </c>
      <c r="S404" s="8" t="s">
        <v>828</v>
      </c>
      <c r="T404" s="6"/>
      <c r="U404" s="6"/>
      <c r="V404" s="6"/>
      <c r="W404" s="6"/>
      <c r="X404" s="6"/>
      <c r="Y404" s="6"/>
      <c r="Z404" s="6"/>
      <c r="AA404" s="6"/>
      <c r="AB404" s="6"/>
    </row>
    <row r="405" ht="18" customHeight="1" spans="2:28">
      <c r="B405" s="184" t="s">
        <v>861</v>
      </c>
      <c r="C405" s="165">
        <v>306818383</v>
      </c>
      <c r="D405" s="165" t="s">
        <v>862</v>
      </c>
      <c r="E405" s="165">
        <v>16741725605</v>
      </c>
      <c r="F405" s="165" t="s">
        <v>27</v>
      </c>
      <c r="G405" s="165">
        <v>1000</v>
      </c>
      <c r="H405" s="183">
        <v>18771678907</v>
      </c>
      <c r="I405" s="165" t="s">
        <v>409</v>
      </c>
      <c r="J405" s="188" t="s">
        <v>109</v>
      </c>
      <c r="K405" s="189" t="s">
        <v>410</v>
      </c>
      <c r="L405" s="184" t="s">
        <v>861</v>
      </c>
      <c r="M405" s="190">
        <v>5058.38</v>
      </c>
      <c r="N405" s="190"/>
      <c r="O405" s="200"/>
      <c r="P405" s="200"/>
      <c r="Q405" s="189" t="s">
        <v>31</v>
      </c>
      <c r="R405" s="205">
        <v>43901</v>
      </c>
      <c r="S405" s="8" t="s">
        <v>828</v>
      </c>
      <c r="T405" s="6"/>
      <c r="U405" s="6"/>
      <c r="V405" s="6"/>
      <c r="W405" s="6"/>
      <c r="X405" s="6"/>
      <c r="Y405" s="6"/>
      <c r="Z405" s="6"/>
      <c r="AA405" s="6"/>
      <c r="AB405" s="6"/>
    </row>
    <row r="406" ht="18" customHeight="1" spans="2:28">
      <c r="B406" s="184" t="s">
        <v>863</v>
      </c>
      <c r="C406" s="165">
        <v>583383426</v>
      </c>
      <c r="D406" s="165" t="s">
        <v>864</v>
      </c>
      <c r="E406" s="165">
        <v>16741725623</v>
      </c>
      <c r="F406" s="165" t="s">
        <v>27</v>
      </c>
      <c r="G406" s="165">
        <v>1000</v>
      </c>
      <c r="H406" s="183">
        <v>18771678907</v>
      </c>
      <c r="I406" s="165" t="s">
        <v>409</v>
      </c>
      <c r="J406" s="188" t="s">
        <v>109</v>
      </c>
      <c r="K406" s="189" t="s">
        <v>410</v>
      </c>
      <c r="L406" s="184" t="s">
        <v>863</v>
      </c>
      <c r="M406" s="190">
        <v>4958.8</v>
      </c>
      <c r="N406" s="190"/>
      <c r="O406" s="200"/>
      <c r="P406" s="200"/>
      <c r="Q406" s="189" t="s">
        <v>31</v>
      </c>
      <c r="R406" s="205">
        <v>43901</v>
      </c>
      <c r="S406" s="8" t="s">
        <v>828</v>
      </c>
      <c r="T406" s="6"/>
      <c r="U406" s="6"/>
      <c r="V406" s="6"/>
      <c r="W406" s="6"/>
      <c r="X406" s="6"/>
      <c r="Y406" s="6"/>
      <c r="Z406" s="6"/>
      <c r="AA406" s="6"/>
      <c r="AB406" s="6"/>
    </row>
    <row r="407" ht="18" customHeight="1" spans="2:28">
      <c r="B407" s="182" t="s">
        <v>865</v>
      </c>
      <c r="C407" s="165">
        <v>207586113</v>
      </c>
      <c r="D407" s="165" t="s">
        <v>866</v>
      </c>
      <c r="E407" s="165">
        <v>17192714352</v>
      </c>
      <c r="F407" s="165" t="s">
        <v>27</v>
      </c>
      <c r="G407" s="165">
        <v>1000</v>
      </c>
      <c r="H407" s="183">
        <v>18872118075</v>
      </c>
      <c r="I407" s="165" t="s">
        <v>389</v>
      </c>
      <c r="J407" s="208" t="s">
        <v>170</v>
      </c>
      <c r="K407" s="189" t="s">
        <v>390</v>
      </c>
      <c r="L407" s="182" t="s">
        <v>865</v>
      </c>
      <c r="M407" s="190">
        <v>7947.03</v>
      </c>
      <c r="N407" s="190"/>
      <c r="O407" s="195"/>
      <c r="P407" s="200"/>
      <c r="Q407" s="189" t="s">
        <v>31</v>
      </c>
      <c r="R407" s="179">
        <v>43913</v>
      </c>
      <c r="S407" s="8" t="s">
        <v>867</v>
      </c>
      <c r="T407" s="6"/>
      <c r="U407" s="6"/>
      <c r="V407" s="6"/>
      <c r="W407" s="6"/>
      <c r="X407" s="6"/>
      <c r="Y407" s="6"/>
      <c r="Z407" s="6"/>
      <c r="AA407" s="6"/>
      <c r="AB407" s="6"/>
    </row>
    <row r="408" ht="18" customHeight="1" spans="2:28">
      <c r="B408" s="182" t="s">
        <v>868</v>
      </c>
      <c r="C408" s="165">
        <v>129716832</v>
      </c>
      <c r="D408" s="165" t="s">
        <v>869</v>
      </c>
      <c r="E408" s="165">
        <v>17136314470</v>
      </c>
      <c r="F408" s="165" t="s">
        <v>27</v>
      </c>
      <c r="G408" s="165">
        <v>1000</v>
      </c>
      <c r="H408" s="183">
        <v>18771691121</v>
      </c>
      <c r="I408" s="165" t="s">
        <v>258</v>
      </c>
      <c r="J408" s="199" t="s">
        <v>103</v>
      </c>
      <c r="K408" s="189" t="s">
        <v>259</v>
      </c>
      <c r="L408" s="182" t="s">
        <v>868</v>
      </c>
      <c r="M408" s="190">
        <v>7938.23</v>
      </c>
      <c r="N408" s="190"/>
      <c r="O408" s="195"/>
      <c r="P408" s="200"/>
      <c r="Q408" s="189" t="s">
        <v>31</v>
      </c>
      <c r="R408" s="205">
        <v>43900</v>
      </c>
      <c r="S408" s="8" t="s">
        <v>870</v>
      </c>
      <c r="T408" s="6"/>
      <c r="U408" s="6"/>
      <c r="V408" s="6"/>
      <c r="W408" s="6"/>
      <c r="X408" s="6"/>
      <c r="Y408" s="6"/>
      <c r="Z408" s="6"/>
      <c r="AA408" s="6"/>
      <c r="AB408" s="6"/>
    </row>
    <row r="409" ht="18" customHeight="1" spans="2:28">
      <c r="B409" s="182" t="s">
        <v>871</v>
      </c>
      <c r="C409" s="168">
        <v>486457658</v>
      </c>
      <c r="D409" s="168" t="s">
        <v>872</v>
      </c>
      <c r="E409" s="165">
        <v>17192714960</v>
      </c>
      <c r="F409" s="165" t="s">
        <v>27</v>
      </c>
      <c r="G409" s="165">
        <v>1000</v>
      </c>
      <c r="H409" s="183">
        <v>15072125895</v>
      </c>
      <c r="I409" s="165" t="s">
        <v>680</v>
      </c>
      <c r="J409" s="199" t="s">
        <v>103</v>
      </c>
      <c r="K409" s="189" t="s">
        <v>681</v>
      </c>
      <c r="L409" s="182" t="s">
        <v>871</v>
      </c>
      <c r="M409" s="190">
        <v>5065.98</v>
      </c>
      <c r="N409" s="190"/>
      <c r="O409" s="200"/>
      <c r="P409" s="200"/>
      <c r="Q409" s="189" t="s">
        <v>31</v>
      </c>
      <c r="R409" s="179">
        <v>43920</v>
      </c>
      <c r="S409" s="8" t="s">
        <v>867</v>
      </c>
      <c r="T409" s="6"/>
      <c r="U409" s="6"/>
      <c r="V409" s="6"/>
      <c r="W409" s="6"/>
      <c r="X409" s="6"/>
      <c r="Y409" s="6"/>
      <c r="Z409" s="6"/>
      <c r="AA409" s="6"/>
      <c r="AB409" s="6"/>
    </row>
    <row r="410" ht="18" customHeight="1" spans="2:28">
      <c r="B410" s="184" t="s">
        <v>873</v>
      </c>
      <c r="C410" s="165">
        <v>875185444</v>
      </c>
      <c r="D410" s="165" t="s">
        <v>874</v>
      </c>
      <c r="E410" s="165">
        <v>16741725610</v>
      </c>
      <c r="F410" s="165" t="s">
        <v>27</v>
      </c>
      <c r="G410" s="165">
        <v>1000</v>
      </c>
      <c r="H410" s="183">
        <v>18771678907</v>
      </c>
      <c r="I410" s="165" t="s">
        <v>409</v>
      </c>
      <c r="J410" s="188" t="s">
        <v>109</v>
      </c>
      <c r="K410" s="189" t="s">
        <v>410</v>
      </c>
      <c r="L410" s="184" t="s">
        <v>873</v>
      </c>
      <c r="M410" s="190">
        <v>4958.42</v>
      </c>
      <c r="N410" s="190"/>
      <c r="O410" s="200"/>
      <c r="P410" s="200"/>
      <c r="Q410" s="189" t="s">
        <v>31</v>
      </c>
      <c r="R410" s="205">
        <v>43901</v>
      </c>
      <c r="S410" s="8" t="s">
        <v>867</v>
      </c>
      <c r="T410" s="6"/>
      <c r="U410" s="6"/>
      <c r="V410" s="6"/>
      <c r="W410" s="6"/>
      <c r="X410" s="6"/>
      <c r="Y410" s="6"/>
      <c r="Z410" s="6"/>
      <c r="AA410" s="6"/>
      <c r="AB410" s="6"/>
    </row>
    <row r="411" ht="18" customHeight="1" spans="2:28">
      <c r="B411" s="184" t="s">
        <v>875</v>
      </c>
      <c r="C411" s="165">
        <v>409834317</v>
      </c>
      <c r="D411" s="165" t="s">
        <v>876</v>
      </c>
      <c r="E411" s="165">
        <v>16741725638</v>
      </c>
      <c r="F411" s="165" t="s">
        <v>27</v>
      </c>
      <c r="G411" s="165">
        <v>1000</v>
      </c>
      <c r="H411" s="183">
        <v>18771678907</v>
      </c>
      <c r="I411" s="165" t="s">
        <v>409</v>
      </c>
      <c r="J411" s="209" t="s">
        <v>29</v>
      </c>
      <c r="K411" s="189" t="s">
        <v>410</v>
      </c>
      <c r="L411" s="184" t="s">
        <v>875</v>
      </c>
      <c r="M411" s="190">
        <v>4961.46</v>
      </c>
      <c r="N411" s="190"/>
      <c r="O411" s="200"/>
      <c r="P411" s="200"/>
      <c r="Q411" s="189" t="s">
        <v>31</v>
      </c>
      <c r="R411" s="205">
        <v>43901</v>
      </c>
      <c r="S411" s="8" t="s">
        <v>867</v>
      </c>
      <c r="T411" s="6"/>
      <c r="U411" s="6"/>
      <c r="V411" s="6"/>
      <c r="W411" s="6"/>
      <c r="X411" s="6"/>
      <c r="Y411" s="6"/>
      <c r="Z411" s="6"/>
      <c r="AA411" s="6"/>
      <c r="AB411" s="6"/>
    </row>
    <row r="412" ht="18" customHeight="1" spans="2:28">
      <c r="B412" s="184" t="s">
        <v>877</v>
      </c>
      <c r="C412" s="165">
        <v>377109484</v>
      </c>
      <c r="D412" s="165" t="s">
        <v>878</v>
      </c>
      <c r="E412" s="165">
        <v>16741725637</v>
      </c>
      <c r="F412" s="165" t="s">
        <v>27</v>
      </c>
      <c r="G412" s="165">
        <v>1000</v>
      </c>
      <c r="H412" s="183">
        <v>18771678907</v>
      </c>
      <c r="I412" s="165" t="s">
        <v>409</v>
      </c>
      <c r="J412" s="209" t="s">
        <v>29</v>
      </c>
      <c r="K412" s="189" t="s">
        <v>410</v>
      </c>
      <c r="L412" s="184" t="s">
        <v>877</v>
      </c>
      <c r="M412" s="190">
        <v>4959.54</v>
      </c>
      <c r="N412" s="190"/>
      <c r="O412" s="200"/>
      <c r="P412" s="200"/>
      <c r="Q412" s="189" t="s">
        <v>31</v>
      </c>
      <c r="R412" s="205">
        <v>43901</v>
      </c>
      <c r="S412" s="8" t="s">
        <v>867</v>
      </c>
      <c r="T412" s="6"/>
      <c r="U412" s="6"/>
      <c r="V412" s="6"/>
      <c r="W412" s="6"/>
      <c r="X412" s="6"/>
      <c r="Y412" s="6"/>
      <c r="Z412" s="6"/>
      <c r="AA412" s="6"/>
      <c r="AB412" s="6"/>
    </row>
    <row r="413" ht="18" customHeight="1" spans="2:28">
      <c r="B413" s="184" t="s">
        <v>879</v>
      </c>
      <c r="C413" s="165">
        <v>340207633</v>
      </c>
      <c r="D413" s="165" t="s">
        <v>880</v>
      </c>
      <c r="E413" s="165">
        <v>16741725615</v>
      </c>
      <c r="F413" s="165" t="s">
        <v>27</v>
      </c>
      <c r="G413" s="165">
        <v>1000</v>
      </c>
      <c r="H413" s="183">
        <v>18771678907</v>
      </c>
      <c r="I413" s="165" t="s">
        <v>409</v>
      </c>
      <c r="J413" s="188" t="s">
        <v>109</v>
      </c>
      <c r="K413" s="189" t="s">
        <v>410</v>
      </c>
      <c r="L413" s="184" t="s">
        <v>879</v>
      </c>
      <c r="M413" s="190">
        <v>6579.04</v>
      </c>
      <c r="N413" s="190"/>
      <c r="O413" s="200"/>
      <c r="P413" s="200"/>
      <c r="Q413" s="189" t="s">
        <v>31</v>
      </c>
      <c r="R413" s="205">
        <v>43901</v>
      </c>
      <c r="S413" s="8" t="s">
        <v>867</v>
      </c>
      <c r="T413" s="6"/>
      <c r="U413" s="6"/>
      <c r="V413" s="6"/>
      <c r="W413" s="6"/>
      <c r="X413" s="6"/>
      <c r="Y413" s="6"/>
      <c r="Z413" s="6"/>
      <c r="AA413" s="6"/>
      <c r="AB413" s="6"/>
    </row>
    <row r="414" ht="18" customHeight="1" spans="2:28">
      <c r="B414" s="182" t="s">
        <v>881</v>
      </c>
      <c r="C414" s="165">
        <v>710137487</v>
      </c>
      <c r="D414" s="165" t="s">
        <v>882</v>
      </c>
      <c r="E414" s="165">
        <v>17192710511</v>
      </c>
      <c r="F414" s="165" t="s">
        <v>27</v>
      </c>
      <c r="G414" s="165">
        <v>1000</v>
      </c>
      <c r="H414" s="183">
        <v>13545476959</v>
      </c>
      <c r="I414" s="165" t="s">
        <v>265</v>
      </c>
      <c r="J414" s="188" t="s">
        <v>109</v>
      </c>
      <c r="K414" s="189" t="s">
        <v>266</v>
      </c>
      <c r="L414" s="182" t="s">
        <v>881</v>
      </c>
      <c r="M414" s="190">
        <v>5060.64</v>
      </c>
      <c r="N414" s="190"/>
      <c r="O414" s="191"/>
      <c r="P414" s="210"/>
      <c r="Q414" s="189" t="s">
        <v>31</v>
      </c>
      <c r="R414" s="179">
        <v>43913</v>
      </c>
      <c r="S414" s="87" t="s">
        <v>883</v>
      </c>
      <c r="T414" s="6"/>
      <c r="U414" s="6"/>
      <c r="V414" s="6"/>
      <c r="W414" s="6"/>
      <c r="X414" s="6"/>
      <c r="Y414" s="6"/>
      <c r="Z414" s="6"/>
      <c r="AA414" s="6"/>
      <c r="AB414" s="6"/>
    </row>
    <row r="415" ht="18" customHeight="1" spans="2:28">
      <c r="B415" s="182" t="s">
        <v>884</v>
      </c>
      <c r="C415" s="165">
        <v>683261128</v>
      </c>
      <c r="D415" s="165" t="s">
        <v>885</v>
      </c>
      <c r="E415" s="165">
        <v>17192710415</v>
      </c>
      <c r="F415" s="165" t="s">
        <v>27</v>
      </c>
      <c r="G415" s="165">
        <v>1000</v>
      </c>
      <c r="H415" s="183">
        <v>13545476959</v>
      </c>
      <c r="I415" s="165" t="s">
        <v>265</v>
      </c>
      <c r="J415" s="199" t="s">
        <v>103</v>
      </c>
      <c r="K415" s="189" t="s">
        <v>266</v>
      </c>
      <c r="L415" s="182" t="s">
        <v>884</v>
      </c>
      <c r="M415" s="190">
        <v>4964.5</v>
      </c>
      <c r="N415" s="190"/>
      <c r="O415" s="191"/>
      <c r="P415" s="210"/>
      <c r="Q415" s="189" t="s">
        <v>31</v>
      </c>
      <c r="R415" s="179">
        <v>43913</v>
      </c>
      <c r="S415" s="87" t="s">
        <v>886</v>
      </c>
      <c r="T415" s="6"/>
      <c r="U415" s="6"/>
      <c r="V415" s="6"/>
      <c r="W415" s="6"/>
      <c r="X415" s="6"/>
      <c r="Y415" s="6"/>
      <c r="Z415" s="6"/>
      <c r="AA415" s="6"/>
      <c r="AB415" s="6"/>
    </row>
    <row r="416" ht="18" customHeight="1" spans="2:28">
      <c r="B416" s="182" t="s">
        <v>887</v>
      </c>
      <c r="C416" s="165">
        <v>658506057</v>
      </c>
      <c r="D416" s="165" t="s">
        <v>888</v>
      </c>
      <c r="E416" s="165">
        <v>17192711435</v>
      </c>
      <c r="F416" s="165" t="s">
        <v>27</v>
      </c>
      <c r="G416" s="165">
        <v>1000</v>
      </c>
      <c r="H416" s="183">
        <v>13545476959</v>
      </c>
      <c r="I416" s="165" t="s">
        <v>265</v>
      </c>
      <c r="J416" s="199" t="s">
        <v>103</v>
      </c>
      <c r="K416" s="189" t="s">
        <v>266</v>
      </c>
      <c r="L416" s="182" t="s">
        <v>887</v>
      </c>
      <c r="M416" s="190">
        <v>8139.04</v>
      </c>
      <c r="N416" s="190"/>
      <c r="O416" s="191"/>
      <c r="P416" s="210"/>
      <c r="Q416" s="189" t="s">
        <v>31</v>
      </c>
      <c r="R416" s="179">
        <v>43913</v>
      </c>
      <c r="S416" s="87" t="s">
        <v>889</v>
      </c>
      <c r="T416" s="6"/>
      <c r="U416" s="6"/>
      <c r="V416" s="6"/>
      <c r="W416" s="6"/>
      <c r="X416" s="6"/>
      <c r="Y416" s="6"/>
      <c r="Z416" s="6"/>
      <c r="AA416" s="6"/>
      <c r="AB416" s="6"/>
    </row>
    <row r="417" ht="18" customHeight="1" spans="2:28">
      <c r="B417" s="182" t="s">
        <v>890</v>
      </c>
      <c r="C417" s="165">
        <v>159471637</v>
      </c>
      <c r="D417" s="165" t="s">
        <v>891</v>
      </c>
      <c r="E417" s="165">
        <v>17192715420</v>
      </c>
      <c r="F417" s="165" t="s">
        <v>27</v>
      </c>
      <c r="G417" s="165">
        <v>1000</v>
      </c>
      <c r="H417" s="183">
        <v>18672882330</v>
      </c>
      <c r="I417" s="165" t="s">
        <v>361</v>
      </c>
      <c r="J417" s="188" t="s">
        <v>109</v>
      </c>
      <c r="K417" s="189" t="s">
        <v>362</v>
      </c>
      <c r="L417" s="182" t="s">
        <v>890</v>
      </c>
      <c r="M417" s="190">
        <v>5061.81</v>
      </c>
      <c r="N417" s="190"/>
      <c r="O417" s="191"/>
      <c r="P417" s="210"/>
      <c r="Q417" s="189" t="s">
        <v>31</v>
      </c>
      <c r="R417" s="179">
        <v>43913</v>
      </c>
      <c r="S417" s="87" t="s">
        <v>883</v>
      </c>
      <c r="T417" s="6"/>
      <c r="U417" s="6"/>
      <c r="V417" s="6"/>
      <c r="W417" s="6"/>
      <c r="X417" s="6"/>
      <c r="Y417" s="6"/>
      <c r="Z417" s="6"/>
      <c r="AA417" s="6"/>
      <c r="AB417" s="6"/>
    </row>
    <row r="418" ht="18" customHeight="1" spans="2:28">
      <c r="B418" s="182" t="s">
        <v>892</v>
      </c>
      <c r="C418" s="165">
        <v>215460169</v>
      </c>
      <c r="D418" s="165" t="s">
        <v>893</v>
      </c>
      <c r="E418" s="165">
        <v>17192714994</v>
      </c>
      <c r="F418" s="165" t="s">
        <v>27</v>
      </c>
      <c r="G418" s="165">
        <v>1000</v>
      </c>
      <c r="H418" s="183">
        <v>18672882330</v>
      </c>
      <c r="I418" s="165" t="s">
        <v>361</v>
      </c>
      <c r="J418" s="193" t="s">
        <v>367</v>
      </c>
      <c r="K418" s="189" t="s">
        <v>362</v>
      </c>
      <c r="L418" s="182" t="s">
        <v>892</v>
      </c>
      <c r="M418" s="190">
        <v>5155.54</v>
      </c>
      <c r="N418" s="190"/>
      <c r="O418" s="191"/>
      <c r="P418" s="210"/>
      <c r="Q418" s="189" t="s">
        <v>31</v>
      </c>
      <c r="R418" s="179">
        <v>43913</v>
      </c>
      <c r="S418" s="87" t="s">
        <v>883</v>
      </c>
      <c r="T418" s="6"/>
      <c r="U418" s="6"/>
      <c r="V418" s="6"/>
      <c r="W418" s="6"/>
      <c r="X418" s="6"/>
      <c r="Y418" s="6"/>
      <c r="Z418" s="6"/>
      <c r="AA418" s="6"/>
      <c r="AB418" s="6"/>
    </row>
    <row r="419" ht="18" customHeight="1" spans="2:28">
      <c r="B419" s="182" t="s">
        <v>894</v>
      </c>
      <c r="C419" s="165">
        <v>826734945</v>
      </c>
      <c r="D419" s="165" t="s">
        <v>895</v>
      </c>
      <c r="E419" s="165">
        <v>17192714968</v>
      </c>
      <c r="F419" s="165" t="s">
        <v>27</v>
      </c>
      <c r="G419" s="165">
        <v>1000</v>
      </c>
      <c r="H419" s="183">
        <v>18672882330</v>
      </c>
      <c r="I419" s="165" t="s">
        <v>361</v>
      </c>
      <c r="J419" s="193" t="s">
        <v>367</v>
      </c>
      <c r="K419" s="189" t="s">
        <v>362</v>
      </c>
      <c r="L419" s="182" t="s">
        <v>894</v>
      </c>
      <c r="M419" s="190">
        <v>7944.05</v>
      </c>
      <c r="N419" s="190"/>
      <c r="O419" s="191"/>
      <c r="P419" s="210"/>
      <c r="Q419" s="189" t="s">
        <v>31</v>
      </c>
      <c r="R419" s="179">
        <v>43913</v>
      </c>
      <c r="S419" s="87" t="s">
        <v>896</v>
      </c>
      <c r="T419" s="6"/>
      <c r="U419" s="6"/>
      <c r="V419" s="6"/>
      <c r="W419" s="6"/>
      <c r="X419" s="6"/>
      <c r="Y419" s="6"/>
      <c r="Z419" s="6"/>
      <c r="AA419" s="6"/>
      <c r="AB419" s="6"/>
    </row>
    <row r="420" ht="18" customHeight="1" spans="2:28">
      <c r="B420" s="184" t="s">
        <v>897</v>
      </c>
      <c r="C420" s="165">
        <v>326918384</v>
      </c>
      <c r="D420" s="165" t="s">
        <v>898</v>
      </c>
      <c r="E420" s="165">
        <v>16741725478</v>
      </c>
      <c r="F420" s="165" t="s">
        <v>27</v>
      </c>
      <c r="G420" s="165">
        <v>1000</v>
      </c>
      <c r="H420" s="183">
        <v>13545472582</v>
      </c>
      <c r="I420" s="165" t="s">
        <v>370</v>
      </c>
      <c r="J420" s="194" t="s">
        <v>285</v>
      </c>
      <c r="K420" s="189" t="s">
        <v>371</v>
      </c>
      <c r="L420" s="184" t="s">
        <v>897</v>
      </c>
      <c r="M420" s="190">
        <v>7948.63</v>
      </c>
      <c r="N420" s="190"/>
      <c r="O420" s="191"/>
      <c r="P420" s="210"/>
      <c r="Q420" s="189" t="s">
        <v>31</v>
      </c>
      <c r="R420" s="205">
        <v>43902</v>
      </c>
      <c r="S420" s="87" t="s">
        <v>899</v>
      </c>
      <c r="T420" s="6"/>
      <c r="U420" s="6"/>
      <c r="V420" s="6"/>
      <c r="W420" s="6"/>
      <c r="X420" s="6"/>
      <c r="Y420" s="6"/>
      <c r="Z420" s="6"/>
      <c r="AA420" s="6"/>
      <c r="AB420" s="6"/>
    </row>
    <row r="421" ht="18" customHeight="1" spans="2:28">
      <c r="B421" s="184" t="s">
        <v>900</v>
      </c>
      <c r="C421" s="165">
        <v>676343278</v>
      </c>
      <c r="D421" s="165" t="s">
        <v>901</v>
      </c>
      <c r="E421" s="165">
        <v>16741725479</v>
      </c>
      <c r="F421" s="165" t="s">
        <v>27</v>
      </c>
      <c r="G421" s="165">
        <v>1000</v>
      </c>
      <c r="H421" s="183">
        <v>13545472582</v>
      </c>
      <c r="I421" s="165" t="s">
        <v>370</v>
      </c>
      <c r="J421" s="194" t="s">
        <v>285</v>
      </c>
      <c r="K421" s="189" t="s">
        <v>371</v>
      </c>
      <c r="L421" s="184" t="s">
        <v>900</v>
      </c>
      <c r="M421" s="190">
        <v>6249.39</v>
      </c>
      <c r="N421" s="190"/>
      <c r="O421" s="191"/>
      <c r="P421" s="210"/>
      <c r="Q421" s="189" t="s">
        <v>31</v>
      </c>
      <c r="R421" s="205">
        <v>43902</v>
      </c>
      <c r="S421" s="87" t="s">
        <v>899</v>
      </c>
      <c r="T421" s="6"/>
      <c r="U421" s="6"/>
      <c r="V421" s="6"/>
      <c r="W421" s="6"/>
      <c r="X421" s="6"/>
      <c r="Y421" s="6"/>
      <c r="Z421" s="6"/>
      <c r="AA421" s="6"/>
      <c r="AB421" s="6"/>
    </row>
    <row r="422" ht="18" customHeight="1" spans="2:28">
      <c r="B422" s="184" t="s">
        <v>902</v>
      </c>
      <c r="C422" s="165">
        <v>666031702</v>
      </c>
      <c r="D422" s="165" t="s">
        <v>903</v>
      </c>
      <c r="E422" s="165">
        <v>16741725483</v>
      </c>
      <c r="F422" s="165" t="s">
        <v>27</v>
      </c>
      <c r="G422" s="165">
        <v>1000</v>
      </c>
      <c r="H422" s="183">
        <v>13545472582</v>
      </c>
      <c r="I422" s="165" t="s">
        <v>370</v>
      </c>
      <c r="J422" s="194" t="s">
        <v>285</v>
      </c>
      <c r="K422" s="189" t="s">
        <v>371</v>
      </c>
      <c r="L422" s="184" t="s">
        <v>902</v>
      </c>
      <c r="M422" s="190">
        <v>5062.73</v>
      </c>
      <c r="N422" s="190"/>
      <c r="O422" s="195"/>
      <c r="P422" s="190"/>
      <c r="Q422" s="189" t="s">
        <v>31</v>
      </c>
      <c r="R422" s="205">
        <v>43902</v>
      </c>
      <c r="S422" s="87" t="s">
        <v>904</v>
      </c>
      <c r="T422" s="6"/>
      <c r="U422" s="6"/>
      <c r="V422" s="6"/>
      <c r="W422" s="6"/>
      <c r="X422" s="6"/>
      <c r="Y422" s="6"/>
      <c r="Z422" s="6"/>
      <c r="AA422" s="6"/>
      <c r="AB422" s="6"/>
    </row>
    <row r="423" ht="18" customHeight="1" spans="2:28">
      <c r="B423" s="184" t="s">
        <v>905</v>
      </c>
      <c r="C423" s="165">
        <v>953258937</v>
      </c>
      <c r="D423" s="165" t="s">
        <v>906</v>
      </c>
      <c r="E423" s="165">
        <v>16741725506</v>
      </c>
      <c r="F423" s="165" t="s">
        <v>27</v>
      </c>
      <c r="G423" s="165">
        <v>1000</v>
      </c>
      <c r="H423" s="183">
        <v>13545472582</v>
      </c>
      <c r="I423" s="165" t="s">
        <v>370</v>
      </c>
      <c r="J423" s="194" t="s">
        <v>285</v>
      </c>
      <c r="K423" s="189" t="s">
        <v>371</v>
      </c>
      <c r="L423" s="184" t="s">
        <v>905</v>
      </c>
      <c r="M423" s="190">
        <v>4964.74</v>
      </c>
      <c r="N423" s="190"/>
      <c r="O423" s="195"/>
      <c r="P423" s="190"/>
      <c r="Q423" s="189" t="s">
        <v>31</v>
      </c>
      <c r="R423" s="205">
        <v>43902</v>
      </c>
      <c r="S423" s="87" t="s">
        <v>886</v>
      </c>
      <c r="T423" s="6"/>
      <c r="U423" s="6"/>
      <c r="V423" s="6"/>
      <c r="W423" s="6"/>
      <c r="X423" s="6"/>
      <c r="Y423" s="6"/>
      <c r="Z423" s="6"/>
      <c r="AA423" s="6"/>
      <c r="AB423" s="6"/>
    </row>
    <row r="424" ht="18" customHeight="1" spans="2:28">
      <c r="B424" s="184" t="s">
        <v>907</v>
      </c>
      <c r="C424" s="165">
        <v>315215256</v>
      </c>
      <c r="D424" s="165" t="s">
        <v>908</v>
      </c>
      <c r="E424" s="165">
        <v>16741725474</v>
      </c>
      <c r="F424" s="165" t="s">
        <v>27</v>
      </c>
      <c r="G424" s="165">
        <v>1000</v>
      </c>
      <c r="H424" s="183">
        <v>13545472582</v>
      </c>
      <c r="I424" s="165" t="s">
        <v>370</v>
      </c>
      <c r="J424" s="194" t="s">
        <v>285</v>
      </c>
      <c r="K424" s="189" t="s">
        <v>371</v>
      </c>
      <c r="L424" s="184" t="s">
        <v>907</v>
      </c>
      <c r="M424" s="190">
        <v>7936.92</v>
      </c>
      <c r="N424" s="190"/>
      <c r="O424" s="195"/>
      <c r="P424" s="190"/>
      <c r="Q424" s="189" t="s">
        <v>31</v>
      </c>
      <c r="R424" s="205">
        <v>43902</v>
      </c>
      <c r="S424" s="87" t="s">
        <v>909</v>
      </c>
      <c r="T424" s="6"/>
      <c r="U424" s="6"/>
      <c r="V424" s="6"/>
      <c r="W424" s="6"/>
      <c r="X424" s="6"/>
      <c r="Y424" s="6"/>
      <c r="Z424" s="6"/>
      <c r="AA424" s="6"/>
      <c r="AB424" s="6"/>
    </row>
    <row r="425" ht="18" customHeight="1" spans="2:28">
      <c r="B425" s="184" t="s">
        <v>910</v>
      </c>
      <c r="C425" s="165">
        <v>513393706</v>
      </c>
      <c r="D425" s="165" t="s">
        <v>911</v>
      </c>
      <c r="E425" s="165">
        <v>16741725482</v>
      </c>
      <c r="F425" s="165" t="s">
        <v>27</v>
      </c>
      <c r="G425" s="165">
        <v>1000</v>
      </c>
      <c r="H425" s="183">
        <v>13545472582</v>
      </c>
      <c r="I425" s="165" t="s">
        <v>370</v>
      </c>
      <c r="J425" s="194" t="s">
        <v>285</v>
      </c>
      <c r="K425" s="189" t="s">
        <v>371</v>
      </c>
      <c r="L425" s="184" t="s">
        <v>910</v>
      </c>
      <c r="M425" s="190">
        <v>8042.71</v>
      </c>
      <c r="N425" s="190"/>
      <c r="O425" s="195"/>
      <c r="P425" s="190"/>
      <c r="Q425" s="189" t="s">
        <v>31</v>
      </c>
      <c r="R425" s="205">
        <v>43902</v>
      </c>
      <c r="S425" s="87" t="s">
        <v>909</v>
      </c>
      <c r="T425" s="6"/>
      <c r="U425" s="6"/>
      <c r="V425" s="6"/>
      <c r="W425" s="6"/>
      <c r="X425" s="6"/>
      <c r="Y425" s="6"/>
      <c r="Z425" s="6"/>
      <c r="AA425" s="6"/>
      <c r="AB425" s="6"/>
    </row>
    <row r="426" ht="18" customHeight="1" spans="2:28">
      <c r="B426" s="182" t="s">
        <v>912</v>
      </c>
      <c r="C426" s="165">
        <v>209832189</v>
      </c>
      <c r="D426" s="165" t="s">
        <v>913</v>
      </c>
      <c r="E426" s="165">
        <v>16572879521</v>
      </c>
      <c r="F426" s="165" t="s">
        <v>27</v>
      </c>
      <c r="G426" s="165">
        <v>1000</v>
      </c>
      <c r="H426" s="183">
        <v>16602049418</v>
      </c>
      <c r="I426" s="165" t="s">
        <v>377</v>
      </c>
      <c r="J426" s="188" t="s">
        <v>109</v>
      </c>
      <c r="K426" s="189" t="s">
        <v>378</v>
      </c>
      <c r="L426" s="182" t="s">
        <v>912</v>
      </c>
      <c r="M426" s="190">
        <v>9036.72</v>
      </c>
      <c r="N426" s="190"/>
      <c r="O426" s="198"/>
      <c r="P426" s="198"/>
      <c r="Q426" s="189" t="s">
        <v>31</v>
      </c>
      <c r="R426" s="205">
        <v>43902</v>
      </c>
      <c r="S426" s="87" t="s">
        <v>904</v>
      </c>
      <c r="T426" s="6"/>
      <c r="U426" s="6"/>
      <c r="V426" s="6"/>
      <c r="W426" s="6"/>
      <c r="X426" s="6"/>
      <c r="Y426" s="6"/>
      <c r="Z426" s="6"/>
      <c r="AA426" s="6"/>
      <c r="AB426" s="6"/>
    </row>
    <row r="427" ht="18" customHeight="1" spans="2:28">
      <c r="B427" s="182" t="s">
        <v>914</v>
      </c>
      <c r="C427" s="165">
        <v>408146594</v>
      </c>
      <c r="D427" s="165" t="s">
        <v>915</v>
      </c>
      <c r="E427" s="165">
        <v>16572875409</v>
      </c>
      <c r="F427" s="165" t="s">
        <v>27</v>
      </c>
      <c r="G427" s="165">
        <v>1000</v>
      </c>
      <c r="H427" s="183">
        <v>17520439418</v>
      </c>
      <c r="I427" s="165" t="s">
        <v>377</v>
      </c>
      <c r="J427" s="194" t="s">
        <v>285</v>
      </c>
      <c r="K427" s="189" t="s">
        <v>378</v>
      </c>
      <c r="L427" s="182" t="s">
        <v>914</v>
      </c>
      <c r="M427" s="190">
        <v>9035.02</v>
      </c>
      <c r="N427" s="190"/>
      <c r="O427" s="198"/>
      <c r="P427" s="198"/>
      <c r="Q427" s="189" t="s">
        <v>31</v>
      </c>
      <c r="R427" s="205">
        <v>43902</v>
      </c>
      <c r="S427" s="87" t="s">
        <v>904</v>
      </c>
      <c r="T427" s="6"/>
      <c r="U427" s="6"/>
      <c r="V427" s="6"/>
      <c r="W427" s="6"/>
      <c r="X427" s="6"/>
      <c r="Y427" s="6"/>
      <c r="Z427" s="6"/>
      <c r="AA427" s="6"/>
      <c r="AB427" s="6"/>
    </row>
    <row r="428" ht="18" customHeight="1" spans="2:28">
      <c r="B428" s="182" t="s">
        <v>916</v>
      </c>
      <c r="C428" s="165">
        <v>632040172</v>
      </c>
      <c r="D428" s="165" t="s">
        <v>917</v>
      </c>
      <c r="E428" s="165">
        <v>16572203191</v>
      </c>
      <c r="F428" s="165" t="s">
        <v>27</v>
      </c>
      <c r="G428" s="165">
        <v>1000</v>
      </c>
      <c r="H428" s="183">
        <v>17720254512</v>
      </c>
      <c r="I428" s="165" t="s">
        <v>253</v>
      </c>
      <c r="J428" s="199" t="s">
        <v>103</v>
      </c>
      <c r="K428" s="189" t="s">
        <v>254</v>
      </c>
      <c r="L428" s="182" t="s">
        <v>916</v>
      </c>
      <c r="M428" s="190">
        <v>4959.86</v>
      </c>
      <c r="N428" s="190"/>
      <c r="O428" s="198"/>
      <c r="P428" s="198"/>
      <c r="Q428" s="189" t="s">
        <v>31</v>
      </c>
      <c r="R428" s="205">
        <v>43902</v>
      </c>
      <c r="S428" s="87" t="s">
        <v>904</v>
      </c>
      <c r="T428" s="6"/>
      <c r="U428" s="6"/>
      <c r="V428" s="6"/>
      <c r="W428" s="6"/>
      <c r="X428" s="6"/>
      <c r="Y428" s="6"/>
      <c r="Z428" s="6"/>
      <c r="AA428" s="6"/>
      <c r="AB428" s="6"/>
    </row>
    <row r="429" ht="18" customHeight="1" spans="2:28">
      <c r="B429" s="182" t="s">
        <v>918</v>
      </c>
      <c r="C429" s="165">
        <v>165646277</v>
      </c>
      <c r="D429" s="165" t="s">
        <v>919</v>
      </c>
      <c r="E429" s="165">
        <v>16572204408</v>
      </c>
      <c r="F429" s="165" t="s">
        <v>27</v>
      </c>
      <c r="G429" s="165">
        <v>1000</v>
      </c>
      <c r="H429" s="183">
        <v>17720254512</v>
      </c>
      <c r="I429" s="165" t="s">
        <v>253</v>
      </c>
      <c r="J429" s="199" t="s">
        <v>103</v>
      </c>
      <c r="K429" s="189" t="s">
        <v>254</v>
      </c>
      <c r="L429" s="182" t="s">
        <v>918</v>
      </c>
      <c r="M429" s="190">
        <v>5062.7</v>
      </c>
      <c r="N429" s="190"/>
      <c r="O429" s="198"/>
      <c r="P429" s="198"/>
      <c r="Q429" s="189" t="s">
        <v>31</v>
      </c>
      <c r="R429" s="205">
        <v>43902</v>
      </c>
      <c r="S429" s="87" t="s">
        <v>886</v>
      </c>
      <c r="T429" s="6"/>
      <c r="U429" s="6"/>
      <c r="V429" s="6"/>
      <c r="W429" s="6"/>
      <c r="X429" s="6"/>
      <c r="Y429" s="6"/>
      <c r="Z429" s="6"/>
      <c r="AA429" s="6"/>
      <c r="AB429" s="6"/>
    </row>
    <row r="430" ht="18" customHeight="1" spans="2:28">
      <c r="B430" s="182" t="s">
        <v>920</v>
      </c>
      <c r="C430" s="165">
        <v>924026476</v>
      </c>
      <c r="D430" s="165" t="s">
        <v>921</v>
      </c>
      <c r="E430" s="165">
        <v>17192712645</v>
      </c>
      <c r="F430" s="165" t="s">
        <v>27</v>
      </c>
      <c r="G430" s="165">
        <v>1000</v>
      </c>
      <c r="H430" s="183">
        <v>17720254512</v>
      </c>
      <c r="I430" s="165" t="s">
        <v>253</v>
      </c>
      <c r="J430" s="199" t="s">
        <v>103</v>
      </c>
      <c r="K430" s="189" t="s">
        <v>254</v>
      </c>
      <c r="L430" s="182" t="s">
        <v>920</v>
      </c>
      <c r="M430" s="190">
        <v>5065.06</v>
      </c>
      <c r="N430" s="190"/>
      <c r="O430" s="198"/>
      <c r="P430" s="198"/>
      <c r="Q430" s="189" t="s">
        <v>31</v>
      </c>
      <c r="R430" s="179">
        <v>43910</v>
      </c>
      <c r="S430" s="87" t="s">
        <v>886</v>
      </c>
      <c r="T430" s="6"/>
      <c r="U430" s="6"/>
      <c r="V430" s="6"/>
      <c r="W430" s="6"/>
      <c r="X430" s="6"/>
      <c r="Y430" s="6"/>
      <c r="Z430" s="6"/>
      <c r="AA430" s="6"/>
      <c r="AB430" s="6"/>
    </row>
    <row r="431" ht="18" customHeight="1" spans="2:28">
      <c r="B431" s="182" t="s">
        <v>922</v>
      </c>
      <c r="C431" s="165">
        <v>950596110</v>
      </c>
      <c r="D431" s="165" t="s">
        <v>923</v>
      </c>
      <c r="E431" s="165">
        <v>17192714452</v>
      </c>
      <c r="F431" s="165" t="s">
        <v>27</v>
      </c>
      <c r="G431" s="165">
        <v>1000</v>
      </c>
      <c r="H431" s="183">
        <v>18872118075</v>
      </c>
      <c r="I431" s="165" t="s">
        <v>389</v>
      </c>
      <c r="J431" s="208" t="s">
        <v>170</v>
      </c>
      <c r="K431" s="189" t="s">
        <v>390</v>
      </c>
      <c r="L431" s="182" t="s">
        <v>922</v>
      </c>
      <c r="M431" s="190">
        <v>5259.05</v>
      </c>
      <c r="N431" s="190"/>
      <c r="O431" s="210"/>
      <c r="P431" s="210"/>
      <c r="Q431" s="189" t="s">
        <v>31</v>
      </c>
      <c r="R431" s="179">
        <v>43913</v>
      </c>
      <c r="S431" s="87" t="s">
        <v>924</v>
      </c>
      <c r="T431" s="6"/>
      <c r="U431" s="6"/>
      <c r="V431" s="6"/>
      <c r="W431" s="6"/>
      <c r="X431" s="6"/>
      <c r="Y431" s="6"/>
      <c r="Z431" s="6"/>
      <c r="AA431" s="6"/>
      <c r="AB431" s="6"/>
    </row>
    <row r="432" ht="18" customHeight="1" spans="2:28">
      <c r="B432" s="182" t="s">
        <v>925</v>
      </c>
      <c r="C432" s="165">
        <v>200656603</v>
      </c>
      <c r="D432" s="165" t="s">
        <v>926</v>
      </c>
      <c r="E432" s="165">
        <v>16741725517</v>
      </c>
      <c r="F432" s="165" t="s">
        <v>27</v>
      </c>
      <c r="G432" s="165">
        <v>1000</v>
      </c>
      <c r="H432" s="183">
        <v>18327671812</v>
      </c>
      <c r="I432" s="165" t="s">
        <v>247</v>
      </c>
      <c r="J432" s="199" t="s">
        <v>103</v>
      </c>
      <c r="K432" s="189" t="s">
        <v>298</v>
      </c>
      <c r="L432" s="182" t="s">
        <v>925</v>
      </c>
      <c r="M432" s="190">
        <v>5059.66</v>
      </c>
      <c r="N432" s="190"/>
      <c r="O432" s="210"/>
      <c r="P432" s="210"/>
      <c r="Q432" s="189" t="s">
        <v>31</v>
      </c>
      <c r="R432" s="205">
        <v>43900</v>
      </c>
      <c r="S432" s="87" t="s">
        <v>886</v>
      </c>
      <c r="T432" s="6"/>
      <c r="U432" s="6"/>
      <c r="V432" s="6"/>
      <c r="W432" s="6"/>
      <c r="X432" s="6"/>
      <c r="Y432" s="6"/>
      <c r="Z432" s="6"/>
      <c r="AA432" s="6"/>
      <c r="AB432" s="6"/>
    </row>
    <row r="433" ht="18" customHeight="1" spans="2:28">
      <c r="B433" s="182" t="s">
        <v>927</v>
      </c>
      <c r="C433" s="165">
        <v>172633706</v>
      </c>
      <c r="D433" s="165" t="s">
        <v>928</v>
      </c>
      <c r="E433" s="165">
        <v>16741725452</v>
      </c>
      <c r="F433" s="165" t="s">
        <v>27</v>
      </c>
      <c r="G433" s="165">
        <v>1000</v>
      </c>
      <c r="H433" s="183">
        <v>18327671812</v>
      </c>
      <c r="I433" s="165" t="s">
        <v>247</v>
      </c>
      <c r="J433" s="199" t="s">
        <v>103</v>
      </c>
      <c r="K433" s="189" t="s">
        <v>298</v>
      </c>
      <c r="L433" s="182" t="s">
        <v>927</v>
      </c>
      <c r="M433" s="190">
        <v>8046.19</v>
      </c>
      <c r="N433" s="190"/>
      <c r="O433" s="210"/>
      <c r="P433" s="210"/>
      <c r="Q433" s="189" t="s">
        <v>31</v>
      </c>
      <c r="R433" s="205">
        <v>43900</v>
      </c>
      <c r="S433" s="87" t="s">
        <v>929</v>
      </c>
      <c r="T433" s="6"/>
      <c r="U433" s="6"/>
      <c r="V433" s="6"/>
      <c r="W433" s="6"/>
      <c r="X433" s="6"/>
      <c r="Y433" s="6"/>
      <c r="Z433" s="6"/>
      <c r="AA433" s="6"/>
      <c r="AB433" s="6"/>
    </row>
    <row r="434" ht="18" customHeight="1" spans="2:28">
      <c r="B434" s="182" t="s">
        <v>930</v>
      </c>
      <c r="C434" s="165">
        <v>744028099</v>
      </c>
      <c r="D434" s="165" t="s">
        <v>931</v>
      </c>
      <c r="E434" s="165">
        <v>16741725523</v>
      </c>
      <c r="F434" s="165" t="s">
        <v>27</v>
      </c>
      <c r="G434" s="165">
        <v>1000</v>
      </c>
      <c r="H434" s="183">
        <v>18327671812</v>
      </c>
      <c r="I434" s="165" t="s">
        <v>247</v>
      </c>
      <c r="J434" s="199" t="s">
        <v>103</v>
      </c>
      <c r="K434" s="189" t="s">
        <v>298</v>
      </c>
      <c r="L434" s="182" t="s">
        <v>930</v>
      </c>
      <c r="M434" s="190">
        <v>8339.05</v>
      </c>
      <c r="N434" s="190"/>
      <c r="O434" s="210"/>
      <c r="P434" s="210"/>
      <c r="Q434" s="189" t="s">
        <v>31</v>
      </c>
      <c r="R434" s="205">
        <v>43900</v>
      </c>
      <c r="S434" s="87" t="s">
        <v>929</v>
      </c>
      <c r="T434" s="6"/>
      <c r="U434" s="6"/>
      <c r="V434" s="6"/>
      <c r="W434" s="6"/>
      <c r="X434" s="6"/>
      <c r="Y434" s="6"/>
      <c r="Z434" s="6"/>
      <c r="AA434" s="6"/>
      <c r="AB434" s="6"/>
    </row>
    <row r="435" ht="18" customHeight="1" spans="2:28">
      <c r="B435" s="182" t="s">
        <v>932</v>
      </c>
      <c r="C435" s="165">
        <v>365509050</v>
      </c>
      <c r="D435" s="165" t="s">
        <v>933</v>
      </c>
      <c r="E435" s="165">
        <v>17136314500</v>
      </c>
      <c r="F435" s="165" t="s">
        <v>27</v>
      </c>
      <c r="G435" s="165">
        <v>1000</v>
      </c>
      <c r="H435" s="183">
        <v>18771691121</v>
      </c>
      <c r="I435" s="165" t="s">
        <v>258</v>
      </c>
      <c r="J435" s="199" t="s">
        <v>103</v>
      </c>
      <c r="K435" s="189" t="s">
        <v>259</v>
      </c>
      <c r="L435" s="182" t="s">
        <v>932</v>
      </c>
      <c r="M435" s="190">
        <v>5059.75</v>
      </c>
      <c r="N435" s="190"/>
      <c r="O435" s="210"/>
      <c r="P435" s="210"/>
      <c r="Q435" s="189" t="s">
        <v>31</v>
      </c>
      <c r="R435" s="205">
        <v>43900</v>
      </c>
      <c r="S435" s="87" t="s">
        <v>889</v>
      </c>
      <c r="T435" s="6"/>
      <c r="U435" s="6"/>
      <c r="V435" s="6"/>
      <c r="W435" s="6"/>
      <c r="X435" s="6"/>
      <c r="Y435" s="6"/>
      <c r="Z435" s="6"/>
      <c r="AA435" s="6"/>
      <c r="AB435" s="6"/>
    </row>
    <row r="436" ht="18" customHeight="1" spans="2:28">
      <c r="B436" s="182" t="s">
        <v>934</v>
      </c>
      <c r="C436" s="165">
        <v>299124480</v>
      </c>
      <c r="D436" s="165" t="s">
        <v>935</v>
      </c>
      <c r="E436" s="165">
        <v>17136314459</v>
      </c>
      <c r="F436" s="165" t="s">
        <v>27</v>
      </c>
      <c r="G436" s="165">
        <v>1000</v>
      </c>
      <c r="H436" s="183">
        <v>18771691121</v>
      </c>
      <c r="I436" s="165" t="s">
        <v>258</v>
      </c>
      <c r="J436" s="199" t="s">
        <v>103</v>
      </c>
      <c r="K436" s="189" t="s">
        <v>259</v>
      </c>
      <c r="L436" s="182" t="s">
        <v>934</v>
      </c>
      <c r="M436" s="190">
        <v>7737.64</v>
      </c>
      <c r="N436" s="190"/>
      <c r="O436" s="210"/>
      <c r="P436" s="210"/>
      <c r="Q436" s="189" t="s">
        <v>31</v>
      </c>
      <c r="R436" s="205">
        <v>43900</v>
      </c>
      <c r="S436" s="87" t="s">
        <v>889</v>
      </c>
      <c r="T436" s="6"/>
      <c r="U436" s="6"/>
      <c r="V436" s="6"/>
      <c r="W436" s="6"/>
      <c r="X436" s="6"/>
      <c r="Y436" s="6"/>
      <c r="Z436" s="6"/>
      <c r="AA436" s="6"/>
      <c r="AB436" s="6"/>
    </row>
    <row r="437" ht="18" customHeight="1" spans="2:28">
      <c r="B437" s="182" t="s">
        <v>936</v>
      </c>
      <c r="C437" s="165">
        <v>469289271</v>
      </c>
      <c r="D437" s="165" t="s">
        <v>937</v>
      </c>
      <c r="E437" s="165">
        <v>17136314946</v>
      </c>
      <c r="F437" s="165" t="s">
        <v>27</v>
      </c>
      <c r="G437" s="165">
        <v>1000</v>
      </c>
      <c r="H437" s="183">
        <v>18771691121</v>
      </c>
      <c r="I437" s="165" t="s">
        <v>258</v>
      </c>
      <c r="J437" s="199" t="s">
        <v>103</v>
      </c>
      <c r="K437" s="189" t="s">
        <v>259</v>
      </c>
      <c r="L437" s="182" t="s">
        <v>936</v>
      </c>
      <c r="M437" s="190">
        <v>8043.17</v>
      </c>
      <c r="N437" s="190"/>
      <c r="O437" s="210"/>
      <c r="P437" s="210"/>
      <c r="Q437" s="189" t="s">
        <v>31</v>
      </c>
      <c r="R437" s="205">
        <v>43900</v>
      </c>
      <c r="S437" s="87" t="s">
        <v>938</v>
      </c>
      <c r="T437" s="6"/>
      <c r="U437" s="6"/>
      <c r="V437" s="6"/>
      <c r="W437" s="6"/>
      <c r="X437" s="6"/>
      <c r="Y437" s="6"/>
      <c r="Z437" s="6"/>
      <c r="AA437" s="6"/>
      <c r="AB437" s="6"/>
    </row>
    <row r="438" ht="18" customHeight="1" spans="2:28">
      <c r="B438" s="182" t="s">
        <v>939</v>
      </c>
      <c r="C438" s="165">
        <v>638342669</v>
      </c>
      <c r="D438" s="165" t="s">
        <v>940</v>
      </c>
      <c r="E438" s="165">
        <v>17136316497</v>
      </c>
      <c r="F438" s="165" t="s">
        <v>27</v>
      </c>
      <c r="G438" s="165">
        <v>1000</v>
      </c>
      <c r="H438" s="183">
        <v>18771691121</v>
      </c>
      <c r="I438" s="165" t="s">
        <v>258</v>
      </c>
      <c r="J438" s="199" t="s">
        <v>103</v>
      </c>
      <c r="K438" s="189" t="s">
        <v>259</v>
      </c>
      <c r="L438" s="182" t="s">
        <v>939</v>
      </c>
      <c r="M438" s="190">
        <v>7944.15</v>
      </c>
      <c r="N438" s="190"/>
      <c r="O438" s="210"/>
      <c r="P438" s="210"/>
      <c r="Q438" s="189" t="s">
        <v>31</v>
      </c>
      <c r="R438" s="205">
        <v>43900</v>
      </c>
      <c r="S438" s="87" t="s">
        <v>938</v>
      </c>
      <c r="T438" s="6"/>
      <c r="U438" s="6"/>
      <c r="V438" s="6"/>
      <c r="W438" s="6"/>
      <c r="X438" s="6"/>
      <c r="Y438" s="6"/>
      <c r="Z438" s="6"/>
      <c r="AA438" s="6"/>
      <c r="AB438" s="6"/>
    </row>
    <row r="439" ht="18" customHeight="1" spans="2:28">
      <c r="B439" s="182" t="s">
        <v>941</v>
      </c>
      <c r="C439" s="165">
        <v>689940669</v>
      </c>
      <c r="D439" s="165" t="s">
        <v>942</v>
      </c>
      <c r="E439" s="165">
        <v>17038951577</v>
      </c>
      <c r="F439" s="165" t="s">
        <v>27</v>
      </c>
      <c r="G439" s="165">
        <v>1000</v>
      </c>
      <c r="H439" s="183">
        <v>18771691121</v>
      </c>
      <c r="I439" s="165" t="s">
        <v>258</v>
      </c>
      <c r="J439" s="199" t="s">
        <v>103</v>
      </c>
      <c r="K439" s="189" t="s">
        <v>259</v>
      </c>
      <c r="L439" s="182" t="s">
        <v>941</v>
      </c>
      <c r="M439" s="190">
        <v>8044.83</v>
      </c>
      <c r="N439" s="190"/>
      <c r="O439" s="210"/>
      <c r="P439" s="210"/>
      <c r="Q439" s="189" t="s">
        <v>31</v>
      </c>
      <c r="R439" s="205">
        <v>43900</v>
      </c>
      <c r="S439" s="87" t="s">
        <v>938</v>
      </c>
      <c r="T439" s="6"/>
      <c r="U439" s="6"/>
      <c r="V439" s="6"/>
      <c r="W439" s="6"/>
      <c r="X439" s="6"/>
      <c r="Y439" s="6"/>
      <c r="Z439" s="6"/>
      <c r="AA439" s="6"/>
      <c r="AB439" s="6"/>
    </row>
    <row r="440" ht="18" customHeight="1" spans="2:28">
      <c r="B440" s="182" t="s">
        <v>943</v>
      </c>
      <c r="C440" s="165">
        <v>761247535</v>
      </c>
      <c r="D440" s="165" t="s">
        <v>944</v>
      </c>
      <c r="E440" s="165">
        <v>17136317461</v>
      </c>
      <c r="F440" s="165" t="s">
        <v>27</v>
      </c>
      <c r="G440" s="165">
        <v>1000</v>
      </c>
      <c r="H440" s="183">
        <v>18771691121</v>
      </c>
      <c r="I440" s="165" t="s">
        <v>258</v>
      </c>
      <c r="J440" s="199" t="s">
        <v>103</v>
      </c>
      <c r="K440" s="189" t="s">
        <v>259</v>
      </c>
      <c r="L440" s="182" t="s">
        <v>943</v>
      </c>
      <c r="M440" s="190">
        <v>7245.66</v>
      </c>
      <c r="N440" s="190"/>
      <c r="O440" s="210"/>
      <c r="P440" s="210"/>
      <c r="Q440" s="189" t="s">
        <v>31</v>
      </c>
      <c r="R440" s="205">
        <v>43900</v>
      </c>
      <c r="S440" s="87" t="s">
        <v>945</v>
      </c>
      <c r="T440" s="6"/>
      <c r="U440" s="6"/>
      <c r="V440" s="6"/>
      <c r="W440" s="6"/>
      <c r="X440" s="6"/>
      <c r="Y440" s="6"/>
      <c r="Z440" s="6"/>
      <c r="AA440" s="6"/>
      <c r="AB440" s="6"/>
    </row>
    <row r="441" ht="18" customHeight="1" spans="2:28">
      <c r="B441" s="182" t="s">
        <v>946</v>
      </c>
      <c r="C441" s="165">
        <v>230999129</v>
      </c>
      <c r="D441" s="165" t="s">
        <v>947</v>
      </c>
      <c r="E441" s="165">
        <v>17136318499</v>
      </c>
      <c r="F441" s="165" t="s">
        <v>27</v>
      </c>
      <c r="G441" s="165">
        <v>1000</v>
      </c>
      <c r="H441" s="183">
        <v>18771691121</v>
      </c>
      <c r="I441" s="165" t="s">
        <v>258</v>
      </c>
      <c r="J441" s="199" t="s">
        <v>103</v>
      </c>
      <c r="K441" s="189" t="s">
        <v>259</v>
      </c>
      <c r="L441" s="182" t="s">
        <v>946</v>
      </c>
      <c r="M441" s="190">
        <v>8135.73</v>
      </c>
      <c r="N441" s="190"/>
      <c r="O441" s="210"/>
      <c r="P441" s="210"/>
      <c r="Q441" s="189" t="s">
        <v>31</v>
      </c>
      <c r="R441" s="205">
        <v>43900</v>
      </c>
      <c r="S441" s="87" t="s">
        <v>945</v>
      </c>
      <c r="T441" s="6"/>
      <c r="U441" s="6"/>
      <c r="V441" s="6"/>
      <c r="W441" s="6"/>
      <c r="X441" s="6"/>
      <c r="Y441" s="6"/>
      <c r="Z441" s="6"/>
      <c r="AA441" s="6"/>
      <c r="AB441" s="6"/>
    </row>
    <row r="442" ht="18" customHeight="1" spans="2:28">
      <c r="B442" s="182" t="s">
        <v>948</v>
      </c>
      <c r="C442" s="165">
        <v>490799447</v>
      </c>
      <c r="D442" s="165" t="s">
        <v>949</v>
      </c>
      <c r="E442" s="165">
        <v>17187465031</v>
      </c>
      <c r="F442" s="165" t="s">
        <v>27</v>
      </c>
      <c r="G442" s="165">
        <v>1000</v>
      </c>
      <c r="H442" s="183">
        <v>18771691121</v>
      </c>
      <c r="I442" s="165" t="s">
        <v>258</v>
      </c>
      <c r="J442" s="199" t="s">
        <v>103</v>
      </c>
      <c r="K442" s="189" t="s">
        <v>259</v>
      </c>
      <c r="L442" s="182" t="s">
        <v>948</v>
      </c>
      <c r="M442" s="190">
        <v>9132.72</v>
      </c>
      <c r="N442" s="190"/>
      <c r="O442" s="210"/>
      <c r="P442" s="210"/>
      <c r="Q442" s="189" t="s">
        <v>31</v>
      </c>
      <c r="R442" s="205">
        <v>43900</v>
      </c>
      <c r="S442" s="87" t="s">
        <v>950</v>
      </c>
      <c r="T442" s="6"/>
      <c r="U442" s="6"/>
      <c r="V442" s="6"/>
      <c r="W442" s="6"/>
      <c r="X442" s="6"/>
      <c r="Y442" s="6"/>
      <c r="Z442" s="6"/>
      <c r="AA442" s="6"/>
      <c r="AB442" s="6"/>
    </row>
    <row r="443" ht="18" customHeight="1" spans="2:28">
      <c r="B443" s="182" t="s">
        <v>951</v>
      </c>
      <c r="C443" s="165">
        <v>130391043</v>
      </c>
      <c r="D443" s="165" t="s">
        <v>952</v>
      </c>
      <c r="E443" s="165">
        <v>17038924118</v>
      </c>
      <c r="F443" s="165" t="s">
        <v>27</v>
      </c>
      <c r="G443" s="165">
        <v>1000</v>
      </c>
      <c r="H443" s="183">
        <v>18771691121</v>
      </c>
      <c r="I443" s="165" t="s">
        <v>258</v>
      </c>
      <c r="J443" s="199" t="s">
        <v>103</v>
      </c>
      <c r="K443" s="189" t="s">
        <v>259</v>
      </c>
      <c r="L443" s="182" t="s">
        <v>951</v>
      </c>
      <c r="M443" s="190">
        <v>8833.49</v>
      </c>
      <c r="N443" s="190"/>
      <c r="O443" s="210"/>
      <c r="P443" s="210"/>
      <c r="Q443" s="189" t="s">
        <v>31</v>
      </c>
      <c r="R443" s="205">
        <v>43900</v>
      </c>
      <c r="S443" s="87" t="s">
        <v>953</v>
      </c>
      <c r="T443" s="6"/>
      <c r="U443" s="6"/>
      <c r="V443" s="6"/>
      <c r="W443" s="6"/>
      <c r="X443" s="6"/>
      <c r="Y443" s="6"/>
      <c r="Z443" s="6"/>
      <c r="AA443" s="6"/>
      <c r="AB443" s="6"/>
    </row>
    <row r="444" ht="18" customHeight="1" spans="2:28">
      <c r="B444" s="182" t="s">
        <v>954</v>
      </c>
      <c r="C444" s="168">
        <v>179571129</v>
      </c>
      <c r="D444" s="168" t="s">
        <v>955</v>
      </c>
      <c r="E444" s="165">
        <v>17192714824</v>
      </c>
      <c r="F444" s="165" t="s">
        <v>27</v>
      </c>
      <c r="G444" s="165">
        <v>1000</v>
      </c>
      <c r="H444" s="183">
        <v>15072125895</v>
      </c>
      <c r="I444" s="165" t="s">
        <v>680</v>
      </c>
      <c r="J444" s="199" t="s">
        <v>103</v>
      </c>
      <c r="K444" s="189" t="s">
        <v>681</v>
      </c>
      <c r="L444" s="182" t="s">
        <v>954</v>
      </c>
      <c r="M444" s="190">
        <v>5059.81</v>
      </c>
      <c r="N444" s="190"/>
      <c r="O444" s="200"/>
      <c r="P444" s="200"/>
      <c r="Q444" s="189" t="s">
        <v>31</v>
      </c>
      <c r="R444" s="179">
        <v>43913</v>
      </c>
      <c r="S444" s="87" t="s">
        <v>883</v>
      </c>
      <c r="T444" s="6"/>
      <c r="U444" s="6"/>
      <c r="V444" s="6"/>
      <c r="W444" s="6"/>
      <c r="X444" s="6"/>
      <c r="Y444" s="6"/>
      <c r="Z444" s="6"/>
      <c r="AA444" s="6"/>
      <c r="AB444" s="6"/>
    </row>
    <row r="445" ht="18" customHeight="1" spans="2:28">
      <c r="B445" s="182" t="s">
        <v>956</v>
      </c>
      <c r="C445" s="168">
        <v>587314749</v>
      </c>
      <c r="D445" s="168" t="s">
        <v>957</v>
      </c>
      <c r="E445" s="165">
        <v>17192714853</v>
      </c>
      <c r="F445" s="165" t="s">
        <v>27</v>
      </c>
      <c r="G445" s="165">
        <v>1000</v>
      </c>
      <c r="H445" s="183">
        <v>15072125895</v>
      </c>
      <c r="I445" s="165" t="s">
        <v>680</v>
      </c>
      <c r="J445" s="194" t="s">
        <v>285</v>
      </c>
      <c r="K445" s="189" t="s">
        <v>681</v>
      </c>
      <c r="L445" s="182" t="s">
        <v>956</v>
      </c>
      <c r="M445" s="190">
        <v>8039.97</v>
      </c>
      <c r="N445" s="190"/>
      <c r="O445" s="200"/>
      <c r="P445" s="200"/>
      <c r="Q445" s="214"/>
      <c r="R445" s="215"/>
      <c r="S445" s="87" t="s">
        <v>889</v>
      </c>
      <c r="T445" s="6"/>
      <c r="U445" s="6"/>
      <c r="V445" s="6"/>
      <c r="W445" s="6"/>
      <c r="X445" s="6"/>
      <c r="Y445" s="6"/>
      <c r="Z445" s="6"/>
      <c r="AA445" s="6"/>
      <c r="AB445" s="6"/>
    </row>
    <row r="446" ht="18" customHeight="1" spans="2:28">
      <c r="B446" s="184" t="s">
        <v>958</v>
      </c>
      <c r="C446" s="165">
        <v>574307312</v>
      </c>
      <c r="D446" s="165" t="s">
        <v>959</v>
      </c>
      <c r="E446" s="165">
        <v>16741725622</v>
      </c>
      <c r="F446" s="165" t="s">
        <v>27</v>
      </c>
      <c r="G446" s="165">
        <v>1000</v>
      </c>
      <c r="H446" s="183">
        <v>18771678907</v>
      </c>
      <c r="I446" s="165" t="s">
        <v>409</v>
      </c>
      <c r="J446" s="188" t="s">
        <v>109</v>
      </c>
      <c r="K446" s="189" t="s">
        <v>410</v>
      </c>
      <c r="L446" s="184" t="s">
        <v>958</v>
      </c>
      <c r="M446" s="190">
        <v>4966.47</v>
      </c>
      <c r="N446" s="190"/>
      <c r="O446" s="200"/>
      <c r="P446" s="200"/>
      <c r="Q446" s="189" t="s">
        <v>31</v>
      </c>
      <c r="R446" s="205">
        <v>43901</v>
      </c>
      <c r="S446" s="87" t="s">
        <v>883</v>
      </c>
      <c r="T446" s="6"/>
      <c r="U446" s="6"/>
      <c r="V446" s="6"/>
      <c r="W446" s="6"/>
      <c r="X446" s="6"/>
      <c r="Y446" s="6"/>
      <c r="Z446" s="6"/>
      <c r="AA446" s="6"/>
      <c r="AB446" s="6"/>
    </row>
    <row r="447" ht="18" customHeight="1" spans="2:28">
      <c r="B447" s="184" t="s">
        <v>960</v>
      </c>
      <c r="C447" s="165">
        <v>588646454</v>
      </c>
      <c r="D447" s="165" t="s">
        <v>961</v>
      </c>
      <c r="E447" s="165">
        <v>16741725607</v>
      </c>
      <c r="F447" s="165" t="s">
        <v>27</v>
      </c>
      <c r="G447" s="165">
        <v>1000</v>
      </c>
      <c r="H447" s="183">
        <v>18771678907</v>
      </c>
      <c r="I447" s="165" t="s">
        <v>409</v>
      </c>
      <c r="J447" s="188" t="s">
        <v>109</v>
      </c>
      <c r="K447" s="189" t="s">
        <v>410</v>
      </c>
      <c r="L447" s="184" t="s">
        <v>960</v>
      </c>
      <c r="M447" s="190">
        <v>4959.14</v>
      </c>
      <c r="N447" s="190"/>
      <c r="O447" s="200"/>
      <c r="P447" s="200"/>
      <c r="Q447" s="189" t="s">
        <v>31</v>
      </c>
      <c r="R447" s="205">
        <v>43899</v>
      </c>
      <c r="S447" s="87" t="s">
        <v>886</v>
      </c>
      <c r="T447" s="6"/>
      <c r="U447" s="6"/>
      <c r="V447" s="6"/>
      <c r="W447" s="6"/>
      <c r="X447" s="6"/>
      <c r="Y447" s="6"/>
      <c r="Z447" s="6"/>
      <c r="AA447" s="6"/>
      <c r="AB447" s="6"/>
    </row>
    <row r="448" ht="18" customHeight="1" spans="2:28">
      <c r="B448" s="184" t="s">
        <v>962</v>
      </c>
      <c r="C448" s="165">
        <v>258749863</v>
      </c>
      <c r="D448" s="165" t="s">
        <v>963</v>
      </c>
      <c r="E448" s="165">
        <v>16741725626</v>
      </c>
      <c r="F448" s="165" t="s">
        <v>27</v>
      </c>
      <c r="G448" s="165">
        <v>1000</v>
      </c>
      <c r="H448" s="183">
        <v>18771678907</v>
      </c>
      <c r="I448" s="165" t="s">
        <v>409</v>
      </c>
      <c r="J448" s="209" t="s">
        <v>29</v>
      </c>
      <c r="K448" s="189" t="s">
        <v>410</v>
      </c>
      <c r="L448" s="184" t="s">
        <v>962</v>
      </c>
      <c r="M448" s="190">
        <v>5276.71</v>
      </c>
      <c r="N448" s="190"/>
      <c r="O448" s="200"/>
      <c r="P448" s="200"/>
      <c r="Q448" s="189" t="s">
        <v>31</v>
      </c>
      <c r="R448" s="205">
        <v>43901</v>
      </c>
      <c r="S448" s="87" t="s">
        <v>883</v>
      </c>
      <c r="T448" s="6"/>
      <c r="U448" s="6"/>
      <c r="V448" s="6"/>
      <c r="W448" s="6"/>
      <c r="X448" s="6"/>
      <c r="Y448" s="6"/>
      <c r="Z448" s="6"/>
      <c r="AA448" s="6"/>
      <c r="AB448" s="6"/>
    </row>
    <row r="449" ht="18" customHeight="1" spans="2:28">
      <c r="B449" s="182" t="s">
        <v>964</v>
      </c>
      <c r="C449" s="168">
        <v>768975813</v>
      </c>
      <c r="D449" s="168" t="s">
        <v>965</v>
      </c>
      <c r="E449" s="165">
        <v>16741725284</v>
      </c>
      <c r="F449" s="165" t="s">
        <v>27</v>
      </c>
      <c r="G449" s="165">
        <v>1000</v>
      </c>
      <c r="H449" s="183">
        <v>13545445297</v>
      </c>
      <c r="I449" s="165" t="s">
        <v>313</v>
      </c>
      <c r="J449" s="209" t="s">
        <v>29</v>
      </c>
      <c r="K449" s="189" t="s">
        <v>314</v>
      </c>
      <c r="L449" s="182" t="s">
        <v>964</v>
      </c>
      <c r="M449" s="190">
        <v>7943.19</v>
      </c>
      <c r="N449" s="190"/>
      <c r="O449" s="200"/>
      <c r="P449" s="200"/>
      <c r="Q449" s="189" t="s">
        <v>31</v>
      </c>
      <c r="R449" s="205">
        <v>43899</v>
      </c>
      <c r="S449" s="87" t="s">
        <v>904</v>
      </c>
      <c r="T449" s="6"/>
      <c r="U449" s="6"/>
      <c r="V449" s="6"/>
      <c r="W449" s="6"/>
      <c r="X449" s="6"/>
      <c r="Y449" s="6"/>
      <c r="Z449" s="6"/>
      <c r="AA449" s="6"/>
      <c r="AB449" s="6"/>
    </row>
    <row r="450" ht="18" customHeight="1" spans="2:28">
      <c r="B450" s="182" t="s">
        <v>966</v>
      </c>
      <c r="C450" s="165">
        <v>202968372</v>
      </c>
      <c r="D450" s="165" t="s">
        <v>967</v>
      </c>
      <c r="E450" s="165">
        <v>16741725270</v>
      </c>
      <c r="F450" s="165" t="s">
        <v>27</v>
      </c>
      <c r="G450" s="165">
        <v>1000</v>
      </c>
      <c r="H450" s="183">
        <v>13545445297</v>
      </c>
      <c r="I450" s="165" t="s">
        <v>313</v>
      </c>
      <c r="J450" s="194" t="s">
        <v>285</v>
      </c>
      <c r="K450" s="189" t="s">
        <v>314</v>
      </c>
      <c r="L450" s="182" t="s">
        <v>966</v>
      </c>
      <c r="M450" s="190">
        <v>4957.89</v>
      </c>
      <c r="N450" s="190"/>
      <c r="O450" s="200"/>
      <c r="P450" s="200"/>
      <c r="Q450" s="189" t="s">
        <v>31</v>
      </c>
      <c r="R450" s="205">
        <v>43902</v>
      </c>
      <c r="S450" s="87" t="s">
        <v>968</v>
      </c>
      <c r="T450" s="6"/>
      <c r="U450" s="6"/>
      <c r="V450" s="6"/>
      <c r="W450" s="6"/>
      <c r="X450" s="6"/>
      <c r="Y450" s="6"/>
      <c r="Z450" s="6"/>
      <c r="AA450" s="6"/>
      <c r="AB450" s="6"/>
    </row>
    <row r="451" ht="18" customHeight="1" spans="2:28">
      <c r="B451" s="182" t="s">
        <v>969</v>
      </c>
      <c r="C451" s="165">
        <v>915979170</v>
      </c>
      <c r="D451" s="165" t="s">
        <v>970</v>
      </c>
      <c r="E451" s="165">
        <v>17136866793</v>
      </c>
      <c r="F451" s="165" t="s">
        <v>107</v>
      </c>
      <c r="G451" s="165">
        <v>1000</v>
      </c>
      <c r="H451" s="183">
        <v>13422075559</v>
      </c>
      <c r="I451" s="165" t="s">
        <v>971</v>
      </c>
      <c r="J451" s="211" t="s">
        <v>29</v>
      </c>
      <c r="K451" s="189" t="s">
        <v>568</v>
      </c>
      <c r="L451" s="182" t="s">
        <v>969</v>
      </c>
      <c r="M451" s="190">
        <v>4961.01</v>
      </c>
      <c r="N451" s="190"/>
      <c r="O451" s="200"/>
      <c r="P451" s="200"/>
      <c r="Q451" s="189" t="s">
        <v>31</v>
      </c>
      <c r="R451" s="205">
        <v>43910</v>
      </c>
      <c r="S451" s="87" t="s">
        <v>886</v>
      </c>
      <c r="T451" s="6"/>
      <c r="U451" s="6"/>
      <c r="V451" s="6"/>
      <c r="W451" s="6"/>
      <c r="X451" s="6"/>
      <c r="Y451" s="6"/>
      <c r="Z451" s="6"/>
      <c r="AA451" s="6"/>
      <c r="AB451" s="6"/>
    </row>
    <row r="452" ht="18" customHeight="1" spans="2:28">
      <c r="B452" s="182" t="s">
        <v>972</v>
      </c>
      <c r="C452" s="165">
        <v>399078587</v>
      </c>
      <c r="D452" s="165" t="s">
        <v>973</v>
      </c>
      <c r="E452" s="165">
        <v>17136866645</v>
      </c>
      <c r="F452" s="165" t="s">
        <v>107</v>
      </c>
      <c r="G452" s="165">
        <v>1000</v>
      </c>
      <c r="H452" s="183">
        <v>13632223538</v>
      </c>
      <c r="I452" s="165" t="s">
        <v>971</v>
      </c>
      <c r="J452" s="199" t="s">
        <v>103</v>
      </c>
      <c r="K452" s="189" t="s">
        <v>568</v>
      </c>
      <c r="L452" s="182" t="s">
        <v>972</v>
      </c>
      <c r="M452" s="190">
        <v>5248.99</v>
      </c>
      <c r="N452" s="190"/>
      <c r="O452" s="200"/>
      <c r="P452" s="200"/>
      <c r="Q452" s="189" t="s">
        <v>31</v>
      </c>
      <c r="R452" s="205">
        <v>43911</v>
      </c>
      <c r="S452" s="87" t="s">
        <v>886</v>
      </c>
      <c r="T452" s="6"/>
      <c r="U452" s="6"/>
      <c r="V452" s="6"/>
      <c r="W452" s="6"/>
      <c r="X452" s="6"/>
      <c r="Y452" s="6"/>
      <c r="Z452" s="6"/>
      <c r="AA452" s="6"/>
      <c r="AB452" s="6"/>
    </row>
    <row r="453" ht="18" customHeight="1" spans="2:28">
      <c r="B453" s="164" t="s">
        <v>974</v>
      </c>
      <c r="C453" s="165">
        <v>331270480</v>
      </c>
      <c r="D453" s="165" t="s">
        <v>975</v>
      </c>
      <c r="E453" s="165">
        <v>17192715414</v>
      </c>
      <c r="F453" s="165" t="s">
        <v>27</v>
      </c>
      <c r="G453" s="165">
        <v>1000</v>
      </c>
      <c r="H453" s="165">
        <v>18672882330</v>
      </c>
      <c r="I453" s="165" t="s">
        <v>361</v>
      </c>
      <c r="J453" s="174" t="s">
        <v>109</v>
      </c>
      <c r="K453" s="168" t="s">
        <v>362</v>
      </c>
      <c r="L453" s="164" t="s">
        <v>974</v>
      </c>
      <c r="M453" s="190">
        <v>7940.12</v>
      </c>
      <c r="N453" s="190"/>
      <c r="O453" s="191"/>
      <c r="P453" s="210"/>
      <c r="Q453" s="189" t="s">
        <v>31</v>
      </c>
      <c r="R453" s="205">
        <v>43912</v>
      </c>
      <c r="S453" s="87" t="s">
        <v>976</v>
      </c>
      <c r="T453" s="6"/>
      <c r="U453" s="6"/>
      <c r="V453" s="6"/>
      <c r="W453" s="6"/>
      <c r="X453" s="6"/>
      <c r="Y453" s="6"/>
      <c r="Z453" s="6"/>
      <c r="AA453" s="6"/>
      <c r="AB453" s="6"/>
    </row>
    <row r="454" ht="18" customHeight="1" spans="13:29">
      <c r="M454" s="6"/>
      <c r="N454" s="6"/>
      <c r="O454" s="6"/>
      <c r="P454" s="6"/>
      <c r="X454" s="4"/>
      <c r="Z454" s="9"/>
      <c r="AA454" s="4"/>
      <c r="AB454" s="4"/>
      <c r="AC454" s="11"/>
    </row>
    <row r="455" ht="18" customHeight="1" spans="7:14">
      <c r="G455" s="23">
        <f>SUM(G322:G454)</f>
        <v>132000</v>
      </c>
      <c r="M455" s="47">
        <f>SUM(M322:M454)</f>
        <v>876301.85</v>
      </c>
      <c r="N455" s="4">
        <f>SUM(N322:N454)</f>
        <v>6997</v>
      </c>
    </row>
    <row r="456" ht="18" customHeight="1" spans="13:13">
      <c r="M456" s="47">
        <f>M455+N455</f>
        <v>883298.85</v>
      </c>
    </row>
    <row r="457" ht="18" customHeight="1" spans="13:13">
      <c r="M457" s="47"/>
    </row>
    <row r="458" ht="18" customHeight="1" spans="13:13">
      <c r="M458" s="47"/>
    </row>
    <row r="459" ht="18" customHeight="1" spans="13:13">
      <c r="M459" s="47"/>
    </row>
    <row r="460" ht="18" customHeight="1" spans="13:13">
      <c r="M460" s="47"/>
    </row>
    <row r="461" ht="18" customHeight="1" spans="13:13">
      <c r="M461" s="47"/>
    </row>
    <row r="462" ht="18" customHeight="1" spans="13:13">
      <c r="M462" s="47"/>
    </row>
    <row r="463" ht="18" customHeight="1" spans="13:13">
      <c r="M463" s="47"/>
    </row>
    <row r="464" ht="18" customHeight="1" spans="13:13">
      <c r="M464" s="47"/>
    </row>
    <row r="465" ht="18" customHeight="1"/>
    <row r="466" ht="18" customHeight="1" spans="13:29">
      <c r="M466" s="112" t="s">
        <v>658</v>
      </c>
      <c r="N466" s="112" t="s">
        <v>977</v>
      </c>
      <c r="O466" s="112" t="s">
        <v>660</v>
      </c>
      <c r="P466" s="112" t="s">
        <v>661</v>
      </c>
      <c r="Q466" s="47" t="s">
        <v>23</v>
      </c>
      <c r="R466" s="178" t="s">
        <v>24</v>
      </c>
      <c r="X466" s="4"/>
      <c r="Z466" s="6"/>
      <c r="AA466" s="6"/>
      <c r="AB466" s="6"/>
      <c r="AC466" s="11"/>
    </row>
    <row r="467" ht="18" customHeight="1" spans="2:28">
      <c r="B467" s="216" t="s">
        <v>978</v>
      </c>
      <c r="C467" s="217">
        <v>837512951</v>
      </c>
      <c r="D467" s="217" t="s">
        <v>979</v>
      </c>
      <c r="E467" s="217">
        <v>16741725496</v>
      </c>
      <c r="F467" s="217" t="s">
        <v>27</v>
      </c>
      <c r="G467" s="217">
        <v>1000</v>
      </c>
      <c r="H467" s="217">
        <v>13545472582</v>
      </c>
      <c r="I467" s="217" t="s">
        <v>370</v>
      </c>
      <c r="J467" s="227" t="s">
        <v>285</v>
      </c>
      <c r="K467" s="219" t="s">
        <v>371</v>
      </c>
      <c r="L467" s="216" t="s">
        <v>978</v>
      </c>
      <c r="M467" s="228">
        <v>0</v>
      </c>
      <c r="N467" s="94"/>
      <c r="O467" s="229"/>
      <c r="P467" s="94"/>
      <c r="Q467" s="234" t="s">
        <v>31</v>
      </c>
      <c r="R467" s="249">
        <v>43902</v>
      </c>
      <c r="S467" s="8" t="s">
        <v>980</v>
      </c>
      <c r="T467" s="6"/>
      <c r="U467" s="6"/>
      <c r="V467" s="6"/>
      <c r="W467" s="6"/>
      <c r="X467" s="6"/>
      <c r="Y467" s="6"/>
      <c r="Z467" s="6"/>
      <c r="AA467" s="6"/>
      <c r="AB467" s="6"/>
    </row>
    <row r="468" ht="18" customHeight="1" spans="2:28">
      <c r="B468" s="216" t="s">
        <v>981</v>
      </c>
      <c r="C468" s="217">
        <v>929582944</v>
      </c>
      <c r="D468" s="217" t="s">
        <v>982</v>
      </c>
      <c r="E468" s="217">
        <v>16741725503</v>
      </c>
      <c r="F468" s="217" t="s">
        <v>27</v>
      </c>
      <c r="G468" s="217">
        <v>1000</v>
      </c>
      <c r="H468" s="217">
        <v>13545472582</v>
      </c>
      <c r="I468" s="217" t="s">
        <v>370</v>
      </c>
      <c r="J468" s="227" t="s">
        <v>285</v>
      </c>
      <c r="K468" s="219" t="s">
        <v>371</v>
      </c>
      <c r="L468" s="216" t="s">
        <v>981</v>
      </c>
      <c r="M468" s="228">
        <v>0</v>
      </c>
      <c r="N468" s="94"/>
      <c r="O468" s="229"/>
      <c r="P468" s="94"/>
      <c r="Q468" s="234" t="s">
        <v>31</v>
      </c>
      <c r="R468" s="249">
        <v>43902</v>
      </c>
      <c r="S468" s="8" t="s">
        <v>980</v>
      </c>
      <c r="T468" s="6"/>
      <c r="U468" s="6"/>
      <c r="V468" s="6"/>
      <c r="W468" s="6"/>
      <c r="X468" s="6"/>
      <c r="Y468" s="6"/>
      <c r="Z468" s="6"/>
      <c r="AA468" s="6"/>
      <c r="AB468" s="6"/>
    </row>
    <row r="469" s="1" customFormat="1" ht="19.9" customHeight="1" spans="2:19">
      <c r="B469" s="218" t="s">
        <v>983</v>
      </c>
      <c r="C469" s="219">
        <v>396656416</v>
      </c>
      <c r="D469" s="219" t="s">
        <v>984</v>
      </c>
      <c r="E469" s="217">
        <v>17102786712</v>
      </c>
      <c r="F469" s="217" t="s">
        <v>27</v>
      </c>
      <c r="G469" s="217">
        <v>1000</v>
      </c>
      <c r="H469" s="217">
        <v>13545435217</v>
      </c>
      <c r="I469" s="217" t="s">
        <v>284</v>
      </c>
      <c r="J469" s="227" t="s">
        <v>285</v>
      </c>
      <c r="K469" s="219" t="s">
        <v>286</v>
      </c>
      <c r="L469" s="218" t="s">
        <v>983</v>
      </c>
      <c r="M469" s="228">
        <v>0</v>
      </c>
      <c r="N469" s="94"/>
      <c r="O469" s="229"/>
      <c r="P469" s="230"/>
      <c r="Q469" s="234" t="s">
        <v>31</v>
      </c>
      <c r="R469" s="249">
        <v>43901</v>
      </c>
      <c r="S469" s="87" t="s">
        <v>985</v>
      </c>
    </row>
    <row r="470" ht="18" customHeight="1" spans="2:28">
      <c r="B470" s="218" t="s">
        <v>986</v>
      </c>
      <c r="C470" s="217">
        <v>567498651</v>
      </c>
      <c r="D470" s="217" t="s">
        <v>987</v>
      </c>
      <c r="E470" s="217">
        <v>18645604937</v>
      </c>
      <c r="F470" s="217" t="s">
        <v>664</v>
      </c>
      <c r="G470" s="217">
        <v>1000</v>
      </c>
      <c r="H470" s="217">
        <v>17665435181</v>
      </c>
      <c r="I470" s="217" t="s">
        <v>988</v>
      </c>
      <c r="J470" s="231" t="s">
        <v>103</v>
      </c>
      <c r="K470" s="219" t="s">
        <v>989</v>
      </c>
      <c r="L470" s="218" t="s">
        <v>986</v>
      </c>
      <c r="M470" s="94">
        <v>0</v>
      </c>
      <c r="N470" s="94"/>
      <c r="O470" s="94"/>
      <c r="P470" s="94"/>
      <c r="Q470" s="94" t="s">
        <v>31</v>
      </c>
      <c r="R470" s="249">
        <v>43910</v>
      </c>
      <c r="S470" s="87" t="s">
        <v>985</v>
      </c>
      <c r="T470" s="6"/>
      <c r="U470" s="6"/>
      <c r="V470" s="6"/>
      <c r="W470" s="6"/>
      <c r="X470" s="6"/>
      <c r="Y470" s="6"/>
      <c r="Z470" s="6"/>
      <c r="AA470" s="6"/>
      <c r="AB470" s="6"/>
    </row>
    <row r="471" ht="18" customHeight="1" spans="2:28">
      <c r="B471" s="218" t="s">
        <v>990</v>
      </c>
      <c r="C471" s="217">
        <v>365216773</v>
      </c>
      <c r="D471" s="217" t="s">
        <v>991</v>
      </c>
      <c r="E471" s="217">
        <v>17136866654</v>
      </c>
      <c r="F471" s="217" t="s">
        <v>107</v>
      </c>
      <c r="G471" s="217">
        <v>1000</v>
      </c>
      <c r="H471" s="217">
        <v>17665435181</v>
      </c>
      <c r="I471" s="217" t="s">
        <v>988</v>
      </c>
      <c r="J471" s="232" t="s">
        <v>109</v>
      </c>
      <c r="K471" s="219" t="s">
        <v>989</v>
      </c>
      <c r="L471" s="218" t="s">
        <v>990</v>
      </c>
      <c r="M471" s="94">
        <v>0</v>
      </c>
      <c r="N471" s="94"/>
      <c r="O471" s="94"/>
      <c r="P471" s="94"/>
      <c r="Q471" s="94" t="s">
        <v>31</v>
      </c>
      <c r="R471" s="249">
        <v>43910</v>
      </c>
      <c r="S471" s="87" t="s">
        <v>985</v>
      </c>
      <c r="T471" s="6"/>
      <c r="U471" s="6"/>
      <c r="V471" s="6"/>
      <c r="W471" s="6"/>
      <c r="X471" s="6"/>
      <c r="Y471" s="6"/>
      <c r="Z471" s="6"/>
      <c r="AA471" s="6"/>
      <c r="AB471" s="6"/>
    </row>
    <row r="472" ht="18" customHeight="1" spans="2:28">
      <c r="B472" s="218" t="s">
        <v>992</v>
      </c>
      <c r="C472" s="217">
        <v>887955512</v>
      </c>
      <c r="D472" s="217" t="s">
        <v>993</v>
      </c>
      <c r="E472" s="217">
        <v>17136866773</v>
      </c>
      <c r="F472" s="217" t="s">
        <v>107</v>
      </c>
      <c r="G472" s="217">
        <v>1000</v>
      </c>
      <c r="H472" s="217">
        <v>17665435181</v>
      </c>
      <c r="I472" s="217" t="s">
        <v>988</v>
      </c>
      <c r="J472" s="232" t="s">
        <v>109</v>
      </c>
      <c r="K472" s="219" t="s">
        <v>989</v>
      </c>
      <c r="L472" s="218" t="s">
        <v>992</v>
      </c>
      <c r="M472" s="94">
        <v>0.13</v>
      </c>
      <c r="N472" s="94"/>
      <c r="O472" s="94"/>
      <c r="P472" s="94"/>
      <c r="Q472" s="94" t="s">
        <v>31</v>
      </c>
      <c r="R472" s="249">
        <v>43910</v>
      </c>
      <c r="S472" s="87" t="s">
        <v>985</v>
      </c>
      <c r="T472" s="6"/>
      <c r="U472" s="6"/>
      <c r="V472" s="6"/>
      <c r="W472" s="6"/>
      <c r="X472" s="6"/>
      <c r="Y472" s="6"/>
      <c r="Z472" s="6"/>
      <c r="AA472" s="6"/>
      <c r="AB472" s="6"/>
    </row>
    <row r="473" ht="18" customHeight="1" spans="2:28">
      <c r="B473" s="220" t="s">
        <v>994</v>
      </c>
      <c r="C473" s="217">
        <v>130276725</v>
      </c>
      <c r="D473" s="217" t="s">
        <v>995</v>
      </c>
      <c r="E473" s="217">
        <v>16741725504</v>
      </c>
      <c r="F473" s="217" t="s">
        <v>27</v>
      </c>
      <c r="G473" s="221">
        <v>1000</v>
      </c>
      <c r="H473" s="221">
        <v>13545472582</v>
      </c>
      <c r="I473" s="217" t="s">
        <v>370</v>
      </c>
      <c r="J473" s="233" t="s">
        <v>285</v>
      </c>
      <c r="K473" s="234" t="s">
        <v>371</v>
      </c>
      <c r="L473" s="220" t="s">
        <v>994</v>
      </c>
      <c r="M473" s="235">
        <v>0</v>
      </c>
      <c r="N473" s="235"/>
      <c r="O473" s="235"/>
      <c r="P473" s="235"/>
      <c r="Q473" s="234" t="s">
        <v>31</v>
      </c>
      <c r="R473" s="249">
        <v>43902</v>
      </c>
      <c r="S473" s="8" t="s">
        <v>996</v>
      </c>
      <c r="T473" s="6"/>
      <c r="U473" s="6"/>
      <c r="V473" s="6"/>
      <c r="W473" s="6"/>
      <c r="X473" s="6"/>
      <c r="Y473" s="6"/>
      <c r="Z473" s="6"/>
      <c r="AA473" s="6"/>
      <c r="AB473" s="6"/>
    </row>
    <row r="474" ht="18" customHeight="1" spans="2:28">
      <c r="B474" s="220" t="s">
        <v>997</v>
      </c>
      <c r="C474" s="217">
        <v>390732860</v>
      </c>
      <c r="D474" s="217" t="s">
        <v>998</v>
      </c>
      <c r="E474" s="217">
        <v>16741725463</v>
      </c>
      <c r="F474" s="217" t="s">
        <v>27</v>
      </c>
      <c r="G474" s="221">
        <v>1000</v>
      </c>
      <c r="H474" s="221">
        <v>13545472582</v>
      </c>
      <c r="I474" s="217" t="s">
        <v>370</v>
      </c>
      <c r="J474" s="233" t="s">
        <v>285</v>
      </c>
      <c r="K474" s="234" t="s">
        <v>371</v>
      </c>
      <c r="L474" s="220" t="s">
        <v>997</v>
      </c>
      <c r="M474" s="235">
        <v>0.49</v>
      </c>
      <c r="N474" s="235"/>
      <c r="O474" s="235"/>
      <c r="P474" s="235"/>
      <c r="Q474" s="234" t="s">
        <v>31</v>
      </c>
      <c r="R474" s="249">
        <v>43902</v>
      </c>
      <c r="S474" s="8" t="s">
        <v>999</v>
      </c>
      <c r="T474" s="6"/>
      <c r="U474" s="6"/>
      <c r="V474" s="6"/>
      <c r="W474" s="6"/>
      <c r="X474" s="6"/>
      <c r="Y474" s="6"/>
      <c r="Z474" s="6"/>
      <c r="AA474" s="6"/>
      <c r="AB474" s="6"/>
    </row>
    <row r="475" ht="18" customHeight="1" spans="2:28">
      <c r="B475" s="220" t="s">
        <v>1000</v>
      </c>
      <c r="C475" s="217">
        <v>110991842</v>
      </c>
      <c r="D475" s="217" t="s">
        <v>1001</v>
      </c>
      <c r="E475" s="217">
        <v>16741725466</v>
      </c>
      <c r="F475" s="217" t="s">
        <v>27</v>
      </c>
      <c r="G475" s="221">
        <v>1000</v>
      </c>
      <c r="H475" s="221">
        <v>13545472582</v>
      </c>
      <c r="I475" s="217" t="s">
        <v>370</v>
      </c>
      <c r="J475" s="233" t="s">
        <v>285</v>
      </c>
      <c r="K475" s="234" t="s">
        <v>371</v>
      </c>
      <c r="L475" s="220" t="s">
        <v>1000</v>
      </c>
      <c r="M475" s="235">
        <v>0</v>
      </c>
      <c r="N475" s="235"/>
      <c r="O475" s="235"/>
      <c r="P475" s="235"/>
      <c r="Q475" s="234" t="s">
        <v>31</v>
      </c>
      <c r="R475" s="249">
        <v>43902</v>
      </c>
      <c r="S475" s="8" t="s">
        <v>1002</v>
      </c>
      <c r="T475" s="6"/>
      <c r="U475" s="6"/>
      <c r="V475" s="6"/>
      <c r="W475" s="6"/>
      <c r="X475" s="6"/>
      <c r="Y475" s="6"/>
      <c r="Z475" s="6"/>
      <c r="AA475" s="6"/>
      <c r="AB475" s="6"/>
    </row>
    <row r="476" ht="18" customHeight="1" spans="2:28">
      <c r="B476" s="220" t="s">
        <v>1003</v>
      </c>
      <c r="C476" s="217">
        <v>208487261</v>
      </c>
      <c r="D476" s="217" t="s">
        <v>1004</v>
      </c>
      <c r="E476" s="217">
        <v>16741725505</v>
      </c>
      <c r="F476" s="217" t="s">
        <v>27</v>
      </c>
      <c r="G476" s="221">
        <v>1000</v>
      </c>
      <c r="H476" s="221">
        <v>13545472582</v>
      </c>
      <c r="I476" s="217" t="s">
        <v>370</v>
      </c>
      <c r="J476" s="233" t="s">
        <v>285</v>
      </c>
      <c r="K476" s="234" t="s">
        <v>371</v>
      </c>
      <c r="L476" s="220" t="s">
        <v>1003</v>
      </c>
      <c r="M476" s="235">
        <v>0</v>
      </c>
      <c r="N476" s="235"/>
      <c r="O476" s="235"/>
      <c r="P476" s="235"/>
      <c r="Q476" s="234" t="s">
        <v>31</v>
      </c>
      <c r="R476" s="249">
        <v>43902</v>
      </c>
      <c r="S476" s="8" t="s">
        <v>1005</v>
      </c>
      <c r="T476" s="6"/>
      <c r="U476" s="6"/>
      <c r="V476" s="6"/>
      <c r="W476" s="6"/>
      <c r="X476" s="6"/>
      <c r="Y476" s="6"/>
      <c r="Z476" s="6"/>
      <c r="AA476" s="6"/>
      <c r="AB476" s="6"/>
    </row>
    <row r="477" ht="18" customHeight="1" spans="2:28">
      <c r="B477" s="216" t="s">
        <v>1006</v>
      </c>
      <c r="C477" s="217">
        <v>190348641</v>
      </c>
      <c r="D477" s="217" t="s">
        <v>1007</v>
      </c>
      <c r="E477" s="217">
        <v>16741725468</v>
      </c>
      <c r="F477" s="217" t="s">
        <v>27</v>
      </c>
      <c r="G477" s="217">
        <v>1000</v>
      </c>
      <c r="H477" s="217">
        <v>13545472582</v>
      </c>
      <c r="I477" s="217" t="s">
        <v>370</v>
      </c>
      <c r="J477" s="227" t="s">
        <v>285</v>
      </c>
      <c r="K477" s="234" t="s">
        <v>371</v>
      </c>
      <c r="L477" s="216" t="s">
        <v>1006</v>
      </c>
      <c r="M477" s="235">
        <v>0</v>
      </c>
      <c r="N477" s="235"/>
      <c r="O477" s="235"/>
      <c r="P477" s="235"/>
      <c r="Q477" s="234" t="s">
        <v>31</v>
      </c>
      <c r="R477" s="249">
        <v>43902</v>
      </c>
      <c r="S477" s="8" t="s">
        <v>1008</v>
      </c>
      <c r="T477" s="6"/>
      <c r="U477" s="6"/>
      <c r="V477" s="6"/>
      <c r="W477" s="6"/>
      <c r="X477" s="6"/>
      <c r="Y477" s="6"/>
      <c r="Z477" s="6"/>
      <c r="AA477" s="6"/>
      <c r="AB477" s="6"/>
    </row>
    <row r="478" ht="18" customHeight="1" spans="2:28">
      <c r="B478" s="222" t="s">
        <v>1009</v>
      </c>
      <c r="C478" s="217">
        <v>798295988</v>
      </c>
      <c r="D478" s="217" t="s">
        <v>1010</v>
      </c>
      <c r="E478" s="217">
        <v>16572204407</v>
      </c>
      <c r="F478" s="217" t="s">
        <v>27</v>
      </c>
      <c r="G478" s="221">
        <v>1000</v>
      </c>
      <c r="H478" s="221">
        <v>17720254512</v>
      </c>
      <c r="I478" s="217" t="s">
        <v>253</v>
      </c>
      <c r="J478" s="236" t="s">
        <v>103</v>
      </c>
      <c r="K478" s="234" t="s">
        <v>254</v>
      </c>
      <c r="L478" s="222" t="s">
        <v>1009</v>
      </c>
      <c r="M478" s="235">
        <v>0</v>
      </c>
      <c r="N478" s="235"/>
      <c r="O478" s="235"/>
      <c r="P478" s="235"/>
      <c r="Q478" s="234" t="s">
        <v>31</v>
      </c>
      <c r="R478" s="249">
        <v>43902</v>
      </c>
      <c r="S478" s="8" t="s">
        <v>1011</v>
      </c>
      <c r="T478" s="6"/>
      <c r="U478" s="6"/>
      <c r="V478" s="6"/>
      <c r="W478" s="6"/>
      <c r="X478" s="6"/>
      <c r="Y478" s="6"/>
      <c r="Z478" s="6"/>
      <c r="AA478" s="6"/>
      <c r="AB478" s="6"/>
    </row>
    <row r="479" ht="18" customHeight="1" spans="2:28">
      <c r="B479" s="222" t="s">
        <v>1012</v>
      </c>
      <c r="C479" s="217">
        <v>678489800</v>
      </c>
      <c r="D479" s="217" t="s">
        <v>1013</v>
      </c>
      <c r="E479" s="217">
        <v>17192714356</v>
      </c>
      <c r="F479" s="217" t="s">
        <v>27</v>
      </c>
      <c r="G479" s="221">
        <v>1000</v>
      </c>
      <c r="H479" s="221">
        <v>18872118075</v>
      </c>
      <c r="I479" s="217" t="s">
        <v>389</v>
      </c>
      <c r="J479" s="237" t="s">
        <v>170</v>
      </c>
      <c r="K479" s="234" t="s">
        <v>390</v>
      </c>
      <c r="L479" s="222" t="s">
        <v>1012</v>
      </c>
      <c r="M479" s="235">
        <v>0</v>
      </c>
      <c r="N479" s="235"/>
      <c r="O479" s="235"/>
      <c r="P479" s="235"/>
      <c r="Q479" s="234" t="s">
        <v>31</v>
      </c>
      <c r="R479" s="249">
        <v>43913</v>
      </c>
      <c r="S479" s="8" t="s">
        <v>980</v>
      </c>
      <c r="T479" s="6"/>
      <c r="U479" s="6"/>
      <c r="V479" s="6"/>
      <c r="W479" s="6"/>
      <c r="X479" s="6"/>
      <c r="Y479" s="6"/>
      <c r="Z479" s="6"/>
      <c r="AA479" s="6"/>
      <c r="AB479" s="6"/>
    </row>
    <row r="480" ht="18" customHeight="1" spans="2:28">
      <c r="B480" s="218" t="s">
        <v>1014</v>
      </c>
      <c r="C480" s="217">
        <v>317752392</v>
      </c>
      <c r="D480" s="217" t="s">
        <v>1015</v>
      </c>
      <c r="E480" s="217">
        <v>17192714484</v>
      </c>
      <c r="F480" s="217" t="s">
        <v>27</v>
      </c>
      <c r="G480" s="217">
        <v>1000</v>
      </c>
      <c r="H480" s="217">
        <v>18872118075</v>
      </c>
      <c r="I480" s="217" t="s">
        <v>389</v>
      </c>
      <c r="J480" s="238" t="s">
        <v>29</v>
      </c>
      <c r="K480" s="219" t="s">
        <v>390</v>
      </c>
      <c r="L480" s="218" t="s">
        <v>1014</v>
      </c>
      <c r="M480" s="235">
        <v>0</v>
      </c>
      <c r="N480" s="235"/>
      <c r="O480" s="235"/>
      <c r="P480" s="235"/>
      <c r="Q480" s="234" t="s">
        <v>31</v>
      </c>
      <c r="R480" s="249">
        <v>43920</v>
      </c>
      <c r="S480" s="8" t="s">
        <v>1008</v>
      </c>
      <c r="T480" s="6"/>
      <c r="U480" s="6"/>
      <c r="V480" s="6"/>
      <c r="W480" s="6"/>
      <c r="X480" s="6"/>
      <c r="Y480" s="6"/>
      <c r="Z480" s="6"/>
      <c r="AA480" s="6"/>
      <c r="AB480" s="6"/>
    </row>
    <row r="481" ht="18" customHeight="1" spans="2:28">
      <c r="B481" s="222" t="s">
        <v>1016</v>
      </c>
      <c r="C481" s="217">
        <v>448197054</v>
      </c>
      <c r="D481" s="217" t="s">
        <v>1017</v>
      </c>
      <c r="E481" s="217">
        <v>16741725524</v>
      </c>
      <c r="F481" s="217" t="s">
        <v>27</v>
      </c>
      <c r="G481" s="221">
        <v>1000</v>
      </c>
      <c r="H481" s="221">
        <v>18327671812</v>
      </c>
      <c r="I481" s="217" t="s">
        <v>247</v>
      </c>
      <c r="J481" s="236" t="s">
        <v>103</v>
      </c>
      <c r="K481" s="234" t="s">
        <v>298</v>
      </c>
      <c r="L481" s="222" t="s">
        <v>1016</v>
      </c>
      <c r="M481" s="235">
        <v>0</v>
      </c>
      <c r="N481" s="235"/>
      <c r="O481" s="235"/>
      <c r="P481" s="235"/>
      <c r="Q481" s="234" t="s">
        <v>31</v>
      </c>
      <c r="R481" s="249">
        <v>43900</v>
      </c>
      <c r="S481" s="8" t="s">
        <v>980</v>
      </c>
      <c r="T481" s="6"/>
      <c r="U481" s="6"/>
      <c r="V481" s="6"/>
      <c r="W481" s="6"/>
      <c r="X481" s="6"/>
      <c r="Y481" s="6"/>
      <c r="Z481" s="6"/>
      <c r="AA481" s="6"/>
      <c r="AB481" s="6"/>
    </row>
    <row r="482" ht="18" customHeight="1" spans="2:28">
      <c r="B482" s="222" t="s">
        <v>1018</v>
      </c>
      <c r="C482" s="219" t="s">
        <v>1019</v>
      </c>
      <c r="D482" s="219" t="s">
        <v>1020</v>
      </c>
      <c r="E482" s="217">
        <v>16741725258</v>
      </c>
      <c r="F482" s="217" t="s">
        <v>27</v>
      </c>
      <c r="G482" s="221">
        <v>1000</v>
      </c>
      <c r="H482" s="221">
        <v>13545445297</v>
      </c>
      <c r="I482" s="217" t="s">
        <v>313</v>
      </c>
      <c r="J482" s="239" t="s">
        <v>29</v>
      </c>
      <c r="K482" s="234" t="s">
        <v>314</v>
      </c>
      <c r="L482" s="222" t="s">
        <v>1018</v>
      </c>
      <c r="M482" s="235">
        <v>0.01</v>
      </c>
      <c r="N482" s="235"/>
      <c r="O482" s="235"/>
      <c r="P482" s="235"/>
      <c r="Q482" s="234" t="s">
        <v>31</v>
      </c>
      <c r="R482" s="249">
        <v>43900</v>
      </c>
      <c r="S482" s="8" t="s">
        <v>980</v>
      </c>
      <c r="T482" s="6"/>
      <c r="U482" s="6"/>
      <c r="V482" s="6"/>
      <c r="W482" s="6"/>
      <c r="X482" s="6"/>
      <c r="Y482" s="6"/>
      <c r="Z482" s="6"/>
      <c r="AA482" s="6"/>
      <c r="AB482" s="6"/>
    </row>
    <row r="483" ht="18" customHeight="1" spans="2:28">
      <c r="B483" s="222" t="s">
        <v>1021</v>
      </c>
      <c r="C483" s="217">
        <v>373731697</v>
      </c>
      <c r="D483" s="217" t="s">
        <v>1022</v>
      </c>
      <c r="E483" s="217">
        <v>16741725278</v>
      </c>
      <c r="F483" s="217" t="s">
        <v>27</v>
      </c>
      <c r="G483" s="221">
        <v>1000</v>
      </c>
      <c r="H483" s="221">
        <v>13545445297</v>
      </c>
      <c r="I483" s="217" t="s">
        <v>313</v>
      </c>
      <c r="J483" s="233" t="s">
        <v>285</v>
      </c>
      <c r="K483" s="234" t="s">
        <v>314</v>
      </c>
      <c r="L483" s="222" t="s">
        <v>1021</v>
      </c>
      <c r="M483" s="235">
        <v>0</v>
      </c>
      <c r="N483" s="235"/>
      <c r="O483" s="235"/>
      <c r="P483" s="235"/>
      <c r="Q483" s="234" t="s">
        <v>31</v>
      </c>
      <c r="R483" s="249">
        <v>43901</v>
      </c>
      <c r="S483" s="8" t="s">
        <v>980</v>
      </c>
      <c r="T483" s="6"/>
      <c r="U483" s="6"/>
      <c r="V483" s="6"/>
      <c r="W483" s="6"/>
      <c r="X483" s="6"/>
      <c r="Y483" s="6"/>
      <c r="Z483" s="6"/>
      <c r="AA483" s="6"/>
      <c r="AB483" s="6"/>
    </row>
    <row r="484" ht="18" customHeight="1" spans="2:28">
      <c r="B484" s="223" t="s">
        <v>1023</v>
      </c>
      <c r="C484" s="224">
        <v>685840360</v>
      </c>
      <c r="D484" s="224" t="s">
        <v>1024</v>
      </c>
      <c r="E484" s="224">
        <v>17136866507</v>
      </c>
      <c r="F484" s="224" t="s">
        <v>107</v>
      </c>
      <c r="G484" s="224">
        <v>1000</v>
      </c>
      <c r="H484" s="224">
        <v>17665435181</v>
      </c>
      <c r="I484" s="224" t="s">
        <v>988</v>
      </c>
      <c r="J484" s="240" t="s">
        <v>103</v>
      </c>
      <c r="K484" s="226" t="s">
        <v>989</v>
      </c>
      <c r="L484" s="223" t="s">
        <v>1023</v>
      </c>
      <c r="M484" s="241">
        <v>0.3</v>
      </c>
      <c r="N484" s="241"/>
      <c r="O484" s="241"/>
      <c r="P484" s="241"/>
      <c r="Q484" s="241" t="s">
        <v>31</v>
      </c>
      <c r="R484" s="250">
        <v>43910</v>
      </c>
      <c r="S484" s="87" t="s">
        <v>1025</v>
      </c>
      <c r="T484" s="6"/>
      <c r="U484" s="6"/>
      <c r="V484" s="6"/>
      <c r="W484" s="6"/>
      <c r="X484" s="6"/>
      <c r="Y484" s="6"/>
      <c r="Z484" s="6"/>
      <c r="AA484" s="6"/>
      <c r="AB484" s="6"/>
    </row>
    <row r="485" ht="18" customHeight="1" spans="2:28">
      <c r="B485" s="223" t="s">
        <v>1026</v>
      </c>
      <c r="C485" s="224">
        <v>659619483</v>
      </c>
      <c r="D485" s="224" t="s">
        <v>1027</v>
      </c>
      <c r="E485" s="224">
        <v>17136866718</v>
      </c>
      <c r="F485" s="224" t="s">
        <v>107</v>
      </c>
      <c r="G485" s="224">
        <v>1000</v>
      </c>
      <c r="H485" s="224">
        <v>17665435181</v>
      </c>
      <c r="I485" s="224" t="s">
        <v>988</v>
      </c>
      <c r="J485" s="240" t="s">
        <v>103</v>
      </c>
      <c r="K485" s="226" t="s">
        <v>989</v>
      </c>
      <c r="L485" s="223" t="s">
        <v>1026</v>
      </c>
      <c r="M485" s="241">
        <v>0.88</v>
      </c>
      <c r="N485" s="241"/>
      <c r="O485" s="241"/>
      <c r="P485" s="241"/>
      <c r="Q485" s="241" t="s">
        <v>31</v>
      </c>
      <c r="R485" s="250">
        <v>43910</v>
      </c>
      <c r="S485" s="87" t="s">
        <v>1025</v>
      </c>
      <c r="T485" s="6"/>
      <c r="U485" s="6"/>
      <c r="V485" s="6"/>
      <c r="W485" s="6"/>
      <c r="X485" s="6"/>
      <c r="Y485" s="6"/>
      <c r="Z485" s="6"/>
      <c r="AA485" s="6"/>
      <c r="AB485" s="6"/>
    </row>
    <row r="486" ht="18" customHeight="1" spans="2:28">
      <c r="B486" s="223" t="s">
        <v>1028</v>
      </c>
      <c r="C486" s="224">
        <v>699138387</v>
      </c>
      <c r="D486" s="224" t="s">
        <v>1029</v>
      </c>
      <c r="E486" s="224">
        <v>17192710821</v>
      </c>
      <c r="F486" s="224" t="s">
        <v>27</v>
      </c>
      <c r="G486" s="224">
        <v>1000</v>
      </c>
      <c r="H486" s="224">
        <v>13545476959</v>
      </c>
      <c r="I486" s="224" t="s">
        <v>265</v>
      </c>
      <c r="J486" s="242" t="s">
        <v>109</v>
      </c>
      <c r="K486" s="226" t="s">
        <v>266</v>
      </c>
      <c r="L486" s="223" t="s">
        <v>1028</v>
      </c>
      <c r="M486" s="241">
        <v>0</v>
      </c>
      <c r="N486" s="241"/>
      <c r="O486" s="241"/>
      <c r="P486" s="241"/>
      <c r="Q486" s="226" t="s">
        <v>31</v>
      </c>
      <c r="R486" s="250">
        <v>43910</v>
      </c>
      <c r="S486" s="8" t="s">
        <v>1030</v>
      </c>
      <c r="T486" s="6"/>
      <c r="U486" s="6"/>
      <c r="V486" s="6"/>
      <c r="W486" s="6"/>
      <c r="X486" s="6"/>
      <c r="Y486" s="6"/>
      <c r="Z486" s="6"/>
      <c r="AA486" s="6"/>
      <c r="AB486" s="6"/>
    </row>
    <row r="487" ht="18" customHeight="1" spans="2:28">
      <c r="B487" s="223" t="s">
        <v>1031</v>
      </c>
      <c r="C487" s="224">
        <v>509326095</v>
      </c>
      <c r="D487" s="224" t="s">
        <v>1032</v>
      </c>
      <c r="E487" s="224">
        <v>17192710831</v>
      </c>
      <c r="F487" s="224" t="s">
        <v>27</v>
      </c>
      <c r="G487" s="224">
        <v>1000</v>
      </c>
      <c r="H487" s="224">
        <v>13545476959</v>
      </c>
      <c r="I487" s="224" t="s">
        <v>265</v>
      </c>
      <c r="J487" s="242" t="s">
        <v>109</v>
      </c>
      <c r="K487" s="226" t="s">
        <v>266</v>
      </c>
      <c r="L487" s="223" t="s">
        <v>1031</v>
      </c>
      <c r="M487" s="241">
        <v>0</v>
      </c>
      <c r="N487" s="241"/>
      <c r="O487" s="241"/>
      <c r="P487" s="241"/>
      <c r="Q487" s="226" t="s">
        <v>31</v>
      </c>
      <c r="R487" s="250">
        <v>43910</v>
      </c>
      <c r="S487" s="8" t="s">
        <v>1030</v>
      </c>
      <c r="T487" s="6"/>
      <c r="U487" s="6"/>
      <c r="V487" s="6"/>
      <c r="W487" s="6"/>
      <c r="X487" s="6"/>
      <c r="Y487" s="6"/>
      <c r="Z487" s="6"/>
      <c r="AA487" s="6"/>
      <c r="AB487" s="6"/>
    </row>
    <row r="488" ht="18" customHeight="1" spans="2:28">
      <c r="B488" s="223" t="s">
        <v>1033</v>
      </c>
      <c r="C488" s="224">
        <v>390578471</v>
      </c>
      <c r="D488" s="224" t="s">
        <v>1034</v>
      </c>
      <c r="E488" s="224">
        <v>17192711424</v>
      </c>
      <c r="F488" s="224" t="s">
        <v>27</v>
      </c>
      <c r="G488" s="224">
        <v>1000</v>
      </c>
      <c r="H488" s="224">
        <v>13545476959</v>
      </c>
      <c r="I488" s="224" t="s">
        <v>265</v>
      </c>
      <c r="J488" s="240" t="s">
        <v>103</v>
      </c>
      <c r="K488" s="226" t="s">
        <v>266</v>
      </c>
      <c r="L488" s="223" t="s">
        <v>1033</v>
      </c>
      <c r="M488" s="241">
        <v>0</v>
      </c>
      <c r="N488" s="241"/>
      <c r="O488" s="241"/>
      <c r="P488" s="241"/>
      <c r="Q488" s="226" t="s">
        <v>31</v>
      </c>
      <c r="R488" s="250">
        <v>43910</v>
      </c>
      <c r="S488" s="8" t="s">
        <v>1030</v>
      </c>
      <c r="T488" s="6"/>
      <c r="U488" s="6"/>
      <c r="V488" s="6"/>
      <c r="W488" s="6"/>
      <c r="X488" s="6"/>
      <c r="Y488" s="6"/>
      <c r="Z488" s="6"/>
      <c r="AA488" s="6"/>
      <c r="AB488" s="6"/>
    </row>
    <row r="489" ht="18" customHeight="1" spans="2:28">
      <c r="B489" s="223" t="s">
        <v>1035</v>
      </c>
      <c r="C489" s="224">
        <v>402849151</v>
      </c>
      <c r="D489" s="224" t="s">
        <v>1036</v>
      </c>
      <c r="E489" s="224">
        <v>17192715396</v>
      </c>
      <c r="F489" s="224" t="s">
        <v>27</v>
      </c>
      <c r="G489" s="224">
        <v>1000</v>
      </c>
      <c r="H489" s="224">
        <v>18672882330</v>
      </c>
      <c r="I489" s="224" t="s">
        <v>361</v>
      </c>
      <c r="J489" s="242" t="s">
        <v>109</v>
      </c>
      <c r="K489" s="226" t="s">
        <v>362</v>
      </c>
      <c r="L489" s="223" t="s">
        <v>1035</v>
      </c>
      <c r="M489" s="241">
        <v>100.34</v>
      </c>
      <c r="N489" s="241"/>
      <c r="O489" s="241"/>
      <c r="P489" s="241"/>
      <c r="Q489" s="226" t="s">
        <v>31</v>
      </c>
      <c r="R489" s="250">
        <v>43910</v>
      </c>
      <c r="S489" s="8" t="s">
        <v>1037</v>
      </c>
      <c r="T489" s="6"/>
      <c r="U489" s="6"/>
      <c r="V489" s="6"/>
      <c r="W489" s="6"/>
      <c r="X489" s="6"/>
      <c r="Y489" s="6"/>
      <c r="Z489" s="6"/>
      <c r="AA489" s="6"/>
      <c r="AB489" s="6"/>
    </row>
    <row r="490" ht="18" customHeight="1" spans="2:28">
      <c r="B490" s="223" t="s">
        <v>1038</v>
      </c>
      <c r="C490" s="224">
        <v>516834208</v>
      </c>
      <c r="D490" s="224" t="s">
        <v>1039</v>
      </c>
      <c r="E490" s="224">
        <v>17192715428</v>
      </c>
      <c r="F490" s="224" t="s">
        <v>27</v>
      </c>
      <c r="G490" s="224">
        <v>1000</v>
      </c>
      <c r="H490" s="224">
        <v>18672882330</v>
      </c>
      <c r="I490" s="224" t="s">
        <v>361</v>
      </c>
      <c r="J490" s="242" t="s">
        <v>109</v>
      </c>
      <c r="K490" s="226" t="s">
        <v>362</v>
      </c>
      <c r="L490" s="223" t="s">
        <v>1038</v>
      </c>
      <c r="M490" s="241">
        <v>0</v>
      </c>
      <c r="N490" s="241"/>
      <c r="O490" s="241"/>
      <c r="P490" s="241"/>
      <c r="Q490" s="226" t="s">
        <v>31</v>
      </c>
      <c r="R490" s="250">
        <v>43910</v>
      </c>
      <c r="S490" s="8" t="s">
        <v>1030</v>
      </c>
      <c r="T490" s="6"/>
      <c r="U490" s="6"/>
      <c r="V490" s="6"/>
      <c r="W490" s="6"/>
      <c r="X490" s="6"/>
      <c r="Y490" s="6"/>
      <c r="Z490" s="6"/>
      <c r="AA490" s="6"/>
      <c r="AB490" s="6"/>
    </row>
    <row r="491" ht="18" customHeight="1" spans="2:28">
      <c r="B491" s="223" t="s">
        <v>1040</v>
      </c>
      <c r="C491" s="224">
        <v>126621449</v>
      </c>
      <c r="D491" s="224" t="s">
        <v>1041</v>
      </c>
      <c r="E491" s="224">
        <v>17192715514</v>
      </c>
      <c r="F491" s="224" t="s">
        <v>27</v>
      </c>
      <c r="G491" s="224">
        <v>1000</v>
      </c>
      <c r="H491" s="224">
        <v>18672882330</v>
      </c>
      <c r="I491" s="224" t="s">
        <v>361</v>
      </c>
      <c r="J491" s="242" t="s">
        <v>109</v>
      </c>
      <c r="K491" s="226" t="s">
        <v>362</v>
      </c>
      <c r="L491" s="223" t="s">
        <v>1040</v>
      </c>
      <c r="M491" s="241">
        <v>0</v>
      </c>
      <c r="N491" s="241"/>
      <c r="O491" s="241"/>
      <c r="P491" s="241"/>
      <c r="Q491" s="226" t="s">
        <v>31</v>
      </c>
      <c r="R491" s="250">
        <v>43910</v>
      </c>
      <c r="S491" s="8" t="s">
        <v>1030</v>
      </c>
      <c r="T491" s="6"/>
      <c r="U491" s="6"/>
      <c r="V491" s="6"/>
      <c r="W491" s="6"/>
      <c r="X491" s="6"/>
      <c r="Y491" s="6"/>
      <c r="Z491" s="6"/>
      <c r="AA491" s="6"/>
      <c r="AB491" s="6"/>
    </row>
    <row r="492" ht="18" customHeight="1" spans="2:28">
      <c r="B492" s="223" t="s">
        <v>1042</v>
      </c>
      <c r="C492" s="224">
        <v>823853406</v>
      </c>
      <c r="D492" s="224" t="s">
        <v>1043</v>
      </c>
      <c r="E492" s="224">
        <v>17192715157</v>
      </c>
      <c r="F492" s="224" t="s">
        <v>27</v>
      </c>
      <c r="G492" s="224">
        <v>1000</v>
      </c>
      <c r="H492" s="224">
        <v>18672882330</v>
      </c>
      <c r="I492" s="224" t="s">
        <v>361</v>
      </c>
      <c r="J492" s="244" t="s">
        <v>367</v>
      </c>
      <c r="K492" s="226" t="s">
        <v>362</v>
      </c>
      <c r="L492" s="223" t="s">
        <v>1042</v>
      </c>
      <c r="M492" s="241">
        <v>0</v>
      </c>
      <c r="N492" s="241"/>
      <c r="O492" s="241"/>
      <c r="P492" s="241"/>
      <c r="Q492" s="226" t="s">
        <v>31</v>
      </c>
      <c r="R492" s="250">
        <v>43910</v>
      </c>
      <c r="S492" s="8" t="s">
        <v>1030</v>
      </c>
      <c r="T492" s="6"/>
      <c r="U492" s="6"/>
      <c r="V492" s="6"/>
      <c r="W492" s="6"/>
      <c r="X492" s="6"/>
      <c r="Y492" s="6"/>
      <c r="Z492" s="6"/>
      <c r="AA492" s="6"/>
      <c r="AB492" s="6"/>
    </row>
    <row r="493" ht="18" customHeight="1" spans="2:28">
      <c r="B493" s="223" t="s">
        <v>1044</v>
      </c>
      <c r="C493" s="224">
        <v>673566175</v>
      </c>
      <c r="D493" s="224" t="s">
        <v>1045</v>
      </c>
      <c r="E493" s="224">
        <v>17192715016</v>
      </c>
      <c r="F493" s="224" t="s">
        <v>27</v>
      </c>
      <c r="G493" s="224">
        <v>1000</v>
      </c>
      <c r="H493" s="224">
        <v>18672882330</v>
      </c>
      <c r="I493" s="224" t="s">
        <v>361</v>
      </c>
      <c r="J493" s="244" t="s">
        <v>367</v>
      </c>
      <c r="K493" s="226" t="s">
        <v>362</v>
      </c>
      <c r="L493" s="223" t="s">
        <v>1044</v>
      </c>
      <c r="M493" s="241">
        <v>0</v>
      </c>
      <c r="N493" s="241"/>
      <c r="O493" s="241"/>
      <c r="P493" s="241"/>
      <c r="Q493" s="226" t="s">
        <v>31</v>
      </c>
      <c r="R493" s="250">
        <v>43910</v>
      </c>
      <c r="S493" s="8" t="s">
        <v>1030</v>
      </c>
      <c r="T493" s="6"/>
      <c r="U493" s="6"/>
      <c r="V493" s="6"/>
      <c r="W493" s="6"/>
      <c r="X493" s="6"/>
      <c r="Y493" s="6"/>
      <c r="Z493" s="6"/>
      <c r="AA493" s="6"/>
      <c r="AB493" s="6"/>
    </row>
    <row r="494" ht="18" customHeight="1" spans="2:28">
      <c r="B494" s="223" t="s">
        <v>1046</v>
      </c>
      <c r="C494" s="224">
        <v>684049329</v>
      </c>
      <c r="D494" s="224" t="s">
        <v>1047</v>
      </c>
      <c r="E494" s="224">
        <v>17192714971</v>
      </c>
      <c r="F494" s="224" t="s">
        <v>27</v>
      </c>
      <c r="G494" s="224">
        <v>1000</v>
      </c>
      <c r="H494" s="224">
        <v>18672882330</v>
      </c>
      <c r="I494" s="224" t="s">
        <v>361</v>
      </c>
      <c r="J494" s="244" t="s">
        <v>367</v>
      </c>
      <c r="K494" s="226" t="s">
        <v>362</v>
      </c>
      <c r="L494" s="223" t="s">
        <v>1046</v>
      </c>
      <c r="M494" s="241">
        <v>0</v>
      </c>
      <c r="N494" s="241"/>
      <c r="O494" s="241"/>
      <c r="P494" s="241"/>
      <c r="Q494" s="226" t="s">
        <v>31</v>
      </c>
      <c r="R494" s="250">
        <v>43910</v>
      </c>
      <c r="S494" s="8" t="s">
        <v>1030</v>
      </c>
      <c r="T494" s="6"/>
      <c r="U494" s="6"/>
      <c r="V494" s="6"/>
      <c r="W494" s="6"/>
      <c r="X494" s="6"/>
      <c r="Y494" s="6"/>
      <c r="Z494" s="6"/>
      <c r="AA494" s="6"/>
      <c r="AB494" s="6"/>
    </row>
    <row r="495" ht="18" customHeight="1" spans="2:28">
      <c r="B495" s="223" t="s">
        <v>1048</v>
      </c>
      <c r="C495" s="224">
        <v>385529365</v>
      </c>
      <c r="D495" s="224" t="s">
        <v>1049</v>
      </c>
      <c r="E495" s="224">
        <v>17192714967</v>
      </c>
      <c r="F495" s="224" t="s">
        <v>27</v>
      </c>
      <c r="G495" s="224">
        <v>1000</v>
      </c>
      <c r="H495" s="224">
        <v>18672882330</v>
      </c>
      <c r="I495" s="224" t="s">
        <v>361</v>
      </c>
      <c r="J495" s="244" t="s">
        <v>367</v>
      </c>
      <c r="K495" s="226" t="s">
        <v>362</v>
      </c>
      <c r="L495" s="223" t="s">
        <v>1048</v>
      </c>
      <c r="M495" s="241">
        <v>0</v>
      </c>
      <c r="N495" s="241"/>
      <c r="O495" s="241"/>
      <c r="P495" s="241"/>
      <c r="Q495" s="452"/>
      <c r="R495" s="267"/>
      <c r="S495" s="8" t="s">
        <v>1030</v>
      </c>
      <c r="T495" s="6"/>
      <c r="U495" s="6"/>
      <c r="V495" s="6"/>
      <c r="W495" s="6"/>
      <c r="X495" s="6"/>
      <c r="Y495" s="6"/>
      <c r="Z495" s="6"/>
      <c r="AA495" s="6"/>
      <c r="AB495" s="6"/>
    </row>
    <row r="496" ht="18" customHeight="1" spans="2:28">
      <c r="B496" s="223" t="s">
        <v>1050</v>
      </c>
      <c r="C496" s="224">
        <v>661247668</v>
      </c>
      <c r="D496" s="224" t="s">
        <v>1051</v>
      </c>
      <c r="E496" s="224">
        <v>17192714577</v>
      </c>
      <c r="F496" s="224" t="s">
        <v>27</v>
      </c>
      <c r="G496" s="224">
        <v>1000</v>
      </c>
      <c r="H496" s="224">
        <v>18672882330</v>
      </c>
      <c r="I496" s="224" t="s">
        <v>361</v>
      </c>
      <c r="J496" s="244" t="s">
        <v>367</v>
      </c>
      <c r="K496" s="226" t="s">
        <v>362</v>
      </c>
      <c r="L496" s="223" t="s">
        <v>1050</v>
      </c>
      <c r="M496" s="241">
        <v>0</v>
      </c>
      <c r="N496" s="241"/>
      <c r="O496" s="241"/>
      <c r="P496" s="241"/>
      <c r="Q496" s="226" t="s">
        <v>31</v>
      </c>
      <c r="R496" s="250">
        <v>43910</v>
      </c>
      <c r="S496" s="8" t="s">
        <v>1030</v>
      </c>
      <c r="T496" s="6"/>
      <c r="U496" s="6"/>
      <c r="V496" s="6"/>
      <c r="W496" s="6"/>
      <c r="X496" s="6"/>
      <c r="Y496" s="6"/>
      <c r="Z496" s="6"/>
      <c r="AA496" s="6"/>
      <c r="AB496" s="6"/>
    </row>
    <row r="497" ht="18" customHeight="1" spans="2:28">
      <c r="B497" s="225" t="s">
        <v>1052</v>
      </c>
      <c r="C497" s="224">
        <v>837522475</v>
      </c>
      <c r="D497" s="224" t="s">
        <v>1053</v>
      </c>
      <c r="E497" s="224">
        <v>16741725462</v>
      </c>
      <c r="F497" s="224" t="s">
        <v>27</v>
      </c>
      <c r="G497" s="224">
        <v>1000</v>
      </c>
      <c r="H497" s="224">
        <v>13545472582</v>
      </c>
      <c r="I497" s="224" t="s">
        <v>370</v>
      </c>
      <c r="J497" s="245" t="s">
        <v>285</v>
      </c>
      <c r="K497" s="226" t="s">
        <v>371</v>
      </c>
      <c r="L497" s="225" t="s">
        <v>1052</v>
      </c>
      <c r="M497" s="241">
        <v>0</v>
      </c>
      <c r="N497" s="241"/>
      <c r="O497" s="241"/>
      <c r="P497" s="241"/>
      <c r="Q497" s="226" t="s">
        <v>31</v>
      </c>
      <c r="R497" s="250">
        <v>43894</v>
      </c>
      <c r="S497" s="8" t="s">
        <v>1030</v>
      </c>
      <c r="T497" s="6"/>
      <c r="U497" s="6"/>
      <c r="V497" s="6"/>
      <c r="W497" s="6"/>
      <c r="X497" s="6"/>
      <c r="Y497" s="6"/>
      <c r="Z497" s="6"/>
      <c r="AA497" s="6"/>
      <c r="AB497" s="6"/>
    </row>
    <row r="498" ht="18" customHeight="1" spans="2:28">
      <c r="B498" s="225" t="s">
        <v>1054</v>
      </c>
      <c r="C498" s="224">
        <v>739010982</v>
      </c>
      <c r="D498" s="224" t="s">
        <v>1055</v>
      </c>
      <c r="E498" s="224">
        <v>16741725465</v>
      </c>
      <c r="F498" s="224" t="s">
        <v>27</v>
      </c>
      <c r="G498" s="224">
        <v>1000</v>
      </c>
      <c r="H498" s="224">
        <v>13545472582</v>
      </c>
      <c r="I498" s="224" t="s">
        <v>370</v>
      </c>
      <c r="J498" s="245" t="s">
        <v>285</v>
      </c>
      <c r="K498" s="226" t="s">
        <v>371</v>
      </c>
      <c r="L498" s="225" t="s">
        <v>1054</v>
      </c>
      <c r="M498" s="241">
        <v>0</v>
      </c>
      <c r="N498" s="241"/>
      <c r="O498" s="241"/>
      <c r="P498" s="241"/>
      <c r="Q498" s="226" t="s">
        <v>31</v>
      </c>
      <c r="R498" s="250">
        <v>43894</v>
      </c>
      <c r="S498" s="8" t="s">
        <v>1030</v>
      </c>
      <c r="T498" s="6"/>
      <c r="U498" s="6"/>
      <c r="V498" s="6"/>
      <c r="W498" s="6"/>
      <c r="X498" s="6"/>
      <c r="Y498" s="6"/>
      <c r="Z498" s="6"/>
      <c r="AA498" s="6"/>
      <c r="AB498" s="6"/>
    </row>
    <row r="499" ht="18" customHeight="1" spans="2:28">
      <c r="B499" s="225" t="s">
        <v>1056</v>
      </c>
      <c r="C499" s="224">
        <v>437157364</v>
      </c>
      <c r="D499" s="224" t="s">
        <v>1057</v>
      </c>
      <c r="E499" s="224">
        <v>16741725480</v>
      </c>
      <c r="F499" s="224" t="s">
        <v>27</v>
      </c>
      <c r="G499" s="224">
        <v>1000</v>
      </c>
      <c r="H499" s="224">
        <v>13545472582</v>
      </c>
      <c r="I499" s="224" t="s">
        <v>370</v>
      </c>
      <c r="J499" s="245" t="s">
        <v>285</v>
      </c>
      <c r="K499" s="226" t="s">
        <v>371</v>
      </c>
      <c r="L499" s="225" t="s">
        <v>1056</v>
      </c>
      <c r="M499" s="241">
        <v>0</v>
      </c>
      <c r="N499" s="241"/>
      <c r="O499" s="241"/>
      <c r="P499" s="241"/>
      <c r="Q499" s="226" t="s">
        <v>31</v>
      </c>
      <c r="R499" s="250">
        <v>43894</v>
      </c>
      <c r="S499" s="8" t="s">
        <v>1030</v>
      </c>
      <c r="T499" s="6"/>
      <c r="U499" s="6"/>
      <c r="V499" s="6"/>
      <c r="W499" s="6"/>
      <c r="X499" s="6"/>
      <c r="Y499" s="6"/>
      <c r="Z499" s="6"/>
      <c r="AA499" s="6"/>
      <c r="AB499" s="6"/>
    </row>
    <row r="500" ht="18" customHeight="1" spans="2:28">
      <c r="B500" s="225" t="s">
        <v>1058</v>
      </c>
      <c r="C500" s="224">
        <v>318404956</v>
      </c>
      <c r="D500" s="224" t="s">
        <v>1059</v>
      </c>
      <c r="E500" s="224">
        <v>16741725492</v>
      </c>
      <c r="F500" s="224" t="s">
        <v>27</v>
      </c>
      <c r="G500" s="224">
        <v>1000</v>
      </c>
      <c r="H500" s="224">
        <v>13545472582</v>
      </c>
      <c r="I500" s="224" t="s">
        <v>370</v>
      </c>
      <c r="J500" s="245" t="s">
        <v>285</v>
      </c>
      <c r="K500" s="226" t="s">
        <v>371</v>
      </c>
      <c r="L500" s="225" t="s">
        <v>1058</v>
      </c>
      <c r="M500" s="241">
        <v>396.61</v>
      </c>
      <c r="N500" s="241"/>
      <c r="O500" s="241"/>
      <c r="P500" s="241"/>
      <c r="Q500" s="226" t="s">
        <v>31</v>
      </c>
      <c r="R500" s="250">
        <v>43894</v>
      </c>
      <c r="S500" s="8" t="s">
        <v>1060</v>
      </c>
      <c r="T500" s="6"/>
      <c r="U500" s="6"/>
      <c r="V500" s="6"/>
      <c r="W500" s="6"/>
      <c r="X500" s="6"/>
      <c r="Y500" s="6"/>
      <c r="Z500" s="6"/>
      <c r="AA500" s="6"/>
      <c r="AB500" s="6"/>
    </row>
    <row r="501" ht="18" customHeight="1" spans="2:28">
      <c r="B501" s="225" t="s">
        <v>1061</v>
      </c>
      <c r="C501" s="224">
        <v>265847668</v>
      </c>
      <c r="D501" s="224" t="s">
        <v>1062</v>
      </c>
      <c r="E501" s="224">
        <v>16741725495</v>
      </c>
      <c r="F501" s="224" t="s">
        <v>27</v>
      </c>
      <c r="G501" s="224">
        <v>1000</v>
      </c>
      <c r="H501" s="224">
        <v>13545472582</v>
      </c>
      <c r="I501" s="224" t="s">
        <v>370</v>
      </c>
      <c r="J501" s="245" t="s">
        <v>285</v>
      </c>
      <c r="K501" s="226" t="s">
        <v>371</v>
      </c>
      <c r="L501" s="225" t="s">
        <v>1061</v>
      </c>
      <c r="M501" s="241">
        <v>980.49</v>
      </c>
      <c r="N501" s="241"/>
      <c r="O501" s="241"/>
      <c r="P501" s="241"/>
      <c r="Q501" s="226" t="s">
        <v>31</v>
      </c>
      <c r="R501" s="250">
        <v>43894</v>
      </c>
      <c r="S501" s="8" t="s">
        <v>1037</v>
      </c>
      <c r="T501" s="6"/>
      <c r="U501" s="6"/>
      <c r="V501" s="6"/>
      <c r="W501" s="6"/>
      <c r="X501" s="6"/>
      <c r="Y501" s="6"/>
      <c r="Z501" s="6"/>
      <c r="AA501" s="6"/>
      <c r="AB501" s="6"/>
    </row>
    <row r="502" ht="18" customHeight="1" spans="2:28">
      <c r="B502" s="225" t="s">
        <v>1063</v>
      </c>
      <c r="C502" s="224">
        <v>414496131</v>
      </c>
      <c r="D502" s="224" t="s">
        <v>1064</v>
      </c>
      <c r="E502" s="224">
        <v>16741725497</v>
      </c>
      <c r="F502" s="224" t="s">
        <v>27</v>
      </c>
      <c r="G502" s="224">
        <v>1000</v>
      </c>
      <c r="H502" s="224">
        <v>13545472582</v>
      </c>
      <c r="I502" s="224" t="s">
        <v>370</v>
      </c>
      <c r="J502" s="245" t="s">
        <v>285</v>
      </c>
      <c r="K502" s="226" t="s">
        <v>371</v>
      </c>
      <c r="L502" s="225" t="s">
        <v>1063</v>
      </c>
      <c r="M502" s="241">
        <v>0</v>
      </c>
      <c r="N502" s="241"/>
      <c r="O502" s="241"/>
      <c r="P502" s="241"/>
      <c r="Q502" s="226" t="s">
        <v>31</v>
      </c>
      <c r="R502" s="250">
        <v>43894</v>
      </c>
      <c r="S502" s="8" t="s">
        <v>1030</v>
      </c>
      <c r="T502" s="6"/>
      <c r="U502" s="6"/>
      <c r="V502" s="6"/>
      <c r="W502" s="6"/>
      <c r="X502" s="6"/>
      <c r="Y502" s="6"/>
      <c r="Z502" s="6"/>
      <c r="AA502" s="6"/>
      <c r="AB502" s="6"/>
    </row>
    <row r="503" ht="18" customHeight="1" spans="2:28">
      <c r="B503" s="225" t="s">
        <v>1065</v>
      </c>
      <c r="C503" s="224">
        <v>564544238</v>
      </c>
      <c r="D503" s="224" t="s">
        <v>1066</v>
      </c>
      <c r="E503" s="224">
        <v>16741725499</v>
      </c>
      <c r="F503" s="224" t="s">
        <v>27</v>
      </c>
      <c r="G503" s="224">
        <v>1000</v>
      </c>
      <c r="H503" s="224">
        <v>13545472582</v>
      </c>
      <c r="I503" s="224" t="s">
        <v>370</v>
      </c>
      <c r="J503" s="245" t="s">
        <v>285</v>
      </c>
      <c r="K503" s="226" t="s">
        <v>371</v>
      </c>
      <c r="L503" s="225" t="s">
        <v>1065</v>
      </c>
      <c r="M503" s="241">
        <v>0</v>
      </c>
      <c r="N503" s="241"/>
      <c r="O503" s="241"/>
      <c r="P503" s="241"/>
      <c r="Q503" s="226" t="s">
        <v>31</v>
      </c>
      <c r="R503" s="250">
        <v>43894</v>
      </c>
      <c r="S503" s="8" t="s">
        <v>1030</v>
      </c>
      <c r="T503" s="6"/>
      <c r="U503" s="6"/>
      <c r="V503" s="6"/>
      <c r="W503" s="6"/>
      <c r="X503" s="6"/>
      <c r="Y503" s="6"/>
      <c r="Z503" s="6"/>
      <c r="AA503" s="6"/>
      <c r="AB503" s="6"/>
    </row>
    <row r="504" ht="18" customHeight="1" spans="2:28">
      <c r="B504" s="223" t="s">
        <v>1067</v>
      </c>
      <c r="C504" s="224">
        <v>373983370</v>
      </c>
      <c r="D504" s="224" t="s">
        <v>1068</v>
      </c>
      <c r="E504" s="224">
        <v>16572877620</v>
      </c>
      <c r="F504" s="224" t="s">
        <v>27</v>
      </c>
      <c r="G504" s="224">
        <v>1000</v>
      </c>
      <c r="H504" s="224">
        <v>16602049418</v>
      </c>
      <c r="I504" s="224" t="s">
        <v>377</v>
      </c>
      <c r="J504" s="242" t="s">
        <v>109</v>
      </c>
      <c r="K504" s="226" t="s">
        <v>378</v>
      </c>
      <c r="L504" s="223" t="s">
        <v>1067</v>
      </c>
      <c r="M504" s="241">
        <v>0</v>
      </c>
      <c r="N504" s="241"/>
      <c r="O504" s="241"/>
      <c r="P504" s="241"/>
      <c r="Q504" s="251" t="s">
        <v>31</v>
      </c>
      <c r="R504" s="250">
        <v>43894</v>
      </c>
      <c r="S504" s="8" t="s">
        <v>1030</v>
      </c>
      <c r="T504" s="6"/>
      <c r="U504" s="6"/>
      <c r="V504" s="6"/>
      <c r="W504" s="6"/>
      <c r="X504" s="6"/>
      <c r="Y504" s="6"/>
      <c r="Z504" s="6"/>
      <c r="AA504" s="6"/>
      <c r="AB504" s="6"/>
    </row>
    <row r="505" ht="18" customHeight="1" spans="2:28">
      <c r="B505" s="223" t="s">
        <v>1069</v>
      </c>
      <c r="C505" s="224">
        <v>443997997</v>
      </c>
      <c r="D505" s="224" t="s">
        <v>1070</v>
      </c>
      <c r="E505" s="224">
        <v>17191140871</v>
      </c>
      <c r="F505" s="224" t="s">
        <v>27</v>
      </c>
      <c r="G505" s="224">
        <v>1000</v>
      </c>
      <c r="H505" s="224">
        <v>17720254512</v>
      </c>
      <c r="I505" s="224" t="s">
        <v>253</v>
      </c>
      <c r="J505" s="246" t="s">
        <v>294</v>
      </c>
      <c r="K505" s="226" t="s">
        <v>254</v>
      </c>
      <c r="L505" s="223" t="s">
        <v>1069</v>
      </c>
      <c r="M505" s="241">
        <v>0</v>
      </c>
      <c r="N505" s="241"/>
      <c r="O505" s="241"/>
      <c r="P505" s="241"/>
      <c r="Q505" s="251" t="s">
        <v>31</v>
      </c>
      <c r="R505" s="250">
        <v>43894</v>
      </c>
      <c r="S505" s="8" t="s">
        <v>1030</v>
      </c>
      <c r="T505" s="6"/>
      <c r="U505" s="6"/>
      <c r="V505" s="6"/>
      <c r="W505" s="6"/>
      <c r="X505" s="6"/>
      <c r="Y505" s="6"/>
      <c r="Z505" s="6"/>
      <c r="AA505" s="6"/>
      <c r="AB505" s="6"/>
    </row>
    <row r="506" ht="18" customHeight="1" spans="2:28">
      <c r="B506" s="223" t="s">
        <v>1071</v>
      </c>
      <c r="C506" s="224">
        <v>607636098</v>
      </c>
      <c r="D506" s="224" t="s">
        <v>1072</v>
      </c>
      <c r="E506" s="224">
        <v>16572201268</v>
      </c>
      <c r="F506" s="224" t="s">
        <v>27</v>
      </c>
      <c r="G506" s="224">
        <v>1000</v>
      </c>
      <c r="H506" s="224">
        <v>17720254512</v>
      </c>
      <c r="I506" s="224" t="s">
        <v>253</v>
      </c>
      <c r="J506" s="246" t="s">
        <v>294</v>
      </c>
      <c r="K506" s="226" t="s">
        <v>254</v>
      </c>
      <c r="L506" s="223" t="s">
        <v>1071</v>
      </c>
      <c r="M506" s="241">
        <v>0</v>
      </c>
      <c r="N506" s="241"/>
      <c r="O506" s="241"/>
      <c r="P506" s="241"/>
      <c r="Q506" s="251" t="s">
        <v>31</v>
      </c>
      <c r="R506" s="250">
        <v>43894</v>
      </c>
      <c r="S506" s="8" t="s">
        <v>1030</v>
      </c>
      <c r="T506" s="6"/>
      <c r="U506" s="6"/>
      <c r="V506" s="6"/>
      <c r="W506" s="6"/>
      <c r="X506" s="6"/>
      <c r="Y506" s="6"/>
      <c r="Z506" s="6"/>
      <c r="AA506" s="6"/>
      <c r="AB506" s="6"/>
    </row>
    <row r="507" ht="18" customHeight="1" spans="2:28">
      <c r="B507" s="223" t="s">
        <v>1073</v>
      </c>
      <c r="C507" s="224">
        <v>641497228</v>
      </c>
      <c r="D507" s="224" t="s">
        <v>1074</v>
      </c>
      <c r="E507" s="224">
        <v>16572203707</v>
      </c>
      <c r="F507" s="224" t="s">
        <v>27</v>
      </c>
      <c r="G507" s="224">
        <v>1000</v>
      </c>
      <c r="H507" s="224">
        <v>17720254512</v>
      </c>
      <c r="I507" s="224" t="s">
        <v>253</v>
      </c>
      <c r="J507" s="246" t="s">
        <v>294</v>
      </c>
      <c r="K507" s="226" t="s">
        <v>254</v>
      </c>
      <c r="L507" s="223" t="s">
        <v>1073</v>
      </c>
      <c r="M507" s="241">
        <v>0</v>
      </c>
      <c r="N507" s="241"/>
      <c r="O507" s="241"/>
      <c r="P507" s="241"/>
      <c r="Q507" s="251" t="s">
        <v>31</v>
      </c>
      <c r="R507" s="250">
        <v>43894</v>
      </c>
      <c r="S507" s="8" t="s">
        <v>1030</v>
      </c>
      <c r="T507" s="6"/>
      <c r="U507" s="6"/>
      <c r="V507" s="6"/>
      <c r="W507" s="6"/>
      <c r="X507" s="6"/>
      <c r="Y507" s="6"/>
      <c r="Z507" s="6"/>
      <c r="AA507" s="6"/>
      <c r="AB507" s="6"/>
    </row>
    <row r="508" ht="18" customHeight="1" spans="2:28">
      <c r="B508" s="223" t="s">
        <v>1075</v>
      </c>
      <c r="C508" s="224">
        <v>624563227</v>
      </c>
      <c r="D508" s="224" t="s">
        <v>1076</v>
      </c>
      <c r="E508" s="224">
        <v>16572203708</v>
      </c>
      <c r="F508" s="224" t="s">
        <v>27</v>
      </c>
      <c r="G508" s="224">
        <v>1000</v>
      </c>
      <c r="H508" s="224">
        <v>17720254512</v>
      </c>
      <c r="I508" s="224" t="s">
        <v>253</v>
      </c>
      <c r="J508" s="246" t="s">
        <v>294</v>
      </c>
      <c r="K508" s="226" t="s">
        <v>254</v>
      </c>
      <c r="L508" s="223" t="s">
        <v>1075</v>
      </c>
      <c r="M508" s="241">
        <v>0</v>
      </c>
      <c r="N508" s="241"/>
      <c r="O508" s="241"/>
      <c r="P508" s="241"/>
      <c r="Q508" s="251" t="s">
        <v>31</v>
      </c>
      <c r="R508" s="250">
        <v>43894</v>
      </c>
      <c r="S508" s="8" t="s">
        <v>1030</v>
      </c>
      <c r="T508" s="87"/>
      <c r="U508" s="6"/>
      <c r="V508" s="6"/>
      <c r="W508" s="6"/>
      <c r="X508" s="6"/>
      <c r="Y508" s="6"/>
      <c r="Z508" s="6"/>
      <c r="AA508" s="6"/>
      <c r="AB508" s="6"/>
    </row>
    <row r="509" ht="18" customHeight="1" spans="2:28">
      <c r="B509" s="223" t="s">
        <v>1077</v>
      </c>
      <c r="C509" s="224">
        <v>582499681</v>
      </c>
      <c r="D509" s="224" t="s">
        <v>1078</v>
      </c>
      <c r="E509" s="224">
        <v>16572203186</v>
      </c>
      <c r="F509" s="224" t="s">
        <v>27</v>
      </c>
      <c r="G509" s="224">
        <v>1000</v>
      </c>
      <c r="H509" s="224">
        <v>17720254512</v>
      </c>
      <c r="I509" s="224" t="s">
        <v>253</v>
      </c>
      <c r="J509" s="246" t="s">
        <v>294</v>
      </c>
      <c r="K509" s="226" t="s">
        <v>254</v>
      </c>
      <c r="L509" s="223" t="s">
        <v>1077</v>
      </c>
      <c r="M509" s="241">
        <v>0</v>
      </c>
      <c r="N509" s="241"/>
      <c r="O509" s="241"/>
      <c r="P509" s="241"/>
      <c r="Q509" s="251" t="s">
        <v>31</v>
      </c>
      <c r="R509" s="250">
        <v>43894</v>
      </c>
      <c r="S509" s="8" t="s">
        <v>1030</v>
      </c>
      <c r="T509" s="6"/>
      <c r="U509" s="6"/>
      <c r="V509" s="6"/>
      <c r="W509" s="6"/>
      <c r="X509" s="6"/>
      <c r="Y509" s="6"/>
      <c r="Z509" s="6"/>
      <c r="AA509" s="6"/>
      <c r="AB509" s="6"/>
    </row>
    <row r="510" ht="18" customHeight="1" spans="2:28">
      <c r="B510" s="223" t="s">
        <v>1079</v>
      </c>
      <c r="C510" s="224">
        <v>494916572</v>
      </c>
      <c r="D510" s="224" t="s">
        <v>1080</v>
      </c>
      <c r="E510" s="224">
        <v>17038923486</v>
      </c>
      <c r="F510" s="224" t="s">
        <v>27</v>
      </c>
      <c r="G510" s="224">
        <v>1000</v>
      </c>
      <c r="H510" s="224">
        <v>17720254512</v>
      </c>
      <c r="I510" s="224" t="s">
        <v>253</v>
      </c>
      <c r="J510" s="246" t="s">
        <v>294</v>
      </c>
      <c r="K510" s="226" t="s">
        <v>254</v>
      </c>
      <c r="L510" s="223" t="s">
        <v>1079</v>
      </c>
      <c r="M510" s="241">
        <v>0</v>
      </c>
      <c r="N510" s="241"/>
      <c r="O510" s="241"/>
      <c r="P510" s="241"/>
      <c r="Q510" s="251" t="s">
        <v>31</v>
      </c>
      <c r="R510" s="250">
        <v>43894</v>
      </c>
      <c r="S510" s="8" t="s">
        <v>1030</v>
      </c>
      <c r="T510" s="6"/>
      <c r="U510" s="6"/>
      <c r="V510" s="6"/>
      <c r="W510" s="6"/>
      <c r="X510" s="6"/>
      <c r="Y510" s="6"/>
      <c r="Z510" s="6"/>
      <c r="AA510" s="6"/>
      <c r="AB510" s="6"/>
    </row>
    <row r="511" ht="18" customHeight="1" spans="2:28">
      <c r="B511" s="223" t="s">
        <v>1081</v>
      </c>
      <c r="C511" s="224">
        <v>169230098</v>
      </c>
      <c r="D511" s="224" t="s">
        <v>1082</v>
      </c>
      <c r="E511" s="224">
        <v>16572204409</v>
      </c>
      <c r="F511" s="224" t="s">
        <v>27</v>
      </c>
      <c r="G511" s="224">
        <v>1000</v>
      </c>
      <c r="H511" s="224">
        <v>17720254512</v>
      </c>
      <c r="I511" s="224" t="s">
        <v>253</v>
      </c>
      <c r="J511" s="240" t="s">
        <v>103</v>
      </c>
      <c r="K511" s="226" t="s">
        <v>254</v>
      </c>
      <c r="L511" s="223" t="s">
        <v>1081</v>
      </c>
      <c r="M511" s="241">
        <v>0</v>
      </c>
      <c r="N511" s="241"/>
      <c r="O511" s="241"/>
      <c r="P511" s="241"/>
      <c r="Q511" s="251" t="s">
        <v>31</v>
      </c>
      <c r="R511" s="250">
        <v>43894</v>
      </c>
      <c r="S511" s="8" t="s">
        <v>1030</v>
      </c>
      <c r="T511" s="6"/>
      <c r="U511" s="6"/>
      <c r="V511" s="6"/>
      <c r="W511" s="6"/>
      <c r="X511" s="6"/>
      <c r="Y511" s="6"/>
      <c r="Z511" s="6"/>
      <c r="AA511" s="6"/>
      <c r="AB511" s="6"/>
    </row>
    <row r="512" ht="18" customHeight="1" spans="2:28">
      <c r="B512" s="223" t="s">
        <v>1083</v>
      </c>
      <c r="C512" s="224">
        <v>660874096</v>
      </c>
      <c r="D512" s="224" t="s">
        <v>1084</v>
      </c>
      <c r="E512" s="224">
        <v>16572203190</v>
      </c>
      <c r="F512" s="224" t="s">
        <v>27</v>
      </c>
      <c r="G512" s="224">
        <v>1000</v>
      </c>
      <c r="H512" s="224">
        <v>17720254512</v>
      </c>
      <c r="I512" s="224" t="s">
        <v>253</v>
      </c>
      <c r="J512" s="240" t="s">
        <v>103</v>
      </c>
      <c r="K512" s="226" t="s">
        <v>254</v>
      </c>
      <c r="L512" s="223" t="s">
        <v>1083</v>
      </c>
      <c r="M512" s="241">
        <v>0</v>
      </c>
      <c r="N512" s="241"/>
      <c r="O512" s="241"/>
      <c r="P512" s="241"/>
      <c r="Q512" s="251" t="s">
        <v>31</v>
      </c>
      <c r="R512" s="250">
        <v>43894</v>
      </c>
      <c r="S512" s="8" t="s">
        <v>1030</v>
      </c>
      <c r="T512" s="6"/>
      <c r="U512" s="6"/>
      <c r="V512" s="6"/>
      <c r="W512" s="6"/>
      <c r="X512" s="6"/>
      <c r="Y512" s="6"/>
      <c r="Z512" s="6"/>
      <c r="AA512" s="6"/>
      <c r="AB512" s="6"/>
    </row>
    <row r="513" ht="18" customHeight="1" spans="2:28">
      <c r="B513" s="223" t="s">
        <v>1085</v>
      </c>
      <c r="C513" s="224">
        <v>574788214</v>
      </c>
      <c r="D513" s="224" t="s">
        <v>1086</v>
      </c>
      <c r="E513" s="224">
        <v>17192714378</v>
      </c>
      <c r="F513" s="224" t="s">
        <v>27</v>
      </c>
      <c r="G513" s="224">
        <v>1000</v>
      </c>
      <c r="H513" s="224">
        <v>18872118075</v>
      </c>
      <c r="I513" s="224" t="s">
        <v>389</v>
      </c>
      <c r="J513" s="247" t="s">
        <v>170</v>
      </c>
      <c r="K513" s="226" t="s">
        <v>390</v>
      </c>
      <c r="L513" s="223" t="s">
        <v>1085</v>
      </c>
      <c r="M513" s="241">
        <v>0</v>
      </c>
      <c r="N513" s="241"/>
      <c r="O513" s="241"/>
      <c r="P513" s="241"/>
      <c r="Q513" s="252" t="s">
        <v>31</v>
      </c>
      <c r="R513" s="250">
        <v>43913</v>
      </c>
      <c r="S513" s="8" t="s">
        <v>1030</v>
      </c>
      <c r="T513" s="6"/>
      <c r="U513" s="6"/>
      <c r="V513" s="6"/>
      <c r="W513" s="6"/>
      <c r="X513" s="6"/>
      <c r="Y513" s="6"/>
      <c r="Z513" s="6"/>
      <c r="AA513" s="6"/>
      <c r="AB513" s="6"/>
    </row>
    <row r="514" ht="18" customHeight="1" spans="2:28">
      <c r="B514" s="223" t="s">
        <v>1087</v>
      </c>
      <c r="C514" s="224">
        <v>814855011</v>
      </c>
      <c r="D514" s="224" t="s">
        <v>1088</v>
      </c>
      <c r="E514" s="224">
        <v>17192714385</v>
      </c>
      <c r="F514" s="224" t="s">
        <v>27</v>
      </c>
      <c r="G514" s="224">
        <v>1000</v>
      </c>
      <c r="H514" s="224">
        <v>18872118075</v>
      </c>
      <c r="I514" s="224" t="s">
        <v>389</v>
      </c>
      <c r="J514" s="248" t="s">
        <v>29</v>
      </c>
      <c r="K514" s="226" t="s">
        <v>390</v>
      </c>
      <c r="L514" s="223" t="s">
        <v>1087</v>
      </c>
      <c r="M514" s="241">
        <v>0</v>
      </c>
      <c r="N514" s="241"/>
      <c r="O514" s="241"/>
      <c r="P514" s="241"/>
      <c r="Q514" s="226" t="s">
        <v>31</v>
      </c>
      <c r="R514" s="250">
        <v>43913</v>
      </c>
      <c r="S514" s="8" t="s">
        <v>1030</v>
      </c>
      <c r="T514" s="6"/>
      <c r="U514" s="6"/>
      <c r="V514" s="6"/>
      <c r="W514" s="6"/>
      <c r="X514" s="6"/>
      <c r="Y514" s="6"/>
      <c r="Z514" s="6"/>
      <c r="AA514" s="6"/>
      <c r="AB514" s="6"/>
    </row>
    <row r="515" ht="18" customHeight="1" spans="2:28">
      <c r="B515" s="223" t="s">
        <v>1089</v>
      </c>
      <c r="C515" s="224">
        <v>375659402</v>
      </c>
      <c r="D515" s="224" t="s">
        <v>1090</v>
      </c>
      <c r="E515" s="224">
        <v>17192714391</v>
      </c>
      <c r="F515" s="224" t="s">
        <v>27</v>
      </c>
      <c r="G515" s="224">
        <v>1000</v>
      </c>
      <c r="H515" s="224">
        <v>18872118075</v>
      </c>
      <c r="I515" s="224" t="s">
        <v>389</v>
      </c>
      <c r="J515" s="248" t="s">
        <v>29</v>
      </c>
      <c r="K515" s="226" t="s">
        <v>390</v>
      </c>
      <c r="L515" s="223" t="s">
        <v>1089</v>
      </c>
      <c r="M515" s="241">
        <v>0</v>
      </c>
      <c r="N515" s="241"/>
      <c r="O515" s="241"/>
      <c r="P515" s="241"/>
      <c r="Q515" s="252" t="s">
        <v>31</v>
      </c>
      <c r="R515" s="250">
        <v>43913</v>
      </c>
      <c r="S515" s="8" t="s">
        <v>1030</v>
      </c>
      <c r="T515" s="6"/>
      <c r="U515" s="6"/>
      <c r="V515" s="6"/>
      <c r="W515" s="6"/>
      <c r="X515" s="6"/>
      <c r="Y515" s="6"/>
      <c r="Z515" s="6"/>
      <c r="AA515" s="6"/>
      <c r="AB515" s="6"/>
    </row>
    <row r="516" ht="18" customHeight="1" spans="2:28">
      <c r="B516" s="223" t="s">
        <v>1091</v>
      </c>
      <c r="C516" s="224">
        <v>643576334</v>
      </c>
      <c r="D516" s="224" t="s">
        <v>1092</v>
      </c>
      <c r="E516" s="224">
        <v>17192714489</v>
      </c>
      <c r="F516" s="224" t="s">
        <v>27</v>
      </c>
      <c r="G516" s="224">
        <v>1000</v>
      </c>
      <c r="H516" s="224">
        <v>18872118075</v>
      </c>
      <c r="I516" s="224" t="s">
        <v>389</v>
      </c>
      <c r="J516" s="248" t="s">
        <v>29</v>
      </c>
      <c r="K516" s="226" t="s">
        <v>390</v>
      </c>
      <c r="L516" s="223" t="s">
        <v>1091</v>
      </c>
      <c r="M516" s="241">
        <v>0</v>
      </c>
      <c r="N516" s="241"/>
      <c r="O516" s="241"/>
      <c r="P516" s="241"/>
      <c r="Q516" s="252" t="s">
        <v>31</v>
      </c>
      <c r="R516" s="250">
        <v>43913</v>
      </c>
      <c r="S516" s="8" t="s">
        <v>1030</v>
      </c>
      <c r="T516" s="6"/>
      <c r="U516" s="6"/>
      <c r="V516" s="6"/>
      <c r="W516" s="6"/>
      <c r="X516" s="6"/>
      <c r="Y516" s="6"/>
      <c r="Z516" s="6"/>
      <c r="AA516" s="6"/>
      <c r="AB516" s="6"/>
    </row>
    <row r="517" ht="18" customHeight="1" spans="2:28">
      <c r="B517" s="223" t="s">
        <v>1093</v>
      </c>
      <c r="C517" s="224">
        <v>285333628</v>
      </c>
      <c r="D517" s="224" t="s">
        <v>1094</v>
      </c>
      <c r="E517" s="224">
        <v>16741725450</v>
      </c>
      <c r="F517" s="224" t="s">
        <v>27</v>
      </c>
      <c r="G517" s="224">
        <v>1000</v>
      </c>
      <c r="H517" s="224">
        <v>18327671812</v>
      </c>
      <c r="I517" s="224" t="s">
        <v>247</v>
      </c>
      <c r="J517" s="240" t="s">
        <v>103</v>
      </c>
      <c r="K517" s="226" t="s">
        <v>298</v>
      </c>
      <c r="L517" s="223" t="s">
        <v>1093</v>
      </c>
      <c r="M517" s="241">
        <v>0</v>
      </c>
      <c r="N517" s="241"/>
      <c r="O517" s="241"/>
      <c r="P517" s="241"/>
      <c r="Q517" s="252" t="s">
        <v>31</v>
      </c>
      <c r="R517" s="250">
        <v>43895</v>
      </c>
      <c r="S517" s="8" t="s">
        <v>1030</v>
      </c>
      <c r="T517" s="6"/>
      <c r="U517" s="6"/>
      <c r="V517" s="6"/>
      <c r="W517" s="6"/>
      <c r="X517" s="6"/>
      <c r="Y517" s="6"/>
      <c r="Z517" s="6"/>
      <c r="AA517" s="6"/>
      <c r="AB517" s="6"/>
    </row>
    <row r="518" ht="18" customHeight="1" spans="2:28">
      <c r="B518" s="223" t="s">
        <v>1095</v>
      </c>
      <c r="C518" s="224">
        <v>864153631</v>
      </c>
      <c r="D518" s="224" t="s">
        <v>1096</v>
      </c>
      <c r="E518" s="224">
        <v>16741725528</v>
      </c>
      <c r="F518" s="224" t="s">
        <v>27</v>
      </c>
      <c r="G518" s="224">
        <v>1000</v>
      </c>
      <c r="H518" s="224">
        <v>18327671812</v>
      </c>
      <c r="I518" s="224" t="s">
        <v>247</v>
      </c>
      <c r="J518" s="240" t="s">
        <v>103</v>
      </c>
      <c r="K518" s="226" t="s">
        <v>298</v>
      </c>
      <c r="L518" s="223" t="s">
        <v>1095</v>
      </c>
      <c r="M518" s="241">
        <v>0</v>
      </c>
      <c r="N518" s="241"/>
      <c r="O518" s="241"/>
      <c r="P518" s="241"/>
      <c r="Q518" s="252" t="s">
        <v>31</v>
      </c>
      <c r="R518" s="250">
        <v>43895</v>
      </c>
      <c r="S518" s="8" t="s">
        <v>1030</v>
      </c>
      <c r="T518" s="6"/>
      <c r="U518" s="6"/>
      <c r="V518" s="6"/>
      <c r="W518" s="6"/>
      <c r="X518" s="6"/>
      <c r="Y518" s="6"/>
      <c r="Z518" s="6"/>
      <c r="AA518" s="6"/>
      <c r="AB518" s="6"/>
    </row>
    <row r="519" ht="18" customHeight="1" spans="2:28">
      <c r="B519" s="223" t="s">
        <v>1097</v>
      </c>
      <c r="C519" s="224">
        <v>411710219</v>
      </c>
      <c r="D519" s="224" t="s">
        <v>1098</v>
      </c>
      <c r="E519" s="224">
        <v>16741725440</v>
      </c>
      <c r="F519" s="224" t="s">
        <v>27</v>
      </c>
      <c r="G519" s="224">
        <v>1000</v>
      </c>
      <c r="H519" s="224">
        <v>18327671812</v>
      </c>
      <c r="I519" s="224" t="s">
        <v>247</v>
      </c>
      <c r="J519" s="248" t="s">
        <v>29</v>
      </c>
      <c r="K519" s="226" t="s">
        <v>298</v>
      </c>
      <c r="L519" s="223" t="s">
        <v>1097</v>
      </c>
      <c r="M519" s="241">
        <v>0</v>
      </c>
      <c r="N519" s="241"/>
      <c r="O519" s="241"/>
      <c r="P519" s="241"/>
      <c r="Q519" s="252" t="s">
        <v>31</v>
      </c>
      <c r="R519" s="250">
        <v>43895</v>
      </c>
      <c r="S519" s="8" t="s">
        <v>1030</v>
      </c>
      <c r="T519" s="6"/>
      <c r="U519" s="6"/>
      <c r="V519" s="6"/>
      <c r="W519" s="6"/>
      <c r="X519" s="6"/>
      <c r="Y519" s="6"/>
      <c r="Z519" s="6"/>
      <c r="AA519" s="6"/>
      <c r="AB519" s="6"/>
    </row>
    <row r="520" ht="18" customHeight="1" spans="2:28">
      <c r="B520" s="223" t="s">
        <v>1099</v>
      </c>
      <c r="C520" s="224">
        <v>111194945</v>
      </c>
      <c r="D520" s="224" t="s">
        <v>1100</v>
      </c>
      <c r="E520" s="224">
        <v>16741725441</v>
      </c>
      <c r="F520" s="224" t="s">
        <v>27</v>
      </c>
      <c r="G520" s="224">
        <v>1000</v>
      </c>
      <c r="H520" s="224">
        <v>18327671812</v>
      </c>
      <c r="I520" s="224" t="s">
        <v>247</v>
      </c>
      <c r="J520" s="248" t="s">
        <v>29</v>
      </c>
      <c r="K520" s="226" t="s">
        <v>298</v>
      </c>
      <c r="L520" s="223" t="s">
        <v>1099</v>
      </c>
      <c r="M520" s="241">
        <v>0</v>
      </c>
      <c r="N520" s="241"/>
      <c r="O520" s="241"/>
      <c r="P520" s="241"/>
      <c r="Q520" s="252" t="s">
        <v>31</v>
      </c>
      <c r="R520" s="250">
        <v>43895</v>
      </c>
      <c r="S520" s="8" t="s">
        <v>1030</v>
      </c>
      <c r="T520" s="6"/>
      <c r="U520" s="6"/>
      <c r="V520" s="6"/>
      <c r="W520" s="6"/>
      <c r="X520" s="6"/>
      <c r="Y520" s="6"/>
      <c r="Z520" s="6"/>
      <c r="AA520" s="6"/>
      <c r="AB520" s="6"/>
    </row>
    <row r="521" ht="18" customHeight="1" spans="2:28">
      <c r="B521" s="223" t="s">
        <v>1101</v>
      </c>
      <c r="C521" s="224">
        <v>377949982</v>
      </c>
      <c r="D521" s="224" t="s">
        <v>1102</v>
      </c>
      <c r="E521" s="224">
        <v>16741725443</v>
      </c>
      <c r="F521" s="224" t="s">
        <v>27</v>
      </c>
      <c r="G521" s="224">
        <v>1000</v>
      </c>
      <c r="H521" s="224">
        <v>18327671812</v>
      </c>
      <c r="I521" s="224" t="s">
        <v>247</v>
      </c>
      <c r="J521" s="248" t="s">
        <v>29</v>
      </c>
      <c r="K521" s="226" t="s">
        <v>298</v>
      </c>
      <c r="L521" s="223" t="s">
        <v>1101</v>
      </c>
      <c r="M521" s="241">
        <v>0</v>
      </c>
      <c r="N521" s="241"/>
      <c r="O521" s="241"/>
      <c r="P521" s="241"/>
      <c r="Q521" s="252" t="s">
        <v>31</v>
      </c>
      <c r="R521" s="250">
        <v>43895</v>
      </c>
      <c r="S521" s="8" t="s">
        <v>1030</v>
      </c>
      <c r="T521" s="6"/>
      <c r="U521" s="6"/>
      <c r="V521" s="6"/>
      <c r="W521" s="6"/>
      <c r="X521" s="6"/>
      <c r="Y521" s="6"/>
      <c r="Z521" s="6"/>
      <c r="AA521" s="6"/>
      <c r="AB521" s="6"/>
    </row>
    <row r="522" ht="18" customHeight="1" spans="2:28">
      <c r="B522" s="223" t="s">
        <v>1103</v>
      </c>
      <c r="C522" s="224">
        <v>480079074</v>
      </c>
      <c r="D522" s="224" t="s">
        <v>1104</v>
      </c>
      <c r="E522" s="224">
        <v>16741725508</v>
      </c>
      <c r="F522" s="224" t="s">
        <v>27</v>
      </c>
      <c r="G522" s="224">
        <v>1000</v>
      </c>
      <c r="H522" s="224">
        <v>18327671812</v>
      </c>
      <c r="I522" s="224" t="s">
        <v>247</v>
      </c>
      <c r="J522" s="248" t="s">
        <v>29</v>
      </c>
      <c r="K522" s="226" t="s">
        <v>298</v>
      </c>
      <c r="L522" s="223" t="s">
        <v>1103</v>
      </c>
      <c r="M522" s="241">
        <v>0</v>
      </c>
      <c r="N522" s="241"/>
      <c r="O522" s="241"/>
      <c r="P522" s="241"/>
      <c r="Q522" s="252" t="s">
        <v>31</v>
      </c>
      <c r="R522" s="250">
        <v>43895</v>
      </c>
      <c r="S522" s="8" t="s">
        <v>1030</v>
      </c>
      <c r="T522" s="6"/>
      <c r="U522" s="6"/>
      <c r="V522" s="6"/>
      <c r="W522" s="6"/>
      <c r="X522" s="6"/>
      <c r="Y522" s="6"/>
      <c r="Z522" s="6"/>
      <c r="AA522" s="6"/>
      <c r="AB522" s="6"/>
    </row>
    <row r="523" ht="18" customHeight="1" spans="2:28">
      <c r="B523" s="223" t="s">
        <v>1105</v>
      </c>
      <c r="C523" s="224">
        <v>526621106</v>
      </c>
      <c r="D523" s="224" t="s">
        <v>1106</v>
      </c>
      <c r="E523" s="224">
        <v>16741725515</v>
      </c>
      <c r="F523" s="224" t="s">
        <v>27</v>
      </c>
      <c r="G523" s="224">
        <v>1000</v>
      </c>
      <c r="H523" s="224">
        <v>18327671812</v>
      </c>
      <c r="I523" s="224" t="s">
        <v>247</v>
      </c>
      <c r="J523" s="248" t="s">
        <v>29</v>
      </c>
      <c r="K523" s="226" t="s">
        <v>298</v>
      </c>
      <c r="L523" s="223" t="s">
        <v>1105</v>
      </c>
      <c r="M523" s="241">
        <v>0</v>
      </c>
      <c r="N523" s="241"/>
      <c r="O523" s="241"/>
      <c r="P523" s="241"/>
      <c r="Q523" s="252" t="s">
        <v>31</v>
      </c>
      <c r="R523" s="250">
        <v>43895</v>
      </c>
      <c r="S523" s="8" t="s">
        <v>1030</v>
      </c>
      <c r="T523" s="6"/>
      <c r="U523" s="6"/>
      <c r="V523" s="6"/>
      <c r="W523" s="6"/>
      <c r="X523" s="6"/>
      <c r="Y523" s="6"/>
      <c r="Z523" s="6"/>
      <c r="AA523" s="6"/>
      <c r="AB523" s="6"/>
    </row>
    <row r="524" ht="18" customHeight="1" spans="2:28">
      <c r="B524" s="223" t="s">
        <v>1107</v>
      </c>
      <c r="C524" s="224">
        <v>372534493</v>
      </c>
      <c r="D524" s="224" t="s">
        <v>1108</v>
      </c>
      <c r="E524" s="224">
        <v>17136314547</v>
      </c>
      <c r="F524" s="224" t="s">
        <v>27</v>
      </c>
      <c r="G524" s="224">
        <v>1000</v>
      </c>
      <c r="H524" s="224">
        <v>18771691121</v>
      </c>
      <c r="I524" s="224" t="s">
        <v>258</v>
      </c>
      <c r="J524" s="240" t="s">
        <v>103</v>
      </c>
      <c r="K524" s="226" t="s">
        <v>259</v>
      </c>
      <c r="L524" s="223" t="s">
        <v>1107</v>
      </c>
      <c r="M524" s="241">
        <v>0</v>
      </c>
      <c r="N524" s="241"/>
      <c r="O524" s="241"/>
      <c r="P524" s="241"/>
      <c r="Q524" s="252" t="s">
        <v>31</v>
      </c>
      <c r="R524" s="250">
        <v>43895</v>
      </c>
      <c r="S524" s="8" t="s">
        <v>1030</v>
      </c>
      <c r="T524" s="6"/>
      <c r="U524" s="6"/>
      <c r="V524" s="6"/>
      <c r="W524" s="6"/>
      <c r="X524" s="6"/>
      <c r="Y524" s="6"/>
      <c r="Z524" s="6"/>
      <c r="AA524" s="6"/>
      <c r="AB524" s="6"/>
    </row>
    <row r="525" ht="18" customHeight="1" spans="2:28">
      <c r="B525" s="223" t="s">
        <v>1109</v>
      </c>
      <c r="C525" s="224">
        <v>159861187</v>
      </c>
      <c r="D525" s="224" t="s">
        <v>1110</v>
      </c>
      <c r="E525" s="224">
        <v>17136314590</v>
      </c>
      <c r="F525" s="224" t="s">
        <v>27</v>
      </c>
      <c r="G525" s="224">
        <v>1000</v>
      </c>
      <c r="H525" s="224">
        <v>18771691121</v>
      </c>
      <c r="I525" s="224" t="s">
        <v>258</v>
      </c>
      <c r="J525" s="240" t="s">
        <v>103</v>
      </c>
      <c r="K525" s="226" t="s">
        <v>259</v>
      </c>
      <c r="L525" s="223" t="s">
        <v>1109</v>
      </c>
      <c r="M525" s="241">
        <v>0</v>
      </c>
      <c r="N525" s="241"/>
      <c r="O525" s="241"/>
      <c r="P525" s="241"/>
      <c r="Q525" s="252" t="s">
        <v>31</v>
      </c>
      <c r="R525" s="250">
        <v>43895</v>
      </c>
      <c r="S525" s="8" t="s">
        <v>1030</v>
      </c>
      <c r="T525" s="6"/>
      <c r="U525" s="6"/>
      <c r="V525" s="6"/>
      <c r="W525" s="6"/>
      <c r="X525" s="6"/>
      <c r="Y525" s="6"/>
      <c r="Z525" s="6"/>
      <c r="AA525" s="6"/>
      <c r="AB525" s="6"/>
    </row>
    <row r="526" ht="18" customHeight="1" spans="2:28">
      <c r="B526" s="223" t="s">
        <v>1111</v>
      </c>
      <c r="C526" s="224">
        <v>812758053</v>
      </c>
      <c r="D526" s="224" t="s">
        <v>1112</v>
      </c>
      <c r="E526" s="224">
        <v>17136314597</v>
      </c>
      <c r="F526" s="224" t="s">
        <v>27</v>
      </c>
      <c r="G526" s="224">
        <v>1000</v>
      </c>
      <c r="H526" s="224">
        <v>18771691121</v>
      </c>
      <c r="I526" s="224" t="s">
        <v>258</v>
      </c>
      <c r="J526" s="240" t="s">
        <v>103</v>
      </c>
      <c r="K526" s="226" t="s">
        <v>259</v>
      </c>
      <c r="L526" s="223" t="s">
        <v>1111</v>
      </c>
      <c r="M526" s="241">
        <v>100.23</v>
      </c>
      <c r="N526" s="241"/>
      <c r="O526" s="241"/>
      <c r="P526" s="241"/>
      <c r="Q526" s="252" t="s">
        <v>31</v>
      </c>
      <c r="R526" s="250">
        <v>43895</v>
      </c>
      <c r="S526" s="8" t="s">
        <v>1037</v>
      </c>
      <c r="T526" s="6"/>
      <c r="U526" s="6"/>
      <c r="V526" s="6"/>
      <c r="W526" s="6"/>
      <c r="X526" s="6"/>
      <c r="Y526" s="6"/>
      <c r="Z526" s="6"/>
      <c r="AA526" s="6"/>
      <c r="AB526" s="6"/>
    </row>
    <row r="527" ht="18" customHeight="1" spans="2:28">
      <c r="B527" s="223" t="s">
        <v>1113</v>
      </c>
      <c r="C527" s="226">
        <v>722485201</v>
      </c>
      <c r="D527" s="226" t="s">
        <v>1114</v>
      </c>
      <c r="E527" s="224">
        <v>17192714871</v>
      </c>
      <c r="F527" s="224" t="s">
        <v>27</v>
      </c>
      <c r="G527" s="224">
        <v>1000</v>
      </c>
      <c r="H527" s="224">
        <v>15072125895</v>
      </c>
      <c r="I527" s="224" t="s">
        <v>680</v>
      </c>
      <c r="J527" s="240" t="s">
        <v>103</v>
      </c>
      <c r="K527" s="226" t="s">
        <v>681</v>
      </c>
      <c r="L527" s="223" t="s">
        <v>1113</v>
      </c>
      <c r="M527" s="241">
        <v>0</v>
      </c>
      <c r="N527" s="241"/>
      <c r="O527" s="241"/>
      <c r="P527" s="241"/>
      <c r="Q527" s="252" t="s">
        <v>31</v>
      </c>
      <c r="R527" s="250">
        <v>43913</v>
      </c>
      <c r="S527" s="87" t="s">
        <v>1115</v>
      </c>
      <c r="T527" s="6"/>
      <c r="U527" s="6"/>
      <c r="V527" s="6"/>
      <c r="W527" s="6"/>
      <c r="X527" s="6"/>
      <c r="Y527" s="6"/>
      <c r="Z527" s="6"/>
      <c r="AA527" s="6"/>
      <c r="AB527" s="6"/>
    </row>
    <row r="528" ht="18" customHeight="1" spans="2:28">
      <c r="B528" s="223" t="s">
        <v>1116</v>
      </c>
      <c r="C528" s="226">
        <v>636703198</v>
      </c>
      <c r="D528" s="226" t="s">
        <v>1117</v>
      </c>
      <c r="E528" s="224">
        <v>17192714878</v>
      </c>
      <c r="F528" s="224" t="s">
        <v>27</v>
      </c>
      <c r="G528" s="224">
        <v>1000</v>
      </c>
      <c r="H528" s="224">
        <v>15072125895</v>
      </c>
      <c r="I528" s="224" t="s">
        <v>680</v>
      </c>
      <c r="J528" s="240" t="s">
        <v>103</v>
      </c>
      <c r="K528" s="226" t="s">
        <v>681</v>
      </c>
      <c r="L528" s="223" t="s">
        <v>1116</v>
      </c>
      <c r="M528" s="241">
        <v>0</v>
      </c>
      <c r="N528" s="241"/>
      <c r="O528" s="241"/>
      <c r="P528" s="241"/>
      <c r="Q528" s="252" t="s">
        <v>31</v>
      </c>
      <c r="R528" s="250">
        <v>43913</v>
      </c>
      <c r="S528" s="8" t="s">
        <v>1030</v>
      </c>
      <c r="T528" s="6"/>
      <c r="U528" s="6"/>
      <c r="V528" s="6"/>
      <c r="W528" s="6"/>
      <c r="X528" s="6"/>
      <c r="Y528" s="6"/>
      <c r="Z528" s="6"/>
      <c r="AA528" s="6"/>
      <c r="AB528" s="6"/>
    </row>
    <row r="529" ht="18" customHeight="1" spans="2:28">
      <c r="B529" s="223" t="s">
        <v>1118</v>
      </c>
      <c r="C529" s="226">
        <v>558439294</v>
      </c>
      <c r="D529" s="226" t="s">
        <v>1119</v>
      </c>
      <c r="E529" s="224">
        <v>17192714835</v>
      </c>
      <c r="F529" s="224" t="s">
        <v>27</v>
      </c>
      <c r="G529" s="224">
        <v>1000</v>
      </c>
      <c r="H529" s="224">
        <v>15072125895</v>
      </c>
      <c r="I529" s="224" t="s">
        <v>680</v>
      </c>
      <c r="J529" s="245" t="s">
        <v>285</v>
      </c>
      <c r="K529" s="226" t="s">
        <v>681</v>
      </c>
      <c r="L529" s="223" t="s">
        <v>1118</v>
      </c>
      <c r="M529" s="241">
        <v>0</v>
      </c>
      <c r="N529" s="241"/>
      <c r="O529" s="241"/>
      <c r="P529" s="241"/>
      <c r="Q529" s="252" t="s">
        <v>31</v>
      </c>
      <c r="R529" s="250">
        <v>43913</v>
      </c>
      <c r="S529" s="8" t="s">
        <v>1030</v>
      </c>
      <c r="T529" s="6"/>
      <c r="U529" s="6"/>
      <c r="V529" s="6"/>
      <c r="W529" s="6"/>
      <c r="X529" s="6"/>
      <c r="Y529" s="6"/>
      <c r="Z529" s="6"/>
      <c r="AA529" s="6"/>
      <c r="AB529" s="6"/>
    </row>
    <row r="530" ht="18" customHeight="1" spans="2:28">
      <c r="B530" s="223" t="s">
        <v>1120</v>
      </c>
      <c r="C530" s="226">
        <v>885196020</v>
      </c>
      <c r="D530" s="226" t="s">
        <v>1121</v>
      </c>
      <c r="E530" s="224">
        <v>17192714845</v>
      </c>
      <c r="F530" s="224" t="s">
        <v>27</v>
      </c>
      <c r="G530" s="224">
        <v>1000</v>
      </c>
      <c r="H530" s="224">
        <v>15072125895</v>
      </c>
      <c r="I530" s="224" t="s">
        <v>680</v>
      </c>
      <c r="J530" s="245" t="s">
        <v>285</v>
      </c>
      <c r="K530" s="226" t="s">
        <v>681</v>
      </c>
      <c r="L530" s="223" t="s">
        <v>1120</v>
      </c>
      <c r="M530" s="241">
        <v>0</v>
      </c>
      <c r="N530" s="241"/>
      <c r="O530" s="241"/>
      <c r="P530" s="241"/>
      <c r="Q530" s="252" t="s">
        <v>31</v>
      </c>
      <c r="R530" s="250">
        <v>43913</v>
      </c>
      <c r="S530" s="8" t="s">
        <v>1030</v>
      </c>
      <c r="T530" s="6"/>
      <c r="U530" s="6"/>
      <c r="V530" s="6"/>
      <c r="W530" s="6"/>
      <c r="X530" s="6"/>
      <c r="Y530" s="6"/>
      <c r="Z530" s="6"/>
      <c r="AA530" s="6"/>
      <c r="AB530" s="6"/>
    </row>
    <row r="531" ht="18" customHeight="1" spans="2:28">
      <c r="B531" s="223" t="s">
        <v>1122</v>
      </c>
      <c r="C531" s="226">
        <v>717892107</v>
      </c>
      <c r="D531" s="226" t="s">
        <v>1123</v>
      </c>
      <c r="E531" s="224">
        <v>17192714849</v>
      </c>
      <c r="F531" s="224" t="s">
        <v>27</v>
      </c>
      <c r="G531" s="224">
        <v>1000</v>
      </c>
      <c r="H531" s="224">
        <v>15072125895</v>
      </c>
      <c r="I531" s="224" t="s">
        <v>680</v>
      </c>
      <c r="J531" s="245" t="s">
        <v>285</v>
      </c>
      <c r="K531" s="226" t="s">
        <v>681</v>
      </c>
      <c r="L531" s="223" t="s">
        <v>1122</v>
      </c>
      <c r="M531" s="241">
        <v>0</v>
      </c>
      <c r="N531" s="241"/>
      <c r="O531" s="241"/>
      <c r="P531" s="241"/>
      <c r="Q531" s="252" t="s">
        <v>31</v>
      </c>
      <c r="R531" s="250">
        <v>43913</v>
      </c>
      <c r="S531" s="8" t="s">
        <v>1030</v>
      </c>
      <c r="T531" s="6"/>
      <c r="U531" s="6"/>
      <c r="V531" s="6"/>
      <c r="W531" s="6"/>
      <c r="X531" s="6"/>
      <c r="Y531" s="6"/>
      <c r="Z531" s="6"/>
      <c r="AA531" s="6"/>
      <c r="AB531" s="6"/>
    </row>
    <row r="532" ht="18" customHeight="1" spans="2:28">
      <c r="B532" s="225" t="s">
        <v>1124</v>
      </c>
      <c r="C532" s="224">
        <v>182170366</v>
      </c>
      <c r="D532" s="224" t="s">
        <v>1125</v>
      </c>
      <c r="E532" s="224">
        <v>16741725620</v>
      </c>
      <c r="F532" s="224" t="s">
        <v>27</v>
      </c>
      <c r="G532" s="224">
        <v>1000</v>
      </c>
      <c r="H532" s="224">
        <v>18771678907</v>
      </c>
      <c r="I532" s="224" t="s">
        <v>409</v>
      </c>
      <c r="J532" s="242" t="s">
        <v>109</v>
      </c>
      <c r="K532" s="226" t="s">
        <v>410</v>
      </c>
      <c r="L532" s="225" t="s">
        <v>1124</v>
      </c>
      <c r="M532" s="241">
        <v>0</v>
      </c>
      <c r="N532" s="241"/>
      <c r="O532" s="241"/>
      <c r="P532" s="241"/>
      <c r="Q532" s="251" t="s">
        <v>31</v>
      </c>
      <c r="R532" s="250">
        <v>43895</v>
      </c>
      <c r="S532" s="8" t="s">
        <v>1030</v>
      </c>
      <c r="T532" s="6"/>
      <c r="U532" s="6"/>
      <c r="V532" s="6"/>
      <c r="W532" s="6"/>
      <c r="X532" s="6"/>
      <c r="Y532" s="6"/>
      <c r="Z532" s="6"/>
      <c r="AA532" s="6"/>
      <c r="AB532" s="6"/>
    </row>
    <row r="533" ht="18" customHeight="1" spans="2:28">
      <c r="B533" s="225" t="s">
        <v>1126</v>
      </c>
      <c r="C533" s="224">
        <v>239530679</v>
      </c>
      <c r="D533" s="224" t="s">
        <v>1127</v>
      </c>
      <c r="E533" s="224">
        <v>16741725619</v>
      </c>
      <c r="F533" s="224" t="s">
        <v>27</v>
      </c>
      <c r="G533" s="224">
        <v>1000</v>
      </c>
      <c r="H533" s="224">
        <v>18771678907</v>
      </c>
      <c r="I533" s="224" t="s">
        <v>409</v>
      </c>
      <c r="J533" s="242" t="s">
        <v>109</v>
      </c>
      <c r="K533" s="226" t="s">
        <v>410</v>
      </c>
      <c r="L533" s="225" t="s">
        <v>1126</v>
      </c>
      <c r="M533" s="241">
        <v>0</v>
      </c>
      <c r="N533" s="241"/>
      <c r="O533" s="241"/>
      <c r="P533" s="241"/>
      <c r="Q533" s="251" t="s">
        <v>31</v>
      </c>
      <c r="R533" s="250">
        <v>43895</v>
      </c>
      <c r="S533" s="8" t="s">
        <v>1030</v>
      </c>
      <c r="T533" s="6"/>
      <c r="U533" s="6"/>
      <c r="V533" s="6"/>
      <c r="W533" s="6"/>
      <c r="X533" s="6"/>
      <c r="Y533" s="6"/>
      <c r="Z533" s="6"/>
      <c r="AA533" s="6"/>
      <c r="AB533" s="6"/>
    </row>
    <row r="534" ht="18" customHeight="1" spans="2:28">
      <c r="B534" s="225" t="s">
        <v>1128</v>
      </c>
      <c r="C534" s="224">
        <v>768496318</v>
      </c>
      <c r="D534" s="224" t="s">
        <v>1129</v>
      </c>
      <c r="E534" s="224">
        <v>16741725628</v>
      </c>
      <c r="F534" s="224" t="s">
        <v>27</v>
      </c>
      <c r="G534" s="224">
        <v>1000</v>
      </c>
      <c r="H534" s="224">
        <v>18771678907</v>
      </c>
      <c r="I534" s="224" t="s">
        <v>409</v>
      </c>
      <c r="J534" s="248" t="s">
        <v>29</v>
      </c>
      <c r="K534" s="226" t="s">
        <v>410</v>
      </c>
      <c r="L534" s="225" t="s">
        <v>1128</v>
      </c>
      <c r="M534" s="241">
        <v>0</v>
      </c>
      <c r="N534" s="241"/>
      <c r="O534" s="241"/>
      <c r="P534" s="241"/>
      <c r="Q534" s="251" t="s">
        <v>31</v>
      </c>
      <c r="R534" s="250">
        <v>43895</v>
      </c>
      <c r="S534" s="8" t="s">
        <v>1030</v>
      </c>
      <c r="T534" s="6"/>
      <c r="U534" s="6"/>
      <c r="V534" s="6"/>
      <c r="W534" s="6"/>
      <c r="X534" s="6"/>
      <c r="Y534" s="6"/>
      <c r="Z534" s="6"/>
      <c r="AA534" s="6"/>
      <c r="AB534" s="6"/>
    </row>
    <row r="535" ht="18" customHeight="1" spans="2:28">
      <c r="B535" s="223" t="s">
        <v>1130</v>
      </c>
      <c r="C535" s="224">
        <v>617473420</v>
      </c>
      <c r="D535" s="224" t="s">
        <v>1131</v>
      </c>
      <c r="E535" s="224">
        <v>16741725633</v>
      </c>
      <c r="F535" s="224" t="s">
        <v>27</v>
      </c>
      <c r="G535" s="224">
        <v>1000</v>
      </c>
      <c r="H535" s="224">
        <v>18771678907</v>
      </c>
      <c r="I535" s="224" t="s">
        <v>409</v>
      </c>
      <c r="J535" s="248" t="s">
        <v>29</v>
      </c>
      <c r="K535" s="226" t="s">
        <v>410</v>
      </c>
      <c r="L535" s="223" t="s">
        <v>1130</v>
      </c>
      <c r="M535" s="241">
        <v>595.41</v>
      </c>
      <c r="N535" s="241"/>
      <c r="O535" s="241"/>
      <c r="P535" s="241"/>
      <c r="Q535" s="251" t="s">
        <v>31</v>
      </c>
      <c r="R535" s="250">
        <v>43895</v>
      </c>
      <c r="S535" s="87" t="s">
        <v>1132</v>
      </c>
      <c r="T535" s="6"/>
      <c r="U535" s="6"/>
      <c r="V535" s="6"/>
      <c r="W535" s="6"/>
      <c r="X535" s="6"/>
      <c r="Y535" s="6"/>
      <c r="Z535" s="6"/>
      <c r="AA535" s="6"/>
      <c r="AB535" s="6"/>
    </row>
    <row r="536" ht="18" customHeight="1" spans="2:28">
      <c r="B536" s="223" t="s">
        <v>1133</v>
      </c>
      <c r="C536" s="224">
        <v>593946766</v>
      </c>
      <c r="D536" s="224" t="s">
        <v>1134</v>
      </c>
      <c r="E536" s="224">
        <v>16741725631</v>
      </c>
      <c r="F536" s="224" t="s">
        <v>27</v>
      </c>
      <c r="G536" s="224">
        <v>1000</v>
      </c>
      <c r="H536" s="224">
        <v>18771678907</v>
      </c>
      <c r="I536" s="224" t="s">
        <v>409</v>
      </c>
      <c r="J536" s="248" t="s">
        <v>29</v>
      </c>
      <c r="K536" s="226" t="s">
        <v>410</v>
      </c>
      <c r="L536" s="223" t="s">
        <v>1133</v>
      </c>
      <c r="M536" s="241">
        <v>0</v>
      </c>
      <c r="N536" s="241"/>
      <c r="O536" s="241"/>
      <c r="P536" s="241"/>
      <c r="Q536" s="251" t="s">
        <v>31</v>
      </c>
      <c r="R536" s="250">
        <v>43895</v>
      </c>
      <c r="S536" s="8" t="s">
        <v>1030</v>
      </c>
      <c r="T536" s="6"/>
      <c r="U536" s="6"/>
      <c r="V536" s="6"/>
      <c r="W536" s="6"/>
      <c r="X536" s="6"/>
      <c r="Y536" s="6"/>
      <c r="Z536" s="6"/>
      <c r="AA536" s="6"/>
      <c r="AB536" s="6"/>
    </row>
    <row r="537" ht="18" customHeight="1" spans="2:28">
      <c r="B537" s="225" t="s">
        <v>1135</v>
      </c>
      <c r="C537" s="224">
        <v>532040475</v>
      </c>
      <c r="D537" s="224" t="s">
        <v>1136</v>
      </c>
      <c r="E537" s="224">
        <v>16741725643</v>
      </c>
      <c r="F537" s="224" t="s">
        <v>27</v>
      </c>
      <c r="G537" s="224">
        <v>1000</v>
      </c>
      <c r="H537" s="224">
        <v>18771678907</v>
      </c>
      <c r="I537" s="224" t="s">
        <v>409</v>
      </c>
      <c r="J537" s="248" t="s">
        <v>29</v>
      </c>
      <c r="K537" s="226" t="s">
        <v>410</v>
      </c>
      <c r="L537" s="225" t="s">
        <v>1135</v>
      </c>
      <c r="M537" s="241">
        <v>0</v>
      </c>
      <c r="N537" s="241"/>
      <c r="O537" s="241"/>
      <c r="P537" s="241"/>
      <c r="Q537" s="251" t="s">
        <v>31</v>
      </c>
      <c r="R537" s="250">
        <v>43895</v>
      </c>
      <c r="S537" s="8" t="s">
        <v>1030</v>
      </c>
      <c r="T537" s="6"/>
      <c r="U537" s="6"/>
      <c r="V537" s="6"/>
      <c r="W537" s="6"/>
      <c r="X537" s="6"/>
      <c r="Y537" s="6"/>
      <c r="Z537" s="6"/>
      <c r="AA537" s="6"/>
      <c r="AB537" s="6"/>
    </row>
    <row r="538" ht="18" customHeight="1" spans="2:28">
      <c r="B538" s="225" t="s">
        <v>1137</v>
      </c>
      <c r="C538" s="224">
        <v>853005178</v>
      </c>
      <c r="D538" s="224" t="s">
        <v>1138</v>
      </c>
      <c r="E538" s="224">
        <v>16741725641</v>
      </c>
      <c r="F538" s="224" t="s">
        <v>27</v>
      </c>
      <c r="G538" s="224">
        <v>1000</v>
      </c>
      <c r="H538" s="224">
        <v>18771678907</v>
      </c>
      <c r="I538" s="224" t="s">
        <v>409</v>
      </c>
      <c r="J538" s="248" t="s">
        <v>29</v>
      </c>
      <c r="K538" s="226" t="s">
        <v>410</v>
      </c>
      <c r="L538" s="225" t="s">
        <v>1137</v>
      </c>
      <c r="M538" s="241">
        <v>0</v>
      </c>
      <c r="N538" s="241"/>
      <c r="O538" s="241"/>
      <c r="P538" s="241"/>
      <c r="Q538" s="251" t="s">
        <v>31</v>
      </c>
      <c r="R538" s="250">
        <v>43895</v>
      </c>
      <c r="S538" s="8" t="s">
        <v>1030</v>
      </c>
      <c r="T538" s="6"/>
      <c r="U538" s="6"/>
      <c r="V538" s="6"/>
      <c r="W538" s="6"/>
      <c r="X538" s="6"/>
      <c r="Y538" s="6"/>
      <c r="Z538" s="6"/>
      <c r="AA538" s="6"/>
      <c r="AB538" s="6"/>
    </row>
    <row r="539" ht="18" customHeight="1" spans="2:28">
      <c r="B539" s="225" t="s">
        <v>1139</v>
      </c>
      <c r="C539" s="224">
        <v>725364218</v>
      </c>
      <c r="D539" s="224" t="s">
        <v>1140</v>
      </c>
      <c r="E539" s="224">
        <v>16741725635</v>
      </c>
      <c r="F539" s="224" t="s">
        <v>27</v>
      </c>
      <c r="G539" s="224">
        <v>1000</v>
      </c>
      <c r="H539" s="224">
        <v>18771678907</v>
      </c>
      <c r="I539" s="224" t="s">
        <v>409</v>
      </c>
      <c r="J539" s="248" t="s">
        <v>29</v>
      </c>
      <c r="K539" s="226" t="s">
        <v>410</v>
      </c>
      <c r="L539" s="225" t="s">
        <v>1139</v>
      </c>
      <c r="M539" s="241">
        <v>0</v>
      </c>
      <c r="N539" s="241"/>
      <c r="O539" s="241"/>
      <c r="P539" s="241"/>
      <c r="Q539" s="251" t="s">
        <v>31</v>
      </c>
      <c r="R539" s="250">
        <v>43895</v>
      </c>
      <c r="S539" s="8" t="s">
        <v>1030</v>
      </c>
      <c r="T539" s="6"/>
      <c r="U539" s="6"/>
      <c r="V539" s="6"/>
      <c r="W539" s="6"/>
      <c r="X539" s="6"/>
      <c r="Y539" s="6"/>
      <c r="Z539" s="6"/>
      <c r="AA539" s="6"/>
      <c r="AB539" s="6"/>
    </row>
    <row r="540" ht="18" customHeight="1" spans="2:28">
      <c r="B540" s="223" t="s">
        <v>1141</v>
      </c>
      <c r="C540" s="226" t="s">
        <v>1142</v>
      </c>
      <c r="D540" s="226" t="s">
        <v>1143</v>
      </c>
      <c r="E540" s="224">
        <v>16741725254</v>
      </c>
      <c r="F540" s="224" t="s">
        <v>27</v>
      </c>
      <c r="G540" s="224">
        <v>1000</v>
      </c>
      <c r="H540" s="224">
        <v>13545445297</v>
      </c>
      <c r="I540" s="224" t="s">
        <v>313</v>
      </c>
      <c r="J540" s="245" t="s">
        <v>285</v>
      </c>
      <c r="K540" s="226" t="s">
        <v>314</v>
      </c>
      <c r="L540" s="223" t="s">
        <v>1141</v>
      </c>
      <c r="M540" s="241">
        <v>0</v>
      </c>
      <c r="N540" s="241"/>
      <c r="O540" s="241"/>
      <c r="P540" s="241"/>
      <c r="Q540" s="251" t="s">
        <v>31</v>
      </c>
      <c r="R540" s="250">
        <v>43895</v>
      </c>
      <c r="S540" s="8" t="s">
        <v>1030</v>
      </c>
      <c r="T540" s="6"/>
      <c r="U540" s="6"/>
      <c r="V540" s="6"/>
      <c r="W540" s="6"/>
      <c r="X540" s="6"/>
      <c r="Y540" s="6"/>
      <c r="Z540" s="6"/>
      <c r="AA540" s="6"/>
      <c r="AB540" s="6"/>
    </row>
    <row r="541" ht="18" customHeight="1" spans="2:28">
      <c r="B541" s="223" t="s">
        <v>1144</v>
      </c>
      <c r="C541" s="226" t="s">
        <v>1145</v>
      </c>
      <c r="D541" s="226" t="s">
        <v>1146</v>
      </c>
      <c r="E541" s="224">
        <v>16741725293</v>
      </c>
      <c r="F541" s="224" t="s">
        <v>27</v>
      </c>
      <c r="G541" s="224">
        <v>1000</v>
      </c>
      <c r="H541" s="224">
        <v>13545445297</v>
      </c>
      <c r="I541" s="224" t="s">
        <v>313</v>
      </c>
      <c r="J541" s="245" t="s">
        <v>285</v>
      </c>
      <c r="K541" s="226" t="s">
        <v>314</v>
      </c>
      <c r="L541" s="223" t="s">
        <v>1144</v>
      </c>
      <c r="M541" s="241">
        <v>0</v>
      </c>
      <c r="N541" s="241"/>
      <c r="O541" s="241"/>
      <c r="P541" s="241"/>
      <c r="Q541" s="251" t="s">
        <v>31</v>
      </c>
      <c r="R541" s="250">
        <v>43895</v>
      </c>
      <c r="S541" s="8" t="s">
        <v>1030</v>
      </c>
      <c r="T541" s="6"/>
      <c r="U541" s="6"/>
      <c r="V541" s="6"/>
      <c r="W541" s="6"/>
      <c r="X541" s="6"/>
      <c r="Y541" s="6"/>
      <c r="Z541" s="6"/>
      <c r="AA541" s="6"/>
      <c r="AB541" s="6"/>
    </row>
    <row r="542" ht="18" customHeight="1" spans="2:28">
      <c r="B542" s="223" t="s">
        <v>1147</v>
      </c>
      <c r="C542" s="226">
        <v>707046447</v>
      </c>
      <c r="D542" s="226" t="s">
        <v>1148</v>
      </c>
      <c r="E542" s="224">
        <v>16741725247</v>
      </c>
      <c r="F542" s="224" t="s">
        <v>27</v>
      </c>
      <c r="G542" s="224">
        <v>1000</v>
      </c>
      <c r="H542" s="224">
        <v>13545445297</v>
      </c>
      <c r="I542" s="224" t="s">
        <v>313</v>
      </c>
      <c r="J542" s="245" t="s">
        <v>285</v>
      </c>
      <c r="K542" s="226" t="s">
        <v>314</v>
      </c>
      <c r="L542" s="223" t="s">
        <v>1147</v>
      </c>
      <c r="M542" s="241">
        <v>0</v>
      </c>
      <c r="N542" s="241"/>
      <c r="O542" s="241"/>
      <c r="P542" s="241"/>
      <c r="Q542" s="251" t="s">
        <v>31</v>
      </c>
      <c r="R542" s="250">
        <v>43895</v>
      </c>
      <c r="S542" s="8" t="s">
        <v>1030</v>
      </c>
      <c r="T542" s="6"/>
      <c r="U542" s="6"/>
      <c r="V542" s="6"/>
      <c r="W542" s="6"/>
      <c r="X542" s="6"/>
      <c r="Y542" s="6"/>
      <c r="Z542" s="6"/>
      <c r="AA542" s="6"/>
      <c r="AB542" s="6"/>
    </row>
    <row r="543" ht="18" customHeight="1" spans="2:28">
      <c r="B543" s="223" t="s">
        <v>1149</v>
      </c>
      <c r="C543" s="224">
        <v>211551030</v>
      </c>
      <c r="D543" s="224" t="s">
        <v>1150</v>
      </c>
      <c r="E543" s="224">
        <v>17136866513</v>
      </c>
      <c r="F543" s="224" t="s">
        <v>664</v>
      </c>
      <c r="G543" s="224">
        <v>1000</v>
      </c>
      <c r="H543" s="224">
        <v>13422075559</v>
      </c>
      <c r="I543" s="224" t="s">
        <v>567</v>
      </c>
      <c r="J543" s="256" t="s">
        <v>29</v>
      </c>
      <c r="K543" s="226" t="s">
        <v>568</v>
      </c>
      <c r="L543" s="223" t="s">
        <v>1149</v>
      </c>
      <c r="M543" s="241">
        <v>0</v>
      </c>
      <c r="N543" s="241"/>
      <c r="O543" s="241"/>
      <c r="P543" s="241"/>
      <c r="Q543" s="266"/>
      <c r="R543" s="267"/>
      <c r="S543" s="8" t="s">
        <v>1030</v>
      </c>
      <c r="T543" s="6"/>
      <c r="U543" s="6"/>
      <c r="V543" s="6"/>
      <c r="W543" s="6"/>
      <c r="X543" s="6"/>
      <c r="Y543" s="6"/>
      <c r="Z543" s="6"/>
      <c r="AA543" s="6"/>
      <c r="AB543" s="6"/>
    </row>
    <row r="544" ht="18" customHeight="1" spans="2:28">
      <c r="B544" s="223" t="s">
        <v>1151</v>
      </c>
      <c r="C544" s="224">
        <v>751772419</v>
      </c>
      <c r="D544" s="224" t="s">
        <v>1152</v>
      </c>
      <c r="E544" s="224">
        <v>16741725601</v>
      </c>
      <c r="F544" s="224" t="s">
        <v>27</v>
      </c>
      <c r="G544" s="224">
        <v>1000</v>
      </c>
      <c r="H544" s="224">
        <v>15771132386</v>
      </c>
      <c r="I544" s="224" t="s">
        <v>584</v>
      </c>
      <c r="J544" s="240" t="s">
        <v>103</v>
      </c>
      <c r="K544" s="226" t="s">
        <v>585</v>
      </c>
      <c r="L544" s="223" t="s">
        <v>1151</v>
      </c>
      <c r="M544" s="241">
        <v>0</v>
      </c>
      <c r="N544" s="241"/>
      <c r="O544" s="241"/>
      <c r="P544" s="241"/>
      <c r="Q544" s="241" t="s">
        <v>31</v>
      </c>
      <c r="R544" s="250">
        <v>43902</v>
      </c>
      <c r="S544" s="8" t="s">
        <v>1153</v>
      </c>
      <c r="T544" s="6"/>
      <c r="U544" s="6"/>
      <c r="V544" s="6"/>
      <c r="W544" s="6"/>
      <c r="X544" s="6"/>
      <c r="Y544" s="6"/>
      <c r="Z544" s="6"/>
      <c r="AA544" s="6"/>
      <c r="AB544" s="6"/>
    </row>
    <row r="545" ht="18" customHeight="1" spans="2:28">
      <c r="B545" s="223" t="s">
        <v>1154</v>
      </c>
      <c r="C545" s="224">
        <v>805176666</v>
      </c>
      <c r="D545" s="224" t="s">
        <v>1155</v>
      </c>
      <c r="E545" s="224">
        <v>16741725583</v>
      </c>
      <c r="F545" s="224" t="s">
        <v>27</v>
      </c>
      <c r="G545" s="224">
        <v>1000</v>
      </c>
      <c r="H545" s="224">
        <v>15771132386</v>
      </c>
      <c r="I545" s="224" t="s">
        <v>584</v>
      </c>
      <c r="J545" s="240" t="s">
        <v>103</v>
      </c>
      <c r="K545" s="226" t="s">
        <v>585</v>
      </c>
      <c r="L545" s="223" t="s">
        <v>1154</v>
      </c>
      <c r="M545" s="241">
        <v>0</v>
      </c>
      <c r="N545" s="241"/>
      <c r="O545" s="241"/>
      <c r="P545" s="241"/>
      <c r="Q545" s="241" t="s">
        <v>31</v>
      </c>
      <c r="R545" s="250">
        <v>43902</v>
      </c>
      <c r="S545" s="8" t="s">
        <v>1153</v>
      </c>
      <c r="T545" s="6"/>
      <c r="U545" s="6"/>
      <c r="V545" s="6"/>
      <c r="W545" s="6"/>
      <c r="X545" s="6"/>
      <c r="Y545" s="6"/>
      <c r="Z545" s="6"/>
      <c r="AA545" s="6"/>
      <c r="AB545" s="6"/>
    </row>
    <row r="546" ht="18" customHeight="1" spans="2:28">
      <c r="B546" s="223" t="s">
        <v>1156</v>
      </c>
      <c r="C546" s="224">
        <v>867950397</v>
      </c>
      <c r="D546" s="224" t="s">
        <v>1157</v>
      </c>
      <c r="E546" s="224">
        <v>16741725580</v>
      </c>
      <c r="F546" s="224" t="s">
        <v>27</v>
      </c>
      <c r="G546" s="224">
        <v>1000</v>
      </c>
      <c r="H546" s="224">
        <v>15771132386</v>
      </c>
      <c r="I546" s="224" t="s">
        <v>584</v>
      </c>
      <c r="J546" s="240" t="s">
        <v>103</v>
      </c>
      <c r="K546" s="226" t="s">
        <v>585</v>
      </c>
      <c r="L546" s="223" t="s">
        <v>1156</v>
      </c>
      <c r="M546" s="241">
        <v>0</v>
      </c>
      <c r="N546" s="241"/>
      <c r="O546" s="241"/>
      <c r="P546" s="241"/>
      <c r="Q546" s="241" t="s">
        <v>31</v>
      </c>
      <c r="R546" s="250">
        <v>43902</v>
      </c>
      <c r="S546" s="8" t="s">
        <v>1153</v>
      </c>
      <c r="T546" s="6"/>
      <c r="U546" s="6"/>
      <c r="V546" s="6"/>
      <c r="W546" s="6"/>
      <c r="X546" s="6"/>
      <c r="Y546" s="6"/>
      <c r="Z546" s="6"/>
      <c r="AA546" s="6"/>
      <c r="AB546" s="6"/>
    </row>
    <row r="547" ht="18" customHeight="1" spans="2:28">
      <c r="B547" s="223" t="s">
        <v>1158</v>
      </c>
      <c r="C547" s="224">
        <v>256542103</v>
      </c>
      <c r="D547" s="224" t="s">
        <v>1159</v>
      </c>
      <c r="E547" s="224">
        <v>16741725576</v>
      </c>
      <c r="F547" s="224" t="s">
        <v>27</v>
      </c>
      <c r="G547" s="224">
        <v>1000</v>
      </c>
      <c r="H547" s="224">
        <v>15771132386</v>
      </c>
      <c r="I547" s="224" t="s">
        <v>584</v>
      </c>
      <c r="J547" s="240" t="s">
        <v>103</v>
      </c>
      <c r="K547" s="226" t="s">
        <v>585</v>
      </c>
      <c r="L547" s="223" t="s">
        <v>1158</v>
      </c>
      <c r="M547" s="241">
        <v>0</v>
      </c>
      <c r="N547" s="241"/>
      <c r="O547" s="241"/>
      <c r="P547" s="241"/>
      <c r="Q547" s="241" t="s">
        <v>31</v>
      </c>
      <c r="R547" s="250">
        <v>43902</v>
      </c>
      <c r="S547" s="8" t="s">
        <v>1153</v>
      </c>
      <c r="T547" s="6"/>
      <c r="U547" s="6"/>
      <c r="V547" s="6"/>
      <c r="W547" s="6"/>
      <c r="X547" s="6"/>
      <c r="Y547" s="6"/>
      <c r="Z547" s="6"/>
      <c r="AA547" s="6"/>
      <c r="AB547" s="6"/>
    </row>
    <row r="548" ht="18" customHeight="1" spans="2:28">
      <c r="B548" s="223" t="s">
        <v>1160</v>
      </c>
      <c r="C548" s="224">
        <v>547645078</v>
      </c>
      <c r="D548" s="224" t="s">
        <v>1161</v>
      </c>
      <c r="E548" s="224">
        <v>16741725568</v>
      </c>
      <c r="F548" s="224" t="s">
        <v>27</v>
      </c>
      <c r="G548" s="224">
        <v>1000</v>
      </c>
      <c r="H548" s="224">
        <v>15771132386</v>
      </c>
      <c r="I548" s="224" t="s">
        <v>584</v>
      </c>
      <c r="J548" s="240" t="s">
        <v>103</v>
      </c>
      <c r="K548" s="226" t="s">
        <v>585</v>
      </c>
      <c r="L548" s="223" t="s">
        <v>1160</v>
      </c>
      <c r="M548" s="241">
        <v>0</v>
      </c>
      <c r="N548" s="241"/>
      <c r="O548" s="241"/>
      <c r="P548" s="241"/>
      <c r="Q548" s="241" t="s">
        <v>31</v>
      </c>
      <c r="R548" s="250">
        <v>43902</v>
      </c>
      <c r="S548" s="8" t="s">
        <v>1153</v>
      </c>
      <c r="T548" s="6"/>
      <c r="U548" s="6"/>
      <c r="V548" s="6"/>
      <c r="W548" s="6"/>
      <c r="X548" s="6"/>
      <c r="Y548" s="6"/>
      <c r="Z548" s="6"/>
      <c r="AA548" s="6"/>
      <c r="AB548" s="6"/>
    </row>
    <row r="549" ht="18" customHeight="1" spans="2:28">
      <c r="B549" s="223" t="s">
        <v>1162</v>
      </c>
      <c r="C549" s="224">
        <v>686821110</v>
      </c>
      <c r="D549" s="224" t="s">
        <v>1163</v>
      </c>
      <c r="E549" s="224">
        <v>16741725565</v>
      </c>
      <c r="F549" s="224" t="s">
        <v>27</v>
      </c>
      <c r="G549" s="224">
        <v>1000</v>
      </c>
      <c r="H549" s="224">
        <v>15771132386</v>
      </c>
      <c r="I549" s="224" t="s">
        <v>584</v>
      </c>
      <c r="J549" s="240" t="s">
        <v>103</v>
      </c>
      <c r="K549" s="226" t="s">
        <v>585</v>
      </c>
      <c r="L549" s="223" t="s">
        <v>1162</v>
      </c>
      <c r="M549" s="241">
        <v>0</v>
      </c>
      <c r="N549" s="241"/>
      <c r="O549" s="241"/>
      <c r="P549" s="241"/>
      <c r="Q549" s="241" t="s">
        <v>31</v>
      </c>
      <c r="R549" s="250">
        <v>43902</v>
      </c>
      <c r="S549" s="8" t="s">
        <v>1153</v>
      </c>
      <c r="T549" s="6"/>
      <c r="U549" s="6"/>
      <c r="V549" s="6"/>
      <c r="W549" s="6"/>
      <c r="X549" s="6"/>
      <c r="Y549" s="6"/>
      <c r="Z549" s="6"/>
      <c r="AA549" s="6"/>
      <c r="AB549" s="6"/>
    </row>
    <row r="550" ht="18" customHeight="1" spans="2:28">
      <c r="B550" s="223" t="s">
        <v>1164</v>
      </c>
      <c r="C550" s="224">
        <v>718333153</v>
      </c>
      <c r="D550" s="224" t="s">
        <v>1165</v>
      </c>
      <c r="E550" s="224">
        <v>16741725548</v>
      </c>
      <c r="F550" s="224" t="s">
        <v>27</v>
      </c>
      <c r="G550" s="224">
        <v>1000</v>
      </c>
      <c r="H550" s="224">
        <v>15771132386</v>
      </c>
      <c r="I550" s="224" t="s">
        <v>584</v>
      </c>
      <c r="J550" s="240" t="s">
        <v>103</v>
      </c>
      <c r="K550" s="226" t="s">
        <v>585</v>
      </c>
      <c r="L550" s="223" t="s">
        <v>1164</v>
      </c>
      <c r="M550" s="241">
        <v>0</v>
      </c>
      <c r="N550" s="241"/>
      <c r="O550" s="241"/>
      <c r="P550" s="241"/>
      <c r="Q550" s="241" t="s">
        <v>31</v>
      </c>
      <c r="R550" s="250">
        <v>43902</v>
      </c>
      <c r="S550" s="8" t="s">
        <v>1153</v>
      </c>
      <c r="T550" s="6"/>
      <c r="U550" s="6"/>
      <c r="V550" s="6"/>
      <c r="W550" s="6"/>
      <c r="X550" s="6"/>
      <c r="Y550" s="6"/>
      <c r="Z550" s="6"/>
      <c r="AA550" s="6"/>
      <c r="AB550" s="6"/>
    </row>
    <row r="551" ht="18" customHeight="1" spans="2:28">
      <c r="B551" s="223" t="s">
        <v>1166</v>
      </c>
      <c r="C551" s="224">
        <v>129711838</v>
      </c>
      <c r="D551" s="224" t="s">
        <v>1167</v>
      </c>
      <c r="E551" s="224">
        <v>16741725541</v>
      </c>
      <c r="F551" s="224" t="s">
        <v>27</v>
      </c>
      <c r="G551" s="224">
        <v>1000</v>
      </c>
      <c r="H551" s="224">
        <v>15771132386</v>
      </c>
      <c r="I551" s="224" t="s">
        <v>584</v>
      </c>
      <c r="J551" s="240" t="s">
        <v>103</v>
      </c>
      <c r="K551" s="226" t="s">
        <v>585</v>
      </c>
      <c r="L551" s="223" t="s">
        <v>1166</v>
      </c>
      <c r="M551" s="241">
        <v>0</v>
      </c>
      <c r="N551" s="241"/>
      <c r="O551" s="241"/>
      <c r="P551" s="241"/>
      <c r="Q551" s="241" t="s">
        <v>31</v>
      </c>
      <c r="R551" s="250">
        <v>43902</v>
      </c>
      <c r="S551" s="8" t="s">
        <v>1153</v>
      </c>
      <c r="T551" s="6"/>
      <c r="U551" s="6"/>
      <c r="V551" s="6"/>
      <c r="W551" s="6"/>
      <c r="X551" s="6"/>
      <c r="Y551" s="6"/>
      <c r="Z551" s="6"/>
      <c r="AA551" s="6"/>
      <c r="AB551" s="6"/>
    </row>
    <row r="552" s="1" customFormat="1" ht="19.9" customHeight="1" spans="2:19">
      <c r="B552" s="223" t="s">
        <v>1168</v>
      </c>
      <c r="C552" s="226">
        <v>608839701</v>
      </c>
      <c r="D552" s="226" t="s">
        <v>1169</v>
      </c>
      <c r="E552" s="224">
        <v>17102786726</v>
      </c>
      <c r="F552" s="224" t="s">
        <v>27</v>
      </c>
      <c r="G552" s="224">
        <v>1000</v>
      </c>
      <c r="H552" s="224">
        <v>13545435217</v>
      </c>
      <c r="I552" s="224" t="s">
        <v>284</v>
      </c>
      <c r="J552" s="245" t="s">
        <v>285</v>
      </c>
      <c r="K552" s="226" t="s">
        <v>286</v>
      </c>
      <c r="L552" s="223" t="s">
        <v>1168</v>
      </c>
      <c r="M552" s="241">
        <v>0</v>
      </c>
      <c r="N552" s="241"/>
      <c r="O552" s="241"/>
      <c r="P552" s="241"/>
      <c r="Q552" s="268" t="s">
        <v>31</v>
      </c>
      <c r="R552" s="250">
        <v>43900</v>
      </c>
      <c r="S552" s="8" t="s">
        <v>1153</v>
      </c>
    </row>
    <row r="553" s="1" customFormat="1" ht="19.9" customHeight="1" spans="2:19">
      <c r="B553" s="223" t="s">
        <v>1170</v>
      </c>
      <c r="C553" s="226">
        <v>394267010</v>
      </c>
      <c r="D553" s="226" t="s">
        <v>1171</v>
      </c>
      <c r="E553" s="224">
        <v>17102786761</v>
      </c>
      <c r="F553" s="224" t="s">
        <v>27</v>
      </c>
      <c r="G553" s="224">
        <v>1000</v>
      </c>
      <c r="H553" s="224">
        <v>13545435217</v>
      </c>
      <c r="I553" s="224" t="s">
        <v>284</v>
      </c>
      <c r="J553" s="245" t="s">
        <v>285</v>
      </c>
      <c r="K553" s="226" t="s">
        <v>286</v>
      </c>
      <c r="L553" s="223" t="s">
        <v>1170</v>
      </c>
      <c r="M553" s="241">
        <v>0</v>
      </c>
      <c r="N553" s="241"/>
      <c r="O553" s="241"/>
      <c r="P553" s="241"/>
      <c r="Q553" s="269" t="s">
        <v>31</v>
      </c>
      <c r="R553" s="250">
        <v>43900</v>
      </c>
      <c r="S553" s="8" t="s">
        <v>1153</v>
      </c>
    </row>
    <row r="554" ht="18" customHeight="1" spans="2:28">
      <c r="B554" s="225" t="s">
        <v>1172</v>
      </c>
      <c r="C554" s="224">
        <v>165055613</v>
      </c>
      <c r="D554" s="224" t="s">
        <v>1173</v>
      </c>
      <c r="E554" s="224">
        <v>16741725655</v>
      </c>
      <c r="F554" s="224" t="s">
        <v>27</v>
      </c>
      <c r="G554" s="224">
        <v>1000</v>
      </c>
      <c r="H554" s="224">
        <v>18771678907</v>
      </c>
      <c r="I554" s="224" t="s">
        <v>409</v>
      </c>
      <c r="J554" s="248" t="s">
        <v>29</v>
      </c>
      <c r="K554" s="226" t="s">
        <v>410</v>
      </c>
      <c r="L554" s="225" t="s">
        <v>1172</v>
      </c>
      <c r="M554" s="241">
        <f>4031.26+5000</f>
        <v>9031.26</v>
      </c>
      <c r="N554" s="241"/>
      <c r="O554" s="257"/>
      <c r="P554" s="257"/>
      <c r="Q554" s="259" t="s">
        <v>31</v>
      </c>
      <c r="R554" s="270">
        <v>43901</v>
      </c>
      <c r="S554" s="8" t="s">
        <v>1174</v>
      </c>
      <c r="T554" s="6"/>
      <c r="U554" s="6"/>
      <c r="V554" s="6"/>
      <c r="W554" s="6"/>
      <c r="X554" s="6"/>
      <c r="Y554" s="6"/>
      <c r="Z554" s="6"/>
      <c r="AA554" s="6"/>
      <c r="AB554" s="6"/>
    </row>
    <row r="555" ht="18" customHeight="1" spans="2:28">
      <c r="B555" s="253" t="s">
        <v>1175</v>
      </c>
      <c r="C555" s="224">
        <v>555537723</v>
      </c>
      <c r="D555" s="224" t="s">
        <v>1176</v>
      </c>
      <c r="E555" s="224">
        <v>17192710541</v>
      </c>
      <c r="F555" s="224" t="s">
        <v>27</v>
      </c>
      <c r="G555" s="254">
        <v>1000</v>
      </c>
      <c r="H555" s="254">
        <v>13545476959</v>
      </c>
      <c r="I555" s="224" t="s">
        <v>265</v>
      </c>
      <c r="J555" s="258" t="s">
        <v>109</v>
      </c>
      <c r="K555" s="259" t="s">
        <v>266</v>
      </c>
      <c r="L555" s="253" t="s">
        <v>1175</v>
      </c>
      <c r="M555" s="260">
        <v>5061.05</v>
      </c>
      <c r="N555" s="260"/>
      <c r="O555" s="260"/>
      <c r="P555" s="260"/>
      <c r="Q555" s="259" t="s">
        <v>31</v>
      </c>
      <c r="R555" s="250">
        <v>43913</v>
      </c>
      <c r="S555" s="8" t="s">
        <v>1177</v>
      </c>
      <c r="T555" s="6"/>
      <c r="U555" s="6"/>
      <c r="V555" s="6"/>
      <c r="W555" s="6"/>
      <c r="X555" s="6"/>
      <c r="Y555" s="6"/>
      <c r="Z555" s="6"/>
      <c r="AA555" s="6"/>
      <c r="AB555" s="6"/>
    </row>
    <row r="556" ht="18" customHeight="1" spans="2:28">
      <c r="B556" s="253" t="s">
        <v>1178</v>
      </c>
      <c r="C556" s="224">
        <v>501268959</v>
      </c>
      <c r="D556" s="224" t="s">
        <v>1179</v>
      </c>
      <c r="E556" s="224">
        <v>17192711228</v>
      </c>
      <c r="F556" s="224" t="s">
        <v>27</v>
      </c>
      <c r="G556" s="254">
        <v>1000</v>
      </c>
      <c r="H556" s="254">
        <v>13545476959</v>
      </c>
      <c r="I556" s="224" t="s">
        <v>265</v>
      </c>
      <c r="J556" s="261" t="s">
        <v>103</v>
      </c>
      <c r="K556" s="259" t="s">
        <v>266</v>
      </c>
      <c r="L556" s="253" t="s">
        <v>1178</v>
      </c>
      <c r="M556" s="260">
        <v>5060.21</v>
      </c>
      <c r="N556" s="260"/>
      <c r="O556" s="260"/>
      <c r="P556" s="260"/>
      <c r="Q556" s="259" t="s">
        <v>31</v>
      </c>
      <c r="R556" s="250">
        <v>43913</v>
      </c>
      <c r="S556" s="8" t="s">
        <v>1180</v>
      </c>
      <c r="T556" s="6"/>
      <c r="U556" s="6"/>
      <c r="V556" s="6"/>
      <c r="W556" s="6"/>
      <c r="X556" s="6"/>
      <c r="Y556" s="6"/>
      <c r="Z556" s="6"/>
      <c r="AA556" s="6"/>
      <c r="AB556" s="6"/>
    </row>
    <row r="557" ht="18" customHeight="1" spans="2:28">
      <c r="B557" s="253" t="s">
        <v>1181</v>
      </c>
      <c r="C557" s="224">
        <v>402659300</v>
      </c>
      <c r="D557" s="224" t="s">
        <v>1182</v>
      </c>
      <c r="E557" s="224">
        <v>17192715495</v>
      </c>
      <c r="F557" s="224" t="s">
        <v>27</v>
      </c>
      <c r="G557" s="254">
        <v>1000</v>
      </c>
      <c r="H557" s="254">
        <v>18672882330</v>
      </c>
      <c r="I557" s="224" t="s">
        <v>361</v>
      </c>
      <c r="J557" s="258" t="s">
        <v>109</v>
      </c>
      <c r="K557" s="259" t="s">
        <v>362</v>
      </c>
      <c r="L557" s="253" t="s">
        <v>1181</v>
      </c>
      <c r="M557" s="260">
        <v>10010.37</v>
      </c>
      <c r="N557" s="260"/>
      <c r="O557" s="260"/>
      <c r="P557" s="260"/>
      <c r="Q557" s="259" t="s">
        <v>31</v>
      </c>
      <c r="R557" s="250">
        <v>43913</v>
      </c>
      <c r="S557" s="8" t="s">
        <v>1183</v>
      </c>
      <c r="T557" s="6"/>
      <c r="U557" s="6"/>
      <c r="V557" s="6"/>
      <c r="W557" s="6"/>
      <c r="X557" s="6"/>
      <c r="Y557" s="6"/>
      <c r="Z557" s="6"/>
      <c r="AA557" s="6"/>
      <c r="AB557" s="6"/>
    </row>
    <row r="558" ht="18" customHeight="1" spans="2:28">
      <c r="B558" s="253" t="s">
        <v>1184</v>
      </c>
      <c r="C558" s="224">
        <v>321991673</v>
      </c>
      <c r="D558" s="224" t="s">
        <v>1185</v>
      </c>
      <c r="E558" s="224">
        <v>17192715549</v>
      </c>
      <c r="F558" s="224" t="s">
        <v>27</v>
      </c>
      <c r="G558" s="254">
        <v>1000</v>
      </c>
      <c r="H558" s="254">
        <v>18672882330</v>
      </c>
      <c r="I558" s="224" t="s">
        <v>361</v>
      </c>
      <c r="J558" s="258" t="s">
        <v>109</v>
      </c>
      <c r="K558" s="259" t="s">
        <v>362</v>
      </c>
      <c r="L558" s="253" t="s">
        <v>1184</v>
      </c>
      <c r="M558" s="260">
        <v>5061.1</v>
      </c>
      <c r="N558" s="260"/>
      <c r="O558" s="260"/>
      <c r="P558" s="260"/>
      <c r="Q558" s="259" t="s">
        <v>31</v>
      </c>
      <c r="R558" s="250">
        <v>43913</v>
      </c>
      <c r="S558" s="8" t="s">
        <v>1183</v>
      </c>
      <c r="T558" s="6"/>
      <c r="U558" s="6"/>
      <c r="V558" s="6"/>
      <c r="W558" s="6"/>
      <c r="X558" s="6"/>
      <c r="Y558" s="6"/>
      <c r="Z558" s="6"/>
      <c r="AA558" s="6"/>
      <c r="AB558" s="6"/>
    </row>
    <row r="559" ht="18" customHeight="1" spans="2:28">
      <c r="B559" s="255" t="s">
        <v>1186</v>
      </c>
      <c r="C559" s="224">
        <v>610586330</v>
      </c>
      <c r="D559" s="224" t="s">
        <v>1187</v>
      </c>
      <c r="E559" s="224">
        <v>16741725475</v>
      </c>
      <c r="F559" s="224" t="s">
        <v>27</v>
      </c>
      <c r="G559" s="254">
        <v>1000</v>
      </c>
      <c r="H559" s="254">
        <v>13545472582</v>
      </c>
      <c r="I559" s="224" t="s">
        <v>370</v>
      </c>
      <c r="J559" s="262" t="s">
        <v>285</v>
      </c>
      <c r="K559" s="259" t="s">
        <v>371</v>
      </c>
      <c r="L559" s="255" t="s">
        <v>1186</v>
      </c>
      <c r="M559" s="260">
        <v>4959.56</v>
      </c>
      <c r="N559" s="260"/>
      <c r="O559" s="260"/>
      <c r="P559" s="260"/>
      <c r="Q559" s="259" t="s">
        <v>31</v>
      </c>
      <c r="R559" s="270">
        <v>43902</v>
      </c>
      <c r="S559" s="8" t="s">
        <v>1183</v>
      </c>
      <c r="T559" s="6"/>
      <c r="U559" s="6"/>
      <c r="V559" s="6"/>
      <c r="W559" s="6"/>
      <c r="X559" s="6"/>
      <c r="Y559" s="6"/>
      <c r="Z559" s="6"/>
      <c r="AA559" s="6"/>
      <c r="AB559" s="6"/>
    </row>
    <row r="560" ht="18" customHeight="1" spans="2:28">
      <c r="B560" s="255" t="s">
        <v>1188</v>
      </c>
      <c r="C560" s="224">
        <v>140673914</v>
      </c>
      <c r="D560" s="224" t="s">
        <v>1189</v>
      </c>
      <c r="E560" s="224">
        <v>16741725485</v>
      </c>
      <c r="F560" s="224" t="s">
        <v>27</v>
      </c>
      <c r="G560" s="254">
        <v>1000</v>
      </c>
      <c r="H560" s="254">
        <v>13545472582</v>
      </c>
      <c r="I560" s="224" t="s">
        <v>370</v>
      </c>
      <c r="J560" s="262" t="s">
        <v>285</v>
      </c>
      <c r="K560" s="259" t="s">
        <v>371</v>
      </c>
      <c r="L560" s="255" t="s">
        <v>1188</v>
      </c>
      <c r="M560" s="260">
        <v>15876.89</v>
      </c>
      <c r="N560" s="260"/>
      <c r="O560" s="260"/>
      <c r="P560" s="260"/>
      <c r="Q560" s="259" t="s">
        <v>31</v>
      </c>
      <c r="R560" s="270">
        <v>43902</v>
      </c>
      <c r="S560" s="8" t="s">
        <v>1183</v>
      </c>
      <c r="T560" s="6"/>
      <c r="U560" s="6"/>
      <c r="V560" s="6"/>
      <c r="W560" s="6"/>
      <c r="X560" s="6"/>
      <c r="Y560" s="6"/>
      <c r="Z560" s="6"/>
      <c r="AA560" s="6"/>
      <c r="AB560" s="6"/>
    </row>
    <row r="561" ht="18" customHeight="1" spans="2:28">
      <c r="B561" s="255" t="s">
        <v>1190</v>
      </c>
      <c r="C561" s="224">
        <v>584908246</v>
      </c>
      <c r="D561" s="224" t="s">
        <v>1191</v>
      </c>
      <c r="E561" s="224">
        <v>16741725501</v>
      </c>
      <c r="F561" s="224" t="s">
        <v>27</v>
      </c>
      <c r="G561" s="254">
        <v>1000</v>
      </c>
      <c r="H561" s="254">
        <v>13545472582</v>
      </c>
      <c r="I561" s="224" t="s">
        <v>370</v>
      </c>
      <c r="J561" s="262" t="s">
        <v>285</v>
      </c>
      <c r="K561" s="259" t="s">
        <v>371</v>
      </c>
      <c r="L561" s="255" t="s">
        <v>1190</v>
      </c>
      <c r="M561" s="260">
        <v>4964.46</v>
      </c>
      <c r="N561" s="260"/>
      <c r="O561" s="260"/>
      <c r="P561" s="260"/>
      <c r="Q561" s="259" t="s">
        <v>31</v>
      </c>
      <c r="R561" s="270">
        <v>43902</v>
      </c>
      <c r="S561" s="8" t="s">
        <v>1192</v>
      </c>
      <c r="T561" s="6"/>
      <c r="U561" s="6"/>
      <c r="V561" s="6"/>
      <c r="W561" s="6"/>
      <c r="X561" s="6"/>
      <c r="Y561" s="6"/>
      <c r="Z561" s="6"/>
      <c r="AA561" s="6"/>
      <c r="AB561" s="6"/>
    </row>
    <row r="562" ht="18" customHeight="1" spans="2:28">
      <c r="B562" s="255" t="s">
        <v>1193</v>
      </c>
      <c r="C562" s="224">
        <v>359689511</v>
      </c>
      <c r="D562" s="224" t="s">
        <v>1194</v>
      </c>
      <c r="E562" s="224">
        <v>16741725493</v>
      </c>
      <c r="F562" s="224" t="s">
        <v>27</v>
      </c>
      <c r="G562" s="254">
        <v>1000</v>
      </c>
      <c r="H562" s="254">
        <v>13545472582</v>
      </c>
      <c r="I562" s="224" t="s">
        <v>370</v>
      </c>
      <c r="J562" s="262" t="s">
        <v>285</v>
      </c>
      <c r="K562" s="259" t="s">
        <v>371</v>
      </c>
      <c r="L562" s="255" t="s">
        <v>1193</v>
      </c>
      <c r="M562" s="260">
        <v>4961.42</v>
      </c>
      <c r="N562" s="260"/>
      <c r="O562" s="260"/>
      <c r="P562" s="260"/>
      <c r="Q562" s="259" t="s">
        <v>31</v>
      </c>
      <c r="R562" s="270">
        <v>43902</v>
      </c>
      <c r="S562" s="8" t="s">
        <v>1192</v>
      </c>
      <c r="T562" s="6"/>
      <c r="U562" s="6"/>
      <c r="V562" s="6"/>
      <c r="W562" s="6"/>
      <c r="X562" s="6"/>
      <c r="Y562" s="6"/>
      <c r="Z562" s="6"/>
      <c r="AA562" s="6"/>
      <c r="AB562" s="6"/>
    </row>
    <row r="563" ht="18" customHeight="1" spans="2:28">
      <c r="B563" s="255" t="s">
        <v>1195</v>
      </c>
      <c r="C563" s="224">
        <v>167880704</v>
      </c>
      <c r="D563" s="224" t="s">
        <v>1196</v>
      </c>
      <c r="E563" s="224">
        <v>16741725502</v>
      </c>
      <c r="F563" s="224" t="s">
        <v>27</v>
      </c>
      <c r="G563" s="254">
        <v>1000</v>
      </c>
      <c r="H563" s="254">
        <v>13545472582</v>
      </c>
      <c r="I563" s="224" t="s">
        <v>370</v>
      </c>
      <c r="J563" s="262" t="s">
        <v>285</v>
      </c>
      <c r="K563" s="259" t="s">
        <v>371</v>
      </c>
      <c r="L563" s="255" t="s">
        <v>1195</v>
      </c>
      <c r="M563" s="260">
        <v>5061.01</v>
      </c>
      <c r="N563" s="260"/>
      <c r="O563" s="260"/>
      <c r="P563" s="260"/>
      <c r="Q563" s="259" t="s">
        <v>31</v>
      </c>
      <c r="R563" s="270">
        <v>43902</v>
      </c>
      <c r="S563" s="8" t="s">
        <v>1192</v>
      </c>
      <c r="T563" s="6"/>
      <c r="U563" s="6"/>
      <c r="V563" s="6"/>
      <c r="W563" s="6"/>
      <c r="X563" s="6"/>
      <c r="Y563" s="6"/>
      <c r="Z563" s="6"/>
      <c r="AA563" s="6"/>
      <c r="AB563" s="6"/>
    </row>
    <row r="564" ht="18" customHeight="1" spans="2:28">
      <c r="B564" s="255" t="s">
        <v>1197</v>
      </c>
      <c r="C564" s="224">
        <v>845052506</v>
      </c>
      <c r="D564" s="224" t="s">
        <v>1198</v>
      </c>
      <c r="E564" s="224">
        <v>16741725472</v>
      </c>
      <c r="F564" s="224" t="s">
        <v>27</v>
      </c>
      <c r="G564" s="254">
        <v>1000</v>
      </c>
      <c r="H564" s="254">
        <v>13545472582</v>
      </c>
      <c r="I564" s="224" t="s">
        <v>370</v>
      </c>
      <c r="J564" s="262" t="s">
        <v>285</v>
      </c>
      <c r="K564" s="259" t="s">
        <v>371</v>
      </c>
      <c r="L564" s="255" t="s">
        <v>1197</v>
      </c>
      <c r="M564" s="260">
        <v>3141.77</v>
      </c>
      <c r="N564" s="260"/>
      <c r="O564" s="260"/>
      <c r="P564" s="260"/>
      <c r="Q564" s="259" t="s">
        <v>31</v>
      </c>
      <c r="R564" s="270">
        <v>43902</v>
      </c>
      <c r="S564" s="8" t="s">
        <v>1199</v>
      </c>
      <c r="T564" s="6"/>
      <c r="U564" s="6"/>
      <c r="V564" s="6"/>
      <c r="W564" s="6"/>
      <c r="X564" s="6"/>
      <c r="Y564" s="6"/>
      <c r="Z564" s="6"/>
      <c r="AA564" s="6"/>
      <c r="AB564" s="6"/>
    </row>
    <row r="565" ht="18" customHeight="1" spans="2:28">
      <c r="B565" s="255" t="s">
        <v>1200</v>
      </c>
      <c r="C565" s="224">
        <v>882086329</v>
      </c>
      <c r="D565" s="224" t="s">
        <v>1201</v>
      </c>
      <c r="E565" s="224">
        <v>16741725489</v>
      </c>
      <c r="F565" s="224" t="s">
        <v>27</v>
      </c>
      <c r="G565" s="254">
        <v>1000</v>
      </c>
      <c r="H565" s="254">
        <v>13545472582</v>
      </c>
      <c r="I565" s="224" t="s">
        <v>370</v>
      </c>
      <c r="J565" s="262" t="s">
        <v>285</v>
      </c>
      <c r="K565" s="259" t="s">
        <v>371</v>
      </c>
      <c r="L565" s="255" t="s">
        <v>1200</v>
      </c>
      <c r="M565" s="260">
        <v>8042.36</v>
      </c>
      <c r="N565" s="260"/>
      <c r="O565" s="260"/>
      <c r="P565" s="260"/>
      <c r="Q565" s="259" t="s">
        <v>31</v>
      </c>
      <c r="R565" s="270">
        <v>43902</v>
      </c>
      <c r="S565" s="8" t="s">
        <v>1199</v>
      </c>
      <c r="T565" s="6"/>
      <c r="U565" s="6"/>
      <c r="V565" s="6"/>
      <c r="W565" s="6"/>
      <c r="X565" s="6"/>
      <c r="Y565" s="6"/>
      <c r="Z565" s="6"/>
      <c r="AA565" s="6"/>
      <c r="AB565" s="6"/>
    </row>
    <row r="566" ht="18" customHeight="1" spans="2:28">
      <c r="B566" s="255" t="s">
        <v>1202</v>
      </c>
      <c r="C566" s="224">
        <v>523392474</v>
      </c>
      <c r="D566" s="224" t="s">
        <v>1203</v>
      </c>
      <c r="E566" s="224">
        <v>16741725491</v>
      </c>
      <c r="F566" s="224" t="s">
        <v>27</v>
      </c>
      <c r="G566" s="254">
        <v>1000</v>
      </c>
      <c r="H566" s="254">
        <v>13545472582</v>
      </c>
      <c r="I566" s="224" t="s">
        <v>370</v>
      </c>
      <c r="J566" s="262" t="s">
        <v>285</v>
      </c>
      <c r="K566" s="259" t="s">
        <v>371</v>
      </c>
      <c r="L566" s="255" t="s">
        <v>1202</v>
      </c>
      <c r="M566" s="260">
        <v>9222.5</v>
      </c>
      <c r="N566" s="260"/>
      <c r="O566" s="260"/>
      <c r="P566" s="260"/>
      <c r="Q566" s="259" t="s">
        <v>31</v>
      </c>
      <c r="R566" s="270">
        <v>43883</v>
      </c>
      <c r="S566" s="8" t="s">
        <v>1204</v>
      </c>
      <c r="T566" s="6"/>
      <c r="U566" s="6"/>
      <c r="V566" s="6"/>
      <c r="W566" s="6"/>
      <c r="X566" s="6"/>
      <c r="Y566" s="6"/>
      <c r="Z566" s="6"/>
      <c r="AA566" s="6"/>
      <c r="AB566" s="6"/>
    </row>
    <row r="567" ht="18" customHeight="1" spans="2:28">
      <c r="B567" s="255" t="s">
        <v>1205</v>
      </c>
      <c r="C567" s="224">
        <v>161337578</v>
      </c>
      <c r="D567" s="224" t="s">
        <v>1206</v>
      </c>
      <c r="E567" s="224">
        <v>16741725469</v>
      </c>
      <c r="F567" s="224" t="s">
        <v>27</v>
      </c>
      <c r="G567" s="254">
        <v>1000</v>
      </c>
      <c r="H567" s="254">
        <v>13545472582</v>
      </c>
      <c r="I567" s="224" t="s">
        <v>370</v>
      </c>
      <c r="J567" s="262" t="s">
        <v>285</v>
      </c>
      <c r="K567" s="259" t="s">
        <v>371</v>
      </c>
      <c r="L567" s="255" t="s">
        <v>1205</v>
      </c>
      <c r="M567" s="260">
        <v>8044.55</v>
      </c>
      <c r="N567" s="260"/>
      <c r="O567" s="260"/>
      <c r="P567" s="260"/>
      <c r="Q567" s="259" t="s">
        <v>31</v>
      </c>
      <c r="R567" s="270">
        <v>43902</v>
      </c>
      <c r="S567" s="8" t="s">
        <v>1207</v>
      </c>
      <c r="T567" s="6"/>
      <c r="U567" s="6"/>
      <c r="V567" s="6"/>
      <c r="W567" s="6"/>
      <c r="X567" s="6"/>
      <c r="Y567" s="6"/>
      <c r="Z567" s="6"/>
      <c r="AA567" s="6"/>
      <c r="AB567" s="6"/>
    </row>
    <row r="568" ht="18" customHeight="1" spans="2:28">
      <c r="B568" s="253" t="s">
        <v>1208</v>
      </c>
      <c r="C568" s="224">
        <v>981409030</v>
      </c>
      <c r="D568" s="224" t="s">
        <v>1209</v>
      </c>
      <c r="E568" s="224">
        <v>16572203187</v>
      </c>
      <c r="F568" s="224" t="s">
        <v>27</v>
      </c>
      <c r="G568" s="254">
        <v>1000</v>
      </c>
      <c r="H568" s="254">
        <v>17720254512</v>
      </c>
      <c r="I568" s="224" t="s">
        <v>253</v>
      </c>
      <c r="J568" s="263" t="s">
        <v>294</v>
      </c>
      <c r="K568" s="259" t="s">
        <v>254</v>
      </c>
      <c r="L568" s="253" t="s">
        <v>1208</v>
      </c>
      <c r="M568" s="260">
        <v>4958.76</v>
      </c>
      <c r="N568" s="260"/>
      <c r="O568" s="260"/>
      <c r="P568" s="260"/>
      <c r="Q568" s="259" t="s">
        <v>31</v>
      </c>
      <c r="R568" s="270">
        <v>43902</v>
      </c>
      <c r="S568" s="8" t="s">
        <v>1192</v>
      </c>
      <c r="T568" s="6"/>
      <c r="U568" s="6"/>
      <c r="V568" s="6"/>
      <c r="W568" s="6"/>
      <c r="X568" s="6"/>
      <c r="Y568" s="6"/>
      <c r="Z568" s="6"/>
      <c r="AA568" s="6"/>
      <c r="AB568" s="6"/>
    </row>
    <row r="569" ht="18" customHeight="1" spans="2:28">
      <c r="B569" s="253" t="s">
        <v>1210</v>
      </c>
      <c r="C569" s="224">
        <v>593231817</v>
      </c>
      <c r="D569" s="224" t="s">
        <v>1211</v>
      </c>
      <c r="E569" s="224">
        <v>16572203185</v>
      </c>
      <c r="F569" s="224" t="s">
        <v>27</v>
      </c>
      <c r="G569" s="254">
        <v>1000</v>
      </c>
      <c r="H569" s="254">
        <v>17720254512</v>
      </c>
      <c r="I569" s="224" t="s">
        <v>253</v>
      </c>
      <c r="J569" s="261" t="s">
        <v>103</v>
      </c>
      <c r="K569" s="259" t="s">
        <v>254</v>
      </c>
      <c r="L569" s="253" t="s">
        <v>1210</v>
      </c>
      <c r="M569" s="260">
        <v>4962.53</v>
      </c>
      <c r="N569" s="260"/>
      <c r="O569" s="260"/>
      <c r="P569" s="260"/>
      <c r="Q569" s="259" t="s">
        <v>31</v>
      </c>
      <c r="R569" s="270">
        <v>43902</v>
      </c>
      <c r="S569" s="8" t="s">
        <v>1212</v>
      </c>
      <c r="T569" s="6"/>
      <c r="U569" s="6"/>
      <c r="V569" s="6"/>
      <c r="W569" s="6"/>
      <c r="X569" s="6"/>
      <c r="Y569" s="6"/>
      <c r="Z569" s="6"/>
      <c r="AA569" s="6"/>
      <c r="AB569" s="6"/>
    </row>
    <row r="570" ht="18" customHeight="1" spans="2:28">
      <c r="B570" s="253" t="s">
        <v>1213</v>
      </c>
      <c r="C570" s="224">
        <v>462315679</v>
      </c>
      <c r="D570" s="224" t="s">
        <v>1214</v>
      </c>
      <c r="E570" s="224">
        <v>16572203710</v>
      </c>
      <c r="F570" s="224" t="s">
        <v>27</v>
      </c>
      <c r="G570" s="254">
        <v>1000</v>
      </c>
      <c r="H570" s="254">
        <v>17720254512</v>
      </c>
      <c r="I570" s="224" t="s">
        <v>253</v>
      </c>
      <c r="J570" s="261" t="s">
        <v>103</v>
      </c>
      <c r="K570" s="259" t="s">
        <v>254</v>
      </c>
      <c r="L570" s="253" t="s">
        <v>1213</v>
      </c>
      <c r="M570" s="260">
        <v>8232.47</v>
      </c>
      <c r="N570" s="260"/>
      <c r="O570" s="260"/>
      <c r="P570" s="260"/>
      <c r="Q570" s="259" t="s">
        <v>31</v>
      </c>
      <c r="R570" s="270">
        <v>43902</v>
      </c>
      <c r="S570" s="8" t="s">
        <v>1204</v>
      </c>
      <c r="T570" s="6"/>
      <c r="U570" s="6"/>
      <c r="V570" s="6"/>
      <c r="W570" s="6"/>
      <c r="X570" s="6"/>
      <c r="Y570" s="6"/>
      <c r="Z570" s="6"/>
      <c r="AA570" s="6"/>
      <c r="AB570" s="6"/>
    </row>
    <row r="571" ht="18" customHeight="1" spans="2:28">
      <c r="B571" s="253" t="s">
        <v>1215</v>
      </c>
      <c r="C571" s="224">
        <v>416533881</v>
      </c>
      <c r="D571" s="224" t="s">
        <v>1216</v>
      </c>
      <c r="E571" s="224">
        <v>16741725598</v>
      </c>
      <c r="F571" s="224" t="s">
        <v>27</v>
      </c>
      <c r="G571" s="254">
        <v>1000</v>
      </c>
      <c r="H571" s="254">
        <v>15771132386</v>
      </c>
      <c r="I571" s="224" t="s">
        <v>584</v>
      </c>
      <c r="J571" s="261" t="s">
        <v>103</v>
      </c>
      <c r="K571" s="259" t="s">
        <v>585</v>
      </c>
      <c r="L571" s="253" t="s">
        <v>1215</v>
      </c>
      <c r="M571" s="260">
        <v>4957.96</v>
      </c>
      <c r="N571" s="260"/>
      <c r="O571" s="260"/>
      <c r="P571" s="260"/>
      <c r="Q571" s="259" t="s">
        <v>31</v>
      </c>
      <c r="R571" s="270">
        <v>43901</v>
      </c>
      <c r="S571" s="87" t="s">
        <v>1177</v>
      </c>
      <c r="T571" s="6"/>
      <c r="U571" s="6"/>
      <c r="V571" s="6"/>
      <c r="W571" s="6"/>
      <c r="X571" s="6"/>
      <c r="Y571" s="6"/>
      <c r="Z571" s="6"/>
      <c r="AA571" s="6"/>
      <c r="AB571" s="6"/>
    </row>
    <row r="572" ht="18" customHeight="1" spans="2:28">
      <c r="B572" s="253" t="s">
        <v>1217</v>
      </c>
      <c r="C572" s="224">
        <v>492208550</v>
      </c>
      <c r="D572" s="224" t="s">
        <v>1218</v>
      </c>
      <c r="E572" s="224">
        <v>16741725592</v>
      </c>
      <c r="F572" s="224" t="s">
        <v>27</v>
      </c>
      <c r="G572" s="254">
        <v>1000</v>
      </c>
      <c r="H572" s="254">
        <v>15771132386</v>
      </c>
      <c r="I572" s="224" t="s">
        <v>584</v>
      </c>
      <c r="J572" s="261" t="s">
        <v>103</v>
      </c>
      <c r="K572" s="259" t="s">
        <v>585</v>
      </c>
      <c r="L572" s="253" t="s">
        <v>1217</v>
      </c>
      <c r="M572" s="260">
        <v>5062.42</v>
      </c>
      <c r="N572" s="260"/>
      <c r="O572" s="260"/>
      <c r="P572" s="260"/>
      <c r="Q572" s="259" t="s">
        <v>31</v>
      </c>
      <c r="R572" s="270">
        <v>43901</v>
      </c>
      <c r="S572" s="87" t="s">
        <v>1177</v>
      </c>
      <c r="T572" s="6"/>
      <c r="U572" s="6"/>
      <c r="V572" s="6"/>
      <c r="W572" s="6"/>
      <c r="X572" s="6"/>
      <c r="Y572" s="6"/>
      <c r="Z572" s="6"/>
      <c r="AA572" s="6"/>
      <c r="AB572" s="6"/>
    </row>
    <row r="573" ht="18" customHeight="1" spans="2:28">
      <c r="B573" s="253" t="s">
        <v>1219</v>
      </c>
      <c r="C573" s="224">
        <v>712816946</v>
      </c>
      <c r="D573" s="224" t="s">
        <v>1220</v>
      </c>
      <c r="E573" s="224">
        <v>16741725591</v>
      </c>
      <c r="F573" s="224" t="s">
        <v>27</v>
      </c>
      <c r="G573" s="254">
        <v>1000</v>
      </c>
      <c r="H573" s="254">
        <v>15771132386</v>
      </c>
      <c r="I573" s="224" t="s">
        <v>584</v>
      </c>
      <c r="J573" s="261" t="s">
        <v>103</v>
      </c>
      <c r="K573" s="259" t="s">
        <v>585</v>
      </c>
      <c r="L573" s="253" t="s">
        <v>1219</v>
      </c>
      <c r="M573" s="260">
        <v>4956.5</v>
      </c>
      <c r="N573" s="260"/>
      <c r="O573" s="260"/>
      <c r="P573" s="260"/>
      <c r="Q573" s="259" t="s">
        <v>31</v>
      </c>
      <c r="R573" s="270">
        <v>43901</v>
      </c>
      <c r="S573" s="87" t="s">
        <v>1177</v>
      </c>
      <c r="T573" s="6"/>
      <c r="U573" s="6"/>
      <c r="V573" s="6"/>
      <c r="W573" s="6"/>
      <c r="X573" s="6"/>
      <c r="Y573" s="6"/>
      <c r="Z573" s="6"/>
      <c r="AA573" s="6"/>
      <c r="AB573" s="6"/>
    </row>
    <row r="574" ht="18" customHeight="1" spans="2:28">
      <c r="B574" s="253" t="s">
        <v>1221</v>
      </c>
      <c r="C574" s="224">
        <v>964546923</v>
      </c>
      <c r="D574" s="224" t="s">
        <v>1222</v>
      </c>
      <c r="E574" s="224">
        <v>16741725586</v>
      </c>
      <c r="F574" s="224" t="s">
        <v>27</v>
      </c>
      <c r="G574" s="254">
        <v>1000</v>
      </c>
      <c r="H574" s="254">
        <v>15771132386</v>
      </c>
      <c r="I574" s="224" t="s">
        <v>584</v>
      </c>
      <c r="J574" s="261" t="s">
        <v>103</v>
      </c>
      <c r="K574" s="259" t="s">
        <v>585</v>
      </c>
      <c r="L574" s="253" t="s">
        <v>1221</v>
      </c>
      <c r="M574" s="260">
        <v>4962.74</v>
      </c>
      <c r="N574" s="260">
        <v>4958</v>
      </c>
      <c r="O574" s="260"/>
      <c r="P574" s="260"/>
      <c r="Q574" s="259" t="s">
        <v>31</v>
      </c>
      <c r="R574" s="270">
        <v>43901</v>
      </c>
      <c r="S574" s="87" t="s">
        <v>1223</v>
      </c>
      <c r="T574" s="6"/>
      <c r="U574" s="6"/>
      <c r="V574" s="6"/>
      <c r="W574" s="6"/>
      <c r="X574" s="6"/>
      <c r="Y574" s="6"/>
      <c r="Z574" s="6"/>
      <c r="AA574" s="6"/>
      <c r="AB574" s="6"/>
    </row>
    <row r="575" ht="18" customHeight="1" spans="2:28">
      <c r="B575" s="253" t="s">
        <v>1224</v>
      </c>
      <c r="C575" s="224">
        <v>494825257</v>
      </c>
      <c r="D575" s="224" t="s">
        <v>1225</v>
      </c>
      <c r="E575" s="224">
        <v>16741725584</v>
      </c>
      <c r="F575" s="224" t="s">
        <v>27</v>
      </c>
      <c r="G575" s="254">
        <v>1000</v>
      </c>
      <c r="H575" s="254">
        <v>15771132386</v>
      </c>
      <c r="I575" s="224" t="s">
        <v>584</v>
      </c>
      <c r="J575" s="261" t="s">
        <v>103</v>
      </c>
      <c r="K575" s="259" t="s">
        <v>585</v>
      </c>
      <c r="L575" s="253" t="s">
        <v>1224</v>
      </c>
      <c r="M575" s="260">
        <v>4960.23</v>
      </c>
      <c r="N575" s="260"/>
      <c r="O575" s="260"/>
      <c r="P575" s="260"/>
      <c r="Q575" s="259" t="s">
        <v>31</v>
      </c>
      <c r="R575" s="270">
        <v>43901</v>
      </c>
      <c r="S575" s="87" t="s">
        <v>1177</v>
      </c>
      <c r="T575" s="6"/>
      <c r="U575" s="6"/>
      <c r="V575" s="6"/>
      <c r="W575" s="6"/>
      <c r="X575" s="6"/>
      <c r="Y575" s="6"/>
      <c r="Z575" s="6"/>
      <c r="AA575" s="6"/>
      <c r="AB575" s="6"/>
    </row>
    <row r="576" ht="18" customHeight="1" spans="2:28">
      <c r="B576" s="253" t="s">
        <v>1226</v>
      </c>
      <c r="C576" s="224">
        <v>126960686</v>
      </c>
      <c r="D576" s="224" t="s">
        <v>1227</v>
      </c>
      <c r="E576" s="224">
        <v>16741725575</v>
      </c>
      <c r="F576" s="224" t="s">
        <v>27</v>
      </c>
      <c r="G576" s="254">
        <v>1000</v>
      </c>
      <c r="H576" s="254">
        <v>15771132386</v>
      </c>
      <c r="I576" s="224" t="s">
        <v>584</v>
      </c>
      <c r="J576" s="261" t="s">
        <v>103</v>
      </c>
      <c r="K576" s="259" t="s">
        <v>585</v>
      </c>
      <c r="L576" s="253" t="s">
        <v>1226</v>
      </c>
      <c r="M576" s="260">
        <v>5059.83</v>
      </c>
      <c r="N576" s="260"/>
      <c r="O576" s="260"/>
      <c r="P576" s="260"/>
      <c r="Q576" s="259" t="s">
        <v>31</v>
      </c>
      <c r="R576" s="270">
        <v>43901</v>
      </c>
      <c r="S576" s="87" t="s">
        <v>1177</v>
      </c>
      <c r="T576" s="6"/>
      <c r="U576" s="6"/>
      <c r="V576" s="6"/>
      <c r="W576" s="6"/>
      <c r="X576" s="6"/>
      <c r="Y576" s="6"/>
      <c r="Z576" s="6"/>
      <c r="AA576" s="6"/>
      <c r="AB576" s="6"/>
    </row>
    <row r="577" ht="18" customHeight="1" spans="2:28">
      <c r="B577" s="253" t="s">
        <v>1228</v>
      </c>
      <c r="C577" s="224">
        <v>722851865</v>
      </c>
      <c r="D577" s="224" t="s">
        <v>1229</v>
      </c>
      <c r="E577" s="224">
        <v>16741725571</v>
      </c>
      <c r="F577" s="224" t="s">
        <v>27</v>
      </c>
      <c r="G577" s="254">
        <v>1000</v>
      </c>
      <c r="H577" s="254">
        <v>15771132386</v>
      </c>
      <c r="I577" s="224" t="s">
        <v>584</v>
      </c>
      <c r="J577" s="261" t="s">
        <v>103</v>
      </c>
      <c r="K577" s="259" t="s">
        <v>585</v>
      </c>
      <c r="L577" s="253" t="s">
        <v>1228</v>
      </c>
      <c r="M577" s="260">
        <v>4956.41</v>
      </c>
      <c r="N577" s="260"/>
      <c r="O577" s="260"/>
      <c r="P577" s="260"/>
      <c r="Q577" s="259" t="s">
        <v>31</v>
      </c>
      <c r="R577" s="270">
        <v>43901</v>
      </c>
      <c r="S577" s="87" t="s">
        <v>1177</v>
      </c>
      <c r="T577" s="6"/>
      <c r="U577" s="6"/>
      <c r="V577" s="6"/>
      <c r="W577" s="6"/>
      <c r="X577" s="6"/>
      <c r="Y577" s="6"/>
      <c r="Z577" s="6"/>
      <c r="AA577" s="6"/>
      <c r="AB577" s="6"/>
    </row>
    <row r="578" ht="18" customHeight="1" spans="2:28">
      <c r="B578" s="253" t="s">
        <v>1230</v>
      </c>
      <c r="C578" s="224">
        <v>750944020</v>
      </c>
      <c r="D578" s="224" t="s">
        <v>1231</v>
      </c>
      <c r="E578" s="224">
        <v>16741725570</v>
      </c>
      <c r="F578" s="224" t="s">
        <v>27</v>
      </c>
      <c r="G578" s="254">
        <v>1000</v>
      </c>
      <c r="H578" s="254">
        <v>15771132386</v>
      </c>
      <c r="I578" s="224" t="s">
        <v>584</v>
      </c>
      <c r="J578" s="261" t="s">
        <v>103</v>
      </c>
      <c r="K578" s="259" t="s">
        <v>585</v>
      </c>
      <c r="L578" s="253" t="s">
        <v>1230</v>
      </c>
      <c r="M578" s="260">
        <v>4965.79</v>
      </c>
      <c r="N578" s="260"/>
      <c r="O578" s="260"/>
      <c r="P578" s="260"/>
      <c r="Q578" s="259" t="s">
        <v>31</v>
      </c>
      <c r="R578" s="270">
        <v>43901</v>
      </c>
      <c r="S578" s="87" t="s">
        <v>1177</v>
      </c>
      <c r="T578" s="6"/>
      <c r="U578" s="6"/>
      <c r="V578" s="6"/>
      <c r="W578" s="6"/>
      <c r="X578" s="6"/>
      <c r="Y578" s="6"/>
      <c r="Z578" s="6"/>
      <c r="AA578" s="6"/>
      <c r="AB578" s="6"/>
    </row>
    <row r="579" ht="18" customHeight="1" spans="2:28">
      <c r="B579" s="253" t="s">
        <v>1232</v>
      </c>
      <c r="C579" s="224">
        <v>514131340</v>
      </c>
      <c r="D579" s="224" t="s">
        <v>1233</v>
      </c>
      <c r="E579" s="224">
        <v>16741725564</v>
      </c>
      <c r="F579" s="224" t="s">
        <v>27</v>
      </c>
      <c r="G579" s="254">
        <v>1000</v>
      </c>
      <c r="H579" s="254">
        <v>15771132386</v>
      </c>
      <c r="I579" s="224" t="s">
        <v>584</v>
      </c>
      <c r="J579" s="261" t="s">
        <v>103</v>
      </c>
      <c r="K579" s="259" t="s">
        <v>585</v>
      </c>
      <c r="L579" s="253" t="s">
        <v>1232</v>
      </c>
      <c r="M579" s="260">
        <v>8049.04</v>
      </c>
      <c r="N579" s="260"/>
      <c r="O579" s="260"/>
      <c r="P579" s="260"/>
      <c r="Q579" s="259" t="s">
        <v>31</v>
      </c>
      <c r="R579" s="270">
        <v>43901</v>
      </c>
      <c r="S579" s="87" t="s">
        <v>1177</v>
      </c>
      <c r="T579" s="6"/>
      <c r="U579" s="6"/>
      <c r="V579" s="6"/>
      <c r="W579" s="6"/>
      <c r="X579" s="6"/>
      <c r="Y579" s="6"/>
      <c r="Z579" s="6"/>
      <c r="AA579" s="6"/>
      <c r="AB579" s="6"/>
    </row>
    <row r="580" ht="18" customHeight="1" spans="2:28">
      <c r="B580" s="253" t="s">
        <v>1234</v>
      </c>
      <c r="C580" s="224">
        <v>607585353</v>
      </c>
      <c r="D580" s="224" t="s">
        <v>1235</v>
      </c>
      <c r="E580" s="224">
        <v>16741725563</v>
      </c>
      <c r="F580" s="224" t="s">
        <v>27</v>
      </c>
      <c r="G580" s="254">
        <v>1000</v>
      </c>
      <c r="H580" s="254">
        <v>15771132386</v>
      </c>
      <c r="I580" s="224" t="s">
        <v>584</v>
      </c>
      <c r="J580" s="261" t="s">
        <v>103</v>
      </c>
      <c r="K580" s="259" t="s">
        <v>585</v>
      </c>
      <c r="L580" s="253" t="s">
        <v>1234</v>
      </c>
      <c r="M580" s="260">
        <v>4963.83</v>
      </c>
      <c r="N580" s="260"/>
      <c r="O580" s="260"/>
      <c r="P580" s="260"/>
      <c r="Q580" s="259" t="s">
        <v>31</v>
      </c>
      <c r="R580" s="270">
        <v>43901</v>
      </c>
      <c r="S580" s="87" t="s">
        <v>1177</v>
      </c>
      <c r="T580" s="6"/>
      <c r="U580" s="6"/>
      <c r="V580" s="6"/>
      <c r="W580" s="6"/>
      <c r="X580" s="6"/>
      <c r="Y580" s="6"/>
      <c r="Z580" s="6"/>
      <c r="AA580" s="6"/>
      <c r="AB580" s="6"/>
    </row>
    <row r="581" ht="18" customHeight="1" spans="2:28">
      <c r="B581" s="253" t="s">
        <v>1236</v>
      </c>
      <c r="C581" s="224">
        <v>222897781</v>
      </c>
      <c r="D581" s="224" t="s">
        <v>1237</v>
      </c>
      <c r="E581" s="224">
        <v>16741725549</v>
      </c>
      <c r="F581" s="224" t="s">
        <v>27</v>
      </c>
      <c r="G581" s="254">
        <v>1000</v>
      </c>
      <c r="H581" s="254">
        <v>15771132386</v>
      </c>
      <c r="I581" s="224" t="s">
        <v>584</v>
      </c>
      <c r="J581" s="261" t="s">
        <v>103</v>
      </c>
      <c r="K581" s="259" t="s">
        <v>585</v>
      </c>
      <c r="L581" s="253" t="s">
        <v>1236</v>
      </c>
      <c r="M581" s="260">
        <v>5356.15</v>
      </c>
      <c r="N581" s="260"/>
      <c r="O581" s="260"/>
      <c r="P581" s="260"/>
      <c r="Q581" s="259" t="s">
        <v>31</v>
      </c>
      <c r="R581" s="270">
        <v>43901</v>
      </c>
      <c r="S581" s="87" t="s">
        <v>1177</v>
      </c>
      <c r="T581" s="6"/>
      <c r="U581" s="6"/>
      <c r="V581" s="6"/>
      <c r="W581" s="6"/>
      <c r="X581" s="6"/>
      <c r="Y581" s="6"/>
      <c r="Z581" s="6"/>
      <c r="AA581" s="6"/>
      <c r="AB581" s="6"/>
    </row>
    <row r="582" ht="18" customHeight="1" spans="2:28">
      <c r="B582" s="253" t="s">
        <v>1238</v>
      </c>
      <c r="C582" s="224">
        <v>936031473</v>
      </c>
      <c r="D582" s="224" t="s">
        <v>1239</v>
      </c>
      <c r="E582" s="224">
        <v>16741725546</v>
      </c>
      <c r="F582" s="224" t="s">
        <v>27</v>
      </c>
      <c r="G582" s="254">
        <v>1000</v>
      </c>
      <c r="H582" s="254">
        <v>15771132386</v>
      </c>
      <c r="I582" s="224" t="s">
        <v>584</v>
      </c>
      <c r="J582" s="261" t="s">
        <v>103</v>
      </c>
      <c r="K582" s="259" t="s">
        <v>585</v>
      </c>
      <c r="L582" s="253" t="s">
        <v>1238</v>
      </c>
      <c r="M582" s="260">
        <v>10533.55</v>
      </c>
      <c r="N582" s="260"/>
      <c r="O582" s="260"/>
      <c r="P582" s="260"/>
      <c r="Q582" s="259" t="s">
        <v>31</v>
      </c>
      <c r="R582" s="270">
        <v>43901</v>
      </c>
      <c r="S582" s="87" t="s">
        <v>1177</v>
      </c>
      <c r="T582" s="6"/>
      <c r="U582" s="6"/>
      <c r="V582" s="6"/>
      <c r="W582" s="6"/>
      <c r="X582" s="6"/>
      <c r="Y582" s="6"/>
      <c r="Z582" s="6"/>
      <c r="AA582" s="6"/>
      <c r="AB582" s="6"/>
    </row>
    <row r="583" ht="18" customHeight="1" spans="2:28">
      <c r="B583" s="253" t="s">
        <v>1240</v>
      </c>
      <c r="C583" s="224">
        <v>113436289</v>
      </c>
      <c r="D583" s="224" t="s">
        <v>1241</v>
      </c>
      <c r="E583" s="224">
        <v>16741725545</v>
      </c>
      <c r="F583" s="224" t="s">
        <v>27</v>
      </c>
      <c r="G583" s="254">
        <v>1000</v>
      </c>
      <c r="H583" s="254">
        <v>15771132386</v>
      </c>
      <c r="I583" s="224" t="s">
        <v>584</v>
      </c>
      <c r="J583" s="261" t="s">
        <v>103</v>
      </c>
      <c r="K583" s="259" t="s">
        <v>585</v>
      </c>
      <c r="L583" s="253" t="s">
        <v>1240</v>
      </c>
      <c r="M583" s="260">
        <v>5059.69</v>
      </c>
      <c r="N583" s="260"/>
      <c r="O583" s="260"/>
      <c r="P583" s="260"/>
      <c r="Q583" s="259" t="s">
        <v>31</v>
      </c>
      <c r="R583" s="270">
        <v>43901</v>
      </c>
      <c r="S583" s="87" t="s">
        <v>1177</v>
      </c>
      <c r="T583" s="6"/>
      <c r="U583" s="6"/>
      <c r="V583" s="6"/>
      <c r="W583" s="6"/>
      <c r="X583" s="6"/>
      <c r="Y583" s="6"/>
      <c r="Z583" s="6"/>
      <c r="AA583" s="6"/>
      <c r="AB583" s="6"/>
    </row>
    <row r="584" ht="18" customHeight="1" spans="2:28">
      <c r="B584" s="253" t="s">
        <v>1242</v>
      </c>
      <c r="C584" s="224">
        <v>294700156</v>
      </c>
      <c r="D584" s="224" t="s">
        <v>1243</v>
      </c>
      <c r="E584" s="224">
        <v>17192714520</v>
      </c>
      <c r="F584" s="224" t="s">
        <v>27</v>
      </c>
      <c r="G584" s="254">
        <v>1000</v>
      </c>
      <c r="H584" s="254">
        <v>18872118075</v>
      </c>
      <c r="I584" s="224" t="s">
        <v>389</v>
      </c>
      <c r="J584" s="264" t="s">
        <v>170</v>
      </c>
      <c r="K584" s="259" t="s">
        <v>390</v>
      </c>
      <c r="L584" s="253" t="s">
        <v>1242</v>
      </c>
      <c r="M584" s="260">
        <v>5215.53</v>
      </c>
      <c r="N584" s="260"/>
      <c r="O584" s="260"/>
      <c r="P584" s="260"/>
      <c r="Q584" s="259" t="s">
        <v>31</v>
      </c>
      <c r="R584" s="250">
        <v>43913</v>
      </c>
      <c r="S584" s="8" t="s">
        <v>1244</v>
      </c>
      <c r="T584" s="6"/>
      <c r="U584" s="6"/>
      <c r="V584" s="6"/>
      <c r="W584" s="6"/>
      <c r="X584" s="6"/>
      <c r="Y584" s="6"/>
      <c r="Z584" s="6"/>
      <c r="AA584" s="6"/>
      <c r="AB584" s="6"/>
    </row>
    <row r="585" ht="18" customHeight="1" spans="2:28">
      <c r="B585" s="253" t="s">
        <v>1245</v>
      </c>
      <c r="C585" s="224">
        <v>579780897</v>
      </c>
      <c r="D585" s="224" t="s">
        <v>1246</v>
      </c>
      <c r="E585" s="224">
        <v>17192714394</v>
      </c>
      <c r="F585" s="224" t="s">
        <v>27</v>
      </c>
      <c r="G585" s="254">
        <v>1000</v>
      </c>
      <c r="H585" s="254">
        <v>18872118075</v>
      </c>
      <c r="I585" s="224" t="s">
        <v>389</v>
      </c>
      <c r="J585" s="265" t="s">
        <v>29</v>
      </c>
      <c r="K585" s="259" t="s">
        <v>390</v>
      </c>
      <c r="L585" s="253" t="s">
        <v>1245</v>
      </c>
      <c r="M585" s="260">
        <v>5056.53</v>
      </c>
      <c r="N585" s="260"/>
      <c r="O585" s="260"/>
      <c r="P585" s="260"/>
      <c r="Q585" s="259" t="s">
        <v>31</v>
      </c>
      <c r="R585" s="250">
        <v>43913</v>
      </c>
      <c r="S585" s="8" t="s">
        <v>1244</v>
      </c>
      <c r="T585" s="6"/>
      <c r="U585" s="6"/>
      <c r="V585" s="6"/>
      <c r="W585" s="6"/>
      <c r="X585" s="6"/>
      <c r="Y585" s="6"/>
      <c r="Z585" s="6"/>
      <c r="AA585" s="6"/>
      <c r="AB585" s="6"/>
    </row>
    <row r="586" ht="18" customHeight="1" spans="2:28">
      <c r="B586" s="253" t="s">
        <v>1247</v>
      </c>
      <c r="C586" s="224">
        <v>821376523</v>
      </c>
      <c r="D586" s="224" t="s">
        <v>1248</v>
      </c>
      <c r="E586" s="224">
        <v>17192714481</v>
      </c>
      <c r="F586" s="224" t="s">
        <v>27</v>
      </c>
      <c r="G586" s="254">
        <v>1000</v>
      </c>
      <c r="H586" s="254">
        <v>18872118075</v>
      </c>
      <c r="I586" s="224" t="s">
        <v>389</v>
      </c>
      <c r="J586" s="265" t="s">
        <v>29</v>
      </c>
      <c r="K586" s="259" t="s">
        <v>390</v>
      </c>
      <c r="L586" s="253" t="s">
        <v>1247</v>
      </c>
      <c r="M586" s="260">
        <v>4961.43</v>
      </c>
      <c r="N586" s="260"/>
      <c r="O586" s="260"/>
      <c r="P586" s="260"/>
      <c r="Q586" s="259" t="s">
        <v>31</v>
      </c>
      <c r="R586" s="250">
        <v>43913</v>
      </c>
      <c r="S586" s="8" t="s">
        <v>1244</v>
      </c>
      <c r="T586" s="6"/>
      <c r="U586" s="6"/>
      <c r="V586" s="6"/>
      <c r="W586" s="6"/>
      <c r="X586" s="6"/>
      <c r="Y586" s="6"/>
      <c r="Z586" s="6"/>
      <c r="AA586" s="6"/>
      <c r="AB586" s="6"/>
    </row>
    <row r="587" ht="18" customHeight="1" spans="2:28">
      <c r="B587" s="253" t="s">
        <v>1249</v>
      </c>
      <c r="C587" s="224">
        <v>370339556</v>
      </c>
      <c r="D587" s="224" t="s">
        <v>1250</v>
      </c>
      <c r="E587" s="224">
        <v>17192714483</v>
      </c>
      <c r="F587" s="224" t="s">
        <v>27</v>
      </c>
      <c r="G587" s="254">
        <v>1000</v>
      </c>
      <c r="H587" s="254">
        <v>18872118075</v>
      </c>
      <c r="I587" s="224" t="s">
        <v>389</v>
      </c>
      <c r="J587" s="265" t="s">
        <v>29</v>
      </c>
      <c r="K587" s="259" t="s">
        <v>390</v>
      </c>
      <c r="L587" s="253" t="s">
        <v>1249</v>
      </c>
      <c r="M587" s="260">
        <v>4959.74</v>
      </c>
      <c r="N587" s="260"/>
      <c r="O587" s="260"/>
      <c r="P587" s="260"/>
      <c r="Q587" s="259" t="s">
        <v>31</v>
      </c>
      <c r="R587" s="250">
        <v>43913</v>
      </c>
      <c r="S587" s="8" t="s">
        <v>1244</v>
      </c>
      <c r="T587" s="6"/>
      <c r="U587" s="6"/>
      <c r="V587" s="6"/>
      <c r="W587" s="6"/>
      <c r="X587" s="6"/>
      <c r="Y587" s="6"/>
      <c r="Z587" s="6"/>
      <c r="AA587" s="6"/>
      <c r="AB587" s="6"/>
    </row>
    <row r="588" ht="18" customHeight="1" spans="2:28">
      <c r="B588" s="253" t="s">
        <v>1251</v>
      </c>
      <c r="C588" s="224">
        <v>797925694</v>
      </c>
      <c r="D588" s="224" t="s">
        <v>1252</v>
      </c>
      <c r="E588" s="224">
        <v>17192714473</v>
      </c>
      <c r="F588" s="224" t="s">
        <v>27</v>
      </c>
      <c r="G588" s="254">
        <v>1000</v>
      </c>
      <c r="H588" s="254">
        <v>18872118075</v>
      </c>
      <c r="I588" s="224" t="s">
        <v>389</v>
      </c>
      <c r="J588" s="265" t="s">
        <v>29</v>
      </c>
      <c r="K588" s="259" t="s">
        <v>390</v>
      </c>
      <c r="L588" s="253" t="s">
        <v>1251</v>
      </c>
      <c r="M588" s="260">
        <v>4959.84</v>
      </c>
      <c r="N588" s="260"/>
      <c r="O588" s="260"/>
      <c r="P588" s="260"/>
      <c r="Q588" s="259" t="s">
        <v>31</v>
      </c>
      <c r="R588" s="250">
        <v>43913</v>
      </c>
      <c r="S588" s="8" t="s">
        <v>1244</v>
      </c>
      <c r="T588" s="6"/>
      <c r="U588" s="6"/>
      <c r="V588" s="6"/>
      <c r="W588" s="6"/>
      <c r="X588" s="6"/>
      <c r="Y588" s="6"/>
      <c r="Z588" s="6"/>
      <c r="AA588" s="6"/>
      <c r="AB588" s="6"/>
    </row>
    <row r="589" ht="18" customHeight="1" spans="2:28">
      <c r="B589" s="253" t="s">
        <v>1253</v>
      </c>
      <c r="C589" s="224">
        <v>706241367</v>
      </c>
      <c r="D589" s="224" t="s">
        <v>1254</v>
      </c>
      <c r="E589" s="224">
        <v>16741725509</v>
      </c>
      <c r="F589" s="224" t="s">
        <v>27</v>
      </c>
      <c r="G589" s="254">
        <v>1000</v>
      </c>
      <c r="H589" s="254">
        <v>18327671812</v>
      </c>
      <c r="I589" s="224" t="s">
        <v>247</v>
      </c>
      <c r="J589" s="265" t="s">
        <v>29</v>
      </c>
      <c r="K589" s="259" t="s">
        <v>298</v>
      </c>
      <c r="L589" s="253" t="s">
        <v>1253</v>
      </c>
      <c r="M589" s="260">
        <v>4958.77</v>
      </c>
      <c r="N589" s="260"/>
      <c r="O589" s="260"/>
      <c r="P589" s="260"/>
      <c r="Q589" s="259" t="s">
        <v>31</v>
      </c>
      <c r="R589" s="270">
        <v>43900</v>
      </c>
      <c r="S589" s="87" t="s">
        <v>1177</v>
      </c>
      <c r="T589" s="6"/>
      <c r="U589" s="6"/>
      <c r="V589" s="6"/>
      <c r="W589" s="6"/>
      <c r="X589" s="6"/>
      <c r="Y589" s="6"/>
      <c r="Z589" s="6"/>
      <c r="AA589" s="6"/>
      <c r="AB589" s="6"/>
    </row>
    <row r="590" ht="18" customHeight="1" spans="2:28">
      <c r="B590" s="253" t="s">
        <v>1255</v>
      </c>
      <c r="C590" s="224">
        <v>856945495</v>
      </c>
      <c r="D590" s="224" t="s">
        <v>1256</v>
      </c>
      <c r="E590" s="224">
        <v>17187467707</v>
      </c>
      <c r="F590" s="224" t="s">
        <v>27</v>
      </c>
      <c r="G590" s="254">
        <v>1000</v>
      </c>
      <c r="H590" s="254">
        <v>18771691121</v>
      </c>
      <c r="I590" s="224" t="s">
        <v>258</v>
      </c>
      <c r="J590" s="261" t="s">
        <v>103</v>
      </c>
      <c r="K590" s="259" t="s">
        <v>259</v>
      </c>
      <c r="L590" s="253" t="s">
        <v>1255</v>
      </c>
      <c r="M590" s="260">
        <v>7942.13</v>
      </c>
      <c r="N590" s="260"/>
      <c r="O590" s="260"/>
      <c r="P590" s="260"/>
      <c r="Q590" s="259" t="s">
        <v>31</v>
      </c>
      <c r="R590" s="270">
        <v>43900</v>
      </c>
      <c r="S590" s="87" t="s">
        <v>1177</v>
      </c>
      <c r="T590" s="6"/>
      <c r="U590" s="6"/>
      <c r="V590" s="6"/>
      <c r="W590" s="6"/>
      <c r="X590" s="6"/>
      <c r="Y590" s="6"/>
      <c r="Z590" s="6"/>
      <c r="AA590" s="6"/>
      <c r="AB590" s="6"/>
    </row>
    <row r="591" ht="18" customHeight="1" spans="2:28">
      <c r="B591" s="253" t="s">
        <v>1257</v>
      </c>
      <c r="C591" s="224">
        <v>867774867</v>
      </c>
      <c r="D591" s="224" t="s">
        <v>1258</v>
      </c>
      <c r="E591" s="224">
        <v>17136314519</v>
      </c>
      <c r="F591" s="224" t="s">
        <v>27</v>
      </c>
      <c r="G591" s="254">
        <v>1000</v>
      </c>
      <c r="H591" s="254">
        <v>18771691121</v>
      </c>
      <c r="I591" s="224" t="s">
        <v>258</v>
      </c>
      <c r="J591" s="261" t="s">
        <v>103</v>
      </c>
      <c r="K591" s="259" t="s">
        <v>259</v>
      </c>
      <c r="L591" s="253" t="s">
        <v>1257</v>
      </c>
      <c r="M591" s="260">
        <v>8041.03</v>
      </c>
      <c r="N591" s="260"/>
      <c r="O591" s="260"/>
      <c r="P591" s="260"/>
      <c r="Q591" s="259" t="s">
        <v>31</v>
      </c>
      <c r="R591" s="270">
        <v>43900</v>
      </c>
      <c r="S591" s="8" t="s">
        <v>1244</v>
      </c>
      <c r="T591" s="6"/>
      <c r="U591" s="6"/>
      <c r="V591" s="6"/>
      <c r="W591" s="6"/>
      <c r="X591" s="6"/>
      <c r="Y591" s="6"/>
      <c r="Z591" s="6"/>
      <c r="AA591" s="6"/>
      <c r="AB591" s="6"/>
    </row>
    <row r="592" ht="18" customHeight="1" spans="2:28">
      <c r="B592" s="253" t="s">
        <v>1259</v>
      </c>
      <c r="C592" s="224">
        <v>577853535</v>
      </c>
      <c r="D592" s="224" t="s">
        <v>1260</v>
      </c>
      <c r="E592" s="224">
        <v>17136317749</v>
      </c>
      <c r="F592" s="224" t="s">
        <v>27</v>
      </c>
      <c r="G592" s="254">
        <v>1000</v>
      </c>
      <c r="H592" s="254">
        <v>18771691121</v>
      </c>
      <c r="I592" s="224" t="s">
        <v>258</v>
      </c>
      <c r="J592" s="261" t="s">
        <v>103</v>
      </c>
      <c r="K592" s="259" t="s">
        <v>259</v>
      </c>
      <c r="L592" s="253" t="s">
        <v>1259</v>
      </c>
      <c r="M592" s="260">
        <v>8038.89</v>
      </c>
      <c r="N592" s="260"/>
      <c r="O592" s="260"/>
      <c r="P592" s="260"/>
      <c r="Q592" s="259" t="s">
        <v>31</v>
      </c>
      <c r="R592" s="270">
        <v>43900</v>
      </c>
      <c r="S592" s="87" t="s">
        <v>1177</v>
      </c>
      <c r="T592" s="6"/>
      <c r="U592" s="6"/>
      <c r="V592" s="6"/>
      <c r="W592" s="6"/>
      <c r="X592" s="6"/>
      <c r="Y592" s="6"/>
      <c r="Z592" s="6"/>
      <c r="AA592" s="6"/>
      <c r="AB592" s="6"/>
    </row>
    <row r="593" ht="18" customHeight="1" spans="2:28">
      <c r="B593" s="253" t="s">
        <v>1261</v>
      </c>
      <c r="C593" s="224">
        <v>858140106</v>
      </c>
      <c r="D593" s="224" t="s">
        <v>1262</v>
      </c>
      <c r="E593" s="224">
        <v>17136314478</v>
      </c>
      <c r="F593" s="224" t="s">
        <v>27</v>
      </c>
      <c r="G593" s="254">
        <v>1000</v>
      </c>
      <c r="H593" s="254">
        <v>18771691121</v>
      </c>
      <c r="I593" s="224" t="s">
        <v>258</v>
      </c>
      <c r="J593" s="261" t="s">
        <v>103</v>
      </c>
      <c r="K593" s="259" t="s">
        <v>259</v>
      </c>
      <c r="L593" s="253" t="s">
        <v>1261</v>
      </c>
      <c r="M593" s="260">
        <v>7945.57</v>
      </c>
      <c r="N593" s="260"/>
      <c r="O593" s="260"/>
      <c r="P593" s="260"/>
      <c r="Q593" s="259" t="s">
        <v>31</v>
      </c>
      <c r="R593" s="270">
        <v>43900</v>
      </c>
      <c r="S593" s="8" t="s">
        <v>1244</v>
      </c>
      <c r="T593" s="6"/>
      <c r="U593" s="6"/>
      <c r="V593" s="6"/>
      <c r="W593" s="6"/>
      <c r="X593" s="6"/>
      <c r="Y593" s="6"/>
      <c r="Z593" s="6"/>
      <c r="AA593" s="6"/>
      <c r="AB593" s="6"/>
    </row>
    <row r="594" ht="18" customHeight="1" spans="2:28">
      <c r="B594" s="253" t="s">
        <v>1263</v>
      </c>
      <c r="C594" s="224">
        <v>918013757</v>
      </c>
      <c r="D594" s="224" t="s">
        <v>1264</v>
      </c>
      <c r="E594" s="224">
        <v>17187465115</v>
      </c>
      <c r="F594" s="224" t="s">
        <v>27</v>
      </c>
      <c r="G594" s="254">
        <v>1000</v>
      </c>
      <c r="H594" s="254">
        <v>18771691121</v>
      </c>
      <c r="I594" s="224" t="s">
        <v>258</v>
      </c>
      <c r="J594" s="261" t="s">
        <v>103</v>
      </c>
      <c r="K594" s="259" t="s">
        <v>259</v>
      </c>
      <c r="L594" s="253" t="s">
        <v>1263</v>
      </c>
      <c r="M594" s="260">
        <v>8231.97</v>
      </c>
      <c r="N594" s="260"/>
      <c r="O594" s="260"/>
      <c r="P594" s="260"/>
      <c r="Q594" s="259" t="s">
        <v>31</v>
      </c>
      <c r="R594" s="270">
        <v>43900</v>
      </c>
      <c r="S594" s="87" t="s">
        <v>1177</v>
      </c>
      <c r="T594" s="6"/>
      <c r="U594" s="6"/>
      <c r="V594" s="6"/>
      <c r="W594" s="6"/>
      <c r="X594" s="6"/>
      <c r="Y594" s="6"/>
      <c r="Z594" s="6"/>
      <c r="AA594" s="6"/>
      <c r="AB594" s="6"/>
    </row>
    <row r="595" ht="18" customHeight="1" spans="2:28">
      <c r="B595" s="253" t="s">
        <v>1265</v>
      </c>
      <c r="C595" s="224">
        <v>954605434</v>
      </c>
      <c r="D595" s="224" t="s">
        <v>1266</v>
      </c>
      <c r="E595" s="224">
        <v>17187465188</v>
      </c>
      <c r="F595" s="224" t="s">
        <v>27</v>
      </c>
      <c r="G595" s="254">
        <v>1000</v>
      </c>
      <c r="H595" s="254">
        <v>18771691121</v>
      </c>
      <c r="I595" s="224" t="s">
        <v>258</v>
      </c>
      <c r="J595" s="261" t="s">
        <v>103</v>
      </c>
      <c r="K595" s="259" t="s">
        <v>259</v>
      </c>
      <c r="L595" s="253" t="s">
        <v>1265</v>
      </c>
      <c r="M595" s="260">
        <v>8038.23</v>
      </c>
      <c r="N595" s="260"/>
      <c r="O595" s="260"/>
      <c r="P595" s="260"/>
      <c r="Q595" s="259" t="s">
        <v>31</v>
      </c>
      <c r="R595" s="270">
        <v>43900</v>
      </c>
      <c r="S595" s="8" t="s">
        <v>1244</v>
      </c>
      <c r="T595" s="6"/>
      <c r="U595" s="6"/>
      <c r="V595" s="6"/>
      <c r="W595" s="6"/>
      <c r="X595" s="6"/>
      <c r="Y595" s="6"/>
      <c r="Z595" s="6"/>
      <c r="AA595" s="6"/>
      <c r="AB595" s="6"/>
    </row>
    <row r="596" s="1" customFormat="1" ht="19.9" customHeight="1" spans="2:19">
      <c r="B596" s="253" t="s">
        <v>1267</v>
      </c>
      <c r="C596" s="226">
        <v>155353854</v>
      </c>
      <c r="D596" s="226" t="s">
        <v>1268</v>
      </c>
      <c r="E596" s="224">
        <v>17102786725</v>
      </c>
      <c r="F596" s="224" t="s">
        <v>27</v>
      </c>
      <c r="G596" s="254">
        <v>1000</v>
      </c>
      <c r="H596" s="254">
        <v>13545435217</v>
      </c>
      <c r="I596" s="224" t="s">
        <v>284</v>
      </c>
      <c r="J596" s="262" t="s">
        <v>285</v>
      </c>
      <c r="K596" s="259" t="s">
        <v>286</v>
      </c>
      <c r="L596" s="253" t="s">
        <v>1267</v>
      </c>
      <c r="M596" s="260">
        <v>4960.07</v>
      </c>
      <c r="N596" s="260"/>
      <c r="O596" s="260"/>
      <c r="P596" s="260"/>
      <c r="Q596" s="259" t="s">
        <v>31</v>
      </c>
      <c r="R596" s="270">
        <v>43901</v>
      </c>
      <c r="S596" s="87" t="s">
        <v>1177</v>
      </c>
    </row>
    <row r="597" s="1" customFormat="1" ht="19.9" customHeight="1" spans="2:19">
      <c r="B597" s="253" t="s">
        <v>1269</v>
      </c>
      <c r="C597" s="226">
        <v>447805955</v>
      </c>
      <c r="D597" s="226" t="s">
        <v>1270</v>
      </c>
      <c r="E597" s="224">
        <v>17102786724</v>
      </c>
      <c r="F597" s="224" t="s">
        <v>27</v>
      </c>
      <c r="G597" s="254">
        <v>1000</v>
      </c>
      <c r="H597" s="254">
        <v>13545435217</v>
      </c>
      <c r="I597" s="224" t="s">
        <v>284</v>
      </c>
      <c r="J597" s="262" t="s">
        <v>285</v>
      </c>
      <c r="K597" s="259" t="s">
        <v>286</v>
      </c>
      <c r="L597" s="253" t="s">
        <v>1269</v>
      </c>
      <c r="M597" s="260">
        <v>5058.1</v>
      </c>
      <c r="N597" s="260"/>
      <c r="O597" s="260"/>
      <c r="P597" s="260"/>
      <c r="Q597" s="259" t="s">
        <v>31</v>
      </c>
      <c r="R597" s="270">
        <v>43901</v>
      </c>
      <c r="S597" s="87" t="s">
        <v>1177</v>
      </c>
    </row>
    <row r="598" s="1" customFormat="1" ht="19.9" customHeight="1" spans="2:19">
      <c r="B598" s="253" t="s">
        <v>1271</v>
      </c>
      <c r="C598" s="226">
        <v>390100188</v>
      </c>
      <c r="D598" s="226" t="s">
        <v>1272</v>
      </c>
      <c r="E598" s="224">
        <v>17102786720</v>
      </c>
      <c r="F598" s="224" t="s">
        <v>27</v>
      </c>
      <c r="G598" s="254">
        <v>1000</v>
      </c>
      <c r="H598" s="254">
        <v>13545435217</v>
      </c>
      <c r="I598" s="224" t="s">
        <v>284</v>
      </c>
      <c r="J598" s="262" t="s">
        <v>285</v>
      </c>
      <c r="K598" s="259" t="s">
        <v>286</v>
      </c>
      <c r="L598" s="253" t="s">
        <v>1271</v>
      </c>
      <c r="M598" s="260">
        <v>10208.31</v>
      </c>
      <c r="N598" s="260"/>
      <c r="O598" s="260"/>
      <c r="P598" s="260"/>
      <c r="Q598" s="259" t="s">
        <v>31</v>
      </c>
      <c r="R598" s="270">
        <v>43901</v>
      </c>
      <c r="S598" s="87" t="s">
        <v>1177</v>
      </c>
    </row>
    <row r="599" s="1" customFormat="1" ht="19.9" customHeight="1" spans="2:19">
      <c r="B599" s="253" t="s">
        <v>1273</v>
      </c>
      <c r="C599" s="226">
        <v>389738123</v>
      </c>
      <c r="D599" s="226" t="s">
        <v>1274</v>
      </c>
      <c r="E599" s="224">
        <v>17102786716</v>
      </c>
      <c r="F599" s="224" t="s">
        <v>27</v>
      </c>
      <c r="G599" s="254">
        <v>1000</v>
      </c>
      <c r="H599" s="254">
        <v>13545435217</v>
      </c>
      <c r="I599" s="224" t="s">
        <v>284</v>
      </c>
      <c r="J599" s="262" t="s">
        <v>285</v>
      </c>
      <c r="K599" s="259" t="s">
        <v>286</v>
      </c>
      <c r="L599" s="253" t="s">
        <v>1273</v>
      </c>
      <c r="M599" s="260">
        <v>5058.08</v>
      </c>
      <c r="N599" s="260"/>
      <c r="O599" s="260"/>
      <c r="P599" s="260"/>
      <c r="Q599" s="259" t="s">
        <v>31</v>
      </c>
      <c r="R599" s="270">
        <v>43901</v>
      </c>
      <c r="S599" s="87" t="s">
        <v>1177</v>
      </c>
    </row>
    <row r="600" s="1" customFormat="1" ht="19.9" customHeight="1" spans="2:19">
      <c r="B600" s="253" t="s">
        <v>1275</v>
      </c>
      <c r="C600" s="226">
        <v>730313153</v>
      </c>
      <c r="D600" s="226" t="s">
        <v>1276</v>
      </c>
      <c r="E600" s="224">
        <v>17102786710</v>
      </c>
      <c r="F600" s="224" t="s">
        <v>27</v>
      </c>
      <c r="G600" s="254">
        <v>1000</v>
      </c>
      <c r="H600" s="254">
        <v>13545435217</v>
      </c>
      <c r="I600" s="224" t="s">
        <v>284</v>
      </c>
      <c r="J600" s="262" t="s">
        <v>285</v>
      </c>
      <c r="K600" s="259" t="s">
        <v>286</v>
      </c>
      <c r="L600" s="253" t="s">
        <v>1275</v>
      </c>
      <c r="M600" s="260">
        <v>7937.95</v>
      </c>
      <c r="N600" s="260"/>
      <c r="O600" s="260"/>
      <c r="P600" s="260"/>
      <c r="Q600" s="259" t="s">
        <v>31</v>
      </c>
      <c r="R600" s="270">
        <v>43901</v>
      </c>
      <c r="S600" s="87" t="s">
        <v>1177</v>
      </c>
    </row>
    <row r="601" s="1" customFormat="1" ht="19.9" customHeight="1" spans="2:19">
      <c r="B601" s="253" t="s">
        <v>1277</v>
      </c>
      <c r="C601" s="224">
        <v>741512954</v>
      </c>
      <c r="D601" s="224" t="s">
        <v>1278</v>
      </c>
      <c r="E601" s="224">
        <v>17102786610</v>
      </c>
      <c r="F601" s="224" t="s">
        <v>27</v>
      </c>
      <c r="G601" s="254">
        <v>1000</v>
      </c>
      <c r="H601" s="254">
        <v>13545435217</v>
      </c>
      <c r="I601" s="224" t="s">
        <v>284</v>
      </c>
      <c r="J601" s="262" t="s">
        <v>285</v>
      </c>
      <c r="K601" s="259" t="s">
        <v>286</v>
      </c>
      <c r="L601" s="253" t="s">
        <v>1277</v>
      </c>
      <c r="M601" s="260">
        <v>5084.48</v>
      </c>
      <c r="N601" s="260"/>
      <c r="O601" s="260"/>
      <c r="P601" s="260"/>
      <c r="Q601" s="259" t="s">
        <v>31</v>
      </c>
      <c r="R601" s="270">
        <v>43901</v>
      </c>
      <c r="S601" s="87" t="s">
        <v>1177</v>
      </c>
    </row>
    <row r="602" s="1" customFormat="1" ht="19.9" customHeight="1" spans="2:19">
      <c r="B602" s="253" t="s">
        <v>1279</v>
      </c>
      <c r="C602" s="226">
        <v>790680463</v>
      </c>
      <c r="D602" s="226" t="s">
        <v>1280</v>
      </c>
      <c r="E602" s="224">
        <v>17102786672</v>
      </c>
      <c r="F602" s="224" t="s">
        <v>27</v>
      </c>
      <c r="G602" s="254">
        <v>1000</v>
      </c>
      <c r="H602" s="254">
        <v>13545435217</v>
      </c>
      <c r="I602" s="224" t="s">
        <v>284</v>
      </c>
      <c r="J602" s="262" t="s">
        <v>285</v>
      </c>
      <c r="K602" s="259" t="s">
        <v>286</v>
      </c>
      <c r="L602" s="253" t="s">
        <v>1279</v>
      </c>
      <c r="M602" s="260">
        <v>4962.58</v>
      </c>
      <c r="N602" s="260"/>
      <c r="O602" s="260"/>
      <c r="P602" s="260"/>
      <c r="Q602" s="259" t="s">
        <v>31</v>
      </c>
      <c r="R602" s="270">
        <v>43901</v>
      </c>
      <c r="S602" s="87" t="s">
        <v>1177</v>
      </c>
    </row>
    <row r="603" s="1" customFormat="1" ht="19.9" customHeight="1" spans="2:19">
      <c r="B603" s="253" t="s">
        <v>1281</v>
      </c>
      <c r="C603" s="224">
        <v>681253883</v>
      </c>
      <c r="D603" s="224" t="s">
        <v>1282</v>
      </c>
      <c r="E603" s="224">
        <v>17102786673</v>
      </c>
      <c r="F603" s="224" t="s">
        <v>27</v>
      </c>
      <c r="G603" s="254">
        <v>1000</v>
      </c>
      <c r="H603" s="254">
        <v>13545435217</v>
      </c>
      <c r="I603" s="224" t="s">
        <v>284</v>
      </c>
      <c r="J603" s="262" t="s">
        <v>285</v>
      </c>
      <c r="K603" s="259" t="s">
        <v>286</v>
      </c>
      <c r="L603" s="253" t="s">
        <v>1281</v>
      </c>
      <c r="M603" s="260">
        <v>5057.49</v>
      </c>
      <c r="N603" s="260"/>
      <c r="O603" s="260"/>
      <c r="P603" s="260"/>
      <c r="Q603" s="259" t="s">
        <v>31</v>
      </c>
      <c r="R603" s="270">
        <v>43901</v>
      </c>
      <c r="S603" s="87" t="s">
        <v>1177</v>
      </c>
    </row>
    <row r="604" ht="18" customHeight="1" spans="2:28">
      <c r="B604" s="253" t="s">
        <v>1283</v>
      </c>
      <c r="C604" s="226">
        <v>766328099</v>
      </c>
      <c r="D604" s="226" t="s">
        <v>1284</v>
      </c>
      <c r="E604" s="224">
        <v>17192714902</v>
      </c>
      <c r="F604" s="224" t="s">
        <v>27</v>
      </c>
      <c r="G604" s="254">
        <v>1000</v>
      </c>
      <c r="H604" s="254">
        <v>15072125895</v>
      </c>
      <c r="I604" s="224" t="s">
        <v>680</v>
      </c>
      <c r="J604" s="262" t="s">
        <v>285</v>
      </c>
      <c r="K604" s="259" t="s">
        <v>681</v>
      </c>
      <c r="L604" s="253" t="s">
        <v>1283</v>
      </c>
      <c r="M604" s="260">
        <v>5060.41</v>
      </c>
      <c r="N604" s="260"/>
      <c r="O604" s="260"/>
      <c r="P604" s="260"/>
      <c r="Q604" s="259" t="s">
        <v>31</v>
      </c>
      <c r="R604" s="250">
        <v>43910</v>
      </c>
      <c r="S604" s="87" t="s">
        <v>1177</v>
      </c>
      <c r="T604" s="6"/>
      <c r="U604" s="6"/>
      <c r="V604" s="6"/>
      <c r="W604" s="6"/>
      <c r="X604" s="6"/>
      <c r="Y604" s="6"/>
      <c r="Z604" s="6"/>
      <c r="AA604" s="6"/>
      <c r="AB604" s="6"/>
    </row>
    <row r="605" ht="18" customHeight="1" spans="2:28">
      <c r="B605" s="253" t="s">
        <v>1285</v>
      </c>
      <c r="C605" s="226">
        <v>750996734</v>
      </c>
      <c r="D605" s="226" t="s">
        <v>1286</v>
      </c>
      <c r="E605" s="224">
        <v>17192714870</v>
      </c>
      <c r="F605" s="224" t="s">
        <v>27</v>
      </c>
      <c r="G605" s="254">
        <v>1000</v>
      </c>
      <c r="H605" s="254">
        <v>15072125895</v>
      </c>
      <c r="I605" s="224" t="s">
        <v>680</v>
      </c>
      <c r="J605" s="262" t="s">
        <v>285</v>
      </c>
      <c r="K605" s="259" t="s">
        <v>681</v>
      </c>
      <c r="L605" s="253" t="s">
        <v>1285</v>
      </c>
      <c r="M605" s="260">
        <v>5063.58</v>
      </c>
      <c r="N605" s="260"/>
      <c r="O605" s="260"/>
      <c r="P605" s="260"/>
      <c r="Q605" s="259" t="s">
        <v>31</v>
      </c>
      <c r="R605" s="250">
        <v>43910</v>
      </c>
      <c r="S605" s="87" t="s">
        <v>1177</v>
      </c>
      <c r="T605" s="6"/>
      <c r="U605" s="6"/>
      <c r="V605" s="6"/>
      <c r="W605" s="6"/>
      <c r="X605" s="6"/>
      <c r="Y605" s="6"/>
      <c r="Z605" s="6"/>
      <c r="AA605" s="6"/>
      <c r="AB605" s="6"/>
    </row>
    <row r="606" ht="18" customHeight="1" spans="2:28">
      <c r="B606" s="255" t="s">
        <v>1287</v>
      </c>
      <c r="C606" s="224">
        <v>937725057</v>
      </c>
      <c r="D606" s="224" t="s">
        <v>1288</v>
      </c>
      <c r="E606" s="224">
        <v>16741725612</v>
      </c>
      <c r="F606" s="224" t="s">
        <v>27</v>
      </c>
      <c r="G606" s="254">
        <v>1000</v>
      </c>
      <c r="H606" s="254">
        <v>18771678907</v>
      </c>
      <c r="I606" s="224" t="s">
        <v>409</v>
      </c>
      <c r="J606" s="258" t="s">
        <v>109</v>
      </c>
      <c r="K606" s="259" t="s">
        <v>410</v>
      </c>
      <c r="L606" s="255" t="s">
        <v>1287</v>
      </c>
      <c r="M606" s="260">
        <v>5064.03</v>
      </c>
      <c r="N606" s="260"/>
      <c r="O606" s="260"/>
      <c r="P606" s="260"/>
      <c r="Q606" s="259" t="s">
        <v>31</v>
      </c>
      <c r="R606" s="270">
        <v>43901</v>
      </c>
      <c r="S606" s="87" t="s">
        <v>1177</v>
      </c>
      <c r="T606" s="6"/>
      <c r="U606" s="6"/>
      <c r="V606" s="6"/>
      <c r="W606" s="6"/>
      <c r="X606" s="6"/>
      <c r="Y606" s="6"/>
      <c r="Z606" s="6"/>
      <c r="AA606" s="6"/>
      <c r="AB606" s="6"/>
    </row>
    <row r="607" ht="18" customHeight="1" spans="2:28">
      <c r="B607" s="255" t="s">
        <v>1289</v>
      </c>
      <c r="C607" s="224">
        <v>895014302</v>
      </c>
      <c r="D607" s="224" t="s">
        <v>1290</v>
      </c>
      <c r="E607" s="224">
        <v>16741725614</v>
      </c>
      <c r="F607" s="224" t="s">
        <v>27</v>
      </c>
      <c r="G607" s="254">
        <v>1000</v>
      </c>
      <c r="H607" s="254">
        <v>18771678907</v>
      </c>
      <c r="I607" s="224" t="s">
        <v>409</v>
      </c>
      <c r="J607" s="258" t="s">
        <v>109</v>
      </c>
      <c r="K607" s="259" t="s">
        <v>410</v>
      </c>
      <c r="L607" s="255" t="s">
        <v>1289</v>
      </c>
      <c r="M607" s="260">
        <v>5056.88</v>
      </c>
      <c r="N607" s="260"/>
      <c r="O607" s="260"/>
      <c r="P607" s="260"/>
      <c r="Q607" s="259" t="s">
        <v>31</v>
      </c>
      <c r="R607" s="270">
        <v>43899</v>
      </c>
      <c r="S607" s="87" t="s">
        <v>1177</v>
      </c>
      <c r="T607" s="6"/>
      <c r="U607" s="6"/>
      <c r="V607" s="6"/>
      <c r="W607" s="6"/>
      <c r="X607" s="6"/>
      <c r="Y607" s="6"/>
      <c r="Z607" s="6"/>
      <c r="AA607" s="6"/>
      <c r="AB607" s="6"/>
    </row>
    <row r="608" ht="18" customHeight="1" spans="2:28">
      <c r="B608" s="255" t="s">
        <v>1291</v>
      </c>
      <c r="C608" s="224">
        <v>736217837</v>
      </c>
      <c r="D608" s="224" t="s">
        <v>1292</v>
      </c>
      <c r="E608" s="224">
        <v>16741725621</v>
      </c>
      <c r="F608" s="224" t="s">
        <v>27</v>
      </c>
      <c r="G608" s="254">
        <v>1000</v>
      </c>
      <c r="H608" s="254">
        <v>18771678907</v>
      </c>
      <c r="I608" s="224" t="s">
        <v>409</v>
      </c>
      <c r="J608" s="258" t="s">
        <v>109</v>
      </c>
      <c r="K608" s="259" t="s">
        <v>410</v>
      </c>
      <c r="L608" s="255" t="s">
        <v>1291</v>
      </c>
      <c r="M608" s="260">
        <v>8044.36</v>
      </c>
      <c r="N608" s="260"/>
      <c r="O608" s="260"/>
      <c r="P608" s="260"/>
      <c r="Q608" s="259" t="s">
        <v>31</v>
      </c>
      <c r="R608" s="270">
        <v>43899</v>
      </c>
      <c r="S608" s="87" t="s">
        <v>1177</v>
      </c>
      <c r="T608" s="6"/>
      <c r="U608" s="6"/>
      <c r="V608" s="6"/>
      <c r="W608" s="6"/>
      <c r="X608" s="6"/>
      <c r="Y608" s="6"/>
      <c r="Z608" s="6"/>
      <c r="AA608" s="6"/>
      <c r="AB608" s="6"/>
    </row>
    <row r="609" ht="18" customHeight="1" spans="2:28">
      <c r="B609" s="255" t="s">
        <v>1293</v>
      </c>
      <c r="C609" s="224">
        <v>487657557</v>
      </c>
      <c r="D609" s="224" t="s">
        <v>1294</v>
      </c>
      <c r="E609" s="224">
        <v>16741725625</v>
      </c>
      <c r="F609" s="224" t="s">
        <v>27</v>
      </c>
      <c r="G609" s="254">
        <v>1000</v>
      </c>
      <c r="H609" s="254">
        <v>18771678907</v>
      </c>
      <c r="I609" s="224" t="s">
        <v>409</v>
      </c>
      <c r="J609" s="265" t="s">
        <v>29</v>
      </c>
      <c r="K609" s="259" t="s">
        <v>410</v>
      </c>
      <c r="L609" s="255" t="s">
        <v>1293</v>
      </c>
      <c r="M609" s="260">
        <v>8041.79</v>
      </c>
      <c r="N609" s="260"/>
      <c r="O609" s="260"/>
      <c r="P609" s="260"/>
      <c r="Q609" s="259" t="s">
        <v>31</v>
      </c>
      <c r="R609" s="270">
        <v>43901</v>
      </c>
      <c r="S609" s="87" t="s">
        <v>1177</v>
      </c>
      <c r="T609" s="6"/>
      <c r="U609" s="6"/>
      <c r="V609" s="6"/>
      <c r="W609" s="6"/>
      <c r="X609" s="6"/>
      <c r="Y609" s="6"/>
      <c r="Z609" s="6"/>
      <c r="AA609" s="6"/>
      <c r="AB609" s="6"/>
    </row>
    <row r="610" ht="18" customHeight="1" spans="2:28">
      <c r="B610" s="255" t="s">
        <v>1295</v>
      </c>
      <c r="C610" s="224">
        <v>180156850</v>
      </c>
      <c r="D610" s="224" t="s">
        <v>1296</v>
      </c>
      <c r="E610" s="224">
        <v>16741725654</v>
      </c>
      <c r="F610" s="224" t="s">
        <v>27</v>
      </c>
      <c r="G610" s="254">
        <v>1000</v>
      </c>
      <c r="H610" s="254">
        <v>18771678907</v>
      </c>
      <c r="I610" s="224" t="s">
        <v>409</v>
      </c>
      <c r="J610" s="265" t="s">
        <v>29</v>
      </c>
      <c r="K610" s="259" t="s">
        <v>410</v>
      </c>
      <c r="L610" s="255" t="s">
        <v>1295</v>
      </c>
      <c r="M610" s="260">
        <v>5056.41</v>
      </c>
      <c r="N610" s="260"/>
      <c r="O610" s="260"/>
      <c r="P610" s="260"/>
      <c r="Q610" s="259" t="s">
        <v>31</v>
      </c>
      <c r="R610" s="270">
        <v>43901</v>
      </c>
      <c r="S610" s="87" t="s">
        <v>1177</v>
      </c>
      <c r="T610" s="6"/>
      <c r="U610" s="6"/>
      <c r="V610" s="6"/>
      <c r="W610" s="6"/>
      <c r="X610" s="6"/>
      <c r="Y610" s="6"/>
      <c r="Z610" s="6"/>
      <c r="AA610" s="6"/>
      <c r="AB610" s="6"/>
    </row>
    <row r="611" ht="18" customHeight="1" spans="2:28">
      <c r="B611" s="253" t="s">
        <v>1297</v>
      </c>
      <c r="C611" s="226">
        <v>482961740</v>
      </c>
      <c r="D611" s="226" t="s">
        <v>1298</v>
      </c>
      <c r="E611" s="224">
        <v>16741725282</v>
      </c>
      <c r="F611" s="224" t="s">
        <v>27</v>
      </c>
      <c r="G611" s="254">
        <v>1000</v>
      </c>
      <c r="H611" s="254">
        <v>13545445297</v>
      </c>
      <c r="I611" s="224" t="s">
        <v>313</v>
      </c>
      <c r="J611" s="265" t="s">
        <v>29</v>
      </c>
      <c r="K611" s="259" t="s">
        <v>314</v>
      </c>
      <c r="L611" s="253" t="s">
        <v>1297</v>
      </c>
      <c r="M611" s="260">
        <v>5183.19</v>
      </c>
      <c r="N611" s="260"/>
      <c r="O611" s="260"/>
      <c r="P611" s="260"/>
      <c r="Q611" s="259" t="s">
        <v>31</v>
      </c>
      <c r="R611" s="270">
        <v>43901</v>
      </c>
      <c r="S611" s="87" t="s">
        <v>1177</v>
      </c>
      <c r="T611" s="6"/>
      <c r="U611" s="6"/>
      <c r="V611" s="6"/>
      <c r="W611" s="6"/>
      <c r="X611" s="6"/>
      <c r="Y611" s="6"/>
      <c r="Z611" s="6"/>
      <c r="AA611" s="6"/>
      <c r="AB611" s="6"/>
    </row>
    <row r="612" ht="18" customHeight="1" spans="2:28">
      <c r="B612" s="253" t="s">
        <v>1299</v>
      </c>
      <c r="C612" s="226">
        <v>529143746</v>
      </c>
      <c r="D612" s="226" t="s">
        <v>1300</v>
      </c>
      <c r="E612" s="224">
        <v>16741725286</v>
      </c>
      <c r="F612" s="224" t="s">
        <v>27</v>
      </c>
      <c r="G612" s="254">
        <v>1000</v>
      </c>
      <c r="H612" s="254">
        <v>13545445297</v>
      </c>
      <c r="I612" s="224" t="s">
        <v>313</v>
      </c>
      <c r="J612" s="265" t="s">
        <v>29</v>
      </c>
      <c r="K612" s="259" t="s">
        <v>314</v>
      </c>
      <c r="L612" s="253" t="s">
        <v>1299</v>
      </c>
      <c r="M612" s="260">
        <v>4962.61</v>
      </c>
      <c r="N612" s="260"/>
      <c r="O612" s="260"/>
      <c r="P612" s="260"/>
      <c r="Q612" s="259" t="s">
        <v>31</v>
      </c>
      <c r="R612" s="270">
        <v>43901</v>
      </c>
      <c r="S612" s="87" t="s">
        <v>1177</v>
      </c>
      <c r="T612" s="6"/>
      <c r="U612" s="6"/>
      <c r="V612" s="6"/>
      <c r="W612" s="6"/>
      <c r="X612" s="6"/>
      <c r="Y612" s="6"/>
      <c r="Z612" s="6"/>
      <c r="AA612" s="6"/>
      <c r="AB612" s="6"/>
    </row>
    <row r="613" ht="18" customHeight="1" spans="2:28">
      <c r="B613" s="253" t="s">
        <v>1301</v>
      </c>
      <c r="C613" s="224">
        <v>967913148</v>
      </c>
      <c r="D613" s="224" t="s">
        <v>1302</v>
      </c>
      <c r="E613" s="224">
        <v>17136866810</v>
      </c>
      <c r="F613" s="224" t="s">
        <v>107</v>
      </c>
      <c r="G613" s="254">
        <v>1000</v>
      </c>
      <c r="H613" s="254">
        <v>13632223538</v>
      </c>
      <c r="I613" s="224" t="s">
        <v>567</v>
      </c>
      <c r="J613" s="279" t="s">
        <v>367</v>
      </c>
      <c r="K613" s="259" t="s">
        <v>568</v>
      </c>
      <c r="L613" s="253" t="s">
        <v>1301</v>
      </c>
      <c r="M613" s="260">
        <v>4960.15</v>
      </c>
      <c r="N613" s="260"/>
      <c r="O613" s="260"/>
      <c r="P613" s="260"/>
      <c r="Q613" s="259" t="s">
        <v>31</v>
      </c>
      <c r="R613" s="250">
        <v>43910</v>
      </c>
      <c r="S613" s="87" t="s">
        <v>1177</v>
      </c>
      <c r="T613" s="6"/>
      <c r="U613" s="6"/>
      <c r="V613" s="6"/>
      <c r="W613" s="6"/>
      <c r="X613" s="6"/>
      <c r="Y613" s="6"/>
      <c r="Z613" s="6"/>
      <c r="AA613" s="6"/>
      <c r="AB613" s="6"/>
    </row>
    <row r="614" ht="18" customHeight="1" spans="2:28">
      <c r="B614" s="253" t="s">
        <v>1303</v>
      </c>
      <c r="C614" s="224">
        <v>184441541</v>
      </c>
      <c r="D614" s="224" t="s">
        <v>1304</v>
      </c>
      <c r="E614" s="224">
        <v>17043396024</v>
      </c>
      <c r="F614" s="224" t="s">
        <v>101</v>
      </c>
      <c r="G614" s="254">
        <v>1000</v>
      </c>
      <c r="H614" s="254">
        <v>13422075559</v>
      </c>
      <c r="I614" s="224" t="s">
        <v>102</v>
      </c>
      <c r="J614" s="261" t="s">
        <v>103</v>
      </c>
      <c r="K614" s="259" t="s">
        <v>104</v>
      </c>
      <c r="L614" s="253" t="s">
        <v>1303</v>
      </c>
      <c r="M614" s="260">
        <v>9036.42</v>
      </c>
      <c r="N614" s="260"/>
      <c r="O614" s="260"/>
      <c r="P614" s="260"/>
      <c r="Q614" s="303"/>
      <c r="R614" s="304"/>
      <c r="S614" s="8" t="s">
        <v>1305</v>
      </c>
      <c r="T614" s="6"/>
      <c r="U614" s="6"/>
      <c r="V614" s="6"/>
      <c r="W614" s="6"/>
      <c r="X614" s="6"/>
      <c r="Y614" s="6"/>
      <c r="Z614" s="6"/>
      <c r="AA614" s="6"/>
      <c r="AB614" s="6"/>
    </row>
    <row r="615" s="1" customFormat="1" ht="19.9" customHeight="1" spans="2:27">
      <c r="B615" s="87"/>
      <c r="C615" s="22"/>
      <c r="D615" s="22"/>
      <c r="E615" s="2"/>
      <c r="F615" s="2"/>
      <c r="G615" s="2"/>
      <c r="H615" s="2"/>
      <c r="I615" s="2"/>
      <c r="J615" s="280"/>
      <c r="K615" s="22"/>
      <c r="L615" s="87"/>
      <c r="M615" s="44"/>
      <c r="N615" s="44"/>
      <c r="O615" s="281"/>
      <c r="P615" s="281"/>
      <c r="Q615" s="82"/>
      <c r="AA615" s="271"/>
    </row>
    <row r="616" ht="18" customHeight="1" spans="7:22">
      <c r="G616" s="23">
        <f>SUM(G470:G615)</f>
        <v>145000</v>
      </c>
      <c r="M616" s="47">
        <f>SUM(M470:M615)</f>
        <v>384877.85</v>
      </c>
      <c r="N616" s="47">
        <f>SUM(N470:N615)</f>
        <v>4958</v>
      </c>
      <c r="S616" s="6"/>
      <c r="V616" s="47"/>
    </row>
    <row r="617" ht="18" customHeight="1" spans="13:22">
      <c r="M617" s="47">
        <f>M616+N616</f>
        <v>389835.85</v>
      </c>
      <c r="V617" s="47"/>
    </row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s="2" customFormat="1" ht="18" customHeight="1" spans="2:27">
      <c r="B627" s="272"/>
      <c r="J627" s="282"/>
      <c r="K627" s="22"/>
      <c r="L627" s="87"/>
      <c r="M627" s="44"/>
      <c r="N627" s="44"/>
      <c r="O627" s="44"/>
      <c r="P627" s="283"/>
      <c r="Q627" s="284"/>
      <c r="R627" s="87"/>
      <c r="AA627" s="311"/>
    </row>
    <row r="628" s="2" customFormat="1" ht="18" customHeight="1" spans="2:27">
      <c r="B628" s="272"/>
      <c r="J628" s="282"/>
      <c r="K628" s="22"/>
      <c r="L628" s="87"/>
      <c r="M628" s="284" t="s">
        <v>1306</v>
      </c>
      <c r="N628" s="284" t="s">
        <v>658</v>
      </c>
      <c r="O628" s="284" t="s">
        <v>1307</v>
      </c>
      <c r="P628" s="178" t="s">
        <v>1308</v>
      </c>
      <c r="Q628" s="178" t="s">
        <v>23</v>
      </c>
      <c r="R628" s="178" t="s">
        <v>24</v>
      </c>
      <c r="AA628" s="311"/>
    </row>
    <row r="629" ht="18" customHeight="1" spans="2:28">
      <c r="B629" s="273" t="s">
        <v>1309</v>
      </c>
      <c r="C629" s="274">
        <v>268982910</v>
      </c>
      <c r="D629" s="274" t="s">
        <v>1310</v>
      </c>
      <c r="E629" s="274">
        <v>17136866769</v>
      </c>
      <c r="F629" s="274" t="s">
        <v>107</v>
      </c>
      <c r="G629" s="274">
        <v>1000</v>
      </c>
      <c r="H629" s="274">
        <v>17665435181</v>
      </c>
      <c r="I629" s="274" t="s">
        <v>988</v>
      </c>
      <c r="J629" s="285" t="s">
        <v>109</v>
      </c>
      <c r="K629" s="276" t="s">
        <v>989</v>
      </c>
      <c r="L629" s="273" t="s">
        <v>1309</v>
      </c>
      <c r="M629" s="286">
        <v>43800</v>
      </c>
      <c r="N629" s="287">
        <v>4928.12</v>
      </c>
      <c r="O629" s="287">
        <v>699</v>
      </c>
      <c r="P629" s="287">
        <v>699</v>
      </c>
      <c r="Q629" s="305" t="s">
        <v>31</v>
      </c>
      <c r="R629" s="286">
        <v>43910</v>
      </c>
      <c r="S629" s="87"/>
      <c r="T629" s="6"/>
      <c r="U629" s="6"/>
      <c r="V629" s="6"/>
      <c r="W629" s="6"/>
      <c r="X629" s="6"/>
      <c r="Y629" s="6"/>
      <c r="Z629" s="6"/>
      <c r="AA629" s="124"/>
      <c r="AB629" s="6"/>
    </row>
    <row r="630" ht="18" customHeight="1" spans="2:28">
      <c r="B630" s="273" t="s">
        <v>1311</v>
      </c>
      <c r="C630" s="274">
        <v>630678610</v>
      </c>
      <c r="D630" s="274" t="s">
        <v>1312</v>
      </c>
      <c r="E630" s="274">
        <v>17136866682</v>
      </c>
      <c r="F630" s="274" t="s">
        <v>107</v>
      </c>
      <c r="G630" s="274">
        <v>1000</v>
      </c>
      <c r="H630" s="274">
        <v>13422075559</v>
      </c>
      <c r="I630" s="274" t="s">
        <v>567</v>
      </c>
      <c r="J630" s="288" t="s">
        <v>29</v>
      </c>
      <c r="K630" s="276" t="s">
        <v>568</v>
      </c>
      <c r="L630" s="273" t="s">
        <v>1311</v>
      </c>
      <c r="M630" s="286">
        <v>43804</v>
      </c>
      <c r="N630" s="287">
        <v>0</v>
      </c>
      <c r="O630" s="287">
        <v>1999</v>
      </c>
      <c r="P630" s="287">
        <v>1999</v>
      </c>
      <c r="Q630" s="305" t="s">
        <v>31</v>
      </c>
      <c r="R630" s="286">
        <v>43805</v>
      </c>
      <c r="S630" s="87"/>
      <c r="T630" s="6"/>
      <c r="U630" s="6"/>
      <c r="V630" s="6"/>
      <c r="W630" s="6"/>
      <c r="X630" s="6"/>
      <c r="Y630" s="6"/>
      <c r="Z630" s="6"/>
      <c r="AA630" s="124"/>
      <c r="AB630" s="6"/>
    </row>
    <row r="631" ht="18" customHeight="1" spans="2:28">
      <c r="B631" s="273" t="s">
        <v>1313</v>
      </c>
      <c r="C631" s="274">
        <v>918111221</v>
      </c>
      <c r="D631" s="274" t="s">
        <v>1314</v>
      </c>
      <c r="E631" s="274">
        <v>17136866636</v>
      </c>
      <c r="F631" s="274" t="s">
        <v>107</v>
      </c>
      <c r="G631" s="274">
        <v>1000</v>
      </c>
      <c r="H631" s="274">
        <v>13422075559</v>
      </c>
      <c r="I631" s="274" t="s">
        <v>567</v>
      </c>
      <c r="J631" s="288" t="s">
        <v>29</v>
      </c>
      <c r="K631" s="276" t="s">
        <v>568</v>
      </c>
      <c r="L631" s="273" t="s">
        <v>1313</v>
      </c>
      <c r="M631" s="286">
        <v>43804</v>
      </c>
      <c r="N631" s="287">
        <v>0</v>
      </c>
      <c r="O631" s="287">
        <v>1999</v>
      </c>
      <c r="P631" s="287">
        <v>1999</v>
      </c>
      <c r="Q631" s="305" t="s">
        <v>31</v>
      </c>
      <c r="R631" s="286">
        <v>43805</v>
      </c>
      <c r="S631" s="87"/>
      <c r="T631" s="6"/>
      <c r="U631" s="6"/>
      <c r="V631" s="6"/>
      <c r="W631" s="6"/>
      <c r="X631" s="6"/>
      <c r="Y631" s="6"/>
      <c r="Z631" s="6"/>
      <c r="AA631" s="124"/>
      <c r="AB631" s="6"/>
    </row>
    <row r="632" ht="18" customHeight="1" spans="2:28">
      <c r="B632" s="273" t="s">
        <v>1315</v>
      </c>
      <c r="C632" s="274">
        <v>600095235</v>
      </c>
      <c r="D632" s="274" t="s">
        <v>1316</v>
      </c>
      <c r="E632" s="274">
        <v>17136866637</v>
      </c>
      <c r="F632" s="274" t="s">
        <v>107</v>
      </c>
      <c r="G632" s="274">
        <v>1000</v>
      </c>
      <c r="H632" s="274">
        <v>13422075559</v>
      </c>
      <c r="I632" s="274" t="s">
        <v>567</v>
      </c>
      <c r="J632" s="288" t="s">
        <v>29</v>
      </c>
      <c r="K632" s="276" t="s">
        <v>568</v>
      </c>
      <c r="L632" s="273" t="s">
        <v>1315</v>
      </c>
      <c r="M632" s="286">
        <v>43804</v>
      </c>
      <c r="N632" s="287">
        <v>0</v>
      </c>
      <c r="O632" s="287">
        <v>2999</v>
      </c>
      <c r="P632" s="287">
        <v>2999</v>
      </c>
      <c r="Q632" s="305" t="s">
        <v>31</v>
      </c>
      <c r="R632" s="286">
        <v>43805</v>
      </c>
      <c r="S632" s="87"/>
      <c r="T632" s="6"/>
      <c r="U632" s="6"/>
      <c r="V632" s="6"/>
      <c r="W632" s="6"/>
      <c r="X632" s="6"/>
      <c r="Y632" s="6"/>
      <c r="Z632" s="6"/>
      <c r="AA632" s="124"/>
      <c r="AB632" s="6"/>
    </row>
    <row r="633" ht="18" customHeight="1" spans="2:28">
      <c r="B633" s="273" t="s">
        <v>1317</v>
      </c>
      <c r="C633" s="274">
        <v>215087361</v>
      </c>
      <c r="D633" s="274" t="s">
        <v>1318</v>
      </c>
      <c r="E633" s="274">
        <v>17136866623</v>
      </c>
      <c r="F633" s="274" t="s">
        <v>107</v>
      </c>
      <c r="G633" s="274">
        <v>1000</v>
      </c>
      <c r="H633" s="274">
        <v>13632223538</v>
      </c>
      <c r="I633" s="274" t="s">
        <v>567</v>
      </c>
      <c r="J633" s="289" t="s">
        <v>103</v>
      </c>
      <c r="K633" s="276" t="s">
        <v>568</v>
      </c>
      <c r="L633" s="273" t="s">
        <v>1317</v>
      </c>
      <c r="M633" s="286">
        <v>43804</v>
      </c>
      <c r="N633" s="287">
        <v>0</v>
      </c>
      <c r="O633" s="287">
        <v>2999</v>
      </c>
      <c r="P633" s="287">
        <v>2999</v>
      </c>
      <c r="Q633" s="305" t="s">
        <v>31</v>
      </c>
      <c r="R633" s="286">
        <v>43805</v>
      </c>
      <c r="S633" s="87"/>
      <c r="T633" s="6"/>
      <c r="U633" s="6"/>
      <c r="V633" s="6"/>
      <c r="W633" s="6"/>
      <c r="X633" s="6"/>
      <c r="Y633" s="6"/>
      <c r="Z633" s="6"/>
      <c r="AA633" s="124"/>
      <c r="AB633" s="6"/>
    </row>
    <row r="634" ht="18" customHeight="1" spans="2:28">
      <c r="B634" s="273" t="s">
        <v>1319</v>
      </c>
      <c r="C634" s="274">
        <v>477781296</v>
      </c>
      <c r="D634" s="274" t="s">
        <v>1320</v>
      </c>
      <c r="E634" s="274">
        <v>17136866801</v>
      </c>
      <c r="F634" s="274" t="s">
        <v>107</v>
      </c>
      <c r="G634" s="274">
        <v>1000</v>
      </c>
      <c r="H634" s="274">
        <v>13632223538</v>
      </c>
      <c r="I634" s="274" t="s">
        <v>567</v>
      </c>
      <c r="J634" s="290" t="s">
        <v>367</v>
      </c>
      <c r="K634" s="276" t="s">
        <v>568</v>
      </c>
      <c r="L634" s="273" t="s">
        <v>1319</v>
      </c>
      <c r="M634" s="286">
        <v>43804</v>
      </c>
      <c r="N634" s="287">
        <v>0</v>
      </c>
      <c r="O634" s="287">
        <v>999</v>
      </c>
      <c r="P634" s="287">
        <v>999</v>
      </c>
      <c r="Q634" s="305" t="s">
        <v>31</v>
      </c>
      <c r="R634" s="286">
        <v>43805</v>
      </c>
      <c r="S634" s="87"/>
      <c r="T634" s="6"/>
      <c r="U634" s="6"/>
      <c r="V634" s="6"/>
      <c r="W634" s="6"/>
      <c r="X634" s="6"/>
      <c r="Y634" s="6"/>
      <c r="Z634" s="6"/>
      <c r="AA634" s="124"/>
      <c r="AB634" s="6"/>
    </row>
    <row r="635" ht="18" customHeight="1" spans="2:28">
      <c r="B635" s="273" t="s">
        <v>1321</v>
      </c>
      <c r="C635" s="274">
        <v>444285451</v>
      </c>
      <c r="D635" s="274" t="s">
        <v>1322</v>
      </c>
      <c r="E635" s="274">
        <v>17136866503</v>
      </c>
      <c r="F635" s="274" t="s">
        <v>107</v>
      </c>
      <c r="G635" s="274">
        <v>1000</v>
      </c>
      <c r="H635" s="274">
        <v>17665435181</v>
      </c>
      <c r="I635" s="274" t="s">
        <v>988</v>
      </c>
      <c r="J635" s="289" t="s">
        <v>103</v>
      </c>
      <c r="K635" s="276" t="s">
        <v>989</v>
      </c>
      <c r="L635" s="273" t="s">
        <v>1321</v>
      </c>
      <c r="M635" s="286">
        <v>43804</v>
      </c>
      <c r="N635" s="287">
        <v>0</v>
      </c>
      <c r="O635" s="287">
        <v>2999</v>
      </c>
      <c r="P635" s="287">
        <v>2999</v>
      </c>
      <c r="Q635" s="305" t="s">
        <v>31</v>
      </c>
      <c r="R635" s="286">
        <v>43805</v>
      </c>
      <c r="S635" s="87"/>
      <c r="T635" s="6"/>
      <c r="U635" s="6"/>
      <c r="V635" s="6"/>
      <c r="W635" s="6"/>
      <c r="X635" s="6"/>
      <c r="Y635" s="6"/>
      <c r="Z635" s="6"/>
      <c r="AA635" s="124"/>
      <c r="AB635" s="6"/>
    </row>
    <row r="636" ht="18" customHeight="1" spans="2:28">
      <c r="B636" s="273" t="s">
        <v>1323</v>
      </c>
      <c r="C636" s="274">
        <v>349760780</v>
      </c>
      <c r="D636" s="274" t="s">
        <v>1324</v>
      </c>
      <c r="E636" s="274">
        <v>17136866613</v>
      </c>
      <c r="F636" s="274" t="s">
        <v>107</v>
      </c>
      <c r="G636" s="274">
        <v>1000</v>
      </c>
      <c r="H636" s="274">
        <v>13632223538</v>
      </c>
      <c r="I636" s="274" t="s">
        <v>567</v>
      </c>
      <c r="J636" s="290" t="s">
        <v>367</v>
      </c>
      <c r="K636" s="276" t="s">
        <v>568</v>
      </c>
      <c r="L636" s="273" t="s">
        <v>1323</v>
      </c>
      <c r="M636" s="286">
        <v>43812</v>
      </c>
      <c r="N636" s="287">
        <v>0</v>
      </c>
      <c r="O636" s="287">
        <v>2999</v>
      </c>
      <c r="P636" s="287">
        <v>2999</v>
      </c>
      <c r="Q636" s="305" t="s">
        <v>31</v>
      </c>
      <c r="R636" s="286">
        <v>43805</v>
      </c>
      <c r="S636" s="87"/>
      <c r="T636" s="6"/>
      <c r="U636" s="6"/>
      <c r="V636" s="6"/>
      <c r="W636" s="6"/>
      <c r="X636" s="6"/>
      <c r="Y636" s="6"/>
      <c r="Z636" s="6"/>
      <c r="AA636" s="124"/>
      <c r="AB636" s="6"/>
    </row>
    <row r="637" ht="18" customHeight="1" spans="2:28">
      <c r="B637" s="273" t="s">
        <v>1325</v>
      </c>
      <c r="C637" s="274">
        <v>507835794</v>
      </c>
      <c r="D637" s="274" t="s">
        <v>1326</v>
      </c>
      <c r="E637" s="274">
        <v>17136866504</v>
      </c>
      <c r="F637" s="274" t="s">
        <v>107</v>
      </c>
      <c r="G637" s="274">
        <v>1000</v>
      </c>
      <c r="H637" s="274">
        <v>17665435181</v>
      </c>
      <c r="I637" s="274" t="s">
        <v>988</v>
      </c>
      <c r="J637" s="289" t="s">
        <v>103</v>
      </c>
      <c r="K637" s="276" t="s">
        <v>989</v>
      </c>
      <c r="L637" s="273" t="s">
        <v>1325</v>
      </c>
      <c r="M637" s="286">
        <v>43816</v>
      </c>
      <c r="N637" s="287">
        <v>4787.05</v>
      </c>
      <c r="O637" s="287">
        <v>499</v>
      </c>
      <c r="P637" s="287">
        <v>499</v>
      </c>
      <c r="Q637" s="305" t="s">
        <v>31</v>
      </c>
      <c r="R637" s="286">
        <v>43805</v>
      </c>
      <c r="S637" s="87"/>
      <c r="T637" s="6"/>
      <c r="U637" s="6"/>
      <c r="V637" s="6"/>
      <c r="W637" s="6"/>
      <c r="X637" s="6"/>
      <c r="Y637" s="6"/>
      <c r="Z637" s="6"/>
      <c r="AA637" s="124"/>
      <c r="AB637" s="6"/>
    </row>
    <row r="638" ht="18" customHeight="1" spans="2:28">
      <c r="B638" s="273" t="s">
        <v>1327</v>
      </c>
      <c r="C638" s="274">
        <v>213007386</v>
      </c>
      <c r="D638" s="274" t="s">
        <v>1328</v>
      </c>
      <c r="E638" s="274">
        <v>17136866505</v>
      </c>
      <c r="F638" s="274" t="s">
        <v>107</v>
      </c>
      <c r="G638" s="274">
        <v>1000</v>
      </c>
      <c r="H638" s="274">
        <v>17665435181</v>
      </c>
      <c r="I638" s="274" t="s">
        <v>988</v>
      </c>
      <c r="J638" s="289" t="s">
        <v>103</v>
      </c>
      <c r="K638" s="276" t="s">
        <v>989</v>
      </c>
      <c r="L638" s="273" t="s">
        <v>1327</v>
      </c>
      <c r="M638" s="286">
        <v>43822</v>
      </c>
      <c r="N638" s="287">
        <v>499</v>
      </c>
      <c r="O638" s="287">
        <v>499</v>
      </c>
      <c r="P638" s="287">
        <v>499</v>
      </c>
      <c r="Q638" s="305" t="s">
        <v>31</v>
      </c>
      <c r="R638" s="286">
        <v>43805</v>
      </c>
      <c r="S638" s="87"/>
      <c r="T638" s="6"/>
      <c r="U638" s="6"/>
      <c r="V638" s="6"/>
      <c r="W638" s="6"/>
      <c r="X638" s="6"/>
      <c r="Y638" s="6"/>
      <c r="Z638" s="6"/>
      <c r="AA638" s="124"/>
      <c r="AB638" s="6"/>
    </row>
    <row r="639" ht="18" customHeight="1" spans="2:28">
      <c r="B639" s="273" t="s">
        <v>1329</v>
      </c>
      <c r="C639" s="274">
        <v>331024212</v>
      </c>
      <c r="D639" s="274" t="s">
        <v>1330</v>
      </c>
      <c r="E639" s="274">
        <v>17192711477</v>
      </c>
      <c r="F639" s="274" t="s">
        <v>27</v>
      </c>
      <c r="G639" s="274">
        <v>1000</v>
      </c>
      <c r="H639" s="274">
        <v>13545476959</v>
      </c>
      <c r="I639" s="274" t="s">
        <v>265</v>
      </c>
      <c r="J639" s="285" t="s">
        <v>109</v>
      </c>
      <c r="K639" s="276" t="s">
        <v>266</v>
      </c>
      <c r="L639" s="273" t="s">
        <v>1329</v>
      </c>
      <c r="M639" s="286">
        <v>43824</v>
      </c>
      <c r="N639" s="287">
        <v>2263.92</v>
      </c>
      <c r="O639" s="287">
        <v>499</v>
      </c>
      <c r="P639" s="287">
        <v>499</v>
      </c>
      <c r="Q639" s="305" t="s">
        <v>31</v>
      </c>
      <c r="R639" s="286">
        <v>43805</v>
      </c>
      <c r="S639" s="87"/>
      <c r="T639" s="6"/>
      <c r="U639" s="6"/>
      <c r="V639" s="6"/>
      <c r="W639" s="6"/>
      <c r="X639" s="6"/>
      <c r="Y639" s="6"/>
      <c r="Z639" s="6"/>
      <c r="AA639" s="124"/>
      <c r="AB639" s="6"/>
    </row>
    <row r="640" ht="18" customHeight="1" spans="2:28">
      <c r="B640" s="273" t="s">
        <v>1331</v>
      </c>
      <c r="C640" s="274">
        <v>113483256</v>
      </c>
      <c r="D640" s="274" t="s">
        <v>1332</v>
      </c>
      <c r="E640" s="274">
        <v>17192714406</v>
      </c>
      <c r="F640" s="274" t="s">
        <v>27</v>
      </c>
      <c r="G640" s="274">
        <v>1000</v>
      </c>
      <c r="H640" s="274">
        <v>18872118075</v>
      </c>
      <c r="I640" s="274" t="s">
        <v>389</v>
      </c>
      <c r="J640" s="291" t="s">
        <v>170</v>
      </c>
      <c r="K640" s="276" t="s">
        <v>390</v>
      </c>
      <c r="L640" s="273" t="s">
        <v>1331</v>
      </c>
      <c r="M640" s="286">
        <v>43835</v>
      </c>
      <c r="N640" s="287">
        <v>51.31</v>
      </c>
      <c r="O640" s="287">
        <v>499</v>
      </c>
      <c r="P640" s="287">
        <v>499</v>
      </c>
      <c r="Q640" s="305" t="s">
        <v>31</v>
      </c>
      <c r="R640" s="286">
        <v>43805</v>
      </c>
      <c r="S640" s="87"/>
      <c r="T640" s="6"/>
      <c r="U640" s="6"/>
      <c r="V640" s="6"/>
      <c r="W640" s="6"/>
      <c r="X640" s="6"/>
      <c r="Y640" s="6"/>
      <c r="Z640" s="6"/>
      <c r="AA640" s="124"/>
      <c r="AB640" s="6"/>
    </row>
    <row r="641" ht="18" customHeight="1" spans="2:28">
      <c r="B641" s="273" t="s">
        <v>1333</v>
      </c>
      <c r="C641" s="274">
        <v>454744757</v>
      </c>
      <c r="D641" s="274" t="s">
        <v>1334</v>
      </c>
      <c r="E641" s="274">
        <v>17136866583</v>
      </c>
      <c r="F641" s="274" t="s">
        <v>107</v>
      </c>
      <c r="G641" s="274">
        <v>1000</v>
      </c>
      <c r="H641" s="274">
        <v>17665435181</v>
      </c>
      <c r="I641" s="274" t="s">
        <v>988</v>
      </c>
      <c r="J641" s="285" t="s">
        <v>109</v>
      </c>
      <c r="K641" s="276" t="s">
        <v>989</v>
      </c>
      <c r="L641" s="273" t="s">
        <v>1333</v>
      </c>
      <c r="M641" s="286">
        <v>43835</v>
      </c>
      <c r="N641" s="287">
        <v>15911.13</v>
      </c>
      <c r="O641" s="287">
        <v>299</v>
      </c>
      <c r="P641" s="287">
        <v>299</v>
      </c>
      <c r="Q641" s="305" t="s">
        <v>31</v>
      </c>
      <c r="R641" s="286">
        <v>43805</v>
      </c>
      <c r="S641" s="87"/>
      <c r="T641" s="6"/>
      <c r="U641" s="6"/>
      <c r="V641" s="6"/>
      <c r="W641" s="6"/>
      <c r="X641" s="6"/>
      <c r="Y641" s="6"/>
      <c r="Z641" s="6"/>
      <c r="AA641" s="124"/>
      <c r="AB641" s="6"/>
    </row>
    <row r="642" ht="18" customHeight="1" spans="2:28">
      <c r="B642" s="273" t="s">
        <v>1335</v>
      </c>
      <c r="C642" s="274">
        <v>684448612</v>
      </c>
      <c r="D642" s="274" t="s">
        <v>1336</v>
      </c>
      <c r="E642" s="274">
        <v>17192715424</v>
      </c>
      <c r="F642" s="274" t="s">
        <v>27</v>
      </c>
      <c r="G642" s="274">
        <v>1000</v>
      </c>
      <c r="H642" s="274">
        <v>18672882330</v>
      </c>
      <c r="I642" s="274" t="s">
        <v>361</v>
      </c>
      <c r="J642" s="285" t="s">
        <v>109</v>
      </c>
      <c r="K642" s="276" t="s">
        <v>362</v>
      </c>
      <c r="L642" s="273" t="s">
        <v>1335</v>
      </c>
      <c r="M642" s="286">
        <v>43836</v>
      </c>
      <c r="N642" s="287">
        <v>88.76</v>
      </c>
      <c r="O642" s="287">
        <v>499</v>
      </c>
      <c r="P642" s="287">
        <v>499</v>
      </c>
      <c r="Q642" s="305" t="s">
        <v>31</v>
      </c>
      <c r="R642" s="286">
        <v>43845</v>
      </c>
      <c r="S642" s="87"/>
      <c r="T642" s="6"/>
      <c r="U642" s="6"/>
      <c r="V642" s="6"/>
      <c r="W642" s="6"/>
      <c r="X642" s="6"/>
      <c r="Y642" s="6"/>
      <c r="Z642" s="6"/>
      <c r="AA642" s="124"/>
      <c r="AB642" s="6"/>
    </row>
    <row r="643" ht="18" customHeight="1" spans="2:28">
      <c r="B643" s="275" t="s">
        <v>1337</v>
      </c>
      <c r="C643" s="274">
        <v>967409589</v>
      </c>
      <c r="D643" s="274" t="s">
        <v>1338</v>
      </c>
      <c r="E643" s="274">
        <v>17192714857</v>
      </c>
      <c r="F643" s="274" t="s">
        <v>27</v>
      </c>
      <c r="G643" s="274">
        <v>1000</v>
      </c>
      <c r="H643" s="274">
        <v>15072125895</v>
      </c>
      <c r="I643" s="274" t="s">
        <v>680</v>
      </c>
      <c r="J643" s="292" t="s">
        <v>285</v>
      </c>
      <c r="K643" s="293" t="s">
        <v>681</v>
      </c>
      <c r="L643" s="275" t="s">
        <v>1337</v>
      </c>
      <c r="M643" s="286">
        <v>43839</v>
      </c>
      <c r="N643" s="294">
        <v>7937.21</v>
      </c>
      <c r="O643" s="294">
        <v>199</v>
      </c>
      <c r="P643" s="294">
        <v>199</v>
      </c>
      <c r="Q643" s="306" t="s">
        <v>31</v>
      </c>
      <c r="R643" s="286">
        <v>43843</v>
      </c>
      <c r="S643" s="87"/>
      <c r="T643" s="6"/>
      <c r="U643" s="6"/>
      <c r="V643" s="6"/>
      <c r="W643" s="6"/>
      <c r="X643" s="6"/>
      <c r="Y643" s="6"/>
      <c r="Z643" s="6"/>
      <c r="AA643" s="124"/>
      <c r="AB643" s="6"/>
    </row>
    <row r="644" ht="18" customHeight="1" spans="2:28">
      <c r="B644" s="273" t="s">
        <v>1339</v>
      </c>
      <c r="C644" s="274">
        <v>753428435</v>
      </c>
      <c r="D644" s="274" t="s">
        <v>1340</v>
      </c>
      <c r="E644" s="274">
        <v>17136866695</v>
      </c>
      <c r="F644" s="274" t="s">
        <v>664</v>
      </c>
      <c r="G644" s="274">
        <v>1000</v>
      </c>
      <c r="H644" s="274">
        <v>13422075559</v>
      </c>
      <c r="I644" s="274" t="s">
        <v>567</v>
      </c>
      <c r="J644" s="295" t="s">
        <v>29</v>
      </c>
      <c r="K644" s="276" t="s">
        <v>568</v>
      </c>
      <c r="L644" s="273" t="s">
        <v>1339</v>
      </c>
      <c r="M644" s="286">
        <v>43842</v>
      </c>
      <c r="N644" s="287">
        <v>0</v>
      </c>
      <c r="O644" s="287">
        <v>999</v>
      </c>
      <c r="P644" s="287">
        <v>999</v>
      </c>
      <c r="Q644" s="305" t="s">
        <v>31</v>
      </c>
      <c r="R644" s="286">
        <v>43843</v>
      </c>
      <c r="S644" s="87"/>
      <c r="T644" s="6"/>
      <c r="U644" s="6"/>
      <c r="V644" s="6"/>
      <c r="W644" s="6"/>
      <c r="X644" s="6"/>
      <c r="Y644" s="6"/>
      <c r="Z644" s="6"/>
      <c r="AA644" s="124"/>
      <c r="AB644" s="6"/>
    </row>
    <row r="645" ht="18" customHeight="1" spans="2:28">
      <c r="B645" s="273" t="s">
        <v>1341</v>
      </c>
      <c r="C645" s="274">
        <v>977087809</v>
      </c>
      <c r="D645" s="274" t="s">
        <v>1342</v>
      </c>
      <c r="E645" s="274">
        <v>17192710418</v>
      </c>
      <c r="F645" s="274" t="s">
        <v>27</v>
      </c>
      <c r="G645" s="274">
        <v>1000</v>
      </c>
      <c r="H645" s="274">
        <v>13545476959</v>
      </c>
      <c r="I645" s="274" t="s">
        <v>265</v>
      </c>
      <c r="J645" s="296" t="s">
        <v>103</v>
      </c>
      <c r="K645" s="276" t="s">
        <v>266</v>
      </c>
      <c r="L645" s="273" t="s">
        <v>1341</v>
      </c>
      <c r="M645" s="286">
        <v>43843</v>
      </c>
      <c r="N645" s="287">
        <v>5000</v>
      </c>
      <c r="O645" s="287">
        <v>299</v>
      </c>
      <c r="P645" s="287">
        <v>299</v>
      </c>
      <c r="Q645" s="305" t="s">
        <v>31</v>
      </c>
      <c r="R645" s="286">
        <v>43910</v>
      </c>
      <c r="S645" s="87"/>
      <c r="T645" s="6"/>
      <c r="U645" s="6"/>
      <c r="V645" s="6"/>
      <c r="W645" s="6"/>
      <c r="X645" s="6"/>
      <c r="Y645" s="6"/>
      <c r="Z645" s="6"/>
      <c r="AA645" s="124"/>
      <c r="AB645" s="6"/>
    </row>
    <row r="646" ht="18" customHeight="1" spans="2:28">
      <c r="B646" s="273" t="s">
        <v>1343</v>
      </c>
      <c r="C646" s="274">
        <v>130750649</v>
      </c>
      <c r="D646" s="274" t="s">
        <v>1344</v>
      </c>
      <c r="E646" s="274">
        <v>17136866603</v>
      </c>
      <c r="F646" s="274" t="s">
        <v>107</v>
      </c>
      <c r="G646" s="274">
        <v>1000</v>
      </c>
      <c r="H646" s="274">
        <v>13422075559</v>
      </c>
      <c r="I646" s="274" t="s">
        <v>567</v>
      </c>
      <c r="J646" s="295" t="s">
        <v>29</v>
      </c>
      <c r="K646" s="276" t="s">
        <v>568</v>
      </c>
      <c r="L646" s="273" t="s">
        <v>1343</v>
      </c>
      <c r="M646" s="286">
        <v>43843</v>
      </c>
      <c r="N646" s="287">
        <v>0</v>
      </c>
      <c r="O646" s="287">
        <v>499</v>
      </c>
      <c r="P646" s="287">
        <v>499</v>
      </c>
      <c r="Q646" s="305" t="s">
        <v>31</v>
      </c>
      <c r="R646" s="286">
        <v>43843</v>
      </c>
      <c r="S646" s="87"/>
      <c r="T646" s="6"/>
      <c r="U646" s="6"/>
      <c r="V646" s="6"/>
      <c r="W646" s="6"/>
      <c r="X646" s="6"/>
      <c r="Y646" s="6"/>
      <c r="Z646" s="6"/>
      <c r="AA646" s="124"/>
      <c r="AB646" s="6"/>
    </row>
    <row r="647" ht="18" customHeight="1" spans="2:28">
      <c r="B647" s="273" t="s">
        <v>1345</v>
      </c>
      <c r="C647" s="274">
        <v>219126796</v>
      </c>
      <c r="D647" s="274" t="s">
        <v>1346</v>
      </c>
      <c r="E647" s="274">
        <v>17192710435</v>
      </c>
      <c r="F647" s="274" t="s">
        <v>27</v>
      </c>
      <c r="G647" s="274">
        <v>1000</v>
      </c>
      <c r="H647" s="274">
        <v>13545476959</v>
      </c>
      <c r="I647" s="274" t="s">
        <v>265</v>
      </c>
      <c r="J647" s="285" t="s">
        <v>109</v>
      </c>
      <c r="K647" s="276" t="s">
        <v>266</v>
      </c>
      <c r="L647" s="273" t="s">
        <v>1345</v>
      </c>
      <c r="M647" s="286">
        <v>43843</v>
      </c>
      <c r="N647" s="287">
        <v>4995.54</v>
      </c>
      <c r="O647" s="287">
        <v>2999</v>
      </c>
      <c r="P647" s="287">
        <v>2999</v>
      </c>
      <c r="Q647" s="305" t="s">
        <v>31</v>
      </c>
      <c r="R647" s="286">
        <v>43910</v>
      </c>
      <c r="S647" s="87"/>
      <c r="T647" s="6"/>
      <c r="U647" s="6"/>
      <c r="V647" s="6"/>
      <c r="W647" s="6"/>
      <c r="X647" s="6"/>
      <c r="Y647" s="6"/>
      <c r="Z647" s="6"/>
      <c r="AA647" s="124"/>
      <c r="AB647" s="6"/>
    </row>
    <row r="648" ht="18" customHeight="1" spans="2:28">
      <c r="B648" s="273" t="s">
        <v>1347</v>
      </c>
      <c r="C648" s="274">
        <v>181226772</v>
      </c>
      <c r="D648" s="274" t="s">
        <v>1348</v>
      </c>
      <c r="E648" s="274">
        <v>17192710422</v>
      </c>
      <c r="F648" s="274" t="s">
        <v>27</v>
      </c>
      <c r="G648" s="274">
        <v>1000</v>
      </c>
      <c r="H648" s="274">
        <v>13545476959</v>
      </c>
      <c r="I648" s="274" t="s">
        <v>265</v>
      </c>
      <c r="J648" s="296" t="s">
        <v>103</v>
      </c>
      <c r="K648" s="276" t="s">
        <v>266</v>
      </c>
      <c r="L648" s="273" t="s">
        <v>1347</v>
      </c>
      <c r="M648" s="286">
        <v>43843</v>
      </c>
      <c r="N648" s="287">
        <v>0</v>
      </c>
      <c r="O648" s="287">
        <v>999</v>
      </c>
      <c r="P648" s="287">
        <v>999</v>
      </c>
      <c r="Q648" s="305" t="s">
        <v>31</v>
      </c>
      <c r="R648" s="286">
        <v>43845</v>
      </c>
      <c r="S648" s="87"/>
      <c r="T648" s="6"/>
      <c r="U648" s="6"/>
      <c r="V648" s="6"/>
      <c r="W648" s="6"/>
      <c r="X648" s="6"/>
      <c r="Y648" s="6"/>
      <c r="Z648" s="6"/>
      <c r="AA648" s="124"/>
      <c r="AB648" s="6"/>
    </row>
    <row r="649" ht="18" customHeight="1" spans="2:28">
      <c r="B649" s="273" t="s">
        <v>1349</v>
      </c>
      <c r="C649" s="274">
        <v>454392321</v>
      </c>
      <c r="D649" s="274" t="s">
        <v>1350</v>
      </c>
      <c r="E649" s="274">
        <v>17192714895</v>
      </c>
      <c r="F649" s="274" t="s">
        <v>27</v>
      </c>
      <c r="G649" s="274">
        <v>1000</v>
      </c>
      <c r="H649" s="274">
        <v>15072125895</v>
      </c>
      <c r="I649" s="274" t="s">
        <v>680</v>
      </c>
      <c r="J649" s="296" t="s">
        <v>103</v>
      </c>
      <c r="K649" s="276" t="s">
        <v>681</v>
      </c>
      <c r="L649" s="273" t="s">
        <v>1349</v>
      </c>
      <c r="M649" s="286">
        <v>43844</v>
      </c>
      <c r="N649" s="287">
        <v>499</v>
      </c>
      <c r="O649" s="287">
        <v>499</v>
      </c>
      <c r="P649" s="287">
        <v>499</v>
      </c>
      <c r="Q649" s="305" t="s">
        <v>31</v>
      </c>
      <c r="R649" s="286">
        <v>43910</v>
      </c>
      <c r="S649" s="87"/>
      <c r="T649" s="6"/>
      <c r="U649" s="6"/>
      <c r="V649" s="6"/>
      <c r="W649" s="6"/>
      <c r="X649" s="6"/>
      <c r="Y649" s="6"/>
      <c r="Z649" s="6"/>
      <c r="AA649" s="124"/>
      <c r="AB649" s="6"/>
    </row>
    <row r="650" ht="18" customHeight="1" spans="2:28">
      <c r="B650" s="273" t="s">
        <v>1351</v>
      </c>
      <c r="C650" s="274">
        <v>682570578</v>
      </c>
      <c r="D650" s="274" t="s">
        <v>1352</v>
      </c>
      <c r="E650" s="274">
        <v>17192714454</v>
      </c>
      <c r="F650" s="274" t="s">
        <v>27</v>
      </c>
      <c r="G650" s="274">
        <v>1000</v>
      </c>
      <c r="H650" s="274">
        <v>18872118075</v>
      </c>
      <c r="I650" s="274" t="s">
        <v>389</v>
      </c>
      <c r="J650" s="291" t="s">
        <v>170</v>
      </c>
      <c r="K650" s="276" t="s">
        <v>390</v>
      </c>
      <c r="L650" s="273" t="s">
        <v>1351</v>
      </c>
      <c r="M650" s="286">
        <v>43844</v>
      </c>
      <c r="N650" s="287">
        <v>5702.62</v>
      </c>
      <c r="O650" s="297">
        <v>4999</v>
      </c>
      <c r="P650" s="297">
        <v>4999</v>
      </c>
      <c r="Q650" s="305" t="s">
        <v>31</v>
      </c>
      <c r="R650" s="286">
        <v>43910</v>
      </c>
      <c r="S650" s="127"/>
      <c r="T650" s="6"/>
      <c r="U650" s="6"/>
      <c r="V650" s="6"/>
      <c r="W650" s="6"/>
      <c r="X650" s="6"/>
      <c r="Y650" s="6"/>
      <c r="Z650" s="6"/>
      <c r="AA650" s="124"/>
      <c r="AB650" s="6"/>
    </row>
    <row r="651" ht="18" customHeight="1" spans="2:28">
      <c r="B651" s="273" t="s">
        <v>1353</v>
      </c>
      <c r="C651" s="274">
        <v>802853086</v>
      </c>
      <c r="D651" s="274" t="s">
        <v>1354</v>
      </c>
      <c r="E651" s="274">
        <v>17192714827</v>
      </c>
      <c r="F651" s="274" t="s">
        <v>27</v>
      </c>
      <c r="G651" s="274">
        <v>1000</v>
      </c>
      <c r="H651" s="274">
        <v>15072125895</v>
      </c>
      <c r="I651" s="274" t="s">
        <v>680</v>
      </c>
      <c r="J651" s="296" t="s">
        <v>103</v>
      </c>
      <c r="K651" s="276" t="s">
        <v>681</v>
      </c>
      <c r="L651" s="273" t="s">
        <v>1353</v>
      </c>
      <c r="M651" s="286">
        <v>43844</v>
      </c>
      <c r="N651" s="287">
        <v>5402.37</v>
      </c>
      <c r="O651" s="287">
        <v>4999</v>
      </c>
      <c r="P651" s="287">
        <v>4999</v>
      </c>
      <c r="Q651" s="305" t="s">
        <v>31</v>
      </c>
      <c r="R651" s="286">
        <v>43910</v>
      </c>
      <c r="S651" s="87"/>
      <c r="T651" s="6"/>
      <c r="U651" s="6"/>
      <c r="V651" s="6"/>
      <c r="W651" s="6"/>
      <c r="X651" s="6"/>
      <c r="Y651" s="6"/>
      <c r="Z651" s="6"/>
      <c r="AA651" s="124"/>
      <c r="AB651" s="6"/>
    </row>
    <row r="652" ht="18" customHeight="1" spans="2:28">
      <c r="B652" s="273" t="s">
        <v>1355</v>
      </c>
      <c r="C652" s="274">
        <v>839938800</v>
      </c>
      <c r="D652" s="274" t="s">
        <v>1356</v>
      </c>
      <c r="E652" s="274">
        <v>17192714526</v>
      </c>
      <c r="F652" s="274" t="s">
        <v>27</v>
      </c>
      <c r="G652" s="274">
        <v>1000</v>
      </c>
      <c r="H652" s="274">
        <v>18872118075</v>
      </c>
      <c r="I652" s="274" t="s">
        <v>389</v>
      </c>
      <c r="J652" s="295" t="s">
        <v>29</v>
      </c>
      <c r="K652" s="276" t="s">
        <v>390</v>
      </c>
      <c r="L652" s="273" t="s">
        <v>1355</v>
      </c>
      <c r="M652" s="286">
        <v>43847</v>
      </c>
      <c r="N652" s="287">
        <v>0.57</v>
      </c>
      <c r="O652" s="297">
        <v>899</v>
      </c>
      <c r="P652" s="297">
        <v>899</v>
      </c>
      <c r="Q652" s="305" t="s">
        <v>31</v>
      </c>
      <c r="R652" s="286">
        <v>43910</v>
      </c>
      <c r="S652" s="127"/>
      <c r="T652" s="6"/>
      <c r="U652" s="6"/>
      <c r="V652" s="6"/>
      <c r="W652" s="6"/>
      <c r="X652" s="6"/>
      <c r="Y652" s="6"/>
      <c r="Z652" s="6"/>
      <c r="AA652" s="124"/>
      <c r="AB652" s="6"/>
    </row>
    <row r="653" ht="18" customHeight="1" spans="2:28">
      <c r="B653" s="273" t="s">
        <v>1357</v>
      </c>
      <c r="C653" s="276">
        <v>514366622</v>
      </c>
      <c r="D653" s="276" t="s">
        <v>1358</v>
      </c>
      <c r="E653" s="274">
        <v>17192714826</v>
      </c>
      <c r="F653" s="274" t="s">
        <v>27</v>
      </c>
      <c r="G653" s="274">
        <v>1000</v>
      </c>
      <c r="H653" s="274">
        <v>15072125895</v>
      </c>
      <c r="I653" s="274" t="s">
        <v>680</v>
      </c>
      <c r="J653" s="296" t="s">
        <v>103</v>
      </c>
      <c r="K653" s="276" t="s">
        <v>681</v>
      </c>
      <c r="L653" s="273" t="s">
        <v>1357</v>
      </c>
      <c r="M653" s="286">
        <v>43848</v>
      </c>
      <c r="N653" s="287">
        <v>0</v>
      </c>
      <c r="O653" s="287">
        <v>599</v>
      </c>
      <c r="P653" s="287">
        <v>599</v>
      </c>
      <c r="Q653" s="307"/>
      <c r="R653" s="267"/>
      <c r="S653" s="127"/>
      <c r="T653" s="6"/>
      <c r="U653" s="6"/>
      <c r="V653" s="6"/>
      <c r="W653" s="6"/>
      <c r="X653" s="6"/>
      <c r="Y653" s="6"/>
      <c r="Z653" s="6"/>
      <c r="AA653" s="124"/>
      <c r="AB653" s="6"/>
    </row>
    <row r="654" ht="18" customHeight="1" spans="2:28">
      <c r="B654" s="273" t="s">
        <v>1359</v>
      </c>
      <c r="C654" s="274">
        <v>398503572</v>
      </c>
      <c r="D654" s="274" t="s">
        <v>1360</v>
      </c>
      <c r="E654" s="274">
        <v>17192714901</v>
      </c>
      <c r="F654" s="274" t="s">
        <v>27</v>
      </c>
      <c r="G654" s="274">
        <v>1000</v>
      </c>
      <c r="H654" s="274">
        <v>18672882330</v>
      </c>
      <c r="I654" s="274" t="s">
        <v>361</v>
      </c>
      <c r="J654" s="290" t="s">
        <v>367</v>
      </c>
      <c r="K654" s="276" t="s">
        <v>362</v>
      </c>
      <c r="L654" s="273" t="s">
        <v>1359</v>
      </c>
      <c r="M654" s="286">
        <v>43850</v>
      </c>
      <c r="N654" s="287">
        <v>0</v>
      </c>
      <c r="O654" s="287">
        <v>999</v>
      </c>
      <c r="P654" s="287">
        <v>999</v>
      </c>
      <c r="Q654" s="307"/>
      <c r="R654" s="267"/>
      <c r="S654" s="87"/>
      <c r="T654" s="6"/>
      <c r="U654" s="6"/>
      <c r="V654" s="6"/>
      <c r="W654" s="6"/>
      <c r="X654" s="6"/>
      <c r="Y654" s="6"/>
      <c r="Z654" s="6"/>
      <c r="AA654" s="124"/>
      <c r="AB654" s="6"/>
    </row>
    <row r="655" ht="18" customHeight="1" spans="2:28">
      <c r="B655" s="273" t="s">
        <v>1361</v>
      </c>
      <c r="C655" s="276">
        <v>186860011</v>
      </c>
      <c r="D655" s="276" t="s">
        <v>1362</v>
      </c>
      <c r="E655" s="274">
        <v>17192715185</v>
      </c>
      <c r="F655" s="274" t="s">
        <v>27</v>
      </c>
      <c r="G655" s="274">
        <v>1000</v>
      </c>
      <c r="H655" s="274">
        <v>15072125895</v>
      </c>
      <c r="I655" s="274" t="s">
        <v>680</v>
      </c>
      <c r="J655" s="296" t="s">
        <v>103</v>
      </c>
      <c r="K655" s="276" t="s">
        <v>681</v>
      </c>
      <c r="L655" s="273" t="s">
        <v>1361</v>
      </c>
      <c r="M655" s="286">
        <v>43850</v>
      </c>
      <c r="N655" s="287">
        <v>0.01</v>
      </c>
      <c r="O655" s="287">
        <v>499</v>
      </c>
      <c r="P655" s="287">
        <v>499</v>
      </c>
      <c r="Q655" s="305" t="s">
        <v>31</v>
      </c>
      <c r="R655" s="286">
        <v>43910</v>
      </c>
      <c r="S655" s="87"/>
      <c r="T655" s="6"/>
      <c r="U655" s="6"/>
      <c r="V655" s="6"/>
      <c r="W655" s="6"/>
      <c r="X655" s="6"/>
      <c r="Y655" s="6"/>
      <c r="Z655" s="6"/>
      <c r="AA655" s="124"/>
      <c r="AB655" s="6"/>
    </row>
    <row r="656" ht="18" customHeight="1" spans="2:28">
      <c r="B656" s="273" t="s">
        <v>1363</v>
      </c>
      <c r="C656" s="274" t="s">
        <v>1364</v>
      </c>
      <c r="D656" s="274" t="s">
        <v>1365</v>
      </c>
      <c r="E656" s="274">
        <v>18545646530</v>
      </c>
      <c r="F656" s="274" t="s">
        <v>664</v>
      </c>
      <c r="G656" s="274">
        <v>1000</v>
      </c>
      <c r="H656" s="274">
        <v>13422075559</v>
      </c>
      <c r="I656" s="274" t="s">
        <v>567</v>
      </c>
      <c r="J656" s="295" t="s">
        <v>29</v>
      </c>
      <c r="K656" s="276" t="s">
        <v>568</v>
      </c>
      <c r="L656" s="273" t="s">
        <v>1363</v>
      </c>
      <c r="M656" s="286">
        <v>43850</v>
      </c>
      <c r="N656" s="287">
        <v>0.01</v>
      </c>
      <c r="O656" s="287">
        <v>199</v>
      </c>
      <c r="P656" s="287">
        <v>199</v>
      </c>
      <c r="Q656" s="307"/>
      <c r="R656" s="267"/>
      <c r="S656" s="87"/>
      <c r="T656" s="6"/>
      <c r="U656" s="6"/>
      <c r="V656" s="6"/>
      <c r="W656" s="6"/>
      <c r="X656" s="6"/>
      <c r="Y656" s="6"/>
      <c r="Z656" s="6"/>
      <c r="AA656" s="124"/>
      <c r="AB656" s="6"/>
    </row>
    <row r="657" ht="18" customHeight="1" spans="2:28">
      <c r="B657" s="273" t="s">
        <v>1366</v>
      </c>
      <c r="C657" s="274">
        <v>941787777</v>
      </c>
      <c r="D657" s="274" t="s">
        <v>1367</v>
      </c>
      <c r="E657" s="274">
        <v>16572877634</v>
      </c>
      <c r="F657" s="274" t="s">
        <v>27</v>
      </c>
      <c r="G657" s="274">
        <v>1000</v>
      </c>
      <c r="H657" s="274">
        <v>17520439418</v>
      </c>
      <c r="I657" s="274" t="s">
        <v>377</v>
      </c>
      <c r="J657" s="289" t="s">
        <v>285</v>
      </c>
      <c r="K657" s="276" t="s">
        <v>378</v>
      </c>
      <c r="L657" s="273" t="s">
        <v>1366</v>
      </c>
      <c r="M657" s="286">
        <v>43850</v>
      </c>
      <c r="N657" s="287">
        <v>0.83</v>
      </c>
      <c r="O657" s="287">
        <v>1999</v>
      </c>
      <c r="P657" s="287">
        <v>1999</v>
      </c>
      <c r="Q657" s="276" t="s">
        <v>31</v>
      </c>
      <c r="R657" s="286">
        <v>43861</v>
      </c>
      <c r="S657" s="87"/>
      <c r="T657" s="6"/>
      <c r="U657" s="6"/>
      <c r="V657" s="6"/>
      <c r="W657" s="6"/>
      <c r="X657" s="6"/>
      <c r="Y657" s="6"/>
      <c r="Z657" s="6"/>
      <c r="AA657" s="124"/>
      <c r="AB657" s="6"/>
    </row>
    <row r="658" ht="18" customHeight="1" spans="2:28">
      <c r="B658" s="273" t="s">
        <v>1368</v>
      </c>
      <c r="C658" s="274">
        <v>500397570</v>
      </c>
      <c r="D658" s="274" t="s">
        <v>1369</v>
      </c>
      <c r="E658" s="274">
        <v>17136866618</v>
      </c>
      <c r="F658" s="274" t="s">
        <v>107</v>
      </c>
      <c r="G658" s="274">
        <v>1000</v>
      </c>
      <c r="H658" s="274">
        <v>13632223538</v>
      </c>
      <c r="I658" s="274" t="s">
        <v>567</v>
      </c>
      <c r="J658" s="296" t="s">
        <v>103</v>
      </c>
      <c r="K658" s="276" t="s">
        <v>568</v>
      </c>
      <c r="L658" s="273" t="s">
        <v>1368</v>
      </c>
      <c r="M658" s="286">
        <v>43850</v>
      </c>
      <c r="N658" s="287">
        <v>0.57</v>
      </c>
      <c r="O658" s="287">
        <v>499</v>
      </c>
      <c r="P658" s="287">
        <v>499</v>
      </c>
      <c r="Q658" s="276" t="s">
        <v>31</v>
      </c>
      <c r="R658" s="286">
        <v>43910</v>
      </c>
      <c r="S658" s="87"/>
      <c r="T658" s="6"/>
      <c r="U658" s="6"/>
      <c r="V658" s="6"/>
      <c r="W658" s="6"/>
      <c r="X658" s="6"/>
      <c r="Y658" s="6"/>
      <c r="Z658" s="6"/>
      <c r="AA658" s="124"/>
      <c r="AB658" s="6"/>
    </row>
    <row r="659" ht="18" customHeight="1" spans="2:28">
      <c r="B659" s="277" t="s">
        <v>1370</v>
      </c>
      <c r="C659" s="274">
        <v>360233269</v>
      </c>
      <c r="D659" s="274" t="s">
        <v>1371</v>
      </c>
      <c r="E659" s="274">
        <v>17192714374</v>
      </c>
      <c r="F659" s="274" t="s">
        <v>27</v>
      </c>
      <c r="G659" s="274">
        <v>1000</v>
      </c>
      <c r="H659" s="274">
        <v>18872118075</v>
      </c>
      <c r="I659" s="274" t="s">
        <v>389</v>
      </c>
      <c r="J659" s="298" t="s">
        <v>170</v>
      </c>
      <c r="K659" s="276" t="s">
        <v>390</v>
      </c>
      <c r="L659" s="277" t="s">
        <v>1370</v>
      </c>
      <c r="M659" s="286">
        <v>43850</v>
      </c>
      <c r="N659" s="299">
        <v>4956.99</v>
      </c>
      <c r="O659" s="300">
        <v>399</v>
      </c>
      <c r="P659" s="300">
        <v>399</v>
      </c>
      <c r="Q659" s="305" t="s">
        <v>31</v>
      </c>
      <c r="R659" s="286">
        <v>43910</v>
      </c>
      <c r="S659" s="127"/>
      <c r="T659" s="6"/>
      <c r="U659" s="6"/>
      <c r="V659" s="6"/>
      <c r="W659" s="6"/>
      <c r="X659" s="6"/>
      <c r="Y659" s="6"/>
      <c r="Z659" s="6"/>
      <c r="AA659" s="124"/>
      <c r="AB659" s="6"/>
    </row>
    <row r="660" ht="18" customHeight="1" spans="2:28">
      <c r="B660" s="273" t="s">
        <v>1372</v>
      </c>
      <c r="C660" s="274">
        <v>489371538</v>
      </c>
      <c r="D660" s="274" t="s">
        <v>1373</v>
      </c>
      <c r="E660" s="274">
        <v>16574121485</v>
      </c>
      <c r="F660" s="274" t="s">
        <v>27</v>
      </c>
      <c r="G660" s="274">
        <v>1000</v>
      </c>
      <c r="H660" s="274">
        <v>17720254512</v>
      </c>
      <c r="I660" s="274" t="s">
        <v>253</v>
      </c>
      <c r="J660" s="301" t="s">
        <v>294</v>
      </c>
      <c r="K660" s="276" t="s">
        <v>254</v>
      </c>
      <c r="L660" s="273" t="s">
        <v>1372</v>
      </c>
      <c r="M660" s="286">
        <v>43851</v>
      </c>
      <c r="N660" s="287">
        <v>0.07</v>
      </c>
      <c r="O660" s="287">
        <v>499</v>
      </c>
      <c r="P660" s="287">
        <v>499</v>
      </c>
      <c r="Q660" s="276" t="s">
        <v>31</v>
      </c>
      <c r="R660" s="286">
        <v>43894</v>
      </c>
      <c r="S660" s="87"/>
      <c r="T660" s="6"/>
      <c r="U660" s="6"/>
      <c r="V660" s="6"/>
      <c r="W660" s="6"/>
      <c r="X660" s="6"/>
      <c r="Y660" s="6"/>
      <c r="Z660" s="6"/>
      <c r="AA660" s="124"/>
      <c r="AB660" s="6"/>
    </row>
    <row r="661" ht="18" customHeight="1" spans="2:28">
      <c r="B661" s="273" t="s">
        <v>1374</v>
      </c>
      <c r="C661" s="274">
        <v>845490762</v>
      </c>
      <c r="D661" s="274" t="s">
        <v>1375</v>
      </c>
      <c r="E661" s="274">
        <v>17136866512</v>
      </c>
      <c r="F661" s="274" t="s">
        <v>664</v>
      </c>
      <c r="G661" s="274">
        <v>1000</v>
      </c>
      <c r="H661" s="274">
        <v>13422075559</v>
      </c>
      <c r="I661" s="274" t="s">
        <v>567</v>
      </c>
      <c r="J661" s="295" t="s">
        <v>29</v>
      </c>
      <c r="K661" s="276" t="s">
        <v>568</v>
      </c>
      <c r="L661" s="273" t="s">
        <v>1374</v>
      </c>
      <c r="M661" s="286">
        <v>43853</v>
      </c>
      <c r="N661" s="287">
        <v>0.23</v>
      </c>
      <c r="O661" s="287">
        <v>199</v>
      </c>
      <c r="P661" s="287">
        <v>199</v>
      </c>
      <c r="Q661" s="307"/>
      <c r="R661" s="267"/>
      <c r="S661" s="87"/>
      <c r="T661" s="6"/>
      <c r="U661" s="6"/>
      <c r="V661" s="6"/>
      <c r="W661" s="6"/>
      <c r="X661" s="6"/>
      <c r="Y661" s="6"/>
      <c r="Z661" s="6"/>
      <c r="AA661" s="124"/>
      <c r="AB661" s="6"/>
    </row>
    <row r="662" ht="18" customHeight="1" spans="2:28">
      <c r="B662" s="273" t="s">
        <v>1376</v>
      </c>
      <c r="C662" s="274">
        <v>988088279</v>
      </c>
      <c r="D662" s="274" t="s">
        <v>1377</v>
      </c>
      <c r="E662" s="274">
        <v>16741725439</v>
      </c>
      <c r="F662" s="274" t="s">
        <v>27</v>
      </c>
      <c r="G662" s="274">
        <v>1000</v>
      </c>
      <c r="H662" s="274">
        <v>18327671812</v>
      </c>
      <c r="I662" s="274" t="s">
        <v>247</v>
      </c>
      <c r="J662" s="295" t="s">
        <v>29</v>
      </c>
      <c r="K662" s="276" t="s">
        <v>298</v>
      </c>
      <c r="L662" s="273" t="s">
        <v>1376</v>
      </c>
      <c r="M662" s="286">
        <v>43854</v>
      </c>
      <c r="N662" s="287">
        <v>337.57</v>
      </c>
      <c r="O662" s="297">
        <v>199</v>
      </c>
      <c r="P662" s="297">
        <v>199</v>
      </c>
      <c r="Q662" s="308" t="s">
        <v>31</v>
      </c>
      <c r="R662" s="286">
        <v>43869</v>
      </c>
      <c r="S662" s="127"/>
      <c r="T662" s="6"/>
      <c r="U662" s="6"/>
      <c r="V662" s="6"/>
      <c r="W662" s="6"/>
      <c r="X662" s="6"/>
      <c r="Y662" s="6"/>
      <c r="Z662" s="6"/>
      <c r="AA662" s="124"/>
      <c r="AB662" s="6"/>
    </row>
    <row r="663" ht="18" customHeight="1" spans="2:28">
      <c r="B663" s="277" t="s">
        <v>1378</v>
      </c>
      <c r="C663" s="274">
        <v>104951308</v>
      </c>
      <c r="D663" s="274" t="s">
        <v>1379</v>
      </c>
      <c r="E663" s="274">
        <v>16741725445</v>
      </c>
      <c r="F663" s="274" t="s">
        <v>27</v>
      </c>
      <c r="G663" s="274">
        <v>1000</v>
      </c>
      <c r="H663" s="274">
        <v>18327671812</v>
      </c>
      <c r="I663" s="274" t="s">
        <v>247</v>
      </c>
      <c r="J663" s="302" t="s">
        <v>29</v>
      </c>
      <c r="K663" s="276" t="s">
        <v>298</v>
      </c>
      <c r="L663" s="277" t="s">
        <v>1378</v>
      </c>
      <c r="M663" s="286">
        <v>43860</v>
      </c>
      <c r="N663" s="299">
        <v>3999</v>
      </c>
      <c r="O663" s="299">
        <v>3999</v>
      </c>
      <c r="P663" s="299">
        <v>3999</v>
      </c>
      <c r="Q663" s="309" t="s">
        <v>31</v>
      </c>
      <c r="R663" s="286">
        <v>43869</v>
      </c>
      <c r="S663" s="310"/>
      <c r="T663" s="6"/>
      <c r="U663" s="6"/>
      <c r="V663" s="6"/>
      <c r="W663" s="6"/>
      <c r="X663" s="6"/>
      <c r="Y663" s="6"/>
      <c r="Z663" s="6"/>
      <c r="AA663" s="124"/>
      <c r="AB663" s="6"/>
    </row>
    <row r="664" ht="18" customHeight="1" spans="2:28">
      <c r="B664" s="273" t="s">
        <v>1380</v>
      </c>
      <c r="C664" s="274">
        <v>653234061</v>
      </c>
      <c r="D664" s="274" t="s">
        <v>1381</v>
      </c>
      <c r="E664" s="274">
        <v>16572201241</v>
      </c>
      <c r="F664" s="274" t="s">
        <v>27</v>
      </c>
      <c r="G664" s="274">
        <v>1000</v>
      </c>
      <c r="H664" s="274">
        <v>17720254512</v>
      </c>
      <c r="I664" s="274" t="s">
        <v>253</v>
      </c>
      <c r="J664" s="296" t="s">
        <v>103</v>
      </c>
      <c r="K664" s="276" t="s">
        <v>254</v>
      </c>
      <c r="L664" s="273" t="s">
        <v>1380</v>
      </c>
      <c r="M664" s="286">
        <v>43864</v>
      </c>
      <c r="N664" s="287">
        <v>1999.18</v>
      </c>
      <c r="O664" s="287">
        <v>1999</v>
      </c>
      <c r="P664" s="287">
        <v>1999</v>
      </c>
      <c r="Q664" s="276" t="s">
        <v>31</v>
      </c>
      <c r="R664" s="286">
        <v>43867</v>
      </c>
      <c r="S664" s="8"/>
      <c r="T664" s="6"/>
      <c r="U664" s="6"/>
      <c r="V664" s="6"/>
      <c r="W664" s="6"/>
      <c r="X664" s="6"/>
      <c r="Y664" s="6"/>
      <c r="Z664" s="6"/>
      <c r="AA664" s="124"/>
      <c r="AB664" s="6"/>
    </row>
    <row r="665" ht="18" customHeight="1" spans="2:28">
      <c r="B665" s="273" t="s">
        <v>1382</v>
      </c>
      <c r="C665" s="274">
        <v>122195321</v>
      </c>
      <c r="D665" s="274" t="s">
        <v>1383</v>
      </c>
      <c r="E665" s="274">
        <v>17135384592</v>
      </c>
      <c r="F665" s="274" t="s">
        <v>27</v>
      </c>
      <c r="G665" s="274">
        <v>1000</v>
      </c>
      <c r="H665" s="274">
        <v>17720254512</v>
      </c>
      <c r="I665" s="274" t="s">
        <v>253</v>
      </c>
      <c r="J665" s="301" t="s">
        <v>294</v>
      </c>
      <c r="K665" s="276" t="s">
        <v>254</v>
      </c>
      <c r="L665" s="273" t="s">
        <v>1382</v>
      </c>
      <c r="M665" s="286">
        <v>43868</v>
      </c>
      <c r="N665" s="287">
        <v>199</v>
      </c>
      <c r="O665" s="287">
        <v>199</v>
      </c>
      <c r="P665" s="287">
        <v>199</v>
      </c>
      <c r="Q665" s="276" t="s">
        <v>31</v>
      </c>
      <c r="R665" s="286">
        <v>43868</v>
      </c>
      <c r="S665" s="8"/>
      <c r="T665" s="6"/>
      <c r="U665" s="6"/>
      <c r="V665" s="6"/>
      <c r="W665" s="6"/>
      <c r="X665" s="6"/>
      <c r="Y665" s="6"/>
      <c r="Z665" s="6"/>
      <c r="AA665" s="124"/>
      <c r="AB665" s="6"/>
    </row>
    <row r="666" ht="18" customHeight="1" spans="2:28">
      <c r="B666" s="273" t="s">
        <v>1384</v>
      </c>
      <c r="C666" s="274">
        <v>775043960</v>
      </c>
      <c r="D666" s="274" t="s">
        <v>1385</v>
      </c>
      <c r="E666" s="274">
        <v>17038923334</v>
      </c>
      <c r="F666" s="274" t="s">
        <v>27</v>
      </c>
      <c r="G666" s="274">
        <v>1000</v>
      </c>
      <c r="H666" s="274">
        <v>18771691121</v>
      </c>
      <c r="I666" s="274" t="s">
        <v>258</v>
      </c>
      <c r="J666" s="296" t="s">
        <v>103</v>
      </c>
      <c r="K666" s="276" t="s">
        <v>259</v>
      </c>
      <c r="L666" s="273" t="s">
        <v>1384</v>
      </c>
      <c r="M666" s="286">
        <v>43872</v>
      </c>
      <c r="N666" s="287">
        <v>0.22</v>
      </c>
      <c r="O666" s="287">
        <v>2999</v>
      </c>
      <c r="P666" s="287">
        <v>2999</v>
      </c>
      <c r="Q666" s="276" t="s">
        <v>31</v>
      </c>
      <c r="R666" s="286">
        <v>43894</v>
      </c>
      <c r="S666" s="127"/>
      <c r="T666" s="6"/>
      <c r="U666" s="6"/>
      <c r="V666" s="6"/>
      <c r="W666" s="6"/>
      <c r="X666" s="6"/>
      <c r="Y666" s="6"/>
      <c r="Z666" s="6"/>
      <c r="AA666" s="124"/>
      <c r="AB666" s="6"/>
    </row>
    <row r="667" ht="18" customHeight="1" spans="2:28">
      <c r="B667" s="278" t="s">
        <v>1386</v>
      </c>
      <c r="C667" s="274">
        <v>162832708</v>
      </c>
      <c r="D667" s="274" t="s">
        <v>1387</v>
      </c>
      <c r="E667" s="274">
        <v>16741725467</v>
      </c>
      <c r="F667" s="274" t="s">
        <v>27</v>
      </c>
      <c r="G667" s="274">
        <v>1000</v>
      </c>
      <c r="H667" s="274">
        <v>13545472582</v>
      </c>
      <c r="I667" s="274" t="s">
        <v>370</v>
      </c>
      <c r="J667" s="289" t="s">
        <v>285</v>
      </c>
      <c r="K667" s="276" t="s">
        <v>371</v>
      </c>
      <c r="L667" s="278" t="s">
        <v>1386</v>
      </c>
      <c r="M667" s="286">
        <v>43873</v>
      </c>
      <c r="N667" s="287">
        <v>7741.22</v>
      </c>
      <c r="O667" s="287">
        <v>999</v>
      </c>
      <c r="P667" s="287">
        <v>999</v>
      </c>
      <c r="Q667" s="276" t="s">
        <v>31</v>
      </c>
      <c r="R667" s="286">
        <v>43876</v>
      </c>
      <c r="S667" s="87"/>
      <c r="T667" s="6"/>
      <c r="U667" s="6"/>
      <c r="V667" s="6"/>
      <c r="W667" s="6"/>
      <c r="X667" s="6"/>
      <c r="Y667" s="6"/>
      <c r="Z667" s="6"/>
      <c r="AA667" s="124"/>
      <c r="AB667" s="6"/>
    </row>
    <row r="668" ht="18" customHeight="1" spans="2:28">
      <c r="B668" s="278" t="s">
        <v>1388</v>
      </c>
      <c r="C668" s="274">
        <v>820919393</v>
      </c>
      <c r="D668" s="274" t="s">
        <v>1389</v>
      </c>
      <c r="E668" s="274">
        <v>16741725494</v>
      </c>
      <c r="F668" s="274" t="s">
        <v>27</v>
      </c>
      <c r="G668" s="274">
        <v>1000</v>
      </c>
      <c r="H668" s="274">
        <v>13545472582</v>
      </c>
      <c r="I668" s="274" t="s">
        <v>370</v>
      </c>
      <c r="J668" s="289" t="s">
        <v>285</v>
      </c>
      <c r="K668" s="276" t="s">
        <v>371</v>
      </c>
      <c r="L668" s="278" t="s">
        <v>1388</v>
      </c>
      <c r="M668" s="286">
        <v>43873</v>
      </c>
      <c r="N668" s="287">
        <v>4860.72</v>
      </c>
      <c r="O668" s="287">
        <v>399</v>
      </c>
      <c r="P668" s="287">
        <v>399</v>
      </c>
      <c r="Q668" s="276" t="s">
        <v>31</v>
      </c>
      <c r="R668" s="286">
        <v>43883</v>
      </c>
      <c r="S668" s="87"/>
      <c r="T668" s="6"/>
      <c r="U668" s="6"/>
      <c r="V668" s="6"/>
      <c r="W668" s="6"/>
      <c r="X668" s="6"/>
      <c r="Y668" s="6"/>
      <c r="Z668" s="6"/>
      <c r="AA668" s="124"/>
      <c r="AB668" s="6"/>
    </row>
    <row r="669" ht="18" customHeight="1" spans="2:28">
      <c r="B669" s="312" t="s">
        <v>1390</v>
      </c>
      <c r="C669" s="313">
        <v>509728402</v>
      </c>
      <c r="D669" s="313" t="s">
        <v>1391</v>
      </c>
      <c r="E669" s="313">
        <v>16741725653</v>
      </c>
      <c r="F669" s="313" t="s">
        <v>27</v>
      </c>
      <c r="G669" s="314">
        <v>1000</v>
      </c>
      <c r="H669" s="314">
        <v>18771678907</v>
      </c>
      <c r="I669" s="313" t="s">
        <v>409</v>
      </c>
      <c r="J669" s="331" t="s">
        <v>29</v>
      </c>
      <c r="K669" s="332" t="s">
        <v>410</v>
      </c>
      <c r="L669" s="312" t="s">
        <v>1390</v>
      </c>
      <c r="M669" s="333">
        <v>43873</v>
      </c>
      <c r="N669" s="334">
        <v>8936.1</v>
      </c>
      <c r="O669" s="334">
        <v>2999</v>
      </c>
      <c r="P669" s="335">
        <v>0</v>
      </c>
      <c r="Q669" s="332" t="s">
        <v>31</v>
      </c>
      <c r="R669" s="333">
        <v>43883</v>
      </c>
      <c r="S669" s="371" t="s">
        <v>1392</v>
      </c>
      <c r="T669" s="6"/>
      <c r="U669" s="6"/>
      <c r="V669" s="6"/>
      <c r="W669" s="6"/>
      <c r="X669" s="6"/>
      <c r="Y669" s="6"/>
      <c r="Z669" s="6"/>
      <c r="AA669" s="124"/>
      <c r="AB669" s="6"/>
    </row>
    <row r="670" ht="18" customHeight="1" spans="2:28">
      <c r="B670" s="315" t="s">
        <v>1393</v>
      </c>
      <c r="C670" s="316">
        <v>721966099</v>
      </c>
      <c r="D670" s="316" t="s">
        <v>1394</v>
      </c>
      <c r="E670" s="316">
        <v>17136866624</v>
      </c>
      <c r="F670" s="316" t="s">
        <v>107</v>
      </c>
      <c r="G670" s="317">
        <v>1000</v>
      </c>
      <c r="H670" s="317">
        <v>13632223538</v>
      </c>
      <c r="I670" s="316" t="s">
        <v>567</v>
      </c>
      <c r="J670" s="336" t="s">
        <v>103</v>
      </c>
      <c r="K670" s="332" t="s">
        <v>568</v>
      </c>
      <c r="L670" s="315" t="s">
        <v>1393</v>
      </c>
      <c r="M670" s="333">
        <v>43873</v>
      </c>
      <c r="N670" s="334">
        <v>4765.62</v>
      </c>
      <c r="O670" s="334">
        <v>1999</v>
      </c>
      <c r="P670" s="337">
        <v>0</v>
      </c>
      <c r="Q670" s="332" t="s">
        <v>31</v>
      </c>
      <c r="R670" s="333">
        <v>43913</v>
      </c>
      <c r="S670" s="371" t="s">
        <v>1392</v>
      </c>
      <c r="T670" s="6"/>
      <c r="U670" s="6"/>
      <c r="V670" s="6"/>
      <c r="W670" s="6"/>
      <c r="X670" s="6"/>
      <c r="Y670" s="6"/>
      <c r="Z670" s="6"/>
      <c r="AA670" s="124"/>
      <c r="AB670" s="6"/>
    </row>
    <row r="671" ht="18" customHeight="1" spans="2:28">
      <c r="B671" s="315" t="s">
        <v>1395</v>
      </c>
      <c r="C671" s="316">
        <v>801242281</v>
      </c>
      <c r="D671" s="316" t="s">
        <v>1396</v>
      </c>
      <c r="E671" s="316">
        <v>17192712248</v>
      </c>
      <c r="F671" s="316" t="s">
        <v>27</v>
      </c>
      <c r="G671" s="317">
        <v>1000</v>
      </c>
      <c r="H671" s="317">
        <v>17720254512</v>
      </c>
      <c r="I671" s="316" t="s">
        <v>253</v>
      </c>
      <c r="J671" s="336" t="s">
        <v>103</v>
      </c>
      <c r="K671" s="332" t="s">
        <v>254</v>
      </c>
      <c r="L671" s="315" t="s">
        <v>1395</v>
      </c>
      <c r="M671" s="333">
        <v>43873</v>
      </c>
      <c r="N671" s="334">
        <v>4863.4</v>
      </c>
      <c r="O671" s="334">
        <v>599</v>
      </c>
      <c r="P671" s="337">
        <v>0</v>
      </c>
      <c r="Q671" s="332" t="s">
        <v>31</v>
      </c>
      <c r="R671" s="333">
        <v>43895</v>
      </c>
      <c r="S671" s="371" t="s">
        <v>1392</v>
      </c>
      <c r="T671" s="6"/>
      <c r="U671" s="6"/>
      <c r="V671" s="6"/>
      <c r="W671" s="6"/>
      <c r="X671" s="6"/>
      <c r="Y671" s="6"/>
      <c r="Z671" s="6"/>
      <c r="AA671" s="124"/>
      <c r="AB671" s="6"/>
    </row>
    <row r="672" ht="18" customHeight="1" spans="2:28">
      <c r="B672" s="277" t="s">
        <v>1397</v>
      </c>
      <c r="C672" s="274">
        <v>876836310</v>
      </c>
      <c r="D672" s="274" t="s">
        <v>1398</v>
      </c>
      <c r="E672" s="274">
        <v>17192710432</v>
      </c>
      <c r="F672" s="274" t="s">
        <v>27</v>
      </c>
      <c r="G672" s="274">
        <v>1000</v>
      </c>
      <c r="H672" s="274">
        <v>13545476959</v>
      </c>
      <c r="I672" s="274" t="s">
        <v>265</v>
      </c>
      <c r="J672" s="338" t="s">
        <v>109</v>
      </c>
      <c r="K672" s="309" t="s">
        <v>266</v>
      </c>
      <c r="L672" s="277" t="s">
        <v>1397</v>
      </c>
      <c r="M672" s="339">
        <v>43879</v>
      </c>
      <c r="N672" s="299">
        <v>2875.49</v>
      </c>
      <c r="O672" s="299">
        <v>2999</v>
      </c>
      <c r="P672" s="299">
        <v>2999</v>
      </c>
      <c r="Q672" s="309" t="s">
        <v>31</v>
      </c>
      <c r="R672" s="339">
        <v>43913</v>
      </c>
      <c r="S672" s="87"/>
      <c r="T672" s="6"/>
      <c r="U672" s="6"/>
      <c r="V672" s="6"/>
      <c r="W672" s="6"/>
      <c r="X672" s="6"/>
      <c r="Y672" s="6"/>
      <c r="Z672" s="6"/>
      <c r="AA672" s="124"/>
      <c r="AB672" s="6"/>
    </row>
    <row r="673" ht="18" customHeight="1" spans="2:28">
      <c r="B673" s="318" t="s">
        <v>1399</v>
      </c>
      <c r="C673" s="274">
        <v>197257194</v>
      </c>
      <c r="D673" s="274" t="s">
        <v>1400</v>
      </c>
      <c r="E673" s="274">
        <v>16741725476</v>
      </c>
      <c r="F673" s="274" t="s">
        <v>27</v>
      </c>
      <c r="G673" s="319">
        <v>1000</v>
      </c>
      <c r="H673" s="319">
        <v>13545472582</v>
      </c>
      <c r="I673" s="274" t="s">
        <v>370</v>
      </c>
      <c r="J673" s="340" t="s">
        <v>285</v>
      </c>
      <c r="K673" s="341" t="s">
        <v>371</v>
      </c>
      <c r="L673" s="318" t="s">
        <v>1399</v>
      </c>
      <c r="M673" s="92">
        <v>43879</v>
      </c>
      <c r="N673" s="342">
        <v>4865.05</v>
      </c>
      <c r="O673" s="342">
        <v>2999</v>
      </c>
      <c r="P673" s="342">
        <v>2999</v>
      </c>
      <c r="Q673" s="341" t="s">
        <v>31</v>
      </c>
      <c r="R673" s="92">
        <v>43883</v>
      </c>
      <c r="S673" s="87"/>
      <c r="T673" s="6"/>
      <c r="U673" s="6"/>
      <c r="V673" s="6"/>
      <c r="W673" s="6"/>
      <c r="X673" s="6"/>
      <c r="Y673" s="6"/>
      <c r="Z673" s="6"/>
      <c r="AA673" s="124"/>
      <c r="AB673" s="6"/>
    </row>
    <row r="674" ht="18" customHeight="1" spans="2:28">
      <c r="B674" s="320" t="s">
        <v>1401</v>
      </c>
      <c r="C674" s="321">
        <v>958726554</v>
      </c>
      <c r="D674" s="321" t="s">
        <v>1402</v>
      </c>
      <c r="E674" s="321">
        <v>16741725276</v>
      </c>
      <c r="F674" s="321" t="s">
        <v>27</v>
      </c>
      <c r="G674" s="322">
        <v>1000</v>
      </c>
      <c r="H674" s="322">
        <v>13545445297</v>
      </c>
      <c r="I674" s="321" t="s">
        <v>313</v>
      </c>
      <c r="J674" s="343" t="s">
        <v>285</v>
      </c>
      <c r="K674" s="344" t="s">
        <v>314</v>
      </c>
      <c r="L674" s="320" t="s">
        <v>1401</v>
      </c>
      <c r="M674" s="345">
        <v>43879</v>
      </c>
      <c r="N674" s="346">
        <v>0</v>
      </c>
      <c r="O674" s="346">
        <f>199+999</f>
        <v>1198</v>
      </c>
      <c r="P674" s="346">
        <v>199</v>
      </c>
      <c r="Q674" s="344" t="s">
        <v>31</v>
      </c>
      <c r="R674" s="345">
        <v>43895</v>
      </c>
      <c r="S674" s="371" t="s">
        <v>1403</v>
      </c>
      <c r="T674" s="6"/>
      <c r="U674" s="6"/>
      <c r="V674" s="6"/>
      <c r="W674" s="6"/>
      <c r="X674" s="6"/>
      <c r="Y674" s="6"/>
      <c r="Z674" s="6"/>
      <c r="AA674" s="124"/>
      <c r="AB674" s="6"/>
    </row>
    <row r="675" ht="18" customHeight="1" spans="2:28">
      <c r="B675" s="323" t="s">
        <v>1404</v>
      </c>
      <c r="C675" s="274">
        <v>380651357</v>
      </c>
      <c r="D675" s="274" t="s">
        <v>1405</v>
      </c>
      <c r="E675" s="274">
        <v>17136866796</v>
      </c>
      <c r="F675" s="274" t="s">
        <v>107</v>
      </c>
      <c r="G675" s="319">
        <v>1000</v>
      </c>
      <c r="H675" s="319">
        <v>13632223538</v>
      </c>
      <c r="I675" s="274" t="s">
        <v>567</v>
      </c>
      <c r="J675" s="347" t="s">
        <v>367</v>
      </c>
      <c r="K675" s="341" t="s">
        <v>568</v>
      </c>
      <c r="L675" s="323" t="s">
        <v>1404</v>
      </c>
      <c r="M675" s="92">
        <v>43880</v>
      </c>
      <c r="N675" s="342">
        <v>9826.34</v>
      </c>
      <c r="O675" s="342">
        <v>399</v>
      </c>
      <c r="P675" s="342">
        <v>399</v>
      </c>
      <c r="Q675" s="341" t="s">
        <v>31</v>
      </c>
      <c r="R675" s="92">
        <v>43913</v>
      </c>
      <c r="S675" s="8" t="s">
        <v>1406</v>
      </c>
      <c r="T675" s="6"/>
      <c r="U675" s="6"/>
      <c r="V675" s="6"/>
      <c r="W675" s="6"/>
      <c r="X675" s="6"/>
      <c r="Y675" s="6"/>
      <c r="Z675" s="6"/>
      <c r="AA675" s="124"/>
      <c r="AB675" s="6"/>
    </row>
    <row r="676" ht="18" customHeight="1" spans="2:28">
      <c r="B676" s="323" t="s">
        <v>1407</v>
      </c>
      <c r="C676" s="274">
        <v>227784670</v>
      </c>
      <c r="D676" s="274" t="s">
        <v>1408</v>
      </c>
      <c r="E676" s="274">
        <v>17192715427</v>
      </c>
      <c r="F676" s="274" t="s">
        <v>27</v>
      </c>
      <c r="G676" s="319">
        <v>1000</v>
      </c>
      <c r="H676" s="319">
        <v>18672882330</v>
      </c>
      <c r="I676" s="274" t="s">
        <v>361</v>
      </c>
      <c r="J676" s="348" t="s">
        <v>109</v>
      </c>
      <c r="K676" s="341" t="s">
        <v>362</v>
      </c>
      <c r="L676" s="323" t="s">
        <v>1407</v>
      </c>
      <c r="M676" s="92">
        <v>43881</v>
      </c>
      <c r="N676" s="342">
        <v>0</v>
      </c>
      <c r="O676" s="342">
        <v>499</v>
      </c>
      <c r="P676" s="342">
        <v>499</v>
      </c>
      <c r="Q676" s="214"/>
      <c r="R676" s="304"/>
      <c r="S676" s="87"/>
      <c r="T676" s="6"/>
      <c r="U676" s="6"/>
      <c r="V676" s="6"/>
      <c r="W676" s="6"/>
      <c r="X676" s="6"/>
      <c r="Y676" s="6"/>
      <c r="Z676" s="6"/>
      <c r="AA676" s="124"/>
      <c r="AB676" s="6"/>
    </row>
    <row r="677" ht="18" customHeight="1" spans="2:28">
      <c r="B677" s="323" t="s">
        <v>1409</v>
      </c>
      <c r="C677" s="274">
        <v>284627321</v>
      </c>
      <c r="D677" s="274" t="s">
        <v>1410</v>
      </c>
      <c r="E677" s="274">
        <v>17136866609</v>
      </c>
      <c r="F677" s="274" t="s">
        <v>107</v>
      </c>
      <c r="G677" s="319">
        <v>1000</v>
      </c>
      <c r="H677" s="319">
        <v>13422075559</v>
      </c>
      <c r="I677" s="274" t="s">
        <v>567</v>
      </c>
      <c r="J677" s="448" t="s">
        <v>29</v>
      </c>
      <c r="K677" s="341" t="s">
        <v>568</v>
      </c>
      <c r="L677" s="323" t="s">
        <v>1409</v>
      </c>
      <c r="M677" s="92">
        <v>43881</v>
      </c>
      <c r="N677" s="342">
        <v>0.72</v>
      </c>
      <c r="O677" s="342">
        <v>199</v>
      </c>
      <c r="P677" s="342">
        <v>199</v>
      </c>
      <c r="Q677" s="341" t="s">
        <v>31</v>
      </c>
      <c r="R677" s="92">
        <v>43913</v>
      </c>
      <c r="S677" s="87"/>
      <c r="T677" s="6"/>
      <c r="U677" s="6"/>
      <c r="V677" s="6"/>
      <c r="W677" s="6"/>
      <c r="X677" s="6"/>
      <c r="Y677" s="6"/>
      <c r="Z677" s="6"/>
      <c r="AA677" s="124"/>
      <c r="AB677" s="6"/>
    </row>
    <row r="678" ht="18" customHeight="1" spans="2:28">
      <c r="B678" s="323" t="s">
        <v>1411</v>
      </c>
      <c r="C678" s="274">
        <v>550975589</v>
      </c>
      <c r="D678" s="274" t="s">
        <v>1412</v>
      </c>
      <c r="E678" s="274">
        <v>17136866602</v>
      </c>
      <c r="F678" s="274" t="s">
        <v>107</v>
      </c>
      <c r="G678" s="319">
        <v>1000</v>
      </c>
      <c r="H678" s="319">
        <v>13422075559</v>
      </c>
      <c r="I678" s="274" t="s">
        <v>567</v>
      </c>
      <c r="J678" s="349" t="s">
        <v>29</v>
      </c>
      <c r="K678" s="341" t="s">
        <v>568</v>
      </c>
      <c r="L678" s="323" t="s">
        <v>1411</v>
      </c>
      <c r="M678" s="92">
        <v>43882</v>
      </c>
      <c r="N678" s="342">
        <v>7939.23</v>
      </c>
      <c r="O678" s="342">
        <v>899</v>
      </c>
      <c r="P678" s="342">
        <v>899</v>
      </c>
      <c r="Q678" s="341" t="s">
        <v>31</v>
      </c>
      <c r="R678" s="92">
        <v>43913</v>
      </c>
      <c r="S678" s="87" t="s">
        <v>1413</v>
      </c>
      <c r="T678" s="6"/>
      <c r="U678" s="6"/>
      <c r="V678" s="6"/>
      <c r="W678" s="6"/>
      <c r="X678" s="6"/>
      <c r="Y678" s="6"/>
      <c r="Z678" s="6"/>
      <c r="AA678" s="124"/>
      <c r="AB678" s="6"/>
    </row>
    <row r="679" ht="18" customHeight="1" spans="2:28">
      <c r="B679" s="324" t="s">
        <v>1414</v>
      </c>
      <c r="C679" s="316">
        <v>891051751</v>
      </c>
      <c r="D679" s="316" t="s">
        <v>1415</v>
      </c>
      <c r="E679" s="316">
        <v>16741725455</v>
      </c>
      <c r="F679" s="316" t="s">
        <v>27</v>
      </c>
      <c r="G679" s="316">
        <v>1000</v>
      </c>
      <c r="H679" s="316">
        <v>18327671812</v>
      </c>
      <c r="I679" s="316" t="s">
        <v>247</v>
      </c>
      <c r="J679" s="350" t="s">
        <v>103</v>
      </c>
      <c r="K679" s="351" t="s">
        <v>298</v>
      </c>
      <c r="L679" s="324" t="s">
        <v>1414</v>
      </c>
      <c r="M679" s="352">
        <v>43882</v>
      </c>
      <c r="N679" s="353">
        <v>5825.73</v>
      </c>
      <c r="O679" s="354">
        <v>2999</v>
      </c>
      <c r="P679" s="355">
        <v>0</v>
      </c>
      <c r="Q679" s="372" t="s">
        <v>31</v>
      </c>
      <c r="R679" s="352">
        <v>43869</v>
      </c>
      <c r="S679" s="371" t="s">
        <v>1392</v>
      </c>
      <c r="T679" s="6"/>
      <c r="U679" s="6"/>
      <c r="V679" s="6"/>
      <c r="W679" s="6"/>
      <c r="X679" s="6"/>
      <c r="Y679" s="6"/>
      <c r="Z679" s="6"/>
      <c r="AA679" s="124"/>
      <c r="AB679" s="6"/>
    </row>
    <row r="680" ht="18" customHeight="1" spans="2:28">
      <c r="B680" s="273" t="s">
        <v>1416</v>
      </c>
      <c r="C680" s="276">
        <v>457310922</v>
      </c>
      <c r="D680" s="276" t="s">
        <v>1417</v>
      </c>
      <c r="E680" s="274">
        <v>17192714926</v>
      </c>
      <c r="F680" s="274" t="s">
        <v>27</v>
      </c>
      <c r="G680" s="274">
        <v>1000</v>
      </c>
      <c r="H680" s="274">
        <v>15072125895</v>
      </c>
      <c r="I680" s="274" t="s">
        <v>680</v>
      </c>
      <c r="J680" s="289" t="s">
        <v>285</v>
      </c>
      <c r="K680" s="276" t="s">
        <v>681</v>
      </c>
      <c r="L680" s="273" t="s">
        <v>1416</v>
      </c>
      <c r="M680" s="286">
        <v>43883</v>
      </c>
      <c r="N680" s="287">
        <v>0.69</v>
      </c>
      <c r="O680" s="287">
        <v>999</v>
      </c>
      <c r="P680" s="287">
        <v>999</v>
      </c>
      <c r="Q680" s="276" t="s">
        <v>31</v>
      </c>
      <c r="R680" s="286">
        <v>43913</v>
      </c>
      <c r="S680" s="87"/>
      <c r="T680" s="6"/>
      <c r="U680" s="6"/>
      <c r="V680" s="6"/>
      <c r="W680" s="6"/>
      <c r="X680" s="6"/>
      <c r="Y680" s="6"/>
      <c r="Z680" s="6"/>
      <c r="AA680" s="124"/>
      <c r="AB680" s="6"/>
    </row>
    <row r="681" ht="18" customHeight="1" spans="2:28">
      <c r="B681" s="329" t="s">
        <v>1418</v>
      </c>
      <c r="C681" s="316">
        <v>117373401</v>
      </c>
      <c r="D681" s="316" t="s">
        <v>1419</v>
      </c>
      <c r="E681" s="316">
        <v>16572875408</v>
      </c>
      <c r="F681" s="316" t="s">
        <v>27</v>
      </c>
      <c r="G681" s="316">
        <v>1000</v>
      </c>
      <c r="H681" s="316">
        <v>17520439418</v>
      </c>
      <c r="I681" s="316" t="s">
        <v>377</v>
      </c>
      <c r="J681" s="359" t="s">
        <v>285</v>
      </c>
      <c r="K681" s="330" t="s">
        <v>378</v>
      </c>
      <c r="L681" s="329" t="s">
        <v>1418</v>
      </c>
      <c r="M681" s="360">
        <v>43883</v>
      </c>
      <c r="N681" s="361">
        <v>9829.84</v>
      </c>
      <c r="O681" s="361">
        <v>299</v>
      </c>
      <c r="P681" s="355">
        <v>0</v>
      </c>
      <c r="Q681" s="330" t="s">
        <v>31</v>
      </c>
      <c r="R681" s="360">
        <v>43895</v>
      </c>
      <c r="S681" s="371" t="s">
        <v>1392</v>
      </c>
      <c r="T681" s="6"/>
      <c r="U681" s="6"/>
      <c r="V681" s="6"/>
      <c r="W681" s="6"/>
      <c r="X681" s="6"/>
      <c r="Y681" s="6"/>
      <c r="Z681" s="6"/>
      <c r="AA681" s="124"/>
      <c r="AB681" s="6"/>
    </row>
    <row r="682" ht="18" customHeight="1" spans="2:28">
      <c r="B682" s="273" t="s">
        <v>1420</v>
      </c>
      <c r="C682" s="276">
        <v>842990610</v>
      </c>
      <c r="D682" s="276" t="s">
        <v>1421</v>
      </c>
      <c r="E682" s="274">
        <v>16741725271</v>
      </c>
      <c r="F682" s="274" t="s">
        <v>27</v>
      </c>
      <c r="G682" s="274">
        <v>1000</v>
      </c>
      <c r="H682" s="274">
        <v>13545445297</v>
      </c>
      <c r="I682" s="274" t="s">
        <v>313</v>
      </c>
      <c r="J682" s="289" t="s">
        <v>285</v>
      </c>
      <c r="K682" s="276" t="s">
        <v>314</v>
      </c>
      <c r="L682" s="273" t="s">
        <v>1420</v>
      </c>
      <c r="M682" s="286">
        <v>43884</v>
      </c>
      <c r="N682" s="287">
        <v>0</v>
      </c>
      <c r="O682" s="287">
        <v>1999</v>
      </c>
      <c r="P682" s="287">
        <v>1999</v>
      </c>
      <c r="Q682" s="276" t="s">
        <v>31</v>
      </c>
      <c r="R682" s="286">
        <v>43895</v>
      </c>
      <c r="S682" s="87"/>
      <c r="T682" s="6"/>
      <c r="U682" s="6"/>
      <c r="V682" s="6"/>
      <c r="W682" s="6"/>
      <c r="X682" s="6"/>
      <c r="Y682" s="6"/>
      <c r="Z682" s="6"/>
      <c r="AA682" s="124"/>
      <c r="AB682" s="6"/>
    </row>
    <row r="683" ht="18" customHeight="1" spans="2:28">
      <c r="B683" s="273" t="s">
        <v>1422</v>
      </c>
      <c r="C683" s="274">
        <v>508024997</v>
      </c>
      <c r="D683" s="274" t="s">
        <v>1423</v>
      </c>
      <c r="E683" s="274">
        <v>16741725512</v>
      </c>
      <c r="F683" s="274" t="s">
        <v>27</v>
      </c>
      <c r="G683" s="274">
        <v>1000</v>
      </c>
      <c r="H683" s="274">
        <v>18327671812</v>
      </c>
      <c r="I683" s="274" t="s">
        <v>247</v>
      </c>
      <c r="J683" s="295" t="s">
        <v>29</v>
      </c>
      <c r="K683" s="276" t="s">
        <v>298</v>
      </c>
      <c r="L683" s="273" t="s">
        <v>1422</v>
      </c>
      <c r="M683" s="286">
        <v>43884</v>
      </c>
      <c r="N683" s="287">
        <v>0.88</v>
      </c>
      <c r="O683" s="287">
        <v>299</v>
      </c>
      <c r="P683" s="287">
        <v>299</v>
      </c>
      <c r="Q683" s="276" t="s">
        <v>31</v>
      </c>
      <c r="R683" s="286">
        <v>43896</v>
      </c>
      <c r="S683" s="87"/>
      <c r="T683" s="6"/>
      <c r="U683" s="6"/>
      <c r="V683" s="6"/>
      <c r="W683" s="6"/>
      <c r="X683" s="6"/>
      <c r="Y683" s="6"/>
      <c r="Z683" s="6"/>
      <c r="AA683" s="124"/>
      <c r="AB683" s="6"/>
    </row>
    <row r="684" ht="18" customHeight="1" spans="2:28">
      <c r="B684" s="273" t="s">
        <v>1424</v>
      </c>
      <c r="C684" s="274">
        <v>702488460</v>
      </c>
      <c r="D684" s="274" t="s">
        <v>1425</v>
      </c>
      <c r="E684" s="274">
        <v>16741725532</v>
      </c>
      <c r="F684" s="274" t="s">
        <v>27</v>
      </c>
      <c r="G684" s="274">
        <v>1000</v>
      </c>
      <c r="H684" s="274">
        <v>18327671812</v>
      </c>
      <c r="I684" s="274" t="s">
        <v>247</v>
      </c>
      <c r="J684" s="295" t="s">
        <v>29</v>
      </c>
      <c r="K684" s="276" t="s">
        <v>298</v>
      </c>
      <c r="L684" s="273" t="s">
        <v>1424</v>
      </c>
      <c r="M684" s="286">
        <v>43884</v>
      </c>
      <c r="N684" s="287">
        <v>0.83</v>
      </c>
      <c r="O684" s="287">
        <v>299</v>
      </c>
      <c r="P684" s="287">
        <v>299</v>
      </c>
      <c r="Q684" s="276" t="s">
        <v>31</v>
      </c>
      <c r="R684" s="286">
        <v>43893</v>
      </c>
      <c r="S684" s="87"/>
      <c r="T684" s="6"/>
      <c r="U684" s="6"/>
      <c r="V684" s="6"/>
      <c r="W684" s="6"/>
      <c r="X684" s="6"/>
      <c r="Y684" s="6"/>
      <c r="Z684" s="6"/>
      <c r="AA684" s="124"/>
      <c r="AB684" s="6"/>
    </row>
    <row r="685" ht="18" customHeight="1" spans="2:28">
      <c r="B685" s="273" t="s">
        <v>1426</v>
      </c>
      <c r="C685" s="276">
        <v>805547603</v>
      </c>
      <c r="D685" s="276" t="s">
        <v>1427</v>
      </c>
      <c r="E685" s="274">
        <v>16741725291</v>
      </c>
      <c r="F685" s="274" t="s">
        <v>27</v>
      </c>
      <c r="G685" s="274">
        <v>1000</v>
      </c>
      <c r="H685" s="274">
        <v>13545445297</v>
      </c>
      <c r="I685" s="274" t="s">
        <v>313</v>
      </c>
      <c r="J685" s="295" t="s">
        <v>29</v>
      </c>
      <c r="K685" s="276" t="s">
        <v>314</v>
      </c>
      <c r="L685" s="273" t="s">
        <v>1426</v>
      </c>
      <c r="M685" s="286">
        <v>43884</v>
      </c>
      <c r="N685" s="287">
        <v>9920.74</v>
      </c>
      <c r="O685" s="287">
        <v>299</v>
      </c>
      <c r="P685" s="287">
        <v>299</v>
      </c>
      <c r="Q685" s="276" t="s">
        <v>31</v>
      </c>
      <c r="R685" s="286">
        <v>43895</v>
      </c>
      <c r="S685" s="8" t="s">
        <v>1406</v>
      </c>
      <c r="T685" s="6"/>
      <c r="U685" s="6"/>
      <c r="V685" s="6"/>
      <c r="W685" s="6"/>
      <c r="X685" s="6"/>
      <c r="Y685" s="6"/>
      <c r="Z685" s="6"/>
      <c r="AA685" s="124"/>
      <c r="AB685" s="6"/>
    </row>
    <row r="686" ht="18" customHeight="1" spans="2:28">
      <c r="B686" s="410" t="s">
        <v>1428</v>
      </c>
      <c r="C686" s="411" t="s">
        <v>1429</v>
      </c>
      <c r="D686" s="411" t="s">
        <v>1430</v>
      </c>
      <c r="E686" s="412">
        <v>16741725257</v>
      </c>
      <c r="F686" s="412" t="s">
        <v>27</v>
      </c>
      <c r="G686" s="412">
        <v>1000</v>
      </c>
      <c r="H686" s="412">
        <v>13545445297</v>
      </c>
      <c r="I686" s="412" t="s">
        <v>313</v>
      </c>
      <c r="J686" s="413" t="s">
        <v>29</v>
      </c>
      <c r="K686" s="411" t="s">
        <v>314</v>
      </c>
      <c r="L686" s="410" t="s">
        <v>1428</v>
      </c>
      <c r="M686" s="414">
        <v>43884</v>
      </c>
      <c r="N686" s="415">
        <v>0.25</v>
      </c>
      <c r="O686" s="415">
        <f>299+499</f>
        <v>798</v>
      </c>
      <c r="P686" s="415">
        <v>299</v>
      </c>
      <c r="Q686" s="411" t="s">
        <v>31</v>
      </c>
      <c r="R686" s="414">
        <v>43895</v>
      </c>
      <c r="S686" s="371" t="s">
        <v>1431</v>
      </c>
      <c r="T686" s="6"/>
      <c r="U686" s="6"/>
      <c r="V686" s="6"/>
      <c r="W686" s="6"/>
      <c r="X686" s="6"/>
      <c r="Y686" s="6"/>
      <c r="Z686" s="6"/>
      <c r="AA686" s="124"/>
      <c r="AB686" s="6"/>
    </row>
    <row r="687" ht="18" customHeight="1" spans="2:28">
      <c r="B687" s="273" t="s">
        <v>1432</v>
      </c>
      <c r="C687" s="274">
        <v>549992547</v>
      </c>
      <c r="D687" s="274" t="s">
        <v>1433</v>
      </c>
      <c r="E687" s="274">
        <v>16572206147</v>
      </c>
      <c r="F687" s="274" t="s">
        <v>27</v>
      </c>
      <c r="G687" s="274">
        <v>1000</v>
      </c>
      <c r="H687" s="274">
        <v>17720254512</v>
      </c>
      <c r="I687" s="274" t="s">
        <v>253</v>
      </c>
      <c r="J687" s="296" t="s">
        <v>103</v>
      </c>
      <c r="K687" s="276" t="s">
        <v>254</v>
      </c>
      <c r="L687" s="273" t="s">
        <v>1432</v>
      </c>
      <c r="M687" s="286">
        <v>43885</v>
      </c>
      <c r="N687" s="287">
        <v>1999</v>
      </c>
      <c r="O687" s="287">
        <v>1999</v>
      </c>
      <c r="P687" s="287">
        <v>1999</v>
      </c>
      <c r="Q687" s="276" t="s">
        <v>31</v>
      </c>
      <c r="R687" s="286">
        <v>43895</v>
      </c>
      <c r="S687" s="87"/>
      <c r="T687" s="6"/>
      <c r="U687" s="6"/>
      <c r="V687" s="6"/>
      <c r="W687" s="6"/>
      <c r="X687" s="6"/>
      <c r="Y687" s="6"/>
      <c r="Z687" s="6"/>
      <c r="AA687" s="124"/>
      <c r="AB687" s="6"/>
    </row>
    <row r="688" ht="18" customHeight="1" spans="2:28">
      <c r="B688" s="273" t="s">
        <v>1434</v>
      </c>
      <c r="C688" s="274">
        <v>438376977</v>
      </c>
      <c r="D688" s="274" t="s">
        <v>1435</v>
      </c>
      <c r="E688" s="274">
        <v>17192714381</v>
      </c>
      <c r="F688" s="274" t="s">
        <v>27</v>
      </c>
      <c r="G688" s="274">
        <v>1000</v>
      </c>
      <c r="H688" s="274">
        <v>18872118075</v>
      </c>
      <c r="I688" s="274" t="s">
        <v>389</v>
      </c>
      <c r="J688" s="291" t="s">
        <v>170</v>
      </c>
      <c r="K688" s="276" t="s">
        <v>390</v>
      </c>
      <c r="L688" s="273" t="s">
        <v>1434</v>
      </c>
      <c r="M688" s="286">
        <v>43886</v>
      </c>
      <c r="N688" s="287">
        <v>0.11</v>
      </c>
      <c r="O688" s="287">
        <v>399</v>
      </c>
      <c r="P688" s="287">
        <v>399</v>
      </c>
      <c r="Q688" s="276" t="s">
        <v>31</v>
      </c>
      <c r="R688" s="286">
        <v>43910</v>
      </c>
      <c r="S688" s="87"/>
      <c r="T688" s="6"/>
      <c r="U688" s="6"/>
      <c r="V688" s="6"/>
      <c r="W688" s="6"/>
      <c r="X688" s="6"/>
      <c r="Y688" s="6"/>
      <c r="Z688" s="6"/>
      <c r="AA688" s="124"/>
      <c r="AB688" s="6"/>
    </row>
    <row r="689" ht="18" customHeight="1" spans="2:28">
      <c r="B689" s="273" t="s">
        <v>1436</v>
      </c>
      <c r="C689" s="276" t="s">
        <v>1437</v>
      </c>
      <c r="D689" s="276" t="s">
        <v>1438</v>
      </c>
      <c r="E689" s="274">
        <v>16741725253</v>
      </c>
      <c r="F689" s="274" t="s">
        <v>27</v>
      </c>
      <c r="G689" s="274">
        <v>1000</v>
      </c>
      <c r="H689" s="274">
        <v>13545445297</v>
      </c>
      <c r="I689" s="274" t="s">
        <v>313</v>
      </c>
      <c r="J689" s="289" t="s">
        <v>285</v>
      </c>
      <c r="K689" s="276" t="s">
        <v>314</v>
      </c>
      <c r="L689" s="273" t="s">
        <v>1436</v>
      </c>
      <c r="M689" s="286">
        <v>43886</v>
      </c>
      <c r="N689" s="287">
        <v>0.78</v>
      </c>
      <c r="O689" s="287">
        <v>999</v>
      </c>
      <c r="P689" s="287">
        <v>999</v>
      </c>
      <c r="Q689" s="276" t="s">
        <v>31</v>
      </c>
      <c r="R689" s="286">
        <v>43895</v>
      </c>
      <c r="S689" s="87"/>
      <c r="T689" s="6"/>
      <c r="U689" s="6"/>
      <c r="V689" s="6"/>
      <c r="W689" s="6"/>
      <c r="X689" s="6"/>
      <c r="Y689" s="6"/>
      <c r="Z689" s="6"/>
      <c r="AA689" s="124"/>
      <c r="AB689" s="6"/>
    </row>
    <row r="690" ht="18" customHeight="1" spans="2:28">
      <c r="B690" s="278" t="s">
        <v>1439</v>
      </c>
      <c r="C690" s="274">
        <v>102128356</v>
      </c>
      <c r="D690" s="274" t="s">
        <v>1440</v>
      </c>
      <c r="E690" s="274">
        <v>16741725721</v>
      </c>
      <c r="F690" s="274" t="s">
        <v>27</v>
      </c>
      <c r="G690" s="274">
        <v>1000</v>
      </c>
      <c r="H690" s="274">
        <v>19172865290</v>
      </c>
      <c r="I690" s="274" t="s">
        <v>28</v>
      </c>
      <c r="J690" s="295" t="s">
        <v>29</v>
      </c>
      <c r="K690" s="276" t="s">
        <v>30</v>
      </c>
      <c r="L690" s="278" t="s">
        <v>1439</v>
      </c>
      <c r="M690" s="286">
        <v>43887</v>
      </c>
      <c r="N690" s="287">
        <v>0.22</v>
      </c>
      <c r="O690" s="287">
        <v>999</v>
      </c>
      <c r="P690" s="287">
        <v>999</v>
      </c>
      <c r="Q690" s="276" t="s">
        <v>31</v>
      </c>
      <c r="R690" s="286">
        <v>43895</v>
      </c>
      <c r="S690" s="87"/>
      <c r="T690" s="6"/>
      <c r="U690" s="6"/>
      <c r="V690" s="6"/>
      <c r="W690" s="6"/>
      <c r="X690" s="6"/>
      <c r="Y690" s="6"/>
      <c r="Z690" s="6"/>
      <c r="AA690" s="124"/>
      <c r="AB690" s="6"/>
    </row>
    <row r="691" ht="18" customHeight="1" spans="2:28">
      <c r="B691" s="273" t="s">
        <v>1441</v>
      </c>
      <c r="C691" s="274">
        <v>531775249</v>
      </c>
      <c r="D691" s="274" t="s">
        <v>1442</v>
      </c>
      <c r="E691" s="274">
        <v>16741725514</v>
      </c>
      <c r="F691" s="274" t="s">
        <v>27</v>
      </c>
      <c r="G691" s="274">
        <v>1000</v>
      </c>
      <c r="H691" s="274">
        <v>18327671812</v>
      </c>
      <c r="I691" s="274" t="s">
        <v>247</v>
      </c>
      <c r="J691" s="295" t="s">
        <v>29</v>
      </c>
      <c r="K691" s="276" t="s">
        <v>298</v>
      </c>
      <c r="L691" s="273" t="s">
        <v>1441</v>
      </c>
      <c r="M691" s="286">
        <v>43887</v>
      </c>
      <c r="N691" s="287">
        <v>9329.46</v>
      </c>
      <c r="O691" s="287">
        <v>199</v>
      </c>
      <c r="P691" s="287">
        <v>199</v>
      </c>
      <c r="Q691" s="276" t="s">
        <v>31</v>
      </c>
      <c r="R691" s="286">
        <v>43895</v>
      </c>
      <c r="S691" s="87" t="s">
        <v>1443</v>
      </c>
      <c r="T691" s="6"/>
      <c r="U691" s="6"/>
      <c r="V691" s="6"/>
      <c r="W691" s="6"/>
      <c r="X691" s="6"/>
      <c r="Y691" s="6"/>
      <c r="Z691" s="6"/>
      <c r="AA691" s="124"/>
      <c r="AB691" s="6"/>
    </row>
    <row r="692" ht="18" customHeight="1" spans="2:28">
      <c r="B692" s="273" t="s">
        <v>1444</v>
      </c>
      <c r="C692" s="274">
        <v>252860486</v>
      </c>
      <c r="D692" s="274" t="s">
        <v>1445</v>
      </c>
      <c r="E692" s="274">
        <v>17192710467</v>
      </c>
      <c r="F692" s="274" t="s">
        <v>27</v>
      </c>
      <c r="G692" s="274">
        <v>1000</v>
      </c>
      <c r="H692" s="274">
        <v>13545476959</v>
      </c>
      <c r="I692" s="274" t="s">
        <v>265</v>
      </c>
      <c r="J692" s="285" t="s">
        <v>109</v>
      </c>
      <c r="K692" s="276" t="s">
        <v>266</v>
      </c>
      <c r="L692" s="273" t="s">
        <v>1444</v>
      </c>
      <c r="M692" s="286">
        <v>43888</v>
      </c>
      <c r="N692" s="287">
        <v>0.68</v>
      </c>
      <c r="O692" s="287">
        <v>499</v>
      </c>
      <c r="P692" s="287">
        <v>499</v>
      </c>
      <c r="Q692" s="276" t="s">
        <v>31</v>
      </c>
      <c r="R692" s="286">
        <v>43913</v>
      </c>
      <c r="S692" s="87"/>
      <c r="T692" s="6"/>
      <c r="U692" s="6"/>
      <c r="V692" s="6"/>
      <c r="W692" s="6"/>
      <c r="X692" s="6"/>
      <c r="Y692" s="6"/>
      <c r="Z692" s="6"/>
      <c r="AA692" s="124"/>
      <c r="AB692" s="6"/>
    </row>
    <row r="693" ht="18" customHeight="1" spans="2:28">
      <c r="B693" s="273" t="s">
        <v>1446</v>
      </c>
      <c r="C693" s="274">
        <v>790396886</v>
      </c>
      <c r="D693" s="274" t="s">
        <v>1447</v>
      </c>
      <c r="E693" s="274">
        <v>17192710413</v>
      </c>
      <c r="F693" s="274" t="s">
        <v>27</v>
      </c>
      <c r="G693" s="274">
        <v>1000</v>
      </c>
      <c r="H693" s="274">
        <v>13545476959</v>
      </c>
      <c r="I693" s="274" t="s">
        <v>265</v>
      </c>
      <c r="J693" s="296" t="s">
        <v>103</v>
      </c>
      <c r="K693" s="276" t="s">
        <v>266</v>
      </c>
      <c r="L693" s="273" t="s">
        <v>1446</v>
      </c>
      <c r="M693" s="286">
        <v>43887</v>
      </c>
      <c r="N693" s="287">
        <v>4964.02</v>
      </c>
      <c r="O693" s="287">
        <v>299</v>
      </c>
      <c r="P693" s="287">
        <v>299</v>
      </c>
      <c r="Q693" s="276" t="s">
        <v>31</v>
      </c>
      <c r="R693" s="286">
        <v>43913</v>
      </c>
      <c r="S693" s="87"/>
      <c r="T693" s="6"/>
      <c r="U693" s="6"/>
      <c r="V693" s="6"/>
      <c r="W693" s="6"/>
      <c r="X693" s="6"/>
      <c r="Y693" s="6"/>
      <c r="Z693" s="6"/>
      <c r="AA693" s="124"/>
      <c r="AB693" s="6"/>
    </row>
    <row r="694" ht="18" customHeight="1" spans="2:28">
      <c r="B694" s="273" t="s">
        <v>1448</v>
      </c>
      <c r="C694" s="274">
        <v>802500869</v>
      </c>
      <c r="D694" s="274" t="s">
        <v>1449</v>
      </c>
      <c r="E694" s="274">
        <v>16572203712</v>
      </c>
      <c r="F694" s="274" t="s">
        <v>27</v>
      </c>
      <c r="G694" s="274">
        <v>1000</v>
      </c>
      <c r="H694" s="274">
        <v>17720254512</v>
      </c>
      <c r="I694" s="274" t="s">
        <v>253</v>
      </c>
      <c r="J694" s="296" t="s">
        <v>103</v>
      </c>
      <c r="K694" s="276" t="s">
        <v>254</v>
      </c>
      <c r="L694" s="273" t="s">
        <v>1448</v>
      </c>
      <c r="M694" s="286">
        <v>43889</v>
      </c>
      <c r="N694" s="287">
        <v>0.15</v>
      </c>
      <c r="O694" s="287">
        <v>4999</v>
      </c>
      <c r="P694" s="287">
        <v>4999</v>
      </c>
      <c r="Q694" s="276" t="s">
        <v>31</v>
      </c>
      <c r="R694" s="286">
        <v>43895</v>
      </c>
      <c r="S694" s="8"/>
      <c r="T694" s="6"/>
      <c r="U694" s="6"/>
      <c r="V694" s="6"/>
      <c r="W694" s="6"/>
      <c r="X694" s="6"/>
      <c r="Y694" s="6"/>
      <c r="Z694" s="6"/>
      <c r="AA694" s="124"/>
      <c r="AB694" s="6"/>
    </row>
    <row r="695" ht="18" customHeight="1" spans="2:28">
      <c r="B695" s="273" t="s">
        <v>1450</v>
      </c>
      <c r="C695" s="274">
        <v>881415114</v>
      </c>
      <c r="D695" s="274" t="s">
        <v>1451</v>
      </c>
      <c r="E695" s="274">
        <v>17190430809</v>
      </c>
      <c r="F695" s="274" t="s">
        <v>27</v>
      </c>
      <c r="G695" s="274">
        <v>1000</v>
      </c>
      <c r="H695" s="274">
        <v>17720254512</v>
      </c>
      <c r="I695" s="274" t="s">
        <v>253</v>
      </c>
      <c r="J695" s="296" t="s">
        <v>103</v>
      </c>
      <c r="K695" s="276" t="s">
        <v>254</v>
      </c>
      <c r="L695" s="273" t="s">
        <v>1450</v>
      </c>
      <c r="M695" s="286">
        <v>43889</v>
      </c>
      <c r="N695" s="287">
        <v>0.92</v>
      </c>
      <c r="O695" s="287">
        <v>499</v>
      </c>
      <c r="P695" s="287">
        <v>499</v>
      </c>
      <c r="Q695" s="276" t="s">
        <v>31</v>
      </c>
      <c r="R695" s="286">
        <v>43895</v>
      </c>
      <c r="S695" s="8"/>
      <c r="T695" s="6"/>
      <c r="U695" s="6"/>
      <c r="V695" s="6"/>
      <c r="W695" s="6"/>
      <c r="X695" s="6"/>
      <c r="Y695" s="6"/>
      <c r="Z695" s="6"/>
      <c r="AA695" s="124"/>
      <c r="AB695" s="6"/>
    </row>
    <row r="696" ht="18" customHeight="1" spans="2:28">
      <c r="B696" s="278" t="s">
        <v>1452</v>
      </c>
      <c r="C696" s="274">
        <v>423984243</v>
      </c>
      <c r="D696" s="274" t="s">
        <v>1453</v>
      </c>
      <c r="E696" s="274">
        <v>16741725727</v>
      </c>
      <c r="F696" s="274" t="s">
        <v>27</v>
      </c>
      <c r="G696" s="274">
        <v>1000</v>
      </c>
      <c r="H696" s="274">
        <v>19172865290</v>
      </c>
      <c r="I696" s="274" t="s">
        <v>28</v>
      </c>
      <c r="J696" s="295" t="s">
        <v>29</v>
      </c>
      <c r="K696" s="276" t="s">
        <v>30</v>
      </c>
      <c r="L696" s="278" t="s">
        <v>1452</v>
      </c>
      <c r="M696" s="286">
        <v>43889</v>
      </c>
      <c r="N696" s="287">
        <v>0</v>
      </c>
      <c r="O696" s="287">
        <v>4999</v>
      </c>
      <c r="P696" s="287">
        <v>4999</v>
      </c>
      <c r="Q696" s="276" t="s">
        <v>31</v>
      </c>
      <c r="R696" s="286">
        <v>43895</v>
      </c>
      <c r="S696" s="8"/>
      <c r="T696" s="6"/>
      <c r="U696" s="6"/>
      <c r="V696" s="6"/>
      <c r="W696" s="6"/>
      <c r="X696" s="6"/>
      <c r="Y696" s="6"/>
      <c r="Z696" s="6"/>
      <c r="AA696" s="124"/>
      <c r="AB696" s="6"/>
    </row>
    <row r="697" ht="18" customHeight="1" spans="2:28">
      <c r="B697" s="273" t="s">
        <v>1454</v>
      </c>
      <c r="C697" s="274">
        <v>582726124</v>
      </c>
      <c r="D697" s="274" t="s">
        <v>1455</v>
      </c>
      <c r="E697" s="274">
        <v>17192710408</v>
      </c>
      <c r="F697" s="274" t="s">
        <v>27</v>
      </c>
      <c r="G697" s="274">
        <v>1000</v>
      </c>
      <c r="H697" s="274">
        <v>13545476959</v>
      </c>
      <c r="I697" s="274" t="s">
        <v>265</v>
      </c>
      <c r="J697" s="296" t="s">
        <v>103</v>
      </c>
      <c r="K697" s="276" t="s">
        <v>266</v>
      </c>
      <c r="L697" s="273" t="s">
        <v>1454</v>
      </c>
      <c r="M697" s="286">
        <v>43889</v>
      </c>
      <c r="N697" s="287">
        <v>4865.21</v>
      </c>
      <c r="O697" s="287">
        <v>1999</v>
      </c>
      <c r="P697" s="287">
        <v>1999</v>
      </c>
      <c r="Q697" s="418" t="s">
        <v>31</v>
      </c>
      <c r="R697" s="286">
        <v>43913</v>
      </c>
      <c r="S697" s="87" t="s">
        <v>1456</v>
      </c>
      <c r="T697" s="6"/>
      <c r="U697" s="6"/>
      <c r="V697" s="6"/>
      <c r="W697" s="6"/>
      <c r="X697" s="6"/>
      <c r="Y697" s="6"/>
      <c r="Z697" s="6"/>
      <c r="AA697" s="124"/>
      <c r="AB697" s="6"/>
    </row>
    <row r="698" ht="18" customHeight="1" spans="2:28">
      <c r="B698" s="273" t="s">
        <v>1457</v>
      </c>
      <c r="C698" s="274">
        <v>644927712</v>
      </c>
      <c r="D698" s="274" t="s">
        <v>1458</v>
      </c>
      <c r="E698" s="274">
        <v>16741725535</v>
      </c>
      <c r="F698" s="274" t="s">
        <v>27</v>
      </c>
      <c r="G698" s="274">
        <v>1000</v>
      </c>
      <c r="H698" s="274">
        <v>18327671812</v>
      </c>
      <c r="I698" s="274" t="s">
        <v>247</v>
      </c>
      <c r="J698" s="295" t="s">
        <v>29</v>
      </c>
      <c r="K698" s="276" t="s">
        <v>298</v>
      </c>
      <c r="L698" s="273" t="s">
        <v>1457</v>
      </c>
      <c r="M698" s="286">
        <v>43890</v>
      </c>
      <c r="N698" s="287">
        <v>0.75</v>
      </c>
      <c r="O698" s="287">
        <v>2999</v>
      </c>
      <c r="P698" s="287">
        <v>2999</v>
      </c>
      <c r="Q698" s="276" t="s">
        <v>31</v>
      </c>
      <c r="R698" s="286">
        <v>43895</v>
      </c>
      <c r="S698" s="127"/>
      <c r="T698" s="6"/>
      <c r="U698" s="6"/>
      <c r="V698" s="6"/>
      <c r="W698" s="6"/>
      <c r="X698" s="6"/>
      <c r="Y698" s="6"/>
      <c r="Z698" s="6"/>
      <c r="AA698" s="124"/>
      <c r="AB698" s="6"/>
    </row>
    <row r="699" ht="18" customHeight="1" spans="2:28">
      <c r="B699" s="273" t="s">
        <v>1459</v>
      </c>
      <c r="C699" s="274">
        <v>533121914</v>
      </c>
      <c r="D699" s="274" t="s">
        <v>1460</v>
      </c>
      <c r="E699" s="274">
        <v>17192714465</v>
      </c>
      <c r="F699" s="274" t="s">
        <v>27</v>
      </c>
      <c r="G699" s="274">
        <v>1000</v>
      </c>
      <c r="H699" s="274">
        <v>18872118075</v>
      </c>
      <c r="I699" s="274" t="s">
        <v>389</v>
      </c>
      <c r="J699" s="291" t="s">
        <v>170</v>
      </c>
      <c r="K699" s="276" t="s">
        <v>390</v>
      </c>
      <c r="L699" s="273" t="s">
        <v>1459</v>
      </c>
      <c r="M699" s="286">
        <v>43892</v>
      </c>
      <c r="N699" s="287">
        <v>9626.37</v>
      </c>
      <c r="O699" s="287">
        <v>999</v>
      </c>
      <c r="P699" s="287">
        <v>999</v>
      </c>
      <c r="Q699" s="276" t="s">
        <v>31</v>
      </c>
      <c r="R699" s="286">
        <v>43920</v>
      </c>
      <c r="S699" s="87" t="s">
        <v>1461</v>
      </c>
      <c r="T699" s="6"/>
      <c r="U699" s="6"/>
      <c r="V699" s="6"/>
      <c r="W699" s="6"/>
      <c r="X699" s="6"/>
      <c r="Y699" s="6"/>
      <c r="Z699" s="6"/>
      <c r="AA699" s="124"/>
      <c r="AB699" s="6"/>
    </row>
    <row r="700" ht="18" customHeight="1" spans="2:28">
      <c r="B700" s="273" t="s">
        <v>1462</v>
      </c>
      <c r="C700" s="276">
        <v>451487393</v>
      </c>
      <c r="D700" s="276" t="s">
        <v>1463</v>
      </c>
      <c r="E700" s="274">
        <v>17192714925</v>
      </c>
      <c r="F700" s="274" t="s">
        <v>27</v>
      </c>
      <c r="G700" s="274">
        <v>1000</v>
      </c>
      <c r="H700" s="274">
        <v>15072125895</v>
      </c>
      <c r="I700" s="274" t="s">
        <v>680</v>
      </c>
      <c r="J700" s="289" t="s">
        <v>285</v>
      </c>
      <c r="K700" s="276" t="s">
        <v>681</v>
      </c>
      <c r="L700" s="273" t="s">
        <v>1462</v>
      </c>
      <c r="M700" s="286">
        <v>43892</v>
      </c>
      <c r="N700" s="287">
        <v>0</v>
      </c>
      <c r="O700" s="287">
        <v>299</v>
      </c>
      <c r="P700" s="287">
        <v>299</v>
      </c>
      <c r="Q700" s="276" t="s">
        <v>31</v>
      </c>
      <c r="R700" s="286">
        <v>43913</v>
      </c>
      <c r="S700" s="127"/>
      <c r="T700" s="6"/>
      <c r="U700" s="6"/>
      <c r="V700" s="6"/>
      <c r="W700" s="6"/>
      <c r="X700" s="6"/>
      <c r="Y700" s="6"/>
      <c r="Z700" s="6"/>
      <c r="AA700" s="124"/>
      <c r="AB700" s="6"/>
    </row>
    <row r="702" ht="18" customHeight="1" spans="2:28">
      <c r="B702" s="329" t="s">
        <v>1464</v>
      </c>
      <c r="C702" s="316">
        <v>874144579</v>
      </c>
      <c r="D702" s="316" t="s">
        <v>1465</v>
      </c>
      <c r="E702" s="316">
        <v>16572209061</v>
      </c>
      <c r="F702" s="316" t="s">
        <v>27</v>
      </c>
      <c r="G702" s="316">
        <v>1000</v>
      </c>
      <c r="H702" s="316">
        <v>17720254512</v>
      </c>
      <c r="I702" s="316" t="s">
        <v>253</v>
      </c>
      <c r="J702" s="369" t="s">
        <v>294</v>
      </c>
      <c r="K702" s="330" t="s">
        <v>254</v>
      </c>
      <c r="L702" s="329" t="s">
        <v>1464</v>
      </c>
      <c r="M702" s="360">
        <v>43892</v>
      </c>
      <c r="N702" s="361">
        <v>0</v>
      </c>
      <c r="O702" s="361">
        <v>2999</v>
      </c>
      <c r="P702" s="361"/>
      <c r="Q702" s="363" t="s">
        <v>31</v>
      </c>
      <c r="R702" s="360">
        <v>43895</v>
      </c>
      <c r="S702" s="127"/>
      <c r="T702" s="6"/>
      <c r="U702" s="6"/>
      <c r="V702" s="6"/>
      <c r="W702" s="6"/>
      <c r="X702" s="6"/>
      <c r="Y702" s="6"/>
      <c r="Z702" s="6"/>
      <c r="AA702" s="124"/>
      <c r="AB702" s="6"/>
    </row>
    <row r="703" ht="18" customHeight="1" spans="2:28">
      <c r="B703" s="328" t="s">
        <v>1466</v>
      </c>
      <c r="C703" s="316">
        <v>498856386</v>
      </c>
      <c r="D703" s="316" t="s">
        <v>1467</v>
      </c>
      <c r="E703" s="316">
        <v>16741725700</v>
      </c>
      <c r="F703" s="316" t="s">
        <v>27</v>
      </c>
      <c r="G703" s="316">
        <v>1000</v>
      </c>
      <c r="H703" s="316">
        <v>19172865290</v>
      </c>
      <c r="I703" s="316" t="s">
        <v>28</v>
      </c>
      <c r="J703" s="362" t="s">
        <v>29</v>
      </c>
      <c r="K703" s="330" t="s">
        <v>30</v>
      </c>
      <c r="L703" s="328" t="s">
        <v>1466</v>
      </c>
      <c r="M703" s="360">
        <v>43894</v>
      </c>
      <c r="N703" s="361">
        <v>4665.55</v>
      </c>
      <c r="O703" s="361">
        <v>299</v>
      </c>
      <c r="P703" s="361"/>
      <c r="Q703" s="330" t="s">
        <v>31</v>
      </c>
      <c r="R703" s="360">
        <v>43901</v>
      </c>
      <c r="S703" s="127"/>
      <c r="T703" s="6"/>
      <c r="U703" s="6"/>
      <c r="V703" s="6"/>
      <c r="W703" s="6"/>
      <c r="X703" s="6"/>
      <c r="Y703" s="6"/>
      <c r="Z703" s="6"/>
      <c r="AA703" s="124"/>
      <c r="AB703" s="6"/>
    </row>
    <row r="704" ht="18" customHeight="1" spans="2:28">
      <c r="B704" s="329" t="s">
        <v>1468</v>
      </c>
      <c r="C704" s="316">
        <v>513831057</v>
      </c>
      <c r="D704" s="316" t="s">
        <v>1469</v>
      </c>
      <c r="E704" s="316">
        <v>16741725529</v>
      </c>
      <c r="F704" s="316" t="s">
        <v>27</v>
      </c>
      <c r="G704" s="316">
        <v>1000</v>
      </c>
      <c r="H704" s="316">
        <v>18327671812</v>
      </c>
      <c r="I704" s="316" t="s">
        <v>247</v>
      </c>
      <c r="J704" s="362" t="s">
        <v>29</v>
      </c>
      <c r="K704" s="330" t="s">
        <v>298</v>
      </c>
      <c r="L704" s="329" t="s">
        <v>1468</v>
      </c>
      <c r="M704" s="360">
        <v>43895</v>
      </c>
      <c r="N704" s="361">
        <v>0</v>
      </c>
      <c r="O704" s="361">
        <v>4999</v>
      </c>
      <c r="P704" s="361"/>
      <c r="Q704" s="361" t="s">
        <v>31</v>
      </c>
      <c r="R704" s="360">
        <v>43900</v>
      </c>
      <c r="S704" s="127" t="s">
        <v>267</v>
      </c>
      <c r="T704" s="6"/>
      <c r="U704" s="6"/>
      <c r="V704" s="6"/>
      <c r="W704" s="6"/>
      <c r="X704" s="6"/>
      <c r="Y704" s="6"/>
      <c r="Z704" s="6"/>
      <c r="AA704" s="124"/>
      <c r="AB704" s="6"/>
    </row>
    <row r="705" s="1" customFormat="1" ht="19.9" customHeight="1" spans="2:27">
      <c r="B705" s="325" t="s">
        <v>1470</v>
      </c>
      <c r="C705" s="326">
        <v>802087197</v>
      </c>
      <c r="D705" s="326" t="s">
        <v>1471</v>
      </c>
      <c r="E705" s="327">
        <v>17102786706</v>
      </c>
      <c r="F705" s="327" t="s">
        <v>27</v>
      </c>
      <c r="G705" s="327">
        <v>1000</v>
      </c>
      <c r="H705" s="327">
        <v>13545435217</v>
      </c>
      <c r="I705" s="327" t="s">
        <v>284</v>
      </c>
      <c r="J705" s="356" t="s">
        <v>285</v>
      </c>
      <c r="K705" s="326" t="s">
        <v>286</v>
      </c>
      <c r="L705" s="325" t="s">
        <v>1470</v>
      </c>
      <c r="M705" s="357">
        <v>43895</v>
      </c>
      <c r="N705" s="358">
        <v>4999.22</v>
      </c>
      <c r="O705" s="358">
        <v>4999</v>
      </c>
      <c r="P705" s="358"/>
      <c r="Q705" s="366" t="s">
        <v>31</v>
      </c>
      <c r="R705" s="357">
        <v>43901</v>
      </c>
      <c r="S705" s="8" t="s">
        <v>1472</v>
      </c>
      <c r="AA705" s="271"/>
    </row>
    <row r="706" s="1" customFormat="1" ht="19.9" customHeight="1" spans="2:27">
      <c r="B706" s="325" t="s">
        <v>1473</v>
      </c>
      <c r="C706" s="326">
        <v>465994195</v>
      </c>
      <c r="D706" s="326" t="s">
        <v>1474</v>
      </c>
      <c r="E706" s="327">
        <v>17102786746</v>
      </c>
      <c r="F706" s="327" t="s">
        <v>27</v>
      </c>
      <c r="G706" s="327">
        <v>1000</v>
      </c>
      <c r="H706" s="327">
        <v>13545435217</v>
      </c>
      <c r="I706" s="327" t="s">
        <v>284</v>
      </c>
      <c r="J706" s="356" t="s">
        <v>285</v>
      </c>
      <c r="K706" s="326" t="s">
        <v>286</v>
      </c>
      <c r="L706" s="325" t="s">
        <v>1473</v>
      </c>
      <c r="M706" s="357">
        <v>43895</v>
      </c>
      <c r="N706" s="358">
        <v>0</v>
      </c>
      <c r="O706" s="358">
        <v>2999</v>
      </c>
      <c r="P706" s="358"/>
      <c r="Q706" s="366" t="s">
        <v>31</v>
      </c>
      <c r="R706" s="357">
        <v>43901</v>
      </c>
      <c r="S706" s="373" t="s">
        <v>1475</v>
      </c>
      <c r="AA706" s="271"/>
    </row>
    <row r="707" ht="18" customHeight="1" spans="2:28">
      <c r="B707" s="329" t="s">
        <v>1476</v>
      </c>
      <c r="C707" s="330">
        <v>249132407</v>
      </c>
      <c r="D707" s="330" t="s">
        <v>1477</v>
      </c>
      <c r="E707" s="316">
        <v>16741725273</v>
      </c>
      <c r="F707" s="316" t="s">
        <v>27</v>
      </c>
      <c r="G707" s="316">
        <v>1000</v>
      </c>
      <c r="H707" s="316">
        <v>13545445297</v>
      </c>
      <c r="I707" s="316" t="s">
        <v>313</v>
      </c>
      <c r="J707" s="359" t="s">
        <v>285</v>
      </c>
      <c r="K707" s="330" t="s">
        <v>314</v>
      </c>
      <c r="L707" s="329" t="s">
        <v>1476</v>
      </c>
      <c r="M707" s="360">
        <v>43896</v>
      </c>
      <c r="N707" s="361">
        <v>15994.04</v>
      </c>
      <c r="O707" s="361">
        <v>2999</v>
      </c>
      <c r="P707" s="361"/>
      <c r="Q707" s="361" t="s">
        <v>31</v>
      </c>
      <c r="R707" s="360">
        <v>43899</v>
      </c>
      <c r="S707" s="8" t="s">
        <v>1478</v>
      </c>
      <c r="T707" s="6"/>
      <c r="U707" s="6"/>
      <c r="V707" s="6"/>
      <c r="W707" s="6"/>
      <c r="X707" s="6"/>
      <c r="Y707" s="6"/>
      <c r="Z707" s="6"/>
      <c r="AA707" s="124"/>
      <c r="AB707" s="6"/>
    </row>
    <row r="708" ht="18" customHeight="1" spans="2:28">
      <c r="B708" s="329" t="s">
        <v>1479</v>
      </c>
      <c r="C708" s="330">
        <v>635322414</v>
      </c>
      <c r="D708" s="330" t="s">
        <v>1480</v>
      </c>
      <c r="E708" s="316">
        <v>16741725268</v>
      </c>
      <c r="F708" s="316" t="s">
        <v>27</v>
      </c>
      <c r="G708" s="316">
        <v>1000</v>
      </c>
      <c r="H708" s="316">
        <v>13545445297</v>
      </c>
      <c r="I708" s="316" t="s">
        <v>313</v>
      </c>
      <c r="J708" s="362" t="s">
        <v>29</v>
      </c>
      <c r="K708" s="330" t="s">
        <v>314</v>
      </c>
      <c r="L708" s="329" t="s">
        <v>1479</v>
      </c>
      <c r="M708" s="360">
        <v>43896</v>
      </c>
      <c r="N708" s="361">
        <v>0</v>
      </c>
      <c r="O708" s="416">
        <f>3999+999</f>
        <v>4998</v>
      </c>
      <c r="P708" s="361"/>
      <c r="Q708" s="361" t="s">
        <v>31</v>
      </c>
      <c r="R708" s="360">
        <v>43899</v>
      </c>
      <c r="S708" s="87" t="s">
        <v>1481</v>
      </c>
      <c r="T708" s="6"/>
      <c r="U708" s="6"/>
      <c r="V708" s="6"/>
      <c r="W708" s="6"/>
      <c r="X708" s="6"/>
      <c r="Y708" s="6"/>
      <c r="Z708" s="6"/>
      <c r="AA708" s="124"/>
      <c r="AB708" s="6"/>
    </row>
    <row r="709" ht="18" customHeight="1" spans="2:28">
      <c r="B709" s="328" t="s">
        <v>1482</v>
      </c>
      <c r="C709" s="316">
        <v>719359474</v>
      </c>
      <c r="D709" s="316" t="s">
        <v>1483</v>
      </c>
      <c r="E709" s="316">
        <v>16741725470</v>
      </c>
      <c r="F709" s="316" t="s">
        <v>27</v>
      </c>
      <c r="G709" s="316">
        <v>1000</v>
      </c>
      <c r="H709" s="316">
        <v>13545472582</v>
      </c>
      <c r="I709" s="316" t="s">
        <v>370</v>
      </c>
      <c r="J709" s="359" t="s">
        <v>285</v>
      </c>
      <c r="K709" s="330" t="s">
        <v>371</v>
      </c>
      <c r="L709" s="328" t="s">
        <v>1482</v>
      </c>
      <c r="M709" s="360">
        <v>43896</v>
      </c>
      <c r="N709" s="361">
        <v>5061.41</v>
      </c>
      <c r="O709" s="361">
        <v>3999</v>
      </c>
      <c r="P709" s="361"/>
      <c r="Q709" s="361" t="s">
        <v>31</v>
      </c>
      <c r="R709" s="360">
        <v>43902</v>
      </c>
      <c r="S709" s="87" t="s">
        <v>354</v>
      </c>
      <c r="T709" s="6"/>
      <c r="U709" s="6"/>
      <c r="V709" s="6"/>
      <c r="W709" s="6"/>
      <c r="X709" s="6"/>
      <c r="Y709" s="6"/>
      <c r="Z709" s="6"/>
      <c r="AA709" s="124"/>
      <c r="AB709" s="6"/>
    </row>
    <row r="710" ht="18" customHeight="1" spans="2:28">
      <c r="B710" s="329" t="s">
        <v>1484</v>
      </c>
      <c r="C710" s="330" t="s">
        <v>1485</v>
      </c>
      <c r="D710" s="330" t="s">
        <v>1486</v>
      </c>
      <c r="E710" s="316">
        <v>16741725256</v>
      </c>
      <c r="F710" s="316" t="s">
        <v>27</v>
      </c>
      <c r="G710" s="316">
        <v>1000</v>
      </c>
      <c r="H710" s="316">
        <v>13545445297</v>
      </c>
      <c r="I710" s="316" t="s">
        <v>313</v>
      </c>
      <c r="J710" s="362" t="s">
        <v>29</v>
      </c>
      <c r="K710" s="330" t="s">
        <v>314</v>
      </c>
      <c r="L710" s="329" t="s">
        <v>1484</v>
      </c>
      <c r="M710" s="360">
        <v>43898</v>
      </c>
      <c r="N710" s="361">
        <v>0</v>
      </c>
      <c r="O710" s="361">
        <v>299</v>
      </c>
      <c r="P710" s="361"/>
      <c r="Q710" s="436" t="s">
        <v>31</v>
      </c>
      <c r="R710" s="360">
        <v>43895</v>
      </c>
      <c r="S710" s="8" t="s">
        <v>1030</v>
      </c>
      <c r="T710" s="6"/>
      <c r="U710" s="6"/>
      <c r="V710" s="6"/>
      <c r="W710" s="6"/>
      <c r="X710" s="6"/>
      <c r="Y710" s="6"/>
      <c r="Z710" s="6"/>
      <c r="AA710" s="124"/>
      <c r="AB710" s="6"/>
    </row>
    <row r="711" ht="18" customHeight="1" spans="2:28">
      <c r="B711" s="328" t="s">
        <v>1487</v>
      </c>
      <c r="C711" s="316">
        <v>326394022</v>
      </c>
      <c r="D711" s="316" t="s">
        <v>1488</v>
      </c>
      <c r="E711" s="316">
        <v>16741725703</v>
      </c>
      <c r="F711" s="316" t="s">
        <v>27</v>
      </c>
      <c r="G711" s="316">
        <v>1000</v>
      </c>
      <c r="H711" s="316">
        <v>19172865290</v>
      </c>
      <c r="I711" s="316" t="s">
        <v>28</v>
      </c>
      <c r="J711" s="362" t="s">
        <v>29</v>
      </c>
      <c r="K711" s="330" t="s">
        <v>30</v>
      </c>
      <c r="L711" s="328" t="s">
        <v>1487</v>
      </c>
      <c r="M711" s="360">
        <v>43899</v>
      </c>
      <c r="N711" s="363">
        <v>4765.05</v>
      </c>
      <c r="O711" s="363">
        <v>1499</v>
      </c>
      <c r="P711" s="363"/>
      <c r="Q711" s="363" t="s">
        <v>31</v>
      </c>
      <c r="R711" s="360">
        <v>43900</v>
      </c>
      <c r="S711" s="8" t="s">
        <v>260</v>
      </c>
      <c r="T711" s="6"/>
      <c r="U711" s="6"/>
      <c r="V711" s="6"/>
      <c r="W711" s="6"/>
      <c r="X711" s="6"/>
      <c r="Y711" s="6"/>
      <c r="Z711" s="6"/>
      <c r="AA711" s="124"/>
      <c r="AB711" s="6"/>
    </row>
    <row r="712" ht="18" customHeight="1" spans="2:28">
      <c r="B712" s="328" t="s">
        <v>1489</v>
      </c>
      <c r="C712" s="316">
        <v>975625731</v>
      </c>
      <c r="D712" s="316" t="s">
        <v>1490</v>
      </c>
      <c r="E712" s="316">
        <v>16741725726</v>
      </c>
      <c r="F712" s="316" t="s">
        <v>27</v>
      </c>
      <c r="G712" s="316">
        <v>1000</v>
      </c>
      <c r="H712" s="316">
        <v>19172865290</v>
      </c>
      <c r="I712" s="316" t="s">
        <v>28</v>
      </c>
      <c r="J712" s="362" t="s">
        <v>29</v>
      </c>
      <c r="K712" s="330" t="s">
        <v>30</v>
      </c>
      <c r="L712" s="328" t="s">
        <v>1489</v>
      </c>
      <c r="M712" s="360">
        <v>43899</v>
      </c>
      <c r="N712" s="363">
        <v>4964.9</v>
      </c>
      <c r="O712" s="363">
        <v>999</v>
      </c>
      <c r="P712" s="363"/>
      <c r="Q712" s="363" t="s">
        <v>31</v>
      </c>
      <c r="R712" s="360">
        <v>43901</v>
      </c>
      <c r="S712" s="8" t="s">
        <v>260</v>
      </c>
      <c r="T712" s="6"/>
      <c r="U712" s="6"/>
      <c r="V712" s="6"/>
      <c r="W712" s="6"/>
      <c r="X712" s="6"/>
      <c r="Y712" s="6"/>
      <c r="Z712" s="6"/>
      <c r="AA712" s="124"/>
      <c r="AB712" s="6"/>
    </row>
    <row r="713" ht="18" customHeight="1" spans="2:28">
      <c r="B713" s="328" t="s">
        <v>1491</v>
      </c>
      <c r="C713" s="316">
        <v>170482782</v>
      </c>
      <c r="D713" s="316" t="s">
        <v>1492</v>
      </c>
      <c r="E713" s="316">
        <v>16741725632</v>
      </c>
      <c r="F713" s="316" t="s">
        <v>27</v>
      </c>
      <c r="G713" s="316">
        <v>1000</v>
      </c>
      <c r="H713" s="316">
        <v>18771678907</v>
      </c>
      <c r="I713" s="316" t="s">
        <v>409</v>
      </c>
      <c r="J713" s="362" t="s">
        <v>29</v>
      </c>
      <c r="K713" s="330" t="s">
        <v>410</v>
      </c>
      <c r="L713" s="328" t="s">
        <v>1491</v>
      </c>
      <c r="M713" s="360">
        <v>43900</v>
      </c>
      <c r="N713" s="363">
        <v>15794.17</v>
      </c>
      <c r="O713" s="361">
        <v>2999</v>
      </c>
      <c r="P713" s="361"/>
      <c r="Q713" s="361" t="s">
        <v>31</v>
      </c>
      <c r="R713" s="360">
        <v>43900</v>
      </c>
      <c r="S713" s="8" t="s">
        <v>785</v>
      </c>
      <c r="T713" s="6"/>
      <c r="U713" s="6"/>
      <c r="V713" s="6"/>
      <c r="W713" s="6"/>
      <c r="X713" s="6"/>
      <c r="Y713" s="6"/>
      <c r="Z713" s="6"/>
      <c r="AA713" s="124"/>
      <c r="AB713" s="6"/>
    </row>
    <row r="714" ht="18" customHeight="1" spans="2:28">
      <c r="B714" s="329" t="s">
        <v>1493</v>
      </c>
      <c r="C714" s="316">
        <v>619594711</v>
      </c>
      <c r="D714" s="316" t="s">
        <v>1494</v>
      </c>
      <c r="E714" s="316">
        <v>16741725596</v>
      </c>
      <c r="F714" s="316" t="s">
        <v>27</v>
      </c>
      <c r="G714" s="316">
        <v>1000</v>
      </c>
      <c r="H714" s="316">
        <v>15771132386</v>
      </c>
      <c r="I714" s="316" t="s">
        <v>584</v>
      </c>
      <c r="J714" s="364" t="s">
        <v>103</v>
      </c>
      <c r="K714" s="330" t="s">
        <v>585</v>
      </c>
      <c r="L714" s="329" t="s">
        <v>1493</v>
      </c>
      <c r="M714" s="360">
        <v>43904</v>
      </c>
      <c r="N714" s="363">
        <v>5060.52</v>
      </c>
      <c r="O714" s="363">
        <v>1999</v>
      </c>
      <c r="P714" s="363"/>
      <c r="Q714" s="332" t="s">
        <v>31</v>
      </c>
      <c r="R714" s="333">
        <v>43901</v>
      </c>
      <c r="S714" s="8" t="s">
        <v>1495</v>
      </c>
      <c r="T714" s="6"/>
      <c r="U714" s="6"/>
      <c r="V714" s="6"/>
      <c r="W714" s="6"/>
      <c r="X714" s="6"/>
      <c r="Y714" s="6"/>
      <c r="Z714" s="6"/>
      <c r="AA714" s="6"/>
      <c r="AB714" s="6"/>
    </row>
    <row r="715" ht="18" customHeight="1" spans="2:28">
      <c r="B715" s="329" t="s">
        <v>1496</v>
      </c>
      <c r="C715" s="316">
        <v>503181324</v>
      </c>
      <c r="D715" s="316" t="s">
        <v>1497</v>
      </c>
      <c r="E715" s="316">
        <v>17187465229</v>
      </c>
      <c r="F715" s="316" t="s">
        <v>27</v>
      </c>
      <c r="G715" s="316">
        <v>1000</v>
      </c>
      <c r="H715" s="316">
        <v>18771691121</v>
      </c>
      <c r="I715" s="316" t="s">
        <v>258</v>
      </c>
      <c r="J715" s="364" t="s">
        <v>103</v>
      </c>
      <c r="K715" s="330" t="s">
        <v>259</v>
      </c>
      <c r="L715" s="329" t="s">
        <v>1496</v>
      </c>
      <c r="M715" s="360">
        <v>43906</v>
      </c>
      <c r="N715" s="363">
        <v>0</v>
      </c>
      <c r="O715" s="361">
        <v>299</v>
      </c>
      <c r="P715" s="361"/>
      <c r="Q715" s="332" t="s">
        <v>31</v>
      </c>
      <c r="R715" s="333">
        <v>43900</v>
      </c>
      <c r="S715" s="8" t="s">
        <v>1498</v>
      </c>
      <c r="T715" s="6"/>
      <c r="U715" s="6"/>
      <c r="V715" s="6"/>
      <c r="W715" s="6"/>
      <c r="X715" s="6"/>
      <c r="Y715" s="6"/>
      <c r="Z715" s="6"/>
      <c r="AA715" s="6"/>
      <c r="AB715" s="6"/>
    </row>
    <row r="716" s="1" customFormat="1" ht="19.9" customHeight="1" spans="2:19">
      <c r="B716" s="325" t="s">
        <v>1499</v>
      </c>
      <c r="C716" s="326">
        <v>922475528</v>
      </c>
      <c r="D716" s="326" t="s">
        <v>1500</v>
      </c>
      <c r="E716" s="327">
        <v>17102786607</v>
      </c>
      <c r="F716" s="327" t="s">
        <v>27</v>
      </c>
      <c r="G716" s="327">
        <v>1000</v>
      </c>
      <c r="H716" s="327">
        <v>13545435217</v>
      </c>
      <c r="I716" s="327" t="s">
        <v>284</v>
      </c>
      <c r="J716" s="356" t="s">
        <v>285</v>
      </c>
      <c r="K716" s="326" t="s">
        <v>286</v>
      </c>
      <c r="L716" s="325" t="s">
        <v>1499</v>
      </c>
      <c r="M716" s="357">
        <v>43906</v>
      </c>
      <c r="N716" s="365">
        <v>0</v>
      </c>
      <c r="O716" s="366">
        <v>299</v>
      </c>
      <c r="P716" s="366"/>
      <c r="Q716" s="374" t="s">
        <v>31</v>
      </c>
      <c r="R716" s="375">
        <v>43901</v>
      </c>
      <c r="S716" s="371" t="s">
        <v>1475</v>
      </c>
    </row>
    <row r="717" ht="18" customHeight="1" spans="2:28">
      <c r="B717" s="328" t="s">
        <v>1501</v>
      </c>
      <c r="C717" s="316">
        <v>442514438</v>
      </c>
      <c r="D717" s="316" t="s">
        <v>1502</v>
      </c>
      <c r="E717" s="316">
        <v>16741725733</v>
      </c>
      <c r="F717" s="316" t="s">
        <v>27</v>
      </c>
      <c r="G717" s="316">
        <v>1000</v>
      </c>
      <c r="H717" s="316">
        <v>19172865290</v>
      </c>
      <c r="I717" s="316" t="s">
        <v>28</v>
      </c>
      <c r="J717" s="362" t="s">
        <v>29</v>
      </c>
      <c r="K717" s="330" t="s">
        <v>30</v>
      </c>
      <c r="L717" s="328" t="s">
        <v>1501</v>
      </c>
      <c r="M717" s="360">
        <v>43906</v>
      </c>
      <c r="N717" s="363">
        <v>4966.44</v>
      </c>
      <c r="O717" s="363">
        <v>2999</v>
      </c>
      <c r="P717" s="363"/>
      <c r="Q717" s="332" t="s">
        <v>31</v>
      </c>
      <c r="R717" s="333">
        <v>43900</v>
      </c>
      <c r="S717" s="8" t="s">
        <v>260</v>
      </c>
      <c r="T717" s="6"/>
      <c r="U717" s="6"/>
      <c r="V717" s="6"/>
      <c r="W717" s="6"/>
      <c r="X717" s="6"/>
      <c r="Y717" s="6"/>
      <c r="Z717" s="6"/>
      <c r="AA717" s="6"/>
      <c r="AB717" s="6"/>
    </row>
    <row r="718" ht="18" customHeight="1" spans="2:28">
      <c r="B718" s="328" t="s">
        <v>1503</v>
      </c>
      <c r="C718" s="316">
        <v>865844961</v>
      </c>
      <c r="D718" s="316" t="s">
        <v>1504</v>
      </c>
      <c r="E718" s="316">
        <v>16741725486</v>
      </c>
      <c r="F718" s="316" t="s">
        <v>27</v>
      </c>
      <c r="G718" s="316">
        <v>1000</v>
      </c>
      <c r="H718" s="316">
        <v>13545472582</v>
      </c>
      <c r="I718" s="316" t="s">
        <v>370</v>
      </c>
      <c r="J718" s="359" t="s">
        <v>285</v>
      </c>
      <c r="K718" s="330" t="s">
        <v>371</v>
      </c>
      <c r="L718" s="328" t="s">
        <v>1503</v>
      </c>
      <c r="M718" s="360">
        <v>43907</v>
      </c>
      <c r="N718" s="363">
        <v>0</v>
      </c>
      <c r="O718" s="363">
        <v>999</v>
      </c>
      <c r="P718" s="363"/>
      <c r="Q718" s="332" t="s">
        <v>31</v>
      </c>
      <c r="R718" s="333">
        <v>43902</v>
      </c>
      <c r="S718" s="8" t="s">
        <v>1505</v>
      </c>
      <c r="T718" s="6"/>
      <c r="U718" s="6"/>
      <c r="V718" s="6"/>
      <c r="W718" s="6"/>
      <c r="X718" s="6"/>
      <c r="Y718" s="6"/>
      <c r="Z718" s="6"/>
      <c r="AA718" s="6"/>
      <c r="AB718" s="6"/>
    </row>
    <row r="719" ht="18" customHeight="1" spans="2:28">
      <c r="B719" s="329" t="s">
        <v>1506</v>
      </c>
      <c r="C719" s="316">
        <v>476600872</v>
      </c>
      <c r="D719" s="316" t="s">
        <v>1507</v>
      </c>
      <c r="E719" s="316">
        <v>16741725589</v>
      </c>
      <c r="F719" s="316" t="s">
        <v>27</v>
      </c>
      <c r="G719" s="316">
        <v>1000</v>
      </c>
      <c r="H719" s="316">
        <v>15771132386</v>
      </c>
      <c r="I719" s="316" t="s">
        <v>584</v>
      </c>
      <c r="J719" s="364" t="s">
        <v>103</v>
      </c>
      <c r="K719" s="330" t="s">
        <v>585</v>
      </c>
      <c r="L719" s="329" t="s">
        <v>1506</v>
      </c>
      <c r="M719" s="360">
        <v>43907</v>
      </c>
      <c r="N719" s="363">
        <v>0</v>
      </c>
      <c r="O719" s="363">
        <v>399</v>
      </c>
      <c r="P719" s="363"/>
      <c r="Q719" s="332" t="s">
        <v>31</v>
      </c>
      <c r="R719" s="333">
        <v>43901</v>
      </c>
      <c r="S719" s="87"/>
      <c r="T719" s="6"/>
      <c r="U719" s="6"/>
      <c r="V719" s="6"/>
      <c r="W719" s="6"/>
      <c r="X719" s="6"/>
      <c r="Y719" s="6"/>
      <c r="Z719" s="6"/>
      <c r="AA719" s="6"/>
      <c r="AB719" s="6"/>
    </row>
    <row r="720" s="1" customFormat="1" ht="19.9" customHeight="1" spans="2:19">
      <c r="B720" s="329" t="s">
        <v>1508</v>
      </c>
      <c r="C720" s="330">
        <v>412449843</v>
      </c>
      <c r="D720" s="330" t="s">
        <v>1509</v>
      </c>
      <c r="E720" s="316">
        <v>17102786713</v>
      </c>
      <c r="F720" s="316" t="s">
        <v>27</v>
      </c>
      <c r="G720" s="316">
        <v>1000</v>
      </c>
      <c r="H720" s="316">
        <v>13545435217</v>
      </c>
      <c r="I720" s="316" t="s">
        <v>284</v>
      </c>
      <c r="J720" s="359" t="s">
        <v>285</v>
      </c>
      <c r="K720" s="330" t="s">
        <v>286</v>
      </c>
      <c r="L720" s="329" t="s">
        <v>1508</v>
      </c>
      <c r="M720" s="360">
        <v>43907</v>
      </c>
      <c r="N720" s="363">
        <v>0</v>
      </c>
      <c r="O720" s="367">
        <v>499</v>
      </c>
      <c r="P720" s="367"/>
      <c r="Q720" s="332" t="s">
        <v>31</v>
      </c>
      <c r="R720" s="333">
        <v>43901</v>
      </c>
      <c r="S720" s="87"/>
    </row>
    <row r="721" ht="18" customHeight="1" spans="2:28">
      <c r="B721" s="328" t="s">
        <v>1510</v>
      </c>
      <c r="C721" s="316">
        <v>599877328</v>
      </c>
      <c r="D721" s="316" t="s">
        <v>1511</v>
      </c>
      <c r="E721" s="316">
        <v>16741725487</v>
      </c>
      <c r="F721" s="316" t="s">
        <v>27</v>
      </c>
      <c r="G721" s="316">
        <v>1000</v>
      </c>
      <c r="H721" s="316">
        <v>13545472582</v>
      </c>
      <c r="I721" s="316" t="s">
        <v>370</v>
      </c>
      <c r="J721" s="359" t="s">
        <v>285</v>
      </c>
      <c r="K721" s="330" t="s">
        <v>371</v>
      </c>
      <c r="L721" s="328" t="s">
        <v>1510</v>
      </c>
      <c r="M721" s="360">
        <v>43908</v>
      </c>
      <c r="N721" s="363">
        <v>63.8</v>
      </c>
      <c r="O721" s="363">
        <v>299</v>
      </c>
      <c r="P721" s="363"/>
      <c r="Q721" s="330" t="s">
        <v>31</v>
      </c>
      <c r="R721" s="360">
        <v>43894</v>
      </c>
      <c r="S721" s="8" t="s">
        <v>1512</v>
      </c>
      <c r="T721" s="6"/>
      <c r="U721" s="6"/>
      <c r="V721" s="6"/>
      <c r="W721" s="6"/>
      <c r="X721" s="6"/>
      <c r="Y721" s="6"/>
      <c r="Z721" s="6"/>
      <c r="AA721" s="6"/>
      <c r="AB721" s="6"/>
    </row>
    <row r="722" ht="18" customHeight="1" spans="2:28">
      <c r="B722" s="329" t="s">
        <v>1513</v>
      </c>
      <c r="C722" s="316">
        <v>771665335</v>
      </c>
      <c r="D722" s="316" t="s">
        <v>1514</v>
      </c>
      <c r="E722" s="316">
        <v>17135328534</v>
      </c>
      <c r="F722" s="316" t="s">
        <v>27</v>
      </c>
      <c r="G722" s="316">
        <v>1000</v>
      </c>
      <c r="H722" s="316">
        <v>17720254512</v>
      </c>
      <c r="I722" s="316" t="s">
        <v>253</v>
      </c>
      <c r="J722" s="364" t="s">
        <v>103</v>
      </c>
      <c r="K722" s="330" t="s">
        <v>254</v>
      </c>
      <c r="L722" s="329" t="s">
        <v>1513</v>
      </c>
      <c r="M722" s="360">
        <v>43908</v>
      </c>
      <c r="N722" s="363">
        <v>5063.31</v>
      </c>
      <c r="O722" s="363">
        <v>299</v>
      </c>
      <c r="P722" s="363"/>
      <c r="Q722" s="332" t="s">
        <v>31</v>
      </c>
      <c r="R722" s="333">
        <v>43902</v>
      </c>
      <c r="S722" s="8" t="s">
        <v>1515</v>
      </c>
      <c r="T722" s="6"/>
      <c r="U722" s="6"/>
      <c r="V722" s="6"/>
      <c r="W722" s="6"/>
      <c r="X722" s="6"/>
      <c r="Y722" s="6"/>
      <c r="Z722" s="6"/>
      <c r="AA722" s="6"/>
      <c r="AB722" s="6"/>
    </row>
    <row r="723" ht="18" customHeight="1" spans="2:28">
      <c r="B723" s="329" t="s">
        <v>1516</v>
      </c>
      <c r="C723" s="316">
        <v>243489043</v>
      </c>
      <c r="D723" s="316" t="s">
        <v>1517</v>
      </c>
      <c r="E723" s="316">
        <v>16741725448</v>
      </c>
      <c r="F723" s="316" t="s">
        <v>27</v>
      </c>
      <c r="G723" s="316">
        <v>1000</v>
      </c>
      <c r="H723" s="316">
        <v>18327671812</v>
      </c>
      <c r="I723" s="316" t="s">
        <v>247</v>
      </c>
      <c r="J723" s="364" t="s">
        <v>103</v>
      </c>
      <c r="K723" s="330" t="s">
        <v>298</v>
      </c>
      <c r="L723" s="329" t="s">
        <v>1516</v>
      </c>
      <c r="M723" s="360">
        <v>43908</v>
      </c>
      <c r="N723" s="363">
        <v>0</v>
      </c>
      <c r="O723" s="363">
        <v>199</v>
      </c>
      <c r="P723" s="363"/>
      <c r="Q723" s="437" t="s">
        <v>31</v>
      </c>
      <c r="R723" s="360">
        <v>43895</v>
      </c>
      <c r="S723" s="8" t="s">
        <v>1518</v>
      </c>
      <c r="T723" s="6"/>
      <c r="U723" s="6"/>
      <c r="V723" s="6"/>
      <c r="W723" s="6"/>
      <c r="X723" s="6"/>
      <c r="Y723" s="6"/>
      <c r="Z723" s="6"/>
      <c r="AA723" s="6"/>
      <c r="AB723" s="6"/>
    </row>
    <row r="724" ht="18" customHeight="1" spans="2:28">
      <c r="B724" s="329" t="s">
        <v>1519</v>
      </c>
      <c r="C724" s="316">
        <v>301535009</v>
      </c>
      <c r="D724" s="316" t="s">
        <v>1520</v>
      </c>
      <c r="E724" s="316">
        <v>16741725451</v>
      </c>
      <c r="F724" s="316" t="s">
        <v>27</v>
      </c>
      <c r="G724" s="316">
        <v>1000</v>
      </c>
      <c r="H724" s="316">
        <v>18327671812</v>
      </c>
      <c r="I724" s="316" t="s">
        <v>247</v>
      </c>
      <c r="J724" s="364" t="s">
        <v>103</v>
      </c>
      <c r="K724" s="330" t="s">
        <v>298</v>
      </c>
      <c r="L724" s="329" t="s">
        <v>1519</v>
      </c>
      <c r="M724" s="360">
        <v>43908</v>
      </c>
      <c r="N724" s="363">
        <v>9934.52</v>
      </c>
      <c r="O724" s="363">
        <v>299</v>
      </c>
      <c r="P724" s="363"/>
      <c r="Q724" s="332" t="s">
        <v>31</v>
      </c>
      <c r="R724" s="333">
        <v>43900</v>
      </c>
      <c r="S724" s="8" t="s">
        <v>1521</v>
      </c>
      <c r="T724" s="6"/>
      <c r="U724" s="6"/>
      <c r="V724" s="6"/>
      <c r="W724" s="6"/>
      <c r="X724" s="6"/>
      <c r="Y724" s="6"/>
      <c r="Z724" s="6"/>
      <c r="AA724" s="6"/>
      <c r="AB724" s="6"/>
    </row>
    <row r="725" ht="18" customHeight="1" spans="2:28">
      <c r="B725" s="328" t="s">
        <v>1522</v>
      </c>
      <c r="C725" s="316">
        <v>622509730</v>
      </c>
      <c r="D725" s="316" t="s">
        <v>1523</v>
      </c>
      <c r="E725" s="316">
        <v>16741725636</v>
      </c>
      <c r="F725" s="316" t="s">
        <v>27</v>
      </c>
      <c r="G725" s="316">
        <v>1000</v>
      </c>
      <c r="H725" s="316">
        <v>18771678907</v>
      </c>
      <c r="I725" s="316" t="s">
        <v>409</v>
      </c>
      <c r="J725" s="362" t="s">
        <v>29</v>
      </c>
      <c r="K725" s="330" t="s">
        <v>410</v>
      </c>
      <c r="L725" s="328" t="s">
        <v>1522</v>
      </c>
      <c r="M725" s="360">
        <v>43908</v>
      </c>
      <c r="N725" s="363">
        <v>17867.8</v>
      </c>
      <c r="O725" s="363">
        <v>499</v>
      </c>
      <c r="P725" s="363"/>
      <c r="Q725" s="361" t="s">
        <v>31</v>
      </c>
      <c r="R725" s="360">
        <v>43902</v>
      </c>
      <c r="S725" s="8" t="s">
        <v>1524</v>
      </c>
      <c r="T725" s="6"/>
      <c r="U725" s="6"/>
      <c r="V725" s="6"/>
      <c r="W725" s="6"/>
      <c r="X725" s="6"/>
      <c r="Y725" s="6"/>
      <c r="Z725" s="6"/>
      <c r="AA725" s="6"/>
      <c r="AB725" s="6"/>
    </row>
    <row r="726" ht="18" customHeight="1" spans="2:28">
      <c r="B726" s="328" t="s">
        <v>1525</v>
      </c>
      <c r="C726" s="316">
        <v>156500485</v>
      </c>
      <c r="D726" s="316" t="s">
        <v>1526</v>
      </c>
      <c r="E726" s="316">
        <v>16741725473</v>
      </c>
      <c r="F726" s="316" t="s">
        <v>27</v>
      </c>
      <c r="G726" s="316">
        <v>1000</v>
      </c>
      <c r="H726" s="316">
        <v>13545472582</v>
      </c>
      <c r="I726" s="316" t="s">
        <v>370</v>
      </c>
      <c r="J726" s="359" t="s">
        <v>285</v>
      </c>
      <c r="K726" s="330" t="s">
        <v>371</v>
      </c>
      <c r="L726" s="328" t="s">
        <v>1525</v>
      </c>
      <c r="M726" s="360">
        <v>43909</v>
      </c>
      <c r="N726" s="363">
        <v>10451.36</v>
      </c>
      <c r="O726" s="368">
        <v>999</v>
      </c>
      <c r="P726" s="368"/>
      <c r="Q726" s="332" t="s">
        <v>31</v>
      </c>
      <c r="R726" s="333">
        <v>43902</v>
      </c>
      <c r="S726" s="87" t="s">
        <v>435</v>
      </c>
      <c r="T726" s="6"/>
      <c r="U726" s="6"/>
      <c r="V726" s="6"/>
      <c r="W726" s="6"/>
      <c r="X726" s="6"/>
      <c r="Y726" s="6"/>
      <c r="Z726" s="6"/>
      <c r="AA726" s="6"/>
      <c r="AB726" s="6"/>
    </row>
    <row r="727" s="1" customFormat="1" ht="18" customHeight="1" spans="2:19">
      <c r="B727" s="329" t="s">
        <v>1527</v>
      </c>
      <c r="C727" s="330">
        <v>855885776</v>
      </c>
      <c r="D727" s="330" t="s">
        <v>1528</v>
      </c>
      <c r="E727" s="316">
        <v>17102786718</v>
      </c>
      <c r="F727" s="316" t="s">
        <v>27</v>
      </c>
      <c r="G727" s="316">
        <v>1000</v>
      </c>
      <c r="H727" s="316">
        <v>13545435217</v>
      </c>
      <c r="I727" s="316" t="s">
        <v>284</v>
      </c>
      <c r="J727" s="359" t="s">
        <v>285</v>
      </c>
      <c r="K727" s="330" t="s">
        <v>286</v>
      </c>
      <c r="L727" s="329" t="s">
        <v>1527</v>
      </c>
      <c r="M727" s="360">
        <v>43909</v>
      </c>
      <c r="N727" s="363">
        <v>5064.42</v>
      </c>
      <c r="O727" s="367">
        <v>999</v>
      </c>
      <c r="P727" s="367"/>
      <c r="Q727" s="332" t="s">
        <v>31</v>
      </c>
      <c r="R727" s="333">
        <v>43900</v>
      </c>
      <c r="S727" s="87" t="s">
        <v>522</v>
      </c>
    </row>
    <row r="728" ht="18" customHeight="1" spans="2:28">
      <c r="B728" s="328" t="s">
        <v>1529</v>
      </c>
      <c r="C728" s="316">
        <v>896875239</v>
      </c>
      <c r="D728" s="316" t="s">
        <v>1530</v>
      </c>
      <c r="E728" s="316">
        <v>17038923644</v>
      </c>
      <c r="F728" s="316" t="s">
        <v>27</v>
      </c>
      <c r="G728" s="316">
        <v>1000</v>
      </c>
      <c r="H728" s="316">
        <v>13545471531</v>
      </c>
      <c r="I728" s="316" t="s">
        <v>293</v>
      </c>
      <c r="J728" s="369" t="s">
        <v>294</v>
      </c>
      <c r="K728" s="330" t="s">
        <v>295</v>
      </c>
      <c r="L728" s="328" t="s">
        <v>1529</v>
      </c>
      <c r="M728" s="360">
        <v>43909</v>
      </c>
      <c r="N728" s="363">
        <v>5062.86</v>
      </c>
      <c r="O728" s="368">
        <v>999</v>
      </c>
      <c r="P728" s="368"/>
      <c r="Q728" s="332" t="s">
        <v>31</v>
      </c>
      <c r="R728" s="333">
        <v>43902</v>
      </c>
      <c r="S728" s="8" t="s">
        <v>571</v>
      </c>
      <c r="T728" s="6"/>
      <c r="U728" s="6"/>
      <c r="V728" s="6"/>
      <c r="W728" s="6"/>
      <c r="X728" s="6"/>
      <c r="Y728" s="6"/>
      <c r="Z728" s="6"/>
      <c r="AA728" s="6"/>
      <c r="AB728" s="6"/>
    </row>
    <row r="729" ht="18" customHeight="1" spans="2:28">
      <c r="B729" s="329" t="s">
        <v>1531</v>
      </c>
      <c r="C729" s="316">
        <v>110885252</v>
      </c>
      <c r="D729" s="316" t="s">
        <v>1532</v>
      </c>
      <c r="E729" s="316">
        <v>17192711008</v>
      </c>
      <c r="F729" s="316" t="s">
        <v>27</v>
      </c>
      <c r="G729" s="316">
        <v>1000</v>
      </c>
      <c r="H729" s="316">
        <v>13545476959</v>
      </c>
      <c r="I729" s="316" t="s">
        <v>265</v>
      </c>
      <c r="J729" s="364" t="s">
        <v>103</v>
      </c>
      <c r="K729" s="330" t="s">
        <v>266</v>
      </c>
      <c r="L729" s="329" t="s">
        <v>1531</v>
      </c>
      <c r="M729" s="360">
        <v>43909</v>
      </c>
      <c r="N729" s="363">
        <v>5067.25</v>
      </c>
      <c r="O729" s="363">
        <v>299</v>
      </c>
      <c r="P729" s="363"/>
      <c r="Q729" s="332" t="s">
        <v>31</v>
      </c>
      <c r="R729" s="333" t="s">
        <v>1533</v>
      </c>
      <c r="S729" s="127" t="s">
        <v>290</v>
      </c>
      <c r="T729" s="6"/>
      <c r="U729" s="6"/>
      <c r="V729" s="6"/>
      <c r="W729" s="6"/>
      <c r="X729" s="6"/>
      <c r="Y729" s="6"/>
      <c r="Z729" s="6"/>
      <c r="AA729" s="6"/>
      <c r="AB729" s="6"/>
    </row>
    <row r="730" ht="18" customHeight="1" spans="2:28">
      <c r="B730" s="329" t="s">
        <v>1534</v>
      </c>
      <c r="C730" s="316">
        <v>816014088</v>
      </c>
      <c r="D730" s="316" t="s">
        <v>1535</v>
      </c>
      <c r="E730" s="316">
        <v>17187465335</v>
      </c>
      <c r="F730" s="316" t="s">
        <v>27</v>
      </c>
      <c r="G730" s="316">
        <v>1000</v>
      </c>
      <c r="H730" s="316">
        <v>18771691121</v>
      </c>
      <c r="I730" s="316" t="s">
        <v>258</v>
      </c>
      <c r="J730" s="364" t="s">
        <v>103</v>
      </c>
      <c r="K730" s="330" t="s">
        <v>259</v>
      </c>
      <c r="L730" s="329" t="s">
        <v>1534</v>
      </c>
      <c r="M730" s="360">
        <v>43909</v>
      </c>
      <c r="N730" s="363">
        <v>5069.52</v>
      </c>
      <c r="O730" s="361">
        <v>499</v>
      </c>
      <c r="P730" s="361"/>
      <c r="Q730" s="332" t="s">
        <v>31</v>
      </c>
      <c r="R730" s="333">
        <v>43900</v>
      </c>
      <c r="S730" s="127" t="s">
        <v>290</v>
      </c>
      <c r="T730" s="6"/>
      <c r="U730" s="6"/>
      <c r="V730" s="6"/>
      <c r="W730" s="6"/>
      <c r="X730" s="6"/>
      <c r="Y730" s="6"/>
      <c r="Z730" s="6"/>
      <c r="AA730" s="6"/>
      <c r="AB730" s="6"/>
    </row>
    <row r="731" ht="18" customHeight="1" spans="2:28">
      <c r="B731" s="328" t="s">
        <v>1536</v>
      </c>
      <c r="C731" s="316">
        <v>813018183</v>
      </c>
      <c r="D731" s="316" t="s">
        <v>1537</v>
      </c>
      <c r="E731" s="316">
        <v>16741725498</v>
      </c>
      <c r="F731" s="316" t="s">
        <v>27</v>
      </c>
      <c r="G731" s="316">
        <v>1000</v>
      </c>
      <c r="H731" s="316">
        <v>13545472582</v>
      </c>
      <c r="I731" s="316" t="s">
        <v>370</v>
      </c>
      <c r="J731" s="359" t="s">
        <v>285</v>
      </c>
      <c r="K731" s="330" t="s">
        <v>371</v>
      </c>
      <c r="L731" s="328" t="s">
        <v>1536</v>
      </c>
      <c r="M731" s="360">
        <v>43910</v>
      </c>
      <c r="N731" s="363">
        <v>0</v>
      </c>
      <c r="O731" s="370">
        <v>999</v>
      </c>
      <c r="P731" s="370"/>
      <c r="Q731" s="332" t="s">
        <v>31</v>
      </c>
      <c r="R731" s="333">
        <v>43902</v>
      </c>
      <c r="S731" s="8" t="s">
        <v>1538</v>
      </c>
      <c r="T731" s="6"/>
      <c r="U731" s="6"/>
      <c r="V731" s="6"/>
      <c r="W731" s="6"/>
      <c r="X731" s="6"/>
      <c r="Y731" s="6"/>
      <c r="Z731" s="6"/>
      <c r="AA731" s="6"/>
      <c r="AB731" s="6"/>
    </row>
    <row r="732" ht="18" customHeight="1" spans="2:28">
      <c r="B732" s="329" t="s">
        <v>1539</v>
      </c>
      <c r="C732" s="316">
        <v>701185421</v>
      </c>
      <c r="D732" s="316" t="s">
        <v>1540</v>
      </c>
      <c r="E732" s="316">
        <v>16572201269</v>
      </c>
      <c r="F732" s="316" t="s">
        <v>27</v>
      </c>
      <c r="G732" s="316">
        <v>1000</v>
      </c>
      <c r="H732" s="316">
        <v>17720254512</v>
      </c>
      <c r="I732" s="316" t="s">
        <v>253</v>
      </c>
      <c r="J732" s="369" t="s">
        <v>294</v>
      </c>
      <c r="K732" s="330" t="s">
        <v>254</v>
      </c>
      <c r="L732" s="329" t="s">
        <v>1539</v>
      </c>
      <c r="M732" s="360">
        <v>43910</v>
      </c>
      <c r="N732" s="363">
        <v>0</v>
      </c>
      <c r="O732" s="367">
        <v>1999</v>
      </c>
      <c r="P732" s="367"/>
      <c r="Q732" s="332" t="s">
        <v>31</v>
      </c>
      <c r="R732" s="333">
        <v>43902</v>
      </c>
      <c r="S732" s="8" t="s">
        <v>1541</v>
      </c>
      <c r="T732" s="6"/>
      <c r="U732" s="6"/>
      <c r="V732" s="6"/>
      <c r="W732" s="6"/>
      <c r="X732" s="6"/>
      <c r="Y732" s="6"/>
      <c r="Z732" s="6"/>
      <c r="AA732" s="6"/>
      <c r="AB732" s="6"/>
    </row>
    <row r="733" ht="18" customHeight="1" spans="2:28">
      <c r="B733" s="329" t="s">
        <v>1542</v>
      </c>
      <c r="C733" s="316">
        <v>728890466</v>
      </c>
      <c r="D733" s="316" t="s">
        <v>1543</v>
      </c>
      <c r="E733" s="316">
        <v>17187467699</v>
      </c>
      <c r="F733" s="316" t="s">
        <v>27</v>
      </c>
      <c r="G733" s="316">
        <v>1000</v>
      </c>
      <c r="H733" s="316">
        <v>18771691121</v>
      </c>
      <c r="I733" s="316" t="s">
        <v>258</v>
      </c>
      <c r="J733" s="364" t="s">
        <v>103</v>
      </c>
      <c r="K733" s="330" t="s">
        <v>259</v>
      </c>
      <c r="L733" s="329" t="s">
        <v>1542</v>
      </c>
      <c r="M733" s="360">
        <v>43910</v>
      </c>
      <c r="N733" s="363">
        <v>4965.97</v>
      </c>
      <c r="O733" s="361">
        <v>299</v>
      </c>
      <c r="P733" s="361"/>
      <c r="Q733" s="332" t="s">
        <v>31</v>
      </c>
      <c r="R733" s="333">
        <v>43900</v>
      </c>
      <c r="S733" s="127" t="s">
        <v>1544</v>
      </c>
      <c r="T733" s="6"/>
      <c r="U733" s="6"/>
      <c r="V733" s="6"/>
      <c r="W733" s="6"/>
      <c r="X733" s="6"/>
      <c r="Y733" s="6"/>
      <c r="Z733" s="6"/>
      <c r="AA733" s="6"/>
      <c r="AB733" s="6"/>
    </row>
    <row r="734" ht="18" customHeight="1" spans="2:28">
      <c r="B734" s="329" t="s">
        <v>1545</v>
      </c>
      <c r="C734" s="316">
        <v>954209920</v>
      </c>
      <c r="D734" s="316" t="s">
        <v>1546</v>
      </c>
      <c r="E734" s="316">
        <v>17192712274</v>
      </c>
      <c r="F734" s="316" t="s">
        <v>27</v>
      </c>
      <c r="G734" s="316">
        <v>1000</v>
      </c>
      <c r="H734" s="316">
        <v>17720254512</v>
      </c>
      <c r="I734" s="316" t="s">
        <v>253</v>
      </c>
      <c r="J734" s="369" t="s">
        <v>294</v>
      </c>
      <c r="K734" s="330" t="s">
        <v>254</v>
      </c>
      <c r="L734" s="329" t="s">
        <v>1545</v>
      </c>
      <c r="M734" s="360">
        <v>43910</v>
      </c>
      <c r="N734" s="363">
        <v>5261.79</v>
      </c>
      <c r="O734" s="363">
        <v>499</v>
      </c>
      <c r="P734" s="363"/>
      <c r="Q734" s="332" t="s">
        <v>31</v>
      </c>
      <c r="R734" s="360">
        <v>43910</v>
      </c>
      <c r="S734" s="87" t="s">
        <v>1547</v>
      </c>
      <c r="T734" s="6"/>
      <c r="U734" s="6"/>
      <c r="V734" s="6"/>
      <c r="W734" s="6"/>
      <c r="X734" s="6"/>
      <c r="Y734" s="6"/>
      <c r="Z734" s="6"/>
      <c r="AA734" s="6"/>
      <c r="AB734" s="6"/>
    </row>
    <row r="735" ht="18" customHeight="1" spans="2:28">
      <c r="B735" s="329" t="s">
        <v>1548</v>
      </c>
      <c r="C735" s="316">
        <v>366586487</v>
      </c>
      <c r="D735" s="316" t="s">
        <v>1549</v>
      </c>
      <c r="E735" s="316">
        <v>17192712146</v>
      </c>
      <c r="F735" s="316" t="s">
        <v>27</v>
      </c>
      <c r="G735" s="316">
        <v>1000</v>
      </c>
      <c r="H735" s="316">
        <v>17720254512</v>
      </c>
      <c r="I735" s="316" t="s">
        <v>253</v>
      </c>
      <c r="J735" s="369" t="s">
        <v>294</v>
      </c>
      <c r="K735" s="330" t="s">
        <v>254</v>
      </c>
      <c r="L735" s="329" t="s">
        <v>1548</v>
      </c>
      <c r="M735" s="360">
        <v>43910</v>
      </c>
      <c r="N735" s="363">
        <v>5262.25</v>
      </c>
      <c r="O735" s="363"/>
      <c r="P735" s="363"/>
      <c r="Q735" s="332" t="s">
        <v>31</v>
      </c>
      <c r="R735" s="360">
        <v>43910</v>
      </c>
      <c r="S735" s="87" t="s">
        <v>1550</v>
      </c>
      <c r="T735" s="6"/>
      <c r="U735" s="6"/>
      <c r="V735" s="6"/>
      <c r="W735" s="6"/>
      <c r="X735" s="6"/>
      <c r="Y735" s="6"/>
      <c r="Z735" s="6"/>
      <c r="AA735" s="6"/>
      <c r="AB735" s="6"/>
    </row>
    <row r="736" ht="18" customHeight="1" spans="2:28">
      <c r="B736" s="315" t="s">
        <v>1551</v>
      </c>
      <c r="C736" s="316">
        <v>137250416</v>
      </c>
      <c r="D736" s="316" t="s">
        <v>1552</v>
      </c>
      <c r="E736" s="316">
        <v>17136314979</v>
      </c>
      <c r="F736" s="316" t="s">
        <v>27</v>
      </c>
      <c r="G736" s="317">
        <v>1000</v>
      </c>
      <c r="H736" s="317">
        <v>18771691121</v>
      </c>
      <c r="I736" s="316" t="s">
        <v>258</v>
      </c>
      <c r="J736" s="336" t="s">
        <v>103</v>
      </c>
      <c r="K736" s="332" t="s">
        <v>259</v>
      </c>
      <c r="L736" s="315" t="s">
        <v>1551</v>
      </c>
      <c r="M736" s="360">
        <v>43912</v>
      </c>
      <c r="N736" s="381">
        <v>0</v>
      </c>
      <c r="O736" s="382">
        <v>1198</v>
      </c>
      <c r="P736" s="334"/>
      <c r="Q736" s="332" t="s">
        <v>31</v>
      </c>
      <c r="R736" s="333">
        <v>43900</v>
      </c>
      <c r="S736" s="8" t="s">
        <v>1553</v>
      </c>
      <c r="T736" s="6"/>
      <c r="U736" s="6"/>
      <c r="V736" s="6"/>
      <c r="W736" s="6"/>
      <c r="X736" s="6"/>
      <c r="Y736" s="6"/>
      <c r="Z736" s="6"/>
      <c r="AA736" s="6"/>
      <c r="AB736" s="6"/>
    </row>
    <row r="737" ht="18" customHeight="1" spans="2:28">
      <c r="B737" s="329" t="s">
        <v>1554</v>
      </c>
      <c r="C737" s="330" t="s">
        <v>1555</v>
      </c>
      <c r="D737" s="330" t="s">
        <v>1556</v>
      </c>
      <c r="E737" s="316">
        <v>16741725250</v>
      </c>
      <c r="F737" s="316" t="s">
        <v>27</v>
      </c>
      <c r="G737" s="316">
        <v>1000</v>
      </c>
      <c r="H737" s="316">
        <v>13545445297</v>
      </c>
      <c r="I737" s="316" t="s">
        <v>313</v>
      </c>
      <c r="J737" s="359" t="s">
        <v>285</v>
      </c>
      <c r="K737" s="330" t="s">
        <v>314</v>
      </c>
      <c r="L737" s="329" t="s">
        <v>1554</v>
      </c>
      <c r="M737" s="360">
        <v>43912</v>
      </c>
      <c r="N737" s="363">
        <v>5958.24</v>
      </c>
      <c r="O737" s="367">
        <v>199</v>
      </c>
      <c r="P737" s="367"/>
      <c r="Q737" s="332" t="s">
        <v>31</v>
      </c>
      <c r="R737" s="333">
        <v>43902</v>
      </c>
      <c r="S737" s="87" t="s">
        <v>1557</v>
      </c>
      <c r="T737" s="6"/>
      <c r="U737" s="6"/>
      <c r="V737" s="6"/>
      <c r="W737" s="6"/>
      <c r="X737" s="6"/>
      <c r="Y737" s="6"/>
      <c r="Z737" s="6"/>
      <c r="AA737" s="6"/>
      <c r="AB737" s="6"/>
    </row>
    <row r="738" ht="18" customHeight="1" spans="2:28">
      <c r="B738" s="329" t="s">
        <v>1558</v>
      </c>
      <c r="C738" s="316">
        <v>434198741</v>
      </c>
      <c r="D738" s="316" t="s">
        <v>1559</v>
      </c>
      <c r="E738" s="316">
        <v>17136314965</v>
      </c>
      <c r="F738" s="316" t="s">
        <v>27</v>
      </c>
      <c r="G738" s="316">
        <v>1000</v>
      </c>
      <c r="H738" s="316">
        <v>18771691121</v>
      </c>
      <c r="I738" s="316" t="s">
        <v>258</v>
      </c>
      <c r="J738" s="364" t="s">
        <v>103</v>
      </c>
      <c r="K738" s="330" t="s">
        <v>259</v>
      </c>
      <c r="L738" s="329" t="s">
        <v>1558</v>
      </c>
      <c r="M738" s="360">
        <v>43914</v>
      </c>
      <c r="N738" s="363">
        <v>4864.94</v>
      </c>
      <c r="O738" s="361">
        <v>499</v>
      </c>
      <c r="P738" s="361"/>
      <c r="Q738" s="332" t="s">
        <v>31</v>
      </c>
      <c r="R738" s="333">
        <v>43900</v>
      </c>
      <c r="S738" s="8" t="s">
        <v>260</v>
      </c>
      <c r="T738" s="6"/>
      <c r="U738" s="6"/>
      <c r="V738" s="6"/>
      <c r="W738" s="6"/>
      <c r="X738" s="6"/>
      <c r="Y738" s="6"/>
      <c r="Z738" s="6"/>
      <c r="AA738" s="6"/>
      <c r="AB738" s="6"/>
    </row>
    <row r="739" s="2" customFormat="1" ht="18" customHeight="1" spans="2:27">
      <c r="B739" s="272"/>
      <c r="J739" s="282"/>
      <c r="K739" s="22"/>
      <c r="L739" s="87"/>
      <c r="M739" s="44"/>
      <c r="N739" s="44"/>
      <c r="O739" s="44"/>
      <c r="P739" s="87"/>
      <c r="AA739" s="311"/>
    </row>
    <row r="740" s="2" customFormat="1" ht="18" customHeight="1" spans="2:27">
      <c r="B740" s="272"/>
      <c r="G740" s="376">
        <f>SUM(G629:G739)</f>
        <v>109000</v>
      </c>
      <c r="J740" s="282"/>
      <c r="K740" s="22"/>
      <c r="L740" s="87"/>
      <c r="M740" s="44"/>
      <c r="N740" s="284">
        <f>SUM(N629:N739)</f>
        <v>338830.13</v>
      </c>
      <c r="O740" s="44">
        <f>SUM(O629:O739)</f>
        <v>152188</v>
      </c>
      <c r="P740" s="44">
        <f>SUM(P630:P739)</f>
        <v>88434</v>
      </c>
      <c r="AA740" s="311"/>
    </row>
    <row r="741" s="2" customFormat="1" ht="18" customHeight="1" spans="2:27">
      <c r="B741" s="272"/>
      <c r="J741" s="282"/>
      <c r="K741" s="22"/>
      <c r="L741" s="87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87"/>
      <c r="AA741" s="311"/>
    </row>
    <row r="742" s="2" customFormat="1" ht="18" customHeight="1" spans="2:27">
      <c r="B742" s="272"/>
      <c r="J742" s="282"/>
      <c r="K742" s="22"/>
      <c r="L742" s="87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87"/>
      <c r="AA742" s="311"/>
    </row>
    <row r="743" s="2" customFormat="1" ht="18" customHeight="1" spans="2:28">
      <c r="B743" s="272"/>
      <c r="J743" s="282"/>
      <c r="K743" s="22"/>
      <c r="L743" s="87"/>
      <c r="M743" s="44"/>
      <c r="N743" s="44"/>
      <c r="O743" s="44"/>
      <c r="P743" s="44"/>
      <c r="Q743" s="44"/>
      <c r="R743" s="44"/>
      <c r="S743" s="44"/>
      <c r="T743" s="44"/>
      <c r="U743" s="44"/>
      <c r="W743" s="44"/>
      <c r="X743" s="283"/>
      <c r="Y743" s="44"/>
      <c r="Z743" s="44"/>
      <c r="AA743" s="84"/>
      <c r="AB743" s="87"/>
    </row>
    <row r="744" s="2" customFormat="1" ht="18" customHeight="1" spans="2:28">
      <c r="B744" s="272"/>
      <c r="J744" s="282"/>
      <c r="K744" s="22"/>
      <c r="L744" s="87"/>
      <c r="M744" s="44"/>
      <c r="N744" s="44"/>
      <c r="O744" s="44"/>
      <c r="P744" s="44"/>
      <c r="Q744" s="44"/>
      <c r="R744" s="44"/>
      <c r="S744" s="44"/>
      <c r="T744" s="44"/>
      <c r="U744" s="44"/>
      <c r="W744" s="44"/>
      <c r="X744" s="283"/>
      <c r="Y744" s="44"/>
      <c r="Z744" s="44"/>
      <c r="AA744" s="84"/>
      <c r="AB744" s="87"/>
    </row>
    <row r="746" s="2" customFormat="1" ht="18" customHeight="1" spans="2:28">
      <c r="B746" s="272"/>
      <c r="J746" s="282"/>
      <c r="K746" s="22"/>
      <c r="L746" s="87"/>
      <c r="M746" s="44"/>
      <c r="N746" s="44"/>
      <c r="O746" s="44"/>
      <c r="P746" s="44"/>
      <c r="Q746" s="44"/>
      <c r="R746" s="44"/>
      <c r="S746" s="44"/>
      <c r="T746" s="44"/>
      <c r="U746" s="44"/>
      <c r="V746" s="284"/>
      <c r="W746" s="44"/>
      <c r="X746" s="283"/>
      <c r="Y746" s="44"/>
      <c r="Z746" s="44"/>
      <c r="AA746" s="84"/>
      <c r="AB746" s="87"/>
    </row>
    <row r="748" s="2" customFormat="1" ht="18" customHeight="1" spans="2:28">
      <c r="B748" s="272"/>
      <c r="J748" s="282"/>
      <c r="K748" s="22"/>
      <c r="L748" s="87"/>
      <c r="M748" s="44"/>
      <c r="N748" s="44"/>
      <c r="O748" s="44"/>
      <c r="P748" s="44"/>
      <c r="Q748" s="44"/>
      <c r="R748" s="44"/>
      <c r="S748" s="44"/>
      <c r="T748" s="44"/>
      <c r="U748" s="44"/>
      <c r="V748" s="284"/>
      <c r="W748" s="44"/>
      <c r="X748" s="283"/>
      <c r="Y748" s="44"/>
      <c r="Z748" s="44"/>
      <c r="AA748" s="84"/>
      <c r="AB748" s="87"/>
    </row>
    <row r="749" s="2" customFormat="1" ht="18" customHeight="1" spans="2:28">
      <c r="B749" s="272"/>
      <c r="J749" s="282"/>
      <c r="K749" s="22"/>
      <c r="L749" s="87"/>
      <c r="M749" s="44"/>
      <c r="N749" s="44"/>
      <c r="O749" s="44"/>
      <c r="P749" s="44"/>
      <c r="Q749" s="44"/>
      <c r="R749" s="44"/>
      <c r="S749" s="44"/>
      <c r="T749" s="44"/>
      <c r="U749" s="44"/>
      <c r="V749" s="284"/>
      <c r="W749" s="44"/>
      <c r="X749" s="283"/>
      <c r="Y749" s="44"/>
      <c r="Z749" s="44"/>
      <c r="AA749" s="84"/>
      <c r="AB749" s="87"/>
    </row>
    <row r="753" ht="18" customHeight="1"/>
    <row r="754" s="3" customFormat="1" ht="18" customHeight="1" spans="1:27">
      <c r="A754" s="377"/>
      <c r="B754" s="378" t="s">
        <v>1560</v>
      </c>
      <c r="C754" s="95">
        <v>300657659</v>
      </c>
      <c r="D754" s="95" t="s">
        <v>1561</v>
      </c>
      <c r="E754" s="95">
        <v>13079613823</v>
      </c>
      <c r="F754" s="95" t="s">
        <v>664</v>
      </c>
      <c r="G754" s="95"/>
      <c r="H754" s="95">
        <v>17876533309</v>
      </c>
      <c r="I754" s="95" t="s">
        <v>1562</v>
      </c>
      <c r="J754" s="95" t="s">
        <v>109</v>
      </c>
      <c r="K754" s="95"/>
      <c r="L754" s="378" t="s">
        <v>1560</v>
      </c>
      <c r="M754" s="87" t="s">
        <v>1563</v>
      </c>
      <c r="AA754" s="384"/>
    </row>
    <row r="755" s="3" customFormat="1" ht="18" customHeight="1" spans="1:27">
      <c r="A755" s="377"/>
      <c r="B755" s="378" t="s">
        <v>1564</v>
      </c>
      <c r="C755" s="95">
        <v>502321064</v>
      </c>
      <c r="D755" s="95" t="s">
        <v>1565</v>
      </c>
      <c r="E755" s="95">
        <v>17136866582</v>
      </c>
      <c r="F755" s="95" t="s">
        <v>107</v>
      </c>
      <c r="G755" s="95"/>
      <c r="H755" s="95">
        <v>17665435181</v>
      </c>
      <c r="I755" s="95" t="s">
        <v>1566</v>
      </c>
      <c r="J755" s="95" t="s">
        <v>109</v>
      </c>
      <c r="K755" s="95"/>
      <c r="L755" s="378" t="s">
        <v>1564</v>
      </c>
      <c r="M755" s="87" t="s">
        <v>1567</v>
      </c>
      <c r="AA755" s="384"/>
    </row>
    <row r="756" s="3" customFormat="1" ht="18" customHeight="1" spans="1:27">
      <c r="A756" s="377"/>
      <c r="B756" s="378" t="s">
        <v>1568</v>
      </c>
      <c r="C756" s="95">
        <v>196912058</v>
      </c>
      <c r="D756" s="95" t="s">
        <v>1569</v>
      </c>
      <c r="E756" s="95">
        <v>17136866445</v>
      </c>
      <c r="F756" s="95" t="s">
        <v>107</v>
      </c>
      <c r="G756" s="95"/>
      <c r="H756" s="95">
        <v>13632223538</v>
      </c>
      <c r="I756" s="95" t="s">
        <v>1570</v>
      </c>
      <c r="J756" s="95" t="s">
        <v>103</v>
      </c>
      <c r="K756" s="95"/>
      <c r="L756" s="378" t="s">
        <v>1568</v>
      </c>
      <c r="M756" s="87" t="s">
        <v>1567</v>
      </c>
      <c r="AA756" s="384"/>
    </row>
    <row r="757" ht="18" customHeight="1" spans="2:28">
      <c r="B757" s="379" t="s">
        <v>1571</v>
      </c>
      <c r="C757" s="380">
        <v>904507802</v>
      </c>
      <c r="D757" s="380" t="s">
        <v>1572</v>
      </c>
      <c r="E757" s="380">
        <v>17136866626</v>
      </c>
      <c r="F757" s="380" t="s">
        <v>107</v>
      </c>
      <c r="G757" s="380"/>
      <c r="H757" s="380">
        <v>13422075559</v>
      </c>
      <c r="I757" s="380" t="s">
        <v>1570</v>
      </c>
      <c r="J757" s="95" t="s">
        <v>29</v>
      </c>
      <c r="K757" s="95"/>
      <c r="L757" s="378" t="s">
        <v>1571</v>
      </c>
      <c r="M757" s="87" t="s">
        <v>1573</v>
      </c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124"/>
      <c r="AB757" s="6"/>
    </row>
    <row r="758" ht="18" customHeight="1" spans="2:28">
      <c r="B758" s="379" t="s">
        <v>1574</v>
      </c>
      <c r="C758" s="380">
        <v>154114034</v>
      </c>
      <c r="D758" s="380" t="s">
        <v>1575</v>
      </c>
      <c r="E758" s="380">
        <v>17136866615</v>
      </c>
      <c r="F758" s="380" t="s">
        <v>107</v>
      </c>
      <c r="G758" s="380"/>
      <c r="H758" s="380">
        <v>13632223538</v>
      </c>
      <c r="I758" s="380" t="s">
        <v>1570</v>
      </c>
      <c r="J758" s="95" t="s">
        <v>103</v>
      </c>
      <c r="K758" s="95"/>
      <c r="L758" s="378" t="s">
        <v>1574</v>
      </c>
      <c r="M758" s="87" t="s">
        <v>1573</v>
      </c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124"/>
      <c r="AB758" s="6"/>
    </row>
    <row r="759" ht="18" customHeight="1" spans="2:28">
      <c r="B759" s="379" t="s">
        <v>1576</v>
      </c>
      <c r="C759" s="380">
        <v>866252015</v>
      </c>
      <c r="D759" s="380" t="s">
        <v>1577</v>
      </c>
      <c r="E759" s="380">
        <v>17136866794</v>
      </c>
      <c r="F759" s="380" t="s">
        <v>107</v>
      </c>
      <c r="G759" s="380"/>
      <c r="H759" s="380">
        <v>13632223538</v>
      </c>
      <c r="I759" s="380" t="s">
        <v>1570</v>
      </c>
      <c r="J759" s="95" t="s">
        <v>367</v>
      </c>
      <c r="K759" s="95"/>
      <c r="L759" s="378" t="s">
        <v>1576</v>
      </c>
      <c r="M759" s="87" t="s">
        <v>1573</v>
      </c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124"/>
      <c r="AB759" s="6"/>
    </row>
    <row r="760" ht="18" customHeight="1" spans="2:28">
      <c r="B760" s="379" t="s">
        <v>1578</v>
      </c>
      <c r="C760" s="380">
        <v>432923124</v>
      </c>
      <c r="D760" s="380" t="s">
        <v>1579</v>
      </c>
      <c r="E760" s="380">
        <v>17136866585</v>
      </c>
      <c r="F760" s="380" t="s">
        <v>107</v>
      </c>
      <c r="G760" s="380"/>
      <c r="H760" s="380">
        <v>17665435181</v>
      </c>
      <c r="I760" s="380" t="s">
        <v>1566</v>
      </c>
      <c r="J760" s="95" t="s">
        <v>109</v>
      </c>
      <c r="K760" s="95"/>
      <c r="L760" s="378" t="s">
        <v>1578</v>
      </c>
      <c r="M760" s="87" t="s">
        <v>1573</v>
      </c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124"/>
      <c r="AB760" s="6"/>
    </row>
    <row r="761" ht="18" customHeight="1" spans="2:28">
      <c r="B761" s="379" t="s">
        <v>1580</v>
      </c>
      <c r="C761" s="380">
        <v>677364003</v>
      </c>
      <c r="D761" s="380" t="s">
        <v>1581</v>
      </c>
      <c r="E761" s="380">
        <v>17136866652</v>
      </c>
      <c r="F761" s="380" t="s">
        <v>107</v>
      </c>
      <c r="G761" s="380"/>
      <c r="H761" s="380">
        <v>17665435181</v>
      </c>
      <c r="I761" s="380" t="s">
        <v>1566</v>
      </c>
      <c r="J761" s="95" t="s">
        <v>109</v>
      </c>
      <c r="K761" s="95"/>
      <c r="L761" s="378" t="s">
        <v>1580</v>
      </c>
      <c r="M761" s="87" t="s">
        <v>1573</v>
      </c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124"/>
      <c r="AB761" s="6"/>
    </row>
    <row r="762" ht="18" customHeight="1" spans="2:28">
      <c r="B762" s="379" t="s">
        <v>1582</v>
      </c>
      <c r="C762" s="380">
        <v>545884480</v>
      </c>
      <c r="D762" s="380" t="s">
        <v>1583</v>
      </c>
      <c r="E762" s="380">
        <v>17136866822</v>
      </c>
      <c r="F762" s="380" t="s">
        <v>107</v>
      </c>
      <c r="G762" s="380"/>
      <c r="H762" s="380">
        <v>13422075559</v>
      </c>
      <c r="I762" s="380" t="s">
        <v>1570</v>
      </c>
      <c r="J762" s="95" t="s">
        <v>29</v>
      </c>
      <c r="K762" s="95"/>
      <c r="L762" s="378" t="s">
        <v>1582</v>
      </c>
      <c r="M762" s="87" t="s">
        <v>1573</v>
      </c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124"/>
      <c r="AB762" s="6"/>
    </row>
    <row r="763" ht="18" customHeight="1" spans="2:28">
      <c r="B763" s="379" t="s">
        <v>1584</v>
      </c>
      <c r="C763" s="380">
        <v>738931101</v>
      </c>
      <c r="D763" s="380" t="s">
        <v>1585</v>
      </c>
      <c r="E763" s="380">
        <v>17136866785</v>
      </c>
      <c r="F763" s="380" t="s">
        <v>107</v>
      </c>
      <c r="G763" s="380"/>
      <c r="H763" s="380">
        <v>13632223538</v>
      </c>
      <c r="I763" s="380" t="s">
        <v>1570</v>
      </c>
      <c r="J763" s="95" t="s">
        <v>103</v>
      </c>
      <c r="K763" s="95"/>
      <c r="L763" s="378" t="s">
        <v>1584</v>
      </c>
      <c r="M763" s="87" t="s">
        <v>1573</v>
      </c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124"/>
      <c r="AB763" s="6"/>
    </row>
    <row r="764" ht="18" customHeight="1" spans="2:28">
      <c r="B764" s="379" t="s">
        <v>1586</v>
      </c>
      <c r="C764" s="380">
        <v>583562310</v>
      </c>
      <c r="D764" s="380" t="s">
        <v>1587</v>
      </c>
      <c r="E764" s="380">
        <v>17136866716</v>
      </c>
      <c r="F764" s="380" t="s">
        <v>107</v>
      </c>
      <c r="G764" s="380"/>
      <c r="H764" s="380">
        <v>13632223538</v>
      </c>
      <c r="I764" s="380" t="s">
        <v>1570</v>
      </c>
      <c r="J764" s="95" t="s">
        <v>367</v>
      </c>
      <c r="K764" s="95"/>
      <c r="L764" s="378" t="s">
        <v>1586</v>
      </c>
      <c r="M764" s="87" t="s">
        <v>1573</v>
      </c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124"/>
      <c r="AB764" s="6"/>
    </row>
    <row r="765" ht="18" customHeight="1" spans="2:28">
      <c r="B765" s="379" t="s">
        <v>1588</v>
      </c>
      <c r="C765" s="380">
        <v>522039218</v>
      </c>
      <c r="D765" s="380" t="s">
        <v>1589</v>
      </c>
      <c r="E765" s="380">
        <v>17136866500</v>
      </c>
      <c r="F765" s="380" t="s">
        <v>107</v>
      </c>
      <c r="G765" s="380"/>
      <c r="H765" s="380">
        <v>17665435181</v>
      </c>
      <c r="I765" s="380" t="s">
        <v>1566</v>
      </c>
      <c r="J765" s="95" t="s">
        <v>103</v>
      </c>
      <c r="K765" s="95"/>
      <c r="L765" s="378" t="s">
        <v>1588</v>
      </c>
      <c r="M765" s="87" t="s">
        <v>1573</v>
      </c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124"/>
      <c r="AB765" s="6"/>
    </row>
    <row r="766" ht="18" customHeight="1" spans="2:28">
      <c r="B766" s="379" t="s">
        <v>1590</v>
      </c>
      <c r="C766" s="380">
        <v>158335898</v>
      </c>
      <c r="D766" s="380" t="s">
        <v>1591</v>
      </c>
      <c r="E766" s="380">
        <v>17136866581</v>
      </c>
      <c r="F766" s="380" t="s">
        <v>107</v>
      </c>
      <c r="G766" s="380"/>
      <c r="H766" s="380">
        <v>17665435181</v>
      </c>
      <c r="I766" s="380" t="s">
        <v>1566</v>
      </c>
      <c r="J766" s="95" t="s">
        <v>109</v>
      </c>
      <c r="K766" s="95"/>
      <c r="L766" s="378" t="s">
        <v>1590</v>
      </c>
      <c r="M766" s="87" t="s">
        <v>1573</v>
      </c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124"/>
      <c r="AB766" s="6"/>
    </row>
    <row r="767" ht="18" customHeight="1" spans="2:28">
      <c r="B767" s="379" t="s">
        <v>1592</v>
      </c>
      <c r="C767" s="380">
        <v>257480891</v>
      </c>
      <c r="D767" s="380" t="s">
        <v>1593</v>
      </c>
      <c r="E767" s="380">
        <v>17136866647</v>
      </c>
      <c r="F767" s="380" t="s">
        <v>107</v>
      </c>
      <c r="G767" s="380"/>
      <c r="H767" s="380">
        <v>17665435181</v>
      </c>
      <c r="I767" s="380" t="s">
        <v>1566</v>
      </c>
      <c r="J767" s="95" t="s">
        <v>109</v>
      </c>
      <c r="K767" s="95"/>
      <c r="L767" s="378" t="s">
        <v>1592</v>
      </c>
      <c r="M767" s="87" t="s">
        <v>1573</v>
      </c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124"/>
      <c r="AB767" s="6"/>
    </row>
    <row r="768" ht="18" customHeight="1" spans="2:28">
      <c r="B768" s="379" t="s">
        <v>1594</v>
      </c>
      <c r="C768" s="380">
        <v>213339249</v>
      </c>
      <c r="D768" s="380" t="s">
        <v>1595</v>
      </c>
      <c r="E768" s="380">
        <v>17192710434</v>
      </c>
      <c r="F768" s="380" t="s">
        <v>27</v>
      </c>
      <c r="G768" s="380"/>
      <c r="H768" s="380">
        <v>13545476959</v>
      </c>
      <c r="I768" s="380" t="s">
        <v>1596</v>
      </c>
      <c r="J768" s="95" t="s">
        <v>109</v>
      </c>
      <c r="K768" s="95"/>
      <c r="L768" s="383" t="s">
        <v>1594</v>
      </c>
      <c r="M768" s="87" t="s">
        <v>1573</v>
      </c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124"/>
      <c r="AB768" s="6"/>
    </row>
    <row r="769" ht="18" customHeight="1" spans="2:28">
      <c r="B769" s="379" t="s">
        <v>1597</v>
      </c>
      <c r="C769" s="380">
        <v>427289434</v>
      </c>
      <c r="D769" s="380" t="s">
        <v>1598</v>
      </c>
      <c r="E769" s="380">
        <v>17192711423</v>
      </c>
      <c r="F769" s="380" t="s">
        <v>27</v>
      </c>
      <c r="G769" s="380"/>
      <c r="H769" s="380">
        <v>13545476959</v>
      </c>
      <c r="I769" s="380" t="s">
        <v>1596</v>
      </c>
      <c r="J769" s="95" t="s">
        <v>103</v>
      </c>
      <c r="K769" s="95"/>
      <c r="L769" s="383" t="s">
        <v>1597</v>
      </c>
      <c r="M769" s="87" t="s">
        <v>1573</v>
      </c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124"/>
      <c r="AB769" s="6"/>
    </row>
    <row r="770" ht="18" customHeight="1" spans="2:28">
      <c r="B770" s="379" t="s">
        <v>1599</v>
      </c>
      <c r="C770" s="380">
        <v>466350960</v>
      </c>
      <c r="D770" s="380" t="s">
        <v>1600</v>
      </c>
      <c r="E770" s="380">
        <v>17192714524</v>
      </c>
      <c r="F770" s="380" t="s">
        <v>27</v>
      </c>
      <c r="G770" s="380"/>
      <c r="H770" s="380">
        <v>18872118075</v>
      </c>
      <c r="I770" s="380" t="s">
        <v>1601</v>
      </c>
      <c r="J770" s="95" t="s">
        <v>170</v>
      </c>
      <c r="K770" s="95"/>
      <c r="L770" s="383" t="s">
        <v>1599</v>
      </c>
      <c r="M770" s="87" t="s">
        <v>1573</v>
      </c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124"/>
      <c r="AB770" s="6"/>
    </row>
    <row r="771" ht="18" customHeight="1" spans="2:28">
      <c r="B771" s="379" t="s">
        <v>1602</v>
      </c>
      <c r="C771" s="380">
        <v>358154825</v>
      </c>
      <c r="D771" s="380" t="s">
        <v>1603</v>
      </c>
      <c r="E771" s="380">
        <v>17192714396</v>
      </c>
      <c r="F771" s="380" t="s">
        <v>27</v>
      </c>
      <c r="G771" s="380"/>
      <c r="H771" s="380">
        <v>18872118075</v>
      </c>
      <c r="I771" s="380" t="s">
        <v>1601</v>
      </c>
      <c r="J771" s="95" t="s">
        <v>29</v>
      </c>
      <c r="K771" s="95"/>
      <c r="L771" s="378" t="s">
        <v>1602</v>
      </c>
      <c r="M771" s="87" t="s">
        <v>1573</v>
      </c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124"/>
      <c r="AB771" s="6"/>
    </row>
    <row r="772" ht="18" customHeight="1" spans="2:28">
      <c r="B772" s="379" t="s">
        <v>1604</v>
      </c>
      <c r="C772" s="380">
        <v>846783775</v>
      </c>
      <c r="D772" s="380" t="s">
        <v>1605</v>
      </c>
      <c r="E772" s="380">
        <v>17192714404</v>
      </c>
      <c r="F772" s="380" t="s">
        <v>27</v>
      </c>
      <c r="G772" s="380"/>
      <c r="H772" s="380">
        <v>18872118075</v>
      </c>
      <c r="I772" s="380" t="s">
        <v>1601</v>
      </c>
      <c r="J772" s="95" t="s">
        <v>29</v>
      </c>
      <c r="K772" s="95"/>
      <c r="L772" s="383" t="s">
        <v>1604</v>
      </c>
      <c r="M772" s="87" t="s">
        <v>1573</v>
      </c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124"/>
      <c r="AB772" s="6"/>
    </row>
    <row r="773" ht="18" customHeight="1" spans="2:28">
      <c r="B773" s="379" t="s">
        <v>1606</v>
      </c>
      <c r="C773" s="380">
        <v>531459705</v>
      </c>
      <c r="D773" s="380" t="s">
        <v>1607</v>
      </c>
      <c r="E773" s="380">
        <v>17192710409</v>
      </c>
      <c r="F773" s="380" t="s">
        <v>27</v>
      </c>
      <c r="G773" s="380"/>
      <c r="H773" s="380">
        <v>13545476959</v>
      </c>
      <c r="I773" s="380" t="s">
        <v>1596</v>
      </c>
      <c r="J773" s="95" t="s">
        <v>103</v>
      </c>
      <c r="K773" s="95"/>
      <c r="L773" s="383" t="s">
        <v>1606</v>
      </c>
      <c r="M773" s="87" t="s">
        <v>1573</v>
      </c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124"/>
      <c r="AB773" s="6"/>
    </row>
    <row r="774" ht="18" customHeight="1" spans="2:28">
      <c r="B774" s="379" t="s">
        <v>1608</v>
      </c>
      <c r="C774" s="380">
        <v>124719085</v>
      </c>
      <c r="D774" s="380" t="s">
        <v>1609</v>
      </c>
      <c r="E774" s="380">
        <v>17192714831</v>
      </c>
      <c r="F774" s="380" t="s">
        <v>27</v>
      </c>
      <c r="G774" s="380"/>
      <c r="H774" s="380">
        <v>15072125895</v>
      </c>
      <c r="I774" s="380" t="s">
        <v>1610</v>
      </c>
      <c r="J774" s="95" t="s">
        <v>103</v>
      </c>
      <c r="K774" s="95"/>
      <c r="L774" s="378" t="s">
        <v>1608</v>
      </c>
      <c r="M774" s="87" t="s">
        <v>1573</v>
      </c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124"/>
      <c r="AB774" s="6"/>
    </row>
    <row r="775" ht="18" customHeight="1" spans="2:28">
      <c r="B775" s="379" t="s">
        <v>1611</v>
      </c>
      <c r="C775" s="380">
        <v>485473251</v>
      </c>
      <c r="D775" s="380" t="s">
        <v>1612</v>
      </c>
      <c r="E775" s="380">
        <v>17192714885</v>
      </c>
      <c r="F775" s="380" t="s">
        <v>27</v>
      </c>
      <c r="G775" s="380"/>
      <c r="H775" s="380">
        <v>15072125895</v>
      </c>
      <c r="I775" s="380" t="s">
        <v>1610</v>
      </c>
      <c r="J775" s="95" t="s">
        <v>103</v>
      </c>
      <c r="K775" s="95"/>
      <c r="L775" s="378" t="s">
        <v>1611</v>
      </c>
      <c r="M775" s="87" t="s">
        <v>1573</v>
      </c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124"/>
      <c r="AB775" s="6"/>
    </row>
    <row r="776" ht="18" customHeight="1" spans="2:28">
      <c r="B776" s="379" t="s">
        <v>1613</v>
      </c>
      <c r="C776" s="380">
        <v>482509491</v>
      </c>
      <c r="D776" s="380" t="s">
        <v>1614</v>
      </c>
      <c r="E776" s="380">
        <v>17192714955</v>
      </c>
      <c r="F776" s="380" t="s">
        <v>27</v>
      </c>
      <c r="G776" s="380"/>
      <c r="H776" s="380">
        <v>15072125895</v>
      </c>
      <c r="I776" s="380" t="s">
        <v>1610</v>
      </c>
      <c r="J776" s="95" t="s">
        <v>103</v>
      </c>
      <c r="K776" s="95"/>
      <c r="L776" s="378" t="s">
        <v>1613</v>
      </c>
      <c r="M776" s="87" t="s">
        <v>1573</v>
      </c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124"/>
      <c r="AB776" s="6"/>
    </row>
    <row r="777" ht="18" customHeight="1" spans="2:28">
      <c r="B777" s="379" t="s">
        <v>1615</v>
      </c>
      <c r="C777" s="380">
        <v>185048541</v>
      </c>
      <c r="D777" s="380" t="s">
        <v>1616</v>
      </c>
      <c r="E777" s="380">
        <v>17192714843</v>
      </c>
      <c r="F777" s="380" t="s">
        <v>27</v>
      </c>
      <c r="G777" s="380"/>
      <c r="H777" s="380">
        <v>15072125895</v>
      </c>
      <c r="I777" s="380" t="s">
        <v>1610</v>
      </c>
      <c r="J777" s="95" t="s">
        <v>285</v>
      </c>
      <c r="K777" s="95"/>
      <c r="L777" s="378" t="s">
        <v>1615</v>
      </c>
      <c r="M777" s="87" t="s">
        <v>1573</v>
      </c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124"/>
      <c r="AB777" s="6"/>
    </row>
    <row r="778" ht="18" customHeight="1" spans="2:28">
      <c r="B778" s="379" t="s">
        <v>1617</v>
      </c>
      <c r="C778" s="380">
        <v>828323610</v>
      </c>
      <c r="D778" s="380" t="s">
        <v>1618</v>
      </c>
      <c r="E778" s="380">
        <v>17192714907</v>
      </c>
      <c r="F778" s="380" t="s">
        <v>27</v>
      </c>
      <c r="G778" s="380"/>
      <c r="H778" s="380">
        <v>15072125895</v>
      </c>
      <c r="I778" s="380" t="s">
        <v>1610</v>
      </c>
      <c r="J778" s="95" t="s">
        <v>285</v>
      </c>
      <c r="K778" s="95"/>
      <c r="L778" s="378" t="s">
        <v>1617</v>
      </c>
      <c r="M778" s="87" t="s">
        <v>1573</v>
      </c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124"/>
      <c r="AB778" s="6"/>
    </row>
    <row r="779" ht="18" customHeight="1" spans="2:28">
      <c r="B779" s="379" t="s">
        <v>1619</v>
      </c>
      <c r="C779" s="380">
        <v>848123002</v>
      </c>
      <c r="D779" s="380" t="s">
        <v>1620</v>
      </c>
      <c r="E779" s="380">
        <v>16572877612</v>
      </c>
      <c r="F779" s="380" t="s">
        <v>27</v>
      </c>
      <c r="G779" s="380"/>
      <c r="H779" s="380">
        <v>16602049418</v>
      </c>
      <c r="I779" s="380" t="s">
        <v>1621</v>
      </c>
      <c r="J779" s="95" t="s">
        <v>109</v>
      </c>
      <c r="K779" s="95"/>
      <c r="L779" s="383" t="s">
        <v>1619</v>
      </c>
      <c r="M779" s="87" t="s">
        <v>1573</v>
      </c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124"/>
      <c r="AB779" s="6"/>
    </row>
    <row r="780" ht="18" customHeight="1" spans="2:28">
      <c r="B780" s="379" t="s">
        <v>1622</v>
      </c>
      <c r="C780" s="380">
        <v>548831376</v>
      </c>
      <c r="D780" s="380" t="s">
        <v>1623</v>
      </c>
      <c r="E780" s="380">
        <v>16572877625</v>
      </c>
      <c r="F780" s="380" t="s">
        <v>27</v>
      </c>
      <c r="G780" s="380"/>
      <c r="H780" s="380">
        <v>17520439418</v>
      </c>
      <c r="I780" s="380" t="s">
        <v>1621</v>
      </c>
      <c r="J780" s="95" t="s">
        <v>285</v>
      </c>
      <c r="K780" s="95"/>
      <c r="L780" s="383" t="s">
        <v>1622</v>
      </c>
      <c r="M780" s="87" t="s">
        <v>1573</v>
      </c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124"/>
      <c r="AB780" s="6"/>
    </row>
    <row r="781" ht="18" customHeight="1" spans="2:28">
      <c r="B781" s="379" t="s">
        <v>1624</v>
      </c>
      <c r="C781" s="380">
        <v>140831182</v>
      </c>
      <c r="D781" s="380" t="s">
        <v>1625</v>
      </c>
      <c r="E781" s="380">
        <v>17192714478</v>
      </c>
      <c r="F781" s="380" t="s">
        <v>27</v>
      </c>
      <c r="G781" s="380"/>
      <c r="H781" s="380">
        <v>18872118075</v>
      </c>
      <c r="I781" s="380" t="s">
        <v>1601</v>
      </c>
      <c r="J781" s="95" t="s">
        <v>29</v>
      </c>
      <c r="K781" s="95"/>
      <c r="L781" s="383" t="s">
        <v>1624</v>
      </c>
      <c r="M781" s="87" t="s">
        <v>1573</v>
      </c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124"/>
      <c r="AB781" s="6"/>
    </row>
    <row r="782" ht="18" customHeight="1" spans="2:28">
      <c r="B782" s="379" t="s">
        <v>1626</v>
      </c>
      <c r="C782" s="380">
        <v>295983659</v>
      </c>
      <c r="D782" s="380" t="s">
        <v>1627</v>
      </c>
      <c r="E782" s="380">
        <v>17192711210</v>
      </c>
      <c r="F782" s="380" t="s">
        <v>27</v>
      </c>
      <c r="G782" s="380"/>
      <c r="H782" s="380">
        <v>13545476959</v>
      </c>
      <c r="I782" s="380" t="s">
        <v>1596</v>
      </c>
      <c r="J782" s="95" t="s">
        <v>103</v>
      </c>
      <c r="K782" s="95"/>
      <c r="L782" s="383" t="s">
        <v>1626</v>
      </c>
      <c r="M782" s="87" t="s">
        <v>1573</v>
      </c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124"/>
      <c r="AB782" s="6"/>
    </row>
    <row r="783" ht="18" customHeight="1" spans="2:28">
      <c r="B783" s="379" t="s">
        <v>1628</v>
      </c>
      <c r="C783" s="380">
        <v>207586113</v>
      </c>
      <c r="D783" s="380" t="s">
        <v>1629</v>
      </c>
      <c r="E783" s="380">
        <v>17192711374</v>
      </c>
      <c r="F783" s="380" t="s">
        <v>27</v>
      </c>
      <c r="G783" s="380"/>
      <c r="H783" s="380">
        <v>13545476959</v>
      </c>
      <c r="I783" s="380" t="s">
        <v>1596</v>
      </c>
      <c r="J783" s="95" t="s">
        <v>103</v>
      </c>
      <c r="K783" s="95"/>
      <c r="L783" s="383" t="s">
        <v>1628</v>
      </c>
      <c r="M783" s="87" t="s">
        <v>1573</v>
      </c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124"/>
      <c r="AB783" s="6"/>
    </row>
    <row r="784" ht="18" customHeight="1" spans="2:28">
      <c r="B784" s="379" t="s">
        <v>1630</v>
      </c>
      <c r="C784" s="380">
        <v>943707939</v>
      </c>
      <c r="D784" s="380" t="s">
        <v>1631</v>
      </c>
      <c r="E784" s="380">
        <v>17192714856</v>
      </c>
      <c r="F784" s="380" t="s">
        <v>27</v>
      </c>
      <c r="G784" s="380"/>
      <c r="H784" s="380">
        <v>15072125895</v>
      </c>
      <c r="I784" s="380" t="s">
        <v>1610</v>
      </c>
      <c r="J784" s="95" t="s">
        <v>285</v>
      </c>
      <c r="K784" s="95"/>
      <c r="L784" s="378" t="s">
        <v>1630</v>
      </c>
      <c r="M784" s="87" t="s">
        <v>1573</v>
      </c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124"/>
      <c r="AB784" s="6"/>
    </row>
    <row r="785" ht="18" customHeight="1" spans="2:28">
      <c r="B785" s="379" t="s">
        <v>1632</v>
      </c>
      <c r="C785" s="380">
        <v>681369773</v>
      </c>
      <c r="D785" s="380" t="s">
        <v>1633</v>
      </c>
      <c r="E785" s="380">
        <v>16572874045</v>
      </c>
      <c r="F785" s="380" t="s">
        <v>27</v>
      </c>
      <c r="G785" s="380"/>
      <c r="H785" s="380">
        <v>16602049418</v>
      </c>
      <c r="I785" s="380" t="s">
        <v>1621</v>
      </c>
      <c r="J785" s="95" t="s">
        <v>109</v>
      </c>
      <c r="K785" s="95"/>
      <c r="L785" s="383" t="s">
        <v>1632</v>
      </c>
      <c r="M785" s="87" t="s">
        <v>1573</v>
      </c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124"/>
      <c r="AB785" s="6"/>
    </row>
    <row r="786" ht="18" customHeight="1" spans="2:28">
      <c r="B786" s="379" t="s">
        <v>1634</v>
      </c>
      <c r="C786" s="380">
        <v>516296513</v>
      </c>
      <c r="D786" s="380" t="s">
        <v>1635</v>
      </c>
      <c r="E786" s="380">
        <v>16572875405</v>
      </c>
      <c r="F786" s="380" t="s">
        <v>27</v>
      </c>
      <c r="G786" s="380"/>
      <c r="H786" s="380">
        <v>17520439418</v>
      </c>
      <c r="I786" s="380" t="s">
        <v>1621</v>
      </c>
      <c r="J786" s="95" t="s">
        <v>285</v>
      </c>
      <c r="K786" s="95"/>
      <c r="L786" s="383" t="s">
        <v>1634</v>
      </c>
      <c r="M786" s="87" t="s">
        <v>1573</v>
      </c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124"/>
      <c r="AB786" s="6"/>
    </row>
    <row r="787" ht="18" customHeight="1" spans="2:28">
      <c r="B787" s="379" t="s">
        <v>1636</v>
      </c>
      <c r="C787" s="380">
        <v>247453565</v>
      </c>
      <c r="D787" s="380" t="s">
        <v>1637</v>
      </c>
      <c r="E787" s="380">
        <v>17192714503</v>
      </c>
      <c r="F787" s="380" t="s">
        <v>27</v>
      </c>
      <c r="G787" s="380"/>
      <c r="H787" s="380">
        <v>18872118075</v>
      </c>
      <c r="I787" s="380" t="s">
        <v>1601</v>
      </c>
      <c r="J787" s="95" t="s">
        <v>170</v>
      </c>
      <c r="K787" s="95"/>
      <c r="L787" s="383" t="s">
        <v>1636</v>
      </c>
      <c r="M787" s="87" t="s">
        <v>1573</v>
      </c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124"/>
      <c r="AB787" s="6"/>
    </row>
    <row r="788" ht="18" customHeight="1" spans="2:28">
      <c r="B788" s="379" t="s">
        <v>1638</v>
      </c>
      <c r="C788" s="380">
        <v>858183186</v>
      </c>
      <c r="D788" s="380" t="s">
        <v>1639</v>
      </c>
      <c r="E788" s="380">
        <v>17136866651</v>
      </c>
      <c r="F788" s="380" t="s">
        <v>107</v>
      </c>
      <c r="G788" s="380"/>
      <c r="H788" s="380">
        <v>17665435181</v>
      </c>
      <c r="I788" s="380" t="s">
        <v>1566</v>
      </c>
      <c r="J788" s="95" t="s">
        <v>109</v>
      </c>
      <c r="K788" s="95"/>
      <c r="L788" s="378" t="s">
        <v>1638</v>
      </c>
      <c r="M788" s="87" t="s">
        <v>1573</v>
      </c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124"/>
      <c r="AB788" s="6"/>
    </row>
    <row r="789" ht="18" customHeight="1" spans="2:28">
      <c r="B789" s="379" t="s">
        <v>1640</v>
      </c>
      <c r="C789" s="380">
        <v>565110358</v>
      </c>
      <c r="D789" s="380" t="s">
        <v>1641</v>
      </c>
      <c r="E789" s="380">
        <v>17192710417</v>
      </c>
      <c r="F789" s="380" t="s">
        <v>27</v>
      </c>
      <c r="G789" s="380"/>
      <c r="H789" s="380">
        <v>13545476959</v>
      </c>
      <c r="I789" s="380" t="s">
        <v>1596</v>
      </c>
      <c r="J789" s="95" t="s">
        <v>103</v>
      </c>
      <c r="K789" s="95"/>
      <c r="L789" s="383" t="s">
        <v>1640</v>
      </c>
      <c r="M789" s="87" t="s">
        <v>1642</v>
      </c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124"/>
      <c r="AB789" s="6"/>
    </row>
    <row r="790" ht="18" customHeight="1" spans="2:28">
      <c r="B790" s="379" t="s">
        <v>1643</v>
      </c>
      <c r="C790" s="380">
        <v>163021099</v>
      </c>
      <c r="D790" s="380" t="s">
        <v>1644</v>
      </c>
      <c r="E790" s="380">
        <v>17192714821</v>
      </c>
      <c r="F790" s="380" t="s">
        <v>27</v>
      </c>
      <c r="G790" s="380"/>
      <c r="H790" s="380">
        <v>13545476959</v>
      </c>
      <c r="I790" s="380" t="s">
        <v>1596</v>
      </c>
      <c r="J790" s="95" t="s">
        <v>103</v>
      </c>
      <c r="K790" s="95"/>
      <c r="L790" s="383" t="s">
        <v>1643</v>
      </c>
      <c r="M790" s="87" t="s">
        <v>1642</v>
      </c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124"/>
      <c r="AB790" s="6"/>
    </row>
    <row r="791" ht="18" customHeight="1" spans="2:28">
      <c r="B791" s="379" t="s">
        <v>1645</v>
      </c>
      <c r="C791" s="380">
        <v>980451955</v>
      </c>
      <c r="D791" s="380" t="s">
        <v>1646</v>
      </c>
      <c r="E791" s="380">
        <v>17192714504</v>
      </c>
      <c r="F791" s="380" t="s">
        <v>27</v>
      </c>
      <c r="G791" s="380"/>
      <c r="H791" s="380">
        <v>18872118075</v>
      </c>
      <c r="I791" s="380" t="s">
        <v>1601</v>
      </c>
      <c r="J791" s="95" t="s">
        <v>170</v>
      </c>
      <c r="K791" s="95"/>
      <c r="L791" s="378" t="s">
        <v>1645</v>
      </c>
      <c r="M791" s="87" t="s">
        <v>1647</v>
      </c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124"/>
      <c r="AB791" s="6"/>
    </row>
    <row r="792" ht="18" customHeight="1" spans="2:28">
      <c r="B792" s="379" t="s">
        <v>1648</v>
      </c>
      <c r="C792" s="380">
        <v>375863217</v>
      </c>
      <c r="D792" s="380" t="s">
        <v>1649</v>
      </c>
      <c r="E792" s="380">
        <v>17192714514</v>
      </c>
      <c r="F792" s="380" t="s">
        <v>27</v>
      </c>
      <c r="G792" s="380"/>
      <c r="H792" s="380">
        <v>18872118075</v>
      </c>
      <c r="I792" s="380" t="s">
        <v>1601</v>
      </c>
      <c r="J792" s="95" t="s">
        <v>170</v>
      </c>
      <c r="K792" s="95"/>
      <c r="L792" s="378" t="s">
        <v>1648</v>
      </c>
      <c r="M792" s="87" t="s">
        <v>1650</v>
      </c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124"/>
      <c r="AB792" s="6"/>
    </row>
    <row r="793" ht="18" customHeight="1" spans="2:28">
      <c r="B793" s="379" t="s">
        <v>1651</v>
      </c>
      <c r="C793" s="380">
        <v>122838225</v>
      </c>
      <c r="D793" s="380" t="s">
        <v>1652</v>
      </c>
      <c r="E793" s="380">
        <v>17136866499</v>
      </c>
      <c r="F793" s="380" t="s">
        <v>107</v>
      </c>
      <c r="G793" s="380"/>
      <c r="H793" s="380">
        <v>17665435181</v>
      </c>
      <c r="I793" s="380" t="s">
        <v>1566</v>
      </c>
      <c r="J793" s="95" t="s">
        <v>103</v>
      </c>
      <c r="K793" s="95"/>
      <c r="L793" s="378" t="s">
        <v>1651</v>
      </c>
      <c r="M793" s="87" t="s">
        <v>1650</v>
      </c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124"/>
      <c r="AB793" s="6"/>
    </row>
    <row r="794" ht="18" customHeight="1" spans="2:28">
      <c r="B794" s="379" t="s">
        <v>1653</v>
      </c>
      <c r="C794" s="380">
        <v>232663239</v>
      </c>
      <c r="D794" s="380" t="s">
        <v>1654</v>
      </c>
      <c r="E794" s="380">
        <v>17136866653</v>
      </c>
      <c r="F794" s="380" t="s">
        <v>107</v>
      </c>
      <c r="G794" s="380"/>
      <c r="H794" s="380">
        <v>17665435181</v>
      </c>
      <c r="I794" s="380" t="s">
        <v>1566</v>
      </c>
      <c r="J794" s="385" t="s">
        <v>109</v>
      </c>
      <c r="K794" s="385"/>
      <c r="L794" s="386" t="s">
        <v>1653</v>
      </c>
      <c r="M794" s="87" t="s">
        <v>1650</v>
      </c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124"/>
      <c r="AB794" s="6"/>
    </row>
    <row r="795" ht="18" customHeight="1" spans="2:28">
      <c r="B795" s="379" t="s">
        <v>1655</v>
      </c>
      <c r="C795" s="380">
        <v>385118981</v>
      </c>
      <c r="D795" s="380" t="s">
        <v>1656</v>
      </c>
      <c r="E795" s="380">
        <v>17136866656</v>
      </c>
      <c r="F795" s="380" t="s">
        <v>107</v>
      </c>
      <c r="G795" s="380"/>
      <c r="H795" s="380">
        <v>17665435181</v>
      </c>
      <c r="I795" s="380" t="s">
        <v>1566</v>
      </c>
      <c r="J795" s="95" t="s">
        <v>109</v>
      </c>
      <c r="K795" s="95"/>
      <c r="L795" s="378" t="s">
        <v>1655</v>
      </c>
      <c r="M795" s="87" t="s">
        <v>1650</v>
      </c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124"/>
      <c r="AB795" s="6"/>
    </row>
    <row r="796" ht="18" customHeight="1" spans="2:28">
      <c r="B796" s="379" t="s">
        <v>1657</v>
      </c>
      <c r="C796" s="380">
        <v>474324617</v>
      </c>
      <c r="D796" s="380" t="s">
        <v>1658</v>
      </c>
      <c r="E796" s="380">
        <v>17136866607</v>
      </c>
      <c r="F796" s="380" t="s">
        <v>107</v>
      </c>
      <c r="G796" s="380"/>
      <c r="H796" s="380">
        <v>13422075559</v>
      </c>
      <c r="I796" s="380" t="s">
        <v>1570</v>
      </c>
      <c r="J796" s="95" t="s">
        <v>29</v>
      </c>
      <c r="K796" s="95"/>
      <c r="L796" s="378" t="s">
        <v>1657</v>
      </c>
      <c r="M796" s="87" t="s">
        <v>1650</v>
      </c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124"/>
      <c r="AB796" s="6"/>
    </row>
    <row r="797" ht="18" customHeight="1" spans="2:28">
      <c r="B797" s="379" t="s">
        <v>1659</v>
      </c>
      <c r="C797" s="380">
        <v>297158166</v>
      </c>
      <c r="D797" s="380" t="s">
        <v>1660</v>
      </c>
      <c r="E797" s="380">
        <v>17136866812</v>
      </c>
      <c r="F797" s="380" t="s">
        <v>107</v>
      </c>
      <c r="G797" s="380"/>
      <c r="H797" s="380">
        <v>13632223538</v>
      </c>
      <c r="I797" s="380" t="s">
        <v>1570</v>
      </c>
      <c r="J797" s="95" t="s">
        <v>367</v>
      </c>
      <c r="K797" s="95"/>
      <c r="L797" s="378" t="s">
        <v>1659</v>
      </c>
      <c r="M797" s="87" t="s">
        <v>1650</v>
      </c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124"/>
      <c r="AB797" s="6"/>
    </row>
    <row r="798" ht="18" customHeight="1" spans="2:28">
      <c r="B798" s="379" t="s">
        <v>1661</v>
      </c>
      <c r="C798" s="380">
        <v>121260668</v>
      </c>
      <c r="D798" s="380" t="s">
        <v>1662</v>
      </c>
      <c r="E798" s="380">
        <v>17136866681</v>
      </c>
      <c r="F798" s="380" t="s">
        <v>107</v>
      </c>
      <c r="G798" s="380"/>
      <c r="H798" s="380">
        <v>13422075559</v>
      </c>
      <c r="I798" s="380" t="s">
        <v>1570</v>
      </c>
      <c r="J798" s="95" t="s">
        <v>29</v>
      </c>
      <c r="K798" s="95"/>
      <c r="L798" s="378" t="s">
        <v>1661</v>
      </c>
      <c r="M798" s="87" t="s">
        <v>1650</v>
      </c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124"/>
      <c r="AB798" s="6"/>
    </row>
    <row r="799" ht="18" customHeight="1" spans="2:28">
      <c r="B799" s="379" t="s">
        <v>1663</v>
      </c>
      <c r="C799" s="380">
        <v>114664646</v>
      </c>
      <c r="D799" s="380" t="s">
        <v>1664</v>
      </c>
      <c r="E799" s="380">
        <v>16572879520</v>
      </c>
      <c r="F799" s="380" t="s">
        <v>27</v>
      </c>
      <c r="G799" s="380"/>
      <c r="H799" s="380">
        <v>16602049418</v>
      </c>
      <c r="I799" s="380" t="s">
        <v>1621</v>
      </c>
      <c r="J799" s="95" t="s">
        <v>109</v>
      </c>
      <c r="K799" s="95"/>
      <c r="L799" s="383" t="s">
        <v>1663</v>
      </c>
      <c r="M799" s="87" t="s">
        <v>1665</v>
      </c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124"/>
      <c r="AB799" s="6"/>
    </row>
    <row r="800" ht="18" customHeight="1" spans="2:28">
      <c r="B800" s="379" t="s">
        <v>1666</v>
      </c>
      <c r="C800" s="380">
        <v>157450628</v>
      </c>
      <c r="D800" s="380" t="s">
        <v>1667</v>
      </c>
      <c r="E800" s="380">
        <v>16741725458</v>
      </c>
      <c r="F800" s="380" t="s">
        <v>27</v>
      </c>
      <c r="G800" s="380"/>
      <c r="H800" s="380">
        <v>18327671812</v>
      </c>
      <c r="I800" s="380" t="s">
        <v>1668</v>
      </c>
      <c r="J800" s="387" t="s">
        <v>103</v>
      </c>
      <c r="K800" s="95"/>
      <c r="L800" s="378" t="s">
        <v>1666</v>
      </c>
      <c r="M800" s="87" t="s">
        <v>1669</v>
      </c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124"/>
      <c r="AB800" s="6"/>
    </row>
    <row r="801" ht="18" customHeight="1" spans="2:28">
      <c r="B801" s="379" t="s">
        <v>1670</v>
      </c>
      <c r="C801" s="380">
        <v>807905473</v>
      </c>
      <c r="D801" s="380" t="s">
        <v>1671</v>
      </c>
      <c r="E801" s="380">
        <v>16741725534</v>
      </c>
      <c r="F801" s="380" t="s">
        <v>27</v>
      </c>
      <c r="G801" s="380"/>
      <c r="H801" s="380">
        <v>18327671812</v>
      </c>
      <c r="I801" s="380" t="s">
        <v>1668</v>
      </c>
      <c r="J801" s="388" t="s">
        <v>29</v>
      </c>
      <c r="K801" s="95"/>
      <c r="L801" s="378" t="s">
        <v>1670</v>
      </c>
      <c r="M801" s="87" t="s">
        <v>1669</v>
      </c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124"/>
      <c r="AB801" s="6"/>
    </row>
    <row r="802" ht="18" customHeight="1" spans="2:28">
      <c r="B802" s="379" t="s">
        <v>1672</v>
      </c>
      <c r="C802" s="380">
        <v>567718451</v>
      </c>
      <c r="D802" s="380" t="s">
        <v>1673</v>
      </c>
      <c r="E802" s="380">
        <v>16572877614</v>
      </c>
      <c r="F802" s="380" t="s">
        <v>27</v>
      </c>
      <c r="G802" s="380"/>
      <c r="H802" s="380">
        <v>16602049418</v>
      </c>
      <c r="I802" s="380" t="s">
        <v>1621</v>
      </c>
      <c r="J802" s="389" t="s">
        <v>109</v>
      </c>
      <c r="K802" s="95"/>
      <c r="L802" s="378" t="s">
        <v>1672</v>
      </c>
      <c r="M802" s="87" t="s">
        <v>1674</v>
      </c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124"/>
      <c r="AB802" s="6"/>
    </row>
    <row r="803" ht="18" customHeight="1" spans="2:28">
      <c r="B803" s="379" t="s">
        <v>1675</v>
      </c>
      <c r="C803" s="380">
        <v>627709021</v>
      </c>
      <c r="D803" s="380" t="s">
        <v>1676</v>
      </c>
      <c r="E803" s="380">
        <v>16572879512</v>
      </c>
      <c r="F803" s="380" t="s">
        <v>27</v>
      </c>
      <c r="G803" s="380"/>
      <c r="H803" s="380">
        <v>16602049418</v>
      </c>
      <c r="I803" s="380" t="s">
        <v>1621</v>
      </c>
      <c r="J803" s="389" t="s">
        <v>109</v>
      </c>
      <c r="K803" s="95"/>
      <c r="L803" s="378" t="s">
        <v>1675</v>
      </c>
      <c r="M803" s="87" t="s">
        <v>1674</v>
      </c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124"/>
      <c r="AB803" s="6"/>
    </row>
    <row r="804" ht="18" customHeight="1" spans="2:28">
      <c r="B804" s="379" t="s">
        <v>1677</v>
      </c>
      <c r="C804" s="380">
        <v>891084272</v>
      </c>
      <c r="D804" s="380" t="s">
        <v>1678</v>
      </c>
      <c r="E804" s="380">
        <v>16572879514</v>
      </c>
      <c r="F804" s="380" t="s">
        <v>27</v>
      </c>
      <c r="G804" s="380"/>
      <c r="H804" s="380">
        <v>16602049418</v>
      </c>
      <c r="I804" s="380" t="s">
        <v>1621</v>
      </c>
      <c r="J804" s="389" t="s">
        <v>109</v>
      </c>
      <c r="K804" s="95"/>
      <c r="L804" s="378" t="s">
        <v>1677</v>
      </c>
      <c r="M804" s="87" t="s">
        <v>1674</v>
      </c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124"/>
      <c r="AB804" s="6"/>
    </row>
    <row r="805" ht="18" customHeight="1" spans="2:28">
      <c r="B805" s="379" t="s">
        <v>1679</v>
      </c>
      <c r="C805" s="380">
        <v>913725967</v>
      </c>
      <c r="D805" s="380" t="s">
        <v>1680</v>
      </c>
      <c r="E805" s="380">
        <v>16572877629</v>
      </c>
      <c r="F805" s="380" t="s">
        <v>27</v>
      </c>
      <c r="G805" s="380"/>
      <c r="H805" s="380">
        <v>17520439418</v>
      </c>
      <c r="I805" s="380" t="s">
        <v>1621</v>
      </c>
      <c r="J805" s="390" t="s">
        <v>285</v>
      </c>
      <c r="K805" s="95"/>
      <c r="L805" s="378" t="s">
        <v>1679</v>
      </c>
      <c r="M805" s="87" t="s">
        <v>1674</v>
      </c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124"/>
      <c r="AB805" s="6"/>
    </row>
    <row r="806" ht="18" customHeight="1" spans="2:28">
      <c r="B806" s="379" t="s">
        <v>1681</v>
      </c>
      <c r="C806" s="380">
        <v>492748118</v>
      </c>
      <c r="D806" s="380" t="s">
        <v>1682</v>
      </c>
      <c r="E806" s="380">
        <v>16572203189</v>
      </c>
      <c r="F806" s="380" t="s">
        <v>27</v>
      </c>
      <c r="G806" s="380"/>
      <c r="H806" s="380">
        <v>17720254512</v>
      </c>
      <c r="I806" s="380" t="s">
        <v>1683</v>
      </c>
      <c r="J806" s="391" t="s">
        <v>294</v>
      </c>
      <c r="K806" s="95"/>
      <c r="L806" s="378" t="s">
        <v>1681</v>
      </c>
      <c r="M806" s="87" t="s">
        <v>1674</v>
      </c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124"/>
      <c r="AB806" s="6"/>
    </row>
    <row r="807" ht="18" customHeight="1" spans="2:28">
      <c r="B807" s="379" t="s">
        <v>1684</v>
      </c>
      <c r="C807" s="380">
        <v>183471262</v>
      </c>
      <c r="D807" s="380" t="s">
        <v>1685</v>
      </c>
      <c r="E807" s="380">
        <v>17135328634</v>
      </c>
      <c r="F807" s="380" t="s">
        <v>27</v>
      </c>
      <c r="G807" s="380"/>
      <c r="H807" s="380">
        <v>17720254512</v>
      </c>
      <c r="I807" s="380" t="s">
        <v>1683</v>
      </c>
      <c r="J807" s="391" t="s">
        <v>294</v>
      </c>
      <c r="K807" s="95"/>
      <c r="L807" s="378" t="s">
        <v>1684</v>
      </c>
      <c r="M807" s="87" t="s">
        <v>1674</v>
      </c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124"/>
      <c r="AB807" s="6"/>
    </row>
    <row r="808" ht="18" customHeight="1" spans="2:28">
      <c r="B808" s="379" t="s">
        <v>1686</v>
      </c>
      <c r="C808" s="380">
        <v>172079884</v>
      </c>
      <c r="D808" s="380" t="s">
        <v>1687</v>
      </c>
      <c r="E808" s="380">
        <v>16572204405</v>
      </c>
      <c r="F808" s="380" t="s">
        <v>27</v>
      </c>
      <c r="G808" s="380"/>
      <c r="H808" s="380">
        <v>17720254512</v>
      </c>
      <c r="I808" s="380" t="s">
        <v>1683</v>
      </c>
      <c r="J808" s="387" t="s">
        <v>103</v>
      </c>
      <c r="K808" s="95"/>
      <c r="L808" s="378" t="s">
        <v>1686</v>
      </c>
      <c r="M808" s="87" t="s">
        <v>1674</v>
      </c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124"/>
      <c r="AB808" s="6"/>
    </row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</sheetData>
  <conditionalFormatting sqref="L58">
    <cfRule type="duplicateValues" dxfId="0" priority="2"/>
  </conditionalFormatting>
  <conditionalFormatting sqref="L42:L48">
    <cfRule type="duplicateValues" dxfId="0" priority="3"/>
  </conditionalFormatting>
  <conditionalFormatting sqref="L70:L78">
    <cfRule type="duplicateValues" dxfId="0" priority="1"/>
  </conditionalFormatting>
  <conditionalFormatting sqref="L27:L41 L49:L57 L59:L69 L79:L81">
    <cfRule type="duplicateValues" dxfId="0" priority="445"/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73"/>
  <sheetViews>
    <sheetView showGridLines="0" workbookViewId="0">
      <pane ySplit="2" topLeftCell="A672" activePane="bottomLeft" state="frozen"/>
      <selection/>
      <selection pane="bottomLeft" activeCell="N674" sqref="N674"/>
    </sheetView>
  </sheetViews>
  <sheetFormatPr defaultColWidth="12.6283185840708" defaultRowHeight="13.85"/>
  <cols>
    <col min="1" max="1" width="1.6283185840708" style="1" customWidth="1"/>
    <col min="2" max="2" width="22.2477876106195" style="5" hidden="1" customWidth="1"/>
    <col min="3" max="3" width="11.1238938053097" style="6" hidden="1" customWidth="1"/>
    <col min="4" max="4" width="16.1238938053097" style="6" hidden="1" customWidth="1"/>
    <col min="5" max="5" width="13.1238938053097" style="6" hidden="1" customWidth="1"/>
    <col min="6" max="6" width="10.3716814159292" style="6" hidden="1" customWidth="1"/>
    <col min="7" max="7" width="7.50442477876106" style="6" hidden="1" customWidth="1"/>
    <col min="8" max="8" width="13.8761061946903" style="6" hidden="1" customWidth="1"/>
    <col min="9" max="9" width="6.6283185840708" style="6" customWidth="1"/>
    <col min="10" max="10" width="9.6283185840708" style="6" customWidth="1"/>
    <col min="11" max="11" width="8.6283185840708" style="7" customWidth="1"/>
    <col min="12" max="12" width="22.8761061946903" style="8" customWidth="1"/>
    <col min="13" max="14" width="12.6283185840708" style="8"/>
    <col min="15" max="17" width="12.6283185840708" style="4"/>
    <col min="18" max="18" width="12.8761061946903" style="4" customWidth="1"/>
    <col min="19" max="19" width="12.6283185840708" style="4"/>
    <col min="20" max="20" width="8" style="4" customWidth="1"/>
    <col min="21" max="21" width="16.7522123893805" style="4" customWidth="1"/>
    <col min="22" max="22" width="12.8761061946903" style="4" customWidth="1"/>
    <col min="23" max="23" width="12.6283185840708" style="4"/>
    <col min="24" max="24" width="8.6283185840708" style="9" customWidth="1"/>
    <col min="25" max="25" width="9.6283185840708" style="4" customWidth="1"/>
    <col min="26" max="26" width="10.6283185840708" style="4" customWidth="1"/>
    <col min="27" max="27" width="11.6283185840708" style="10" customWidth="1"/>
    <col min="28" max="28" width="30.6283185840708" style="11" customWidth="1"/>
    <col min="29" max="16384" width="12.6283185840708" style="6"/>
  </cols>
  <sheetData>
    <row r="1" ht="9.95" customHeight="1"/>
    <row r="2" ht="35.1" customHeight="1" spans="2:28"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3" t="s">
        <v>5</v>
      </c>
      <c r="H2" s="13" t="s">
        <v>6</v>
      </c>
      <c r="I2" s="26" t="s">
        <v>7</v>
      </c>
      <c r="J2" s="27" t="s">
        <v>8</v>
      </c>
      <c r="K2" s="28" t="s">
        <v>9</v>
      </c>
      <c r="L2" s="28" t="s">
        <v>0</v>
      </c>
      <c r="M2" s="29" t="s">
        <v>10</v>
      </c>
      <c r="N2" s="29" t="s">
        <v>11</v>
      </c>
      <c r="O2" s="30" t="s">
        <v>12</v>
      </c>
      <c r="P2" s="30" t="s">
        <v>13</v>
      </c>
      <c r="Q2" s="30" t="s">
        <v>14</v>
      </c>
      <c r="R2" s="30" t="s">
        <v>15</v>
      </c>
      <c r="S2" s="30" t="s">
        <v>16</v>
      </c>
      <c r="T2" s="30" t="s">
        <v>17</v>
      </c>
      <c r="U2" s="30" t="s">
        <v>18</v>
      </c>
      <c r="V2" s="30" t="s">
        <v>19</v>
      </c>
      <c r="W2" s="30" t="s">
        <v>20</v>
      </c>
      <c r="X2" s="62" t="s">
        <v>21</v>
      </c>
      <c r="Y2" s="30" t="s">
        <v>22</v>
      </c>
      <c r="Z2" s="30" t="s">
        <v>23</v>
      </c>
      <c r="AA2" s="80" t="s">
        <v>24</v>
      </c>
      <c r="AB2" s="11" t="s">
        <v>1688</v>
      </c>
    </row>
    <row r="3" ht="18" customHeight="1" spans="2:28">
      <c r="B3" s="181" t="s">
        <v>25</v>
      </c>
      <c r="C3" s="165">
        <v>873188732</v>
      </c>
      <c r="D3" s="165" t="s">
        <v>26</v>
      </c>
      <c r="E3" s="165">
        <v>16741725723</v>
      </c>
      <c r="F3" s="165" t="s">
        <v>27</v>
      </c>
      <c r="G3" s="165">
        <v>1000</v>
      </c>
      <c r="H3" s="165">
        <v>19172865290</v>
      </c>
      <c r="I3" s="165" t="s">
        <v>28</v>
      </c>
      <c r="J3" s="177" t="s">
        <v>29</v>
      </c>
      <c r="K3" s="168" t="s">
        <v>30</v>
      </c>
      <c r="L3" s="181" t="s">
        <v>25</v>
      </c>
      <c r="M3" s="169">
        <v>100.08</v>
      </c>
      <c r="N3" s="169">
        <v>0</v>
      </c>
      <c r="O3" s="187">
        <v>4991</v>
      </c>
      <c r="P3" s="187">
        <v>29.91</v>
      </c>
      <c r="Q3" s="187">
        <v>4991</v>
      </c>
      <c r="R3" s="190">
        <f t="shared" ref="R3:R66" si="0">M3+Q3-P3</f>
        <v>5061.17</v>
      </c>
      <c r="S3" s="200">
        <v>0</v>
      </c>
      <c r="T3" s="190"/>
      <c r="U3" s="190"/>
      <c r="V3" s="190">
        <f t="shared" ref="V3:V66" si="1">R3-S3</f>
        <v>5061.17</v>
      </c>
      <c r="W3" s="190">
        <f t="shared" ref="W3:W66" si="2">N3+O3-Q3</f>
        <v>0</v>
      </c>
      <c r="X3" s="441"/>
      <c r="Y3" s="189"/>
      <c r="Z3" s="189" t="s">
        <v>31</v>
      </c>
      <c r="AA3" s="205">
        <v>43900</v>
      </c>
      <c r="AB3" s="8" t="s">
        <v>1689</v>
      </c>
    </row>
    <row r="4" ht="18" customHeight="1" spans="2:28">
      <c r="B4" s="181" t="s">
        <v>33</v>
      </c>
      <c r="C4" s="165">
        <v>117413929</v>
      </c>
      <c r="D4" s="165" t="s">
        <v>34</v>
      </c>
      <c r="E4" s="165">
        <v>16741725704</v>
      </c>
      <c r="F4" s="165" t="s">
        <v>27</v>
      </c>
      <c r="G4" s="165">
        <v>1000</v>
      </c>
      <c r="H4" s="165">
        <v>19172865290</v>
      </c>
      <c r="I4" s="165" t="s">
        <v>28</v>
      </c>
      <c r="J4" s="177" t="s">
        <v>29</v>
      </c>
      <c r="K4" s="168" t="s">
        <v>30</v>
      </c>
      <c r="L4" s="181" t="s">
        <v>33</v>
      </c>
      <c r="M4" s="169">
        <v>100.73</v>
      </c>
      <c r="N4" s="169">
        <v>0</v>
      </c>
      <c r="O4" s="187">
        <v>5685</v>
      </c>
      <c r="P4" s="187">
        <v>34.05</v>
      </c>
      <c r="Q4" s="187">
        <v>5685</v>
      </c>
      <c r="R4" s="190">
        <f t="shared" si="0"/>
        <v>5751.68</v>
      </c>
      <c r="S4" s="200">
        <v>0</v>
      </c>
      <c r="T4" s="190"/>
      <c r="U4" s="190"/>
      <c r="V4" s="190">
        <f t="shared" si="1"/>
        <v>5751.68</v>
      </c>
      <c r="W4" s="190">
        <f t="shared" si="2"/>
        <v>0</v>
      </c>
      <c r="X4" s="441"/>
      <c r="Y4" s="189"/>
      <c r="Z4" s="189" t="s">
        <v>31</v>
      </c>
      <c r="AA4" s="205">
        <v>43900</v>
      </c>
      <c r="AB4" s="8" t="s">
        <v>1689</v>
      </c>
    </row>
    <row r="5" ht="18" customHeight="1" spans="2:28">
      <c r="B5" s="181" t="s">
        <v>35</v>
      </c>
      <c r="C5" s="165">
        <v>988774831</v>
      </c>
      <c r="D5" s="165" t="s">
        <v>36</v>
      </c>
      <c r="E5" s="165">
        <v>16741725724</v>
      </c>
      <c r="F5" s="165" t="s">
        <v>27</v>
      </c>
      <c r="G5" s="165">
        <v>1000</v>
      </c>
      <c r="H5" s="165">
        <v>19172865290</v>
      </c>
      <c r="I5" s="165" t="s">
        <v>28</v>
      </c>
      <c r="J5" s="177" t="s">
        <v>29</v>
      </c>
      <c r="K5" s="168" t="s">
        <v>30</v>
      </c>
      <c r="L5" s="181" t="s">
        <v>35</v>
      </c>
      <c r="M5" s="169">
        <v>100.11</v>
      </c>
      <c r="N5" s="169">
        <v>0</v>
      </c>
      <c r="O5" s="187">
        <v>6481</v>
      </c>
      <c r="P5" s="187">
        <v>38.81</v>
      </c>
      <c r="Q5" s="187">
        <v>6481</v>
      </c>
      <c r="R5" s="190">
        <f t="shared" si="0"/>
        <v>6542.3</v>
      </c>
      <c r="S5" s="200">
        <v>0</v>
      </c>
      <c r="T5" s="190"/>
      <c r="U5" s="190"/>
      <c r="V5" s="190">
        <f t="shared" si="1"/>
        <v>6542.3</v>
      </c>
      <c r="W5" s="190">
        <f t="shared" si="2"/>
        <v>0</v>
      </c>
      <c r="X5" s="441"/>
      <c r="Y5" s="189"/>
      <c r="Z5" s="189" t="s">
        <v>31</v>
      </c>
      <c r="AA5" s="205">
        <v>43900</v>
      </c>
      <c r="AB5" s="8" t="s">
        <v>1689</v>
      </c>
    </row>
    <row r="6" ht="18" customHeight="1" spans="2:28">
      <c r="B6" s="181" t="s">
        <v>37</v>
      </c>
      <c r="C6" s="165">
        <v>317719885</v>
      </c>
      <c r="D6" s="165" t="s">
        <v>38</v>
      </c>
      <c r="E6" s="165">
        <v>16741725732</v>
      </c>
      <c r="F6" s="165" t="s">
        <v>27</v>
      </c>
      <c r="G6" s="165">
        <v>1000</v>
      </c>
      <c r="H6" s="165">
        <v>19172865290</v>
      </c>
      <c r="I6" s="165" t="s">
        <v>28</v>
      </c>
      <c r="J6" s="177" t="s">
        <v>29</v>
      </c>
      <c r="K6" s="168" t="s">
        <v>30</v>
      </c>
      <c r="L6" s="181" t="s">
        <v>37</v>
      </c>
      <c r="M6" s="169">
        <v>100.72</v>
      </c>
      <c r="N6" s="169">
        <v>0</v>
      </c>
      <c r="O6" s="187">
        <v>4890</v>
      </c>
      <c r="P6" s="187">
        <v>29.3</v>
      </c>
      <c r="Q6" s="187">
        <v>4890</v>
      </c>
      <c r="R6" s="190">
        <f t="shared" si="0"/>
        <v>4961.42</v>
      </c>
      <c r="S6" s="200">
        <v>0</v>
      </c>
      <c r="T6" s="190"/>
      <c r="U6" s="190"/>
      <c r="V6" s="190">
        <f t="shared" si="1"/>
        <v>4961.42</v>
      </c>
      <c r="W6" s="190">
        <f t="shared" si="2"/>
        <v>0</v>
      </c>
      <c r="X6" s="441"/>
      <c r="Y6" s="189"/>
      <c r="Z6" s="189" t="s">
        <v>31</v>
      </c>
      <c r="AA6" s="205">
        <v>43900</v>
      </c>
      <c r="AB6" s="8" t="s">
        <v>1689</v>
      </c>
    </row>
    <row r="7" ht="18" customHeight="1" spans="2:28">
      <c r="B7" s="14" t="s">
        <v>39</v>
      </c>
      <c r="C7" s="15">
        <v>229390855</v>
      </c>
      <c r="D7" s="15" t="s">
        <v>40</v>
      </c>
      <c r="E7" s="15">
        <v>16741725661</v>
      </c>
      <c r="F7" s="15" t="s">
        <v>27</v>
      </c>
      <c r="G7" s="15">
        <v>1000</v>
      </c>
      <c r="H7" s="15">
        <v>19172865290</v>
      </c>
      <c r="I7" s="15" t="s">
        <v>28</v>
      </c>
      <c r="J7" s="31" t="s">
        <v>29</v>
      </c>
      <c r="K7" s="32" t="s">
        <v>30</v>
      </c>
      <c r="L7" s="14" t="s">
        <v>39</v>
      </c>
      <c r="M7" s="33">
        <v>100.56</v>
      </c>
      <c r="N7" s="33">
        <v>0</v>
      </c>
      <c r="O7" s="34">
        <v>5384</v>
      </c>
      <c r="P7" s="34">
        <v>32.24</v>
      </c>
      <c r="Q7" s="34">
        <v>5384</v>
      </c>
      <c r="R7" s="63">
        <f t="shared" si="0"/>
        <v>5452.32</v>
      </c>
      <c r="S7" s="64">
        <v>5352</v>
      </c>
      <c r="T7" s="63"/>
      <c r="U7" s="63"/>
      <c r="V7" s="63">
        <f t="shared" si="1"/>
        <v>100.32</v>
      </c>
      <c r="W7" s="63">
        <f t="shared" si="2"/>
        <v>0</v>
      </c>
      <c r="X7" s="65">
        <v>0.5</v>
      </c>
      <c r="Y7" s="18">
        <f t="shared" ref="Y7:Y64" si="3">IF(X7=0.5,IF(V7&lt;=1000,5000,IF(AND(V7&gt;1000,V7&lt;=2000),4000,IF(V7&gt;2000,""))),IF(X7=10,8000,IF(X7=100,9000)))</f>
        <v>5000</v>
      </c>
      <c r="Z7" s="18" t="s">
        <v>31</v>
      </c>
      <c r="AA7" s="81">
        <v>43900</v>
      </c>
      <c r="AB7" s="8" t="s">
        <v>32</v>
      </c>
    </row>
    <row r="8" ht="18" customHeight="1" spans="2:28">
      <c r="B8" s="181" t="s">
        <v>41</v>
      </c>
      <c r="C8" s="165">
        <v>806416294</v>
      </c>
      <c r="D8" s="165" t="s">
        <v>42</v>
      </c>
      <c r="E8" s="165">
        <v>16741725662</v>
      </c>
      <c r="F8" s="165" t="s">
        <v>27</v>
      </c>
      <c r="G8" s="165">
        <v>1000</v>
      </c>
      <c r="H8" s="165">
        <v>19172865290</v>
      </c>
      <c r="I8" s="165" t="s">
        <v>28</v>
      </c>
      <c r="J8" s="177" t="s">
        <v>29</v>
      </c>
      <c r="K8" s="168" t="s">
        <v>30</v>
      </c>
      <c r="L8" s="181" t="s">
        <v>41</v>
      </c>
      <c r="M8" s="169">
        <v>100.02</v>
      </c>
      <c r="N8" s="169">
        <v>0</v>
      </c>
      <c r="O8" s="187">
        <v>4990</v>
      </c>
      <c r="P8" s="187">
        <v>29.9</v>
      </c>
      <c r="Q8" s="187">
        <v>4990</v>
      </c>
      <c r="R8" s="190">
        <f t="shared" si="0"/>
        <v>5060.12</v>
      </c>
      <c r="S8" s="200">
        <v>0</v>
      </c>
      <c r="T8" s="190"/>
      <c r="U8" s="190"/>
      <c r="V8" s="190">
        <f t="shared" si="1"/>
        <v>5060.12</v>
      </c>
      <c r="W8" s="190">
        <f t="shared" si="2"/>
        <v>0</v>
      </c>
      <c r="X8" s="441"/>
      <c r="Y8" s="189"/>
      <c r="Z8" s="189" t="s">
        <v>31</v>
      </c>
      <c r="AA8" s="205">
        <v>43900</v>
      </c>
      <c r="AB8" s="8" t="s">
        <v>1689</v>
      </c>
    </row>
    <row r="9" ht="18" customHeight="1" spans="2:28">
      <c r="B9" s="14" t="s">
        <v>43</v>
      </c>
      <c r="C9" s="15">
        <v>411718290</v>
      </c>
      <c r="D9" s="15" t="s">
        <v>44</v>
      </c>
      <c r="E9" s="15">
        <v>16741725663</v>
      </c>
      <c r="F9" s="15" t="s">
        <v>27</v>
      </c>
      <c r="G9" s="15">
        <v>1000</v>
      </c>
      <c r="H9" s="15">
        <v>19172865290</v>
      </c>
      <c r="I9" s="15" t="s">
        <v>28</v>
      </c>
      <c r="J9" s="31" t="s">
        <v>29</v>
      </c>
      <c r="K9" s="32" t="s">
        <v>30</v>
      </c>
      <c r="L9" s="14" t="s">
        <v>43</v>
      </c>
      <c r="M9" s="33">
        <v>100.06</v>
      </c>
      <c r="N9" s="33">
        <v>0</v>
      </c>
      <c r="O9" s="34">
        <v>4989</v>
      </c>
      <c r="P9" s="34">
        <v>29.89</v>
      </c>
      <c r="Q9" s="34">
        <v>4989</v>
      </c>
      <c r="R9" s="63">
        <f t="shared" si="0"/>
        <v>5059.17</v>
      </c>
      <c r="S9" s="64">
        <v>4959</v>
      </c>
      <c r="T9" s="63"/>
      <c r="U9" s="63"/>
      <c r="V9" s="63">
        <f t="shared" si="1"/>
        <v>100.17</v>
      </c>
      <c r="W9" s="63">
        <f t="shared" si="2"/>
        <v>0</v>
      </c>
      <c r="X9" s="65">
        <v>0.5</v>
      </c>
      <c r="Y9" s="18">
        <f t="shared" si="3"/>
        <v>5000</v>
      </c>
      <c r="Z9" s="18" t="s">
        <v>31</v>
      </c>
      <c r="AA9" s="81">
        <v>43900</v>
      </c>
      <c r="AB9" s="8" t="s">
        <v>32</v>
      </c>
    </row>
    <row r="10" ht="18" customHeight="1" spans="2:28">
      <c r="B10" s="14" t="s">
        <v>45</v>
      </c>
      <c r="C10" s="15">
        <v>298391875</v>
      </c>
      <c r="D10" s="15" t="s">
        <v>46</v>
      </c>
      <c r="E10" s="15">
        <v>16741725664</v>
      </c>
      <c r="F10" s="15" t="s">
        <v>27</v>
      </c>
      <c r="G10" s="15">
        <v>1000</v>
      </c>
      <c r="H10" s="15">
        <v>19172865290</v>
      </c>
      <c r="I10" s="15" t="s">
        <v>28</v>
      </c>
      <c r="J10" s="31" t="s">
        <v>29</v>
      </c>
      <c r="K10" s="32" t="s">
        <v>30</v>
      </c>
      <c r="L10" s="14" t="s">
        <v>45</v>
      </c>
      <c r="M10" s="33">
        <v>100.66</v>
      </c>
      <c r="N10" s="33">
        <v>0</v>
      </c>
      <c r="O10" s="34">
        <v>5389</v>
      </c>
      <c r="P10" s="34">
        <v>32.29</v>
      </c>
      <c r="Q10" s="34">
        <v>5389</v>
      </c>
      <c r="R10" s="63">
        <f t="shared" si="0"/>
        <v>5457.37</v>
      </c>
      <c r="S10" s="64">
        <v>5357</v>
      </c>
      <c r="T10" s="63"/>
      <c r="U10" s="63"/>
      <c r="V10" s="63">
        <f t="shared" si="1"/>
        <v>100.37</v>
      </c>
      <c r="W10" s="63">
        <f t="shared" si="2"/>
        <v>0</v>
      </c>
      <c r="X10" s="65">
        <v>0.5</v>
      </c>
      <c r="Y10" s="18">
        <f t="shared" si="3"/>
        <v>5000</v>
      </c>
      <c r="Z10" s="18" t="s">
        <v>31</v>
      </c>
      <c r="AA10" s="81">
        <v>43900</v>
      </c>
      <c r="AB10" s="8" t="s">
        <v>32</v>
      </c>
    </row>
    <row r="11" ht="18" customHeight="1" spans="2:28">
      <c r="B11" s="14" t="s">
        <v>47</v>
      </c>
      <c r="C11" s="15">
        <v>873501608</v>
      </c>
      <c r="D11" s="15" t="s">
        <v>48</v>
      </c>
      <c r="E11" s="15">
        <v>16741725699</v>
      </c>
      <c r="F11" s="15" t="s">
        <v>27</v>
      </c>
      <c r="G11" s="15">
        <v>1000</v>
      </c>
      <c r="H11" s="15">
        <v>19172865290</v>
      </c>
      <c r="I11" s="15" t="s">
        <v>28</v>
      </c>
      <c r="J11" s="31" t="s">
        <v>29</v>
      </c>
      <c r="K11" s="32" t="s">
        <v>30</v>
      </c>
      <c r="L11" s="14" t="s">
        <v>47</v>
      </c>
      <c r="M11" s="33">
        <v>100.1</v>
      </c>
      <c r="N11" s="33">
        <v>0</v>
      </c>
      <c r="O11" s="34">
        <v>4991</v>
      </c>
      <c r="P11" s="34">
        <v>29.91</v>
      </c>
      <c r="Q11" s="34">
        <v>4991</v>
      </c>
      <c r="R11" s="63">
        <f t="shared" si="0"/>
        <v>5061.19</v>
      </c>
      <c r="S11" s="64">
        <v>4961</v>
      </c>
      <c r="T11" s="63"/>
      <c r="U11" s="63"/>
      <c r="V11" s="63">
        <f t="shared" si="1"/>
        <v>100.19</v>
      </c>
      <c r="W11" s="63">
        <f t="shared" si="2"/>
        <v>0</v>
      </c>
      <c r="X11" s="65">
        <v>0.5</v>
      </c>
      <c r="Y11" s="18">
        <f t="shared" si="3"/>
        <v>5000</v>
      </c>
      <c r="Z11" s="18" t="s">
        <v>31</v>
      </c>
      <c r="AA11" s="81">
        <v>43900</v>
      </c>
      <c r="AB11" s="8" t="s">
        <v>32</v>
      </c>
    </row>
    <row r="12" ht="18" customHeight="1" spans="2:28">
      <c r="B12" s="14" t="s">
        <v>49</v>
      </c>
      <c r="C12" s="15">
        <v>500975505</v>
      </c>
      <c r="D12" s="15" t="s">
        <v>50</v>
      </c>
      <c r="E12" s="15">
        <v>16741725701</v>
      </c>
      <c r="F12" s="15" t="s">
        <v>27</v>
      </c>
      <c r="G12" s="15">
        <v>1000</v>
      </c>
      <c r="H12" s="15">
        <v>19172865290</v>
      </c>
      <c r="I12" s="15" t="s">
        <v>28</v>
      </c>
      <c r="J12" s="31" t="s">
        <v>29</v>
      </c>
      <c r="K12" s="32" t="s">
        <v>30</v>
      </c>
      <c r="L12" s="14" t="s">
        <v>49</v>
      </c>
      <c r="M12" s="33">
        <v>100.68</v>
      </c>
      <c r="N12" s="33">
        <v>0</v>
      </c>
      <c r="O12" s="34">
        <v>4999</v>
      </c>
      <c r="P12" s="34">
        <v>29.99</v>
      </c>
      <c r="Q12" s="34">
        <v>4999</v>
      </c>
      <c r="R12" s="63">
        <f t="shared" si="0"/>
        <v>5069.69</v>
      </c>
      <c r="S12" s="64">
        <v>4969</v>
      </c>
      <c r="T12" s="63"/>
      <c r="U12" s="63"/>
      <c r="V12" s="63">
        <f t="shared" si="1"/>
        <v>100.69</v>
      </c>
      <c r="W12" s="63">
        <f t="shared" si="2"/>
        <v>0</v>
      </c>
      <c r="X12" s="65">
        <v>0.5</v>
      </c>
      <c r="Y12" s="18">
        <f t="shared" si="3"/>
        <v>5000</v>
      </c>
      <c r="Z12" s="18" t="s">
        <v>31</v>
      </c>
      <c r="AA12" s="81">
        <v>43900</v>
      </c>
      <c r="AB12" s="8" t="s">
        <v>32</v>
      </c>
    </row>
    <row r="13" ht="18" customHeight="1" spans="2:28">
      <c r="B13" s="14" t="s">
        <v>51</v>
      </c>
      <c r="C13" s="15">
        <v>353187361</v>
      </c>
      <c r="D13" s="15" t="s">
        <v>52</v>
      </c>
      <c r="E13" s="15">
        <v>16741725702</v>
      </c>
      <c r="F13" s="15" t="s">
        <v>27</v>
      </c>
      <c r="G13" s="15">
        <v>1000</v>
      </c>
      <c r="H13" s="15">
        <v>19172865290</v>
      </c>
      <c r="I13" s="15" t="s">
        <v>28</v>
      </c>
      <c r="J13" s="31" t="s">
        <v>29</v>
      </c>
      <c r="K13" s="32" t="s">
        <v>30</v>
      </c>
      <c r="L13" s="14" t="s">
        <v>51</v>
      </c>
      <c r="M13" s="33">
        <v>100.72</v>
      </c>
      <c r="N13" s="33">
        <v>0</v>
      </c>
      <c r="O13" s="34">
        <v>4999</v>
      </c>
      <c r="P13" s="34">
        <v>29.99</v>
      </c>
      <c r="Q13" s="34">
        <v>4999</v>
      </c>
      <c r="R13" s="63">
        <f t="shared" si="0"/>
        <v>5069.73</v>
      </c>
      <c r="S13" s="64">
        <v>4969</v>
      </c>
      <c r="T13" s="63"/>
      <c r="U13" s="63"/>
      <c r="V13" s="63">
        <f t="shared" si="1"/>
        <v>100.73</v>
      </c>
      <c r="W13" s="63">
        <f t="shared" si="2"/>
        <v>0</v>
      </c>
      <c r="X13" s="65">
        <v>0.5</v>
      </c>
      <c r="Y13" s="18">
        <f t="shared" si="3"/>
        <v>5000</v>
      </c>
      <c r="Z13" s="18" t="s">
        <v>31</v>
      </c>
      <c r="AA13" s="81">
        <v>43900</v>
      </c>
      <c r="AB13" s="8" t="s">
        <v>32</v>
      </c>
    </row>
    <row r="14" ht="18" customHeight="1" spans="2:28">
      <c r="B14" s="181" t="s">
        <v>53</v>
      </c>
      <c r="C14" s="165">
        <v>298287973</v>
      </c>
      <c r="D14" s="165" t="s">
        <v>54</v>
      </c>
      <c r="E14" s="165">
        <v>16741725705</v>
      </c>
      <c r="F14" s="165" t="s">
        <v>27</v>
      </c>
      <c r="G14" s="165">
        <v>1000</v>
      </c>
      <c r="H14" s="165">
        <v>19172865290</v>
      </c>
      <c r="I14" s="165" t="s">
        <v>28</v>
      </c>
      <c r="J14" s="177" t="s">
        <v>29</v>
      </c>
      <c r="K14" s="168" t="s">
        <v>30</v>
      </c>
      <c r="L14" s="181" t="s">
        <v>53</v>
      </c>
      <c r="M14" s="169">
        <v>100.67</v>
      </c>
      <c r="N14" s="169">
        <v>0</v>
      </c>
      <c r="O14" s="187">
        <v>4994</v>
      </c>
      <c r="P14" s="187">
        <v>29.94</v>
      </c>
      <c r="Q14" s="187">
        <v>4994</v>
      </c>
      <c r="R14" s="190">
        <f t="shared" si="0"/>
        <v>5064.73</v>
      </c>
      <c r="S14" s="200">
        <v>0</v>
      </c>
      <c r="T14" s="190"/>
      <c r="U14" s="190"/>
      <c r="V14" s="190">
        <f t="shared" si="1"/>
        <v>5064.73</v>
      </c>
      <c r="W14" s="190">
        <f t="shared" si="2"/>
        <v>0</v>
      </c>
      <c r="X14" s="441"/>
      <c r="Y14" s="189"/>
      <c r="Z14" s="189" t="s">
        <v>31</v>
      </c>
      <c r="AA14" s="205">
        <v>43900</v>
      </c>
      <c r="AB14" s="8" t="s">
        <v>1689</v>
      </c>
    </row>
    <row r="15" ht="18" customHeight="1" spans="2:28">
      <c r="B15" s="14" t="s">
        <v>55</v>
      </c>
      <c r="C15" s="15">
        <v>114228664</v>
      </c>
      <c r="D15" s="15" t="s">
        <v>56</v>
      </c>
      <c r="E15" s="15">
        <v>16741725706</v>
      </c>
      <c r="F15" s="15" t="s">
        <v>27</v>
      </c>
      <c r="G15" s="15">
        <v>1000</v>
      </c>
      <c r="H15" s="15">
        <v>19172865290</v>
      </c>
      <c r="I15" s="15" t="s">
        <v>28</v>
      </c>
      <c r="J15" s="31" t="s">
        <v>29</v>
      </c>
      <c r="K15" s="32" t="s">
        <v>30</v>
      </c>
      <c r="L15" s="14" t="s">
        <v>55</v>
      </c>
      <c r="M15" s="33">
        <v>100.57</v>
      </c>
      <c r="N15" s="33">
        <v>0</v>
      </c>
      <c r="O15" s="34">
        <v>4991</v>
      </c>
      <c r="P15" s="34">
        <v>29.91</v>
      </c>
      <c r="Q15" s="34">
        <v>4991</v>
      </c>
      <c r="R15" s="63">
        <f t="shared" si="0"/>
        <v>5061.66</v>
      </c>
      <c r="S15" s="64">
        <v>4961</v>
      </c>
      <c r="T15" s="63"/>
      <c r="U15" s="63"/>
      <c r="V15" s="63">
        <f t="shared" si="1"/>
        <v>100.66</v>
      </c>
      <c r="W15" s="63">
        <f t="shared" si="2"/>
        <v>0</v>
      </c>
      <c r="X15" s="65">
        <v>0.5</v>
      </c>
      <c r="Y15" s="18">
        <f t="shared" si="3"/>
        <v>5000</v>
      </c>
      <c r="Z15" s="18" t="s">
        <v>31</v>
      </c>
      <c r="AA15" s="81">
        <v>43900</v>
      </c>
      <c r="AB15" s="8" t="s">
        <v>32</v>
      </c>
    </row>
    <row r="16" ht="18" customHeight="1" spans="2:28">
      <c r="B16" s="14" t="s">
        <v>57</v>
      </c>
      <c r="C16" s="15">
        <v>284498638</v>
      </c>
      <c r="D16" s="15" t="s">
        <v>58</v>
      </c>
      <c r="E16" s="15">
        <v>16741725707</v>
      </c>
      <c r="F16" s="15" t="s">
        <v>27</v>
      </c>
      <c r="G16" s="15">
        <v>1000</v>
      </c>
      <c r="H16" s="15">
        <v>19172865290</v>
      </c>
      <c r="I16" s="15" t="s">
        <v>28</v>
      </c>
      <c r="J16" s="31" t="s">
        <v>29</v>
      </c>
      <c r="K16" s="32" t="s">
        <v>30</v>
      </c>
      <c r="L16" s="14" t="s">
        <v>57</v>
      </c>
      <c r="M16" s="33">
        <v>100.49</v>
      </c>
      <c r="N16" s="33">
        <v>0</v>
      </c>
      <c r="O16" s="34">
        <v>4985</v>
      </c>
      <c r="P16" s="34">
        <v>29.85</v>
      </c>
      <c r="Q16" s="34">
        <v>4985</v>
      </c>
      <c r="R16" s="63">
        <f t="shared" si="0"/>
        <v>5055.64</v>
      </c>
      <c r="S16" s="64">
        <v>4955</v>
      </c>
      <c r="T16" s="63"/>
      <c r="U16" s="63"/>
      <c r="V16" s="63">
        <f t="shared" si="1"/>
        <v>100.64</v>
      </c>
      <c r="W16" s="63">
        <f t="shared" si="2"/>
        <v>0</v>
      </c>
      <c r="X16" s="65">
        <v>0.5</v>
      </c>
      <c r="Y16" s="18">
        <f t="shared" si="3"/>
        <v>5000</v>
      </c>
      <c r="Z16" s="18" t="s">
        <v>31</v>
      </c>
      <c r="AA16" s="81">
        <v>43900</v>
      </c>
      <c r="AB16" s="8" t="s">
        <v>32</v>
      </c>
    </row>
    <row r="17" ht="18" customHeight="1" spans="2:28">
      <c r="B17" s="14" t="s">
        <v>59</v>
      </c>
      <c r="C17" s="15">
        <v>425369820</v>
      </c>
      <c r="D17" s="15" t="s">
        <v>60</v>
      </c>
      <c r="E17" s="15">
        <v>16741725708</v>
      </c>
      <c r="F17" s="15" t="s">
        <v>27</v>
      </c>
      <c r="G17" s="15">
        <v>1000</v>
      </c>
      <c r="H17" s="15">
        <v>19172865290</v>
      </c>
      <c r="I17" s="15" t="s">
        <v>28</v>
      </c>
      <c r="J17" s="31" t="s">
        <v>29</v>
      </c>
      <c r="K17" s="32" t="s">
        <v>30</v>
      </c>
      <c r="L17" s="14" t="s">
        <v>59</v>
      </c>
      <c r="M17" s="33">
        <v>100.1</v>
      </c>
      <c r="N17" s="33">
        <v>0</v>
      </c>
      <c r="O17" s="34">
        <v>5488</v>
      </c>
      <c r="P17" s="34">
        <v>32.88</v>
      </c>
      <c r="Q17" s="34">
        <v>5488</v>
      </c>
      <c r="R17" s="63">
        <f t="shared" si="0"/>
        <v>5555.22</v>
      </c>
      <c r="S17" s="64">
        <v>5455</v>
      </c>
      <c r="T17" s="63"/>
      <c r="U17" s="63"/>
      <c r="V17" s="63">
        <f t="shared" si="1"/>
        <v>100.22</v>
      </c>
      <c r="W17" s="63">
        <f t="shared" si="2"/>
        <v>0</v>
      </c>
      <c r="X17" s="65">
        <v>0.5</v>
      </c>
      <c r="Y17" s="18">
        <f t="shared" si="3"/>
        <v>5000</v>
      </c>
      <c r="Z17" s="18" t="s">
        <v>31</v>
      </c>
      <c r="AA17" s="81">
        <v>43900</v>
      </c>
      <c r="AB17" s="8" t="s">
        <v>32</v>
      </c>
    </row>
    <row r="18" ht="18" customHeight="1" spans="2:28">
      <c r="B18" s="14" t="s">
        <v>61</v>
      </c>
      <c r="C18" s="15">
        <v>676743211</v>
      </c>
      <c r="D18" s="15" t="s">
        <v>62</v>
      </c>
      <c r="E18" s="15">
        <v>16741725709</v>
      </c>
      <c r="F18" s="15" t="s">
        <v>27</v>
      </c>
      <c r="G18" s="15">
        <v>1000</v>
      </c>
      <c r="H18" s="15">
        <v>19172865290</v>
      </c>
      <c r="I18" s="15" t="s">
        <v>28</v>
      </c>
      <c r="J18" s="31" t="s">
        <v>29</v>
      </c>
      <c r="K18" s="32" t="s">
        <v>30</v>
      </c>
      <c r="L18" s="14" t="s">
        <v>61</v>
      </c>
      <c r="M18" s="33">
        <v>100.07</v>
      </c>
      <c r="N18" s="33">
        <v>0</v>
      </c>
      <c r="O18" s="34">
        <v>5194</v>
      </c>
      <c r="P18" s="34">
        <v>31.14</v>
      </c>
      <c r="Q18" s="34">
        <v>5194</v>
      </c>
      <c r="R18" s="63">
        <f t="shared" si="0"/>
        <v>5262.93</v>
      </c>
      <c r="S18" s="64">
        <v>5162</v>
      </c>
      <c r="T18" s="63"/>
      <c r="U18" s="63"/>
      <c r="V18" s="63">
        <f t="shared" si="1"/>
        <v>100.93</v>
      </c>
      <c r="W18" s="63">
        <f t="shared" si="2"/>
        <v>0</v>
      </c>
      <c r="X18" s="65">
        <v>0.5</v>
      </c>
      <c r="Y18" s="18">
        <f t="shared" si="3"/>
        <v>5000</v>
      </c>
      <c r="Z18" s="18" t="s">
        <v>31</v>
      </c>
      <c r="AA18" s="81">
        <v>43900</v>
      </c>
      <c r="AB18" s="8" t="s">
        <v>32</v>
      </c>
    </row>
    <row r="19" ht="18" customHeight="1" spans="2:28">
      <c r="B19" s="14" t="s">
        <v>63</v>
      </c>
      <c r="C19" s="15">
        <v>222513396</v>
      </c>
      <c r="D19" s="15" t="s">
        <v>64</v>
      </c>
      <c r="E19" s="15">
        <v>16741725710</v>
      </c>
      <c r="F19" s="15" t="s">
        <v>27</v>
      </c>
      <c r="G19" s="15">
        <v>1000</v>
      </c>
      <c r="H19" s="15">
        <v>19172865290</v>
      </c>
      <c r="I19" s="15" t="s">
        <v>28</v>
      </c>
      <c r="J19" s="31" t="s">
        <v>29</v>
      </c>
      <c r="K19" s="32" t="s">
        <v>30</v>
      </c>
      <c r="L19" s="14" t="s">
        <v>63</v>
      </c>
      <c r="M19" s="33">
        <v>100.06</v>
      </c>
      <c r="N19" s="33">
        <v>0</v>
      </c>
      <c r="O19" s="34">
        <v>4891</v>
      </c>
      <c r="P19" s="34">
        <v>29.31</v>
      </c>
      <c r="Q19" s="34">
        <v>4891</v>
      </c>
      <c r="R19" s="63">
        <f t="shared" si="0"/>
        <v>4961.75</v>
      </c>
      <c r="S19" s="64">
        <v>4861</v>
      </c>
      <c r="T19" s="63"/>
      <c r="U19" s="63"/>
      <c r="V19" s="63">
        <f t="shared" si="1"/>
        <v>100.75</v>
      </c>
      <c r="W19" s="63">
        <f t="shared" si="2"/>
        <v>0</v>
      </c>
      <c r="X19" s="65">
        <v>0.5</v>
      </c>
      <c r="Y19" s="18">
        <f t="shared" si="3"/>
        <v>5000</v>
      </c>
      <c r="Z19" s="18" t="s">
        <v>31</v>
      </c>
      <c r="AA19" s="81">
        <v>43900</v>
      </c>
      <c r="AB19" s="8" t="s">
        <v>32</v>
      </c>
    </row>
    <row r="20" ht="18" customHeight="1" spans="2:28">
      <c r="B20" s="14" t="s">
        <v>65</v>
      </c>
      <c r="C20" s="15">
        <v>739797100</v>
      </c>
      <c r="D20" s="15" t="s">
        <v>66</v>
      </c>
      <c r="E20" s="15">
        <v>16741725711</v>
      </c>
      <c r="F20" s="15" t="s">
        <v>27</v>
      </c>
      <c r="G20" s="15">
        <v>1000</v>
      </c>
      <c r="H20" s="15">
        <v>19172865290</v>
      </c>
      <c r="I20" s="15" t="s">
        <v>28</v>
      </c>
      <c r="J20" s="31" t="s">
        <v>29</v>
      </c>
      <c r="K20" s="32" t="s">
        <v>30</v>
      </c>
      <c r="L20" s="14" t="s">
        <v>65</v>
      </c>
      <c r="M20" s="33">
        <v>100.1</v>
      </c>
      <c r="N20" s="33">
        <v>0</v>
      </c>
      <c r="O20" s="34">
        <v>5386</v>
      </c>
      <c r="P20" s="34">
        <v>32.26</v>
      </c>
      <c r="Q20" s="34">
        <v>5386</v>
      </c>
      <c r="R20" s="63">
        <f t="shared" si="0"/>
        <v>5453.84</v>
      </c>
      <c r="S20" s="64">
        <v>5353</v>
      </c>
      <c r="T20" s="63"/>
      <c r="U20" s="63"/>
      <c r="V20" s="63">
        <f t="shared" si="1"/>
        <v>100.84</v>
      </c>
      <c r="W20" s="63">
        <f t="shared" si="2"/>
        <v>0</v>
      </c>
      <c r="X20" s="65">
        <v>0.5</v>
      </c>
      <c r="Y20" s="18">
        <f t="shared" si="3"/>
        <v>5000</v>
      </c>
      <c r="Z20" s="18" t="s">
        <v>31</v>
      </c>
      <c r="AA20" s="81">
        <v>43900</v>
      </c>
      <c r="AB20" s="8" t="s">
        <v>32</v>
      </c>
    </row>
    <row r="21" ht="18" customHeight="1" spans="2:28">
      <c r="B21" s="14" t="s">
        <v>67</v>
      </c>
      <c r="C21" s="15">
        <v>873203512</v>
      </c>
      <c r="D21" s="15" t="s">
        <v>68</v>
      </c>
      <c r="E21" s="15">
        <v>16741725712</v>
      </c>
      <c r="F21" s="15" t="s">
        <v>27</v>
      </c>
      <c r="G21" s="15">
        <v>1000</v>
      </c>
      <c r="H21" s="15">
        <v>19172865290</v>
      </c>
      <c r="I21" s="15" t="s">
        <v>28</v>
      </c>
      <c r="J21" s="31" t="s">
        <v>29</v>
      </c>
      <c r="K21" s="32" t="s">
        <v>30</v>
      </c>
      <c r="L21" s="14" t="s">
        <v>67</v>
      </c>
      <c r="M21" s="33">
        <v>100.71</v>
      </c>
      <c r="N21" s="33">
        <v>0</v>
      </c>
      <c r="O21" s="34">
        <v>4989</v>
      </c>
      <c r="P21" s="34">
        <v>29.89</v>
      </c>
      <c r="Q21" s="34">
        <v>4989</v>
      </c>
      <c r="R21" s="63">
        <f t="shared" si="0"/>
        <v>5059.82</v>
      </c>
      <c r="S21" s="64">
        <v>4959</v>
      </c>
      <c r="T21" s="63"/>
      <c r="U21" s="63"/>
      <c r="V21" s="63">
        <f t="shared" si="1"/>
        <v>100.82</v>
      </c>
      <c r="W21" s="63">
        <f t="shared" si="2"/>
        <v>0</v>
      </c>
      <c r="X21" s="65">
        <v>0.5</v>
      </c>
      <c r="Y21" s="18">
        <f t="shared" si="3"/>
        <v>5000</v>
      </c>
      <c r="Z21" s="18" t="s">
        <v>31</v>
      </c>
      <c r="AA21" s="81">
        <v>43900</v>
      </c>
      <c r="AB21" s="8" t="s">
        <v>32</v>
      </c>
    </row>
    <row r="22" ht="18" customHeight="1" spans="2:28">
      <c r="B22" s="14" t="s">
        <v>69</v>
      </c>
      <c r="C22" s="15">
        <v>936895374</v>
      </c>
      <c r="D22" s="15" t="s">
        <v>70</v>
      </c>
      <c r="E22" s="15">
        <v>16741725713</v>
      </c>
      <c r="F22" s="15" t="s">
        <v>27</v>
      </c>
      <c r="G22" s="15">
        <v>1000</v>
      </c>
      <c r="H22" s="15">
        <v>19172865290</v>
      </c>
      <c r="I22" s="15" t="s">
        <v>28</v>
      </c>
      <c r="J22" s="31" t="s">
        <v>29</v>
      </c>
      <c r="K22" s="32" t="s">
        <v>30</v>
      </c>
      <c r="L22" s="14" t="s">
        <v>69</v>
      </c>
      <c r="M22" s="33">
        <v>100.1</v>
      </c>
      <c r="N22" s="33">
        <v>0</v>
      </c>
      <c r="O22" s="34">
        <v>5088</v>
      </c>
      <c r="P22" s="34">
        <v>30.48</v>
      </c>
      <c r="Q22" s="34">
        <v>5088</v>
      </c>
      <c r="R22" s="63">
        <f t="shared" si="0"/>
        <v>5157.62</v>
      </c>
      <c r="S22" s="64">
        <v>5057</v>
      </c>
      <c r="T22" s="63"/>
      <c r="U22" s="63"/>
      <c r="V22" s="63">
        <f t="shared" si="1"/>
        <v>100.62</v>
      </c>
      <c r="W22" s="63">
        <f t="shared" si="2"/>
        <v>0</v>
      </c>
      <c r="X22" s="65">
        <v>0.5</v>
      </c>
      <c r="Y22" s="18">
        <f t="shared" si="3"/>
        <v>5000</v>
      </c>
      <c r="Z22" s="18" t="s">
        <v>31</v>
      </c>
      <c r="AA22" s="81">
        <v>43900</v>
      </c>
      <c r="AB22" s="8" t="s">
        <v>32</v>
      </c>
    </row>
    <row r="23" ht="18" customHeight="1" spans="2:28">
      <c r="B23" s="14" t="s">
        <v>71</v>
      </c>
      <c r="C23" s="15">
        <v>363536259</v>
      </c>
      <c r="D23" s="15" t="s">
        <v>72</v>
      </c>
      <c r="E23" s="15">
        <v>16741725714</v>
      </c>
      <c r="F23" s="15" t="s">
        <v>27</v>
      </c>
      <c r="G23" s="15">
        <v>1000</v>
      </c>
      <c r="H23" s="15">
        <v>19172865290</v>
      </c>
      <c r="I23" s="15" t="s">
        <v>28</v>
      </c>
      <c r="J23" s="31" t="s">
        <v>29</v>
      </c>
      <c r="K23" s="32" t="s">
        <v>30</v>
      </c>
      <c r="L23" s="14" t="s">
        <v>71</v>
      </c>
      <c r="M23" s="33">
        <v>100.08</v>
      </c>
      <c r="N23" s="33">
        <v>0</v>
      </c>
      <c r="O23" s="34">
        <v>4890</v>
      </c>
      <c r="P23" s="34">
        <v>29.3</v>
      </c>
      <c r="Q23" s="34">
        <v>4890</v>
      </c>
      <c r="R23" s="63">
        <f t="shared" si="0"/>
        <v>4960.78</v>
      </c>
      <c r="S23" s="64">
        <v>4860</v>
      </c>
      <c r="T23" s="63"/>
      <c r="U23" s="63"/>
      <c r="V23" s="63">
        <f t="shared" si="1"/>
        <v>100.78</v>
      </c>
      <c r="W23" s="63">
        <f t="shared" si="2"/>
        <v>0</v>
      </c>
      <c r="X23" s="65">
        <v>0.5</v>
      </c>
      <c r="Y23" s="18">
        <f t="shared" si="3"/>
        <v>5000</v>
      </c>
      <c r="Z23" s="18" t="s">
        <v>31</v>
      </c>
      <c r="AA23" s="81">
        <v>43900</v>
      </c>
      <c r="AB23" s="8" t="s">
        <v>32</v>
      </c>
    </row>
    <row r="24" ht="18" customHeight="1" spans="2:28">
      <c r="B24" s="14" t="s">
        <v>73</v>
      </c>
      <c r="C24" s="15">
        <v>365504164</v>
      </c>
      <c r="D24" s="15" t="s">
        <v>74</v>
      </c>
      <c r="E24" s="15">
        <v>16741725715</v>
      </c>
      <c r="F24" s="15" t="s">
        <v>27</v>
      </c>
      <c r="G24" s="15">
        <v>1000</v>
      </c>
      <c r="H24" s="15">
        <v>19172865290</v>
      </c>
      <c r="I24" s="15" t="s">
        <v>28</v>
      </c>
      <c r="J24" s="31" t="s">
        <v>29</v>
      </c>
      <c r="K24" s="32" t="s">
        <v>30</v>
      </c>
      <c r="L24" s="14" t="s">
        <v>73</v>
      </c>
      <c r="M24" s="33">
        <v>100.09</v>
      </c>
      <c r="N24" s="33">
        <v>0</v>
      </c>
      <c r="O24" s="34">
        <v>5288</v>
      </c>
      <c r="P24" s="34">
        <v>31.68</v>
      </c>
      <c r="Q24" s="34">
        <v>5288</v>
      </c>
      <c r="R24" s="63">
        <f t="shared" si="0"/>
        <v>5356.41</v>
      </c>
      <c r="S24" s="64">
        <v>5256</v>
      </c>
      <c r="T24" s="63"/>
      <c r="U24" s="63"/>
      <c r="V24" s="63">
        <f t="shared" si="1"/>
        <v>100.41</v>
      </c>
      <c r="W24" s="63">
        <f t="shared" si="2"/>
        <v>0</v>
      </c>
      <c r="X24" s="65">
        <v>0.5</v>
      </c>
      <c r="Y24" s="18">
        <f t="shared" si="3"/>
        <v>5000</v>
      </c>
      <c r="Z24" s="18" t="s">
        <v>31</v>
      </c>
      <c r="AA24" s="81">
        <v>43900</v>
      </c>
      <c r="AB24" s="8" t="s">
        <v>32</v>
      </c>
    </row>
    <row r="25" ht="18" customHeight="1" spans="2:28">
      <c r="B25" s="14" t="s">
        <v>75</v>
      </c>
      <c r="C25" s="15">
        <v>475298636</v>
      </c>
      <c r="D25" s="15" t="s">
        <v>76</v>
      </c>
      <c r="E25" s="15">
        <v>16741725716</v>
      </c>
      <c r="F25" s="15" t="s">
        <v>27</v>
      </c>
      <c r="G25" s="15">
        <v>1000</v>
      </c>
      <c r="H25" s="15">
        <v>19172865290</v>
      </c>
      <c r="I25" s="15" t="s">
        <v>28</v>
      </c>
      <c r="J25" s="31" t="s">
        <v>29</v>
      </c>
      <c r="K25" s="32" t="s">
        <v>30</v>
      </c>
      <c r="L25" s="14" t="s">
        <v>75</v>
      </c>
      <c r="M25" s="33">
        <v>100.93</v>
      </c>
      <c r="N25" s="33">
        <v>0</v>
      </c>
      <c r="O25" s="34">
        <v>5491</v>
      </c>
      <c r="P25" s="34">
        <v>32.91</v>
      </c>
      <c r="Q25" s="34">
        <v>5491</v>
      </c>
      <c r="R25" s="63">
        <f t="shared" si="0"/>
        <v>5559.02</v>
      </c>
      <c r="S25" s="64">
        <v>5459</v>
      </c>
      <c r="T25" s="63"/>
      <c r="U25" s="63"/>
      <c r="V25" s="63">
        <f t="shared" si="1"/>
        <v>100.02</v>
      </c>
      <c r="W25" s="63">
        <f t="shared" si="2"/>
        <v>0</v>
      </c>
      <c r="X25" s="65">
        <v>0.5</v>
      </c>
      <c r="Y25" s="18">
        <f t="shared" si="3"/>
        <v>5000</v>
      </c>
      <c r="Z25" s="18" t="s">
        <v>31</v>
      </c>
      <c r="AA25" s="81">
        <v>43900</v>
      </c>
      <c r="AB25" s="8" t="s">
        <v>32</v>
      </c>
    </row>
    <row r="26" ht="18" customHeight="1" spans="2:28">
      <c r="B26" s="14" t="s">
        <v>77</v>
      </c>
      <c r="C26" s="15">
        <v>805964720</v>
      </c>
      <c r="D26" s="15" t="s">
        <v>78</v>
      </c>
      <c r="E26" s="15">
        <v>16741725717</v>
      </c>
      <c r="F26" s="15" t="s">
        <v>27</v>
      </c>
      <c r="G26" s="15">
        <v>1000</v>
      </c>
      <c r="H26" s="15">
        <v>19172865290</v>
      </c>
      <c r="I26" s="15" t="s">
        <v>28</v>
      </c>
      <c r="J26" s="31" t="s">
        <v>29</v>
      </c>
      <c r="K26" s="32" t="s">
        <v>30</v>
      </c>
      <c r="L26" s="14" t="s">
        <v>77</v>
      </c>
      <c r="M26" s="33">
        <v>100.08</v>
      </c>
      <c r="N26" s="33">
        <v>0</v>
      </c>
      <c r="O26" s="34">
        <v>4890</v>
      </c>
      <c r="P26" s="34">
        <v>29.3</v>
      </c>
      <c r="Q26" s="34">
        <v>4890</v>
      </c>
      <c r="R26" s="63">
        <f t="shared" si="0"/>
        <v>4960.78</v>
      </c>
      <c r="S26" s="64">
        <v>4860</v>
      </c>
      <c r="T26" s="63"/>
      <c r="U26" s="63"/>
      <c r="V26" s="63">
        <f t="shared" si="1"/>
        <v>100.78</v>
      </c>
      <c r="W26" s="63">
        <f t="shared" si="2"/>
        <v>0</v>
      </c>
      <c r="X26" s="65">
        <v>0.5</v>
      </c>
      <c r="Y26" s="18">
        <f t="shared" si="3"/>
        <v>5000</v>
      </c>
      <c r="Z26" s="18" t="s">
        <v>31</v>
      </c>
      <c r="AA26" s="81">
        <v>43900</v>
      </c>
      <c r="AB26" s="8" t="s">
        <v>32</v>
      </c>
    </row>
    <row r="27" ht="18" customHeight="1" spans="2:28">
      <c r="B27" s="14" t="s">
        <v>79</v>
      </c>
      <c r="C27" s="15">
        <v>400510118</v>
      </c>
      <c r="D27" s="15" t="s">
        <v>80</v>
      </c>
      <c r="E27" s="15">
        <v>16741725718</v>
      </c>
      <c r="F27" s="15" t="s">
        <v>27</v>
      </c>
      <c r="G27" s="15">
        <v>1000</v>
      </c>
      <c r="H27" s="15">
        <v>19172865290</v>
      </c>
      <c r="I27" s="15" t="s">
        <v>28</v>
      </c>
      <c r="J27" s="31" t="s">
        <v>29</v>
      </c>
      <c r="K27" s="32" t="s">
        <v>30</v>
      </c>
      <c r="L27" s="14" t="s">
        <v>79</v>
      </c>
      <c r="M27" s="33">
        <v>100.69</v>
      </c>
      <c r="N27" s="33">
        <v>0</v>
      </c>
      <c r="O27" s="34">
        <v>4994</v>
      </c>
      <c r="P27" s="34">
        <v>29.94</v>
      </c>
      <c r="Q27" s="34">
        <v>4994</v>
      </c>
      <c r="R27" s="63">
        <f t="shared" si="0"/>
        <v>5064.75</v>
      </c>
      <c r="S27" s="64">
        <v>4964</v>
      </c>
      <c r="T27" s="63"/>
      <c r="U27" s="63"/>
      <c r="V27" s="63">
        <f t="shared" si="1"/>
        <v>100.75</v>
      </c>
      <c r="W27" s="63">
        <f t="shared" si="2"/>
        <v>0</v>
      </c>
      <c r="X27" s="65">
        <v>0.5</v>
      </c>
      <c r="Y27" s="18">
        <f t="shared" si="3"/>
        <v>5000</v>
      </c>
      <c r="Z27" s="18" t="s">
        <v>31</v>
      </c>
      <c r="AA27" s="81">
        <v>43900</v>
      </c>
      <c r="AB27" s="8" t="s">
        <v>32</v>
      </c>
    </row>
    <row r="28" ht="18" customHeight="1" spans="2:28">
      <c r="B28" s="14" t="s">
        <v>81</v>
      </c>
      <c r="C28" s="15">
        <v>266766977</v>
      </c>
      <c r="D28" s="15" t="s">
        <v>82</v>
      </c>
      <c r="E28" s="15">
        <v>16741725719</v>
      </c>
      <c r="F28" s="15" t="s">
        <v>27</v>
      </c>
      <c r="G28" s="15">
        <v>1000</v>
      </c>
      <c r="H28" s="15">
        <v>19172865290</v>
      </c>
      <c r="I28" s="15" t="s">
        <v>28</v>
      </c>
      <c r="J28" s="31" t="s">
        <v>29</v>
      </c>
      <c r="K28" s="32" t="s">
        <v>30</v>
      </c>
      <c r="L28" s="14" t="s">
        <v>81</v>
      </c>
      <c r="M28" s="33">
        <v>100.13</v>
      </c>
      <c r="N28" s="33">
        <v>0</v>
      </c>
      <c r="O28" s="34">
        <v>4993</v>
      </c>
      <c r="P28" s="34">
        <v>29.93</v>
      </c>
      <c r="Q28" s="34">
        <v>4993</v>
      </c>
      <c r="R28" s="63">
        <f t="shared" si="0"/>
        <v>5063.2</v>
      </c>
      <c r="S28" s="64">
        <v>4963</v>
      </c>
      <c r="T28" s="63"/>
      <c r="U28" s="63"/>
      <c r="V28" s="63">
        <f t="shared" si="1"/>
        <v>100.2</v>
      </c>
      <c r="W28" s="63">
        <f t="shared" si="2"/>
        <v>0</v>
      </c>
      <c r="X28" s="65">
        <v>0.5</v>
      </c>
      <c r="Y28" s="18">
        <f t="shared" si="3"/>
        <v>5000</v>
      </c>
      <c r="Z28" s="18" t="s">
        <v>31</v>
      </c>
      <c r="AA28" s="81">
        <v>43900</v>
      </c>
      <c r="AB28" s="8" t="s">
        <v>32</v>
      </c>
    </row>
    <row r="29" ht="18" customHeight="1" spans="2:28">
      <c r="B29" s="14" t="s">
        <v>83</v>
      </c>
      <c r="C29" s="15">
        <v>352817377</v>
      </c>
      <c r="D29" s="15" t="s">
        <v>84</v>
      </c>
      <c r="E29" s="15">
        <v>16741725720</v>
      </c>
      <c r="F29" s="15" t="s">
        <v>27</v>
      </c>
      <c r="G29" s="15">
        <v>1000</v>
      </c>
      <c r="H29" s="15">
        <v>19172865290</v>
      </c>
      <c r="I29" s="15" t="s">
        <v>28</v>
      </c>
      <c r="J29" s="31" t="s">
        <v>29</v>
      </c>
      <c r="K29" s="32" t="s">
        <v>30</v>
      </c>
      <c r="L29" s="14" t="s">
        <v>83</v>
      </c>
      <c r="M29" s="33">
        <v>100.1</v>
      </c>
      <c r="N29" s="33">
        <v>0</v>
      </c>
      <c r="O29" s="34">
        <v>5384</v>
      </c>
      <c r="P29" s="34">
        <v>32.24</v>
      </c>
      <c r="Q29" s="34">
        <v>5384</v>
      </c>
      <c r="R29" s="63">
        <f t="shared" si="0"/>
        <v>5451.86</v>
      </c>
      <c r="S29" s="64">
        <v>5351</v>
      </c>
      <c r="T29" s="63"/>
      <c r="U29" s="63"/>
      <c r="V29" s="63">
        <f t="shared" si="1"/>
        <v>100.86</v>
      </c>
      <c r="W29" s="63">
        <f t="shared" si="2"/>
        <v>0</v>
      </c>
      <c r="X29" s="65">
        <v>0.5</v>
      </c>
      <c r="Y29" s="18">
        <f t="shared" si="3"/>
        <v>5000</v>
      </c>
      <c r="Z29" s="18" t="s">
        <v>31</v>
      </c>
      <c r="AA29" s="81">
        <v>43900</v>
      </c>
      <c r="AB29" s="8" t="s">
        <v>32</v>
      </c>
    </row>
    <row r="30" ht="18" customHeight="1" spans="2:28">
      <c r="B30" s="14" t="s">
        <v>85</v>
      </c>
      <c r="C30" s="15">
        <v>177622395</v>
      </c>
      <c r="D30" s="15" t="s">
        <v>86</v>
      </c>
      <c r="E30" s="15">
        <v>16741725722</v>
      </c>
      <c r="F30" s="15" t="s">
        <v>27</v>
      </c>
      <c r="G30" s="15">
        <v>1000</v>
      </c>
      <c r="H30" s="15">
        <v>19172865290</v>
      </c>
      <c r="I30" s="15" t="s">
        <v>28</v>
      </c>
      <c r="J30" s="31" t="s">
        <v>29</v>
      </c>
      <c r="K30" s="32" t="s">
        <v>30</v>
      </c>
      <c r="L30" s="14" t="s">
        <v>85</v>
      </c>
      <c r="M30" s="33">
        <v>100.01</v>
      </c>
      <c r="N30" s="33">
        <v>0</v>
      </c>
      <c r="O30" s="34">
        <v>4893</v>
      </c>
      <c r="P30" s="34">
        <v>29.33</v>
      </c>
      <c r="Q30" s="34">
        <v>4893</v>
      </c>
      <c r="R30" s="63">
        <f t="shared" si="0"/>
        <v>4963.68</v>
      </c>
      <c r="S30" s="64">
        <v>4863</v>
      </c>
      <c r="T30" s="63"/>
      <c r="U30" s="63"/>
      <c r="V30" s="63">
        <f t="shared" si="1"/>
        <v>100.68</v>
      </c>
      <c r="W30" s="63">
        <f t="shared" si="2"/>
        <v>0</v>
      </c>
      <c r="X30" s="65">
        <v>0.5</v>
      </c>
      <c r="Y30" s="18">
        <f t="shared" si="3"/>
        <v>5000</v>
      </c>
      <c r="Z30" s="18" t="s">
        <v>31</v>
      </c>
      <c r="AA30" s="81">
        <v>43900</v>
      </c>
      <c r="AB30" s="8" t="s">
        <v>32</v>
      </c>
    </row>
    <row r="31" ht="18" customHeight="1" spans="2:28">
      <c r="B31" s="14" t="s">
        <v>87</v>
      </c>
      <c r="C31" s="15">
        <v>725057097</v>
      </c>
      <c r="D31" s="15" t="s">
        <v>88</v>
      </c>
      <c r="E31" s="15">
        <v>16741725728</v>
      </c>
      <c r="F31" s="15" t="s">
        <v>27</v>
      </c>
      <c r="G31" s="15">
        <v>1000</v>
      </c>
      <c r="H31" s="15">
        <v>19172865290</v>
      </c>
      <c r="I31" s="15" t="s">
        <v>28</v>
      </c>
      <c r="J31" s="31" t="s">
        <v>29</v>
      </c>
      <c r="K31" s="32" t="s">
        <v>30</v>
      </c>
      <c r="L31" s="14" t="s">
        <v>87</v>
      </c>
      <c r="M31" s="33">
        <v>100.05</v>
      </c>
      <c r="N31" s="33">
        <v>0</v>
      </c>
      <c r="O31" s="34">
        <v>5382</v>
      </c>
      <c r="P31" s="34">
        <v>32.22</v>
      </c>
      <c r="Q31" s="34">
        <v>5382</v>
      </c>
      <c r="R31" s="63">
        <f t="shared" si="0"/>
        <v>5449.83</v>
      </c>
      <c r="S31" s="64">
        <v>5349</v>
      </c>
      <c r="T31" s="63"/>
      <c r="U31" s="63"/>
      <c r="V31" s="63">
        <f t="shared" si="1"/>
        <v>100.83</v>
      </c>
      <c r="W31" s="63">
        <f t="shared" si="2"/>
        <v>0</v>
      </c>
      <c r="X31" s="65">
        <v>0.5</v>
      </c>
      <c r="Y31" s="18">
        <f t="shared" si="3"/>
        <v>5000</v>
      </c>
      <c r="Z31" s="18" t="s">
        <v>31</v>
      </c>
      <c r="AA31" s="81">
        <v>43900</v>
      </c>
      <c r="AB31" s="8" t="s">
        <v>32</v>
      </c>
    </row>
    <row r="32" ht="18" customHeight="1" spans="2:28">
      <c r="B32" s="14" t="s">
        <v>89</v>
      </c>
      <c r="C32" s="15">
        <v>369251682</v>
      </c>
      <c r="D32" s="15" t="s">
        <v>90</v>
      </c>
      <c r="E32" s="15">
        <v>16741725729</v>
      </c>
      <c r="F32" s="15" t="s">
        <v>27</v>
      </c>
      <c r="G32" s="15">
        <v>1000</v>
      </c>
      <c r="H32" s="15">
        <v>19172865290</v>
      </c>
      <c r="I32" s="15" t="s">
        <v>28</v>
      </c>
      <c r="J32" s="31" t="s">
        <v>29</v>
      </c>
      <c r="K32" s="32" t="s">
        <v>30</v>
      </c>
      <c r="L32" s="14" t="s">
        <v>89</v>
      </c>
      <c r="M32" s="33">
        <v>100.41</v>
      </c>
      <c r="N32" s="33">
        <v>0</v>
      </c>
      <c r="O32" s="34">
        <v>4894</v>
      </c>
      <c r="P32" s="34">
        <v>29.34</v>
      </c>
      <c r="Q32" s="34">
        <v>4894</v>
      </c>
      <c r="R32" s="63">
        <f t="shared" si="0"/>
        <v>4965.07</v>
      </c>
      <c r="S32" s="64">
        <v>4865</v>
      </c>
      <c r="T32" s="63"/>
      <c r="U32" s="63"/>
      <c r="V32" s="63">
        <f t="shared" si="1"/>
        <v>100.07</v>
      </c>
      <c r="W32" s="63">
        <f t="shared" si="2"/>
        <v>0</v>
      </c>
      <c r="X32" s="65">
        <v>0.5</v>
      </c>
      <c r="Y32" s="18">
        <f t="shared" si="3"/>
        <v>5000</v>
      </c>
      <c r="Z32" s="18" t="s">
        <v>31</v>
      </c>
      <c r="AA32" s="81">
        <v>43900</v>
      </c>
      <c r="AB32" s="8" t="s">
        <v>32</v>
      </c>
    </row>
    <row r="33" ht="18" customHeight="1" spans="2:28">
      <c r="B33" s="14" t="s">
        <v>91</v>
      </c>
      <c r="C33" s="15">
        <v>541871459</v>
      </c>
      <c r="D33" s="15" t="s">
        <v>92</v>
      </c>
      <c r="E33" s="15">
        <v>16741725730</v>
      </c>
      <c r="F33" s="15" t="s">
        <v>27</v>
      </c>
      <c r="G33" s="15">
        <v>1000</v>
      </c>
      <c r="H33" s="15">
        <v>19172865290</v>
      </c>
      <c r="I33" s="15" t="s">
        <v>28</v>
      </c>
      <c r="J33" s="31" t="s">
        <v>29</v>
      </c>
      <c r="K33" s="32" t="s">
        <v>30</v>
      </c>
      <c r="L33" s="14" t="s">
        <v>91</v>
      </c>
      <c r="M33" s="33">
        <v>100.68</v>
      </c>
      <c r="N33" s="33">
        <v>0</v>
      </c>
      <c r="O33" s="34">
        <v>5682</v>
      </c>
      <c r="P33" s="34">
        <v>34.02</v>
      </c>
      <c r="Q33" s="34">
        <v>5682</v>
      </c>
      <c r="R33" s="63">
        <f t="shared" si="0"/>
        <v>5748.66</v>
      </c>
      <c r="S33" s="64">
        <v>5648</v>
      </c>
      <c r="T33" s="63"/>
      <c r="U33" s="63"/>
      <c r="V33" s="63">
        <f t="shared" si="1"/>
        <v>100.66</v>
      </c>
      <c r="W33" s="63">
        <f t="shared" si="2"/>
        <v>0</v>
      </c>
      <c r="X33" s="65">
        <v>0.5</v>
      </c>
      <c r="Y33" s="18">
        <f t="shared" si="3"/>
        <v>5000</v>
      </c>
      <c r="Z33" s="18" t="s">
        <v>31</v>
      </c>
      <c r="AA33" s="81">
        <v>43900</v>
      </c>
      <c r="AB33" s="8" t="s">
        <v>32</v>
      </c>
    </row>
    <row r="34" ht="18" customHeight="1" spans="2:28">
      <c r="B34" s="14" t="s">
        <v>93</v>
      </c>
      <c r="C34" s="15">
        <v>202777764</v>
      </c>
      <c r="D34" s="15" t="s">
        <v>94</v>
      </c>
      <c r="E34" s="15">
        <v>16741725731</v>
      </c>
      <c r="F34" s="15" t="s">
        <v>27</v>
      </c>
      <c r="G34" s="15">
        <v>1000</v>
      </c>
      <c r="H34" s="15">
        <v>19172865290</v>
      </c>
      <c r="I34" s="15" t="s">
        <v>28</v>
      </c>
      <c r="J34" s="31" t="s">
        <v>29</v>
      </c>
      <c r="K34" s="32" t="s">
        <v>30</v>
      </c>
      <c r="L34" s="14" t="s">
        <v>93</v>
      </c>
      <c r="M34" s="33">
        <v>100.25</v>
      </c>
      <c r="N34" s="33">
        <v>0</v>
      </c>
      <c r="O34" s="34">
        <v>7976</v>
      </c>
      <c r="P34" s="34">
        <v>47.76</v>
      </c>
      <c r="Q34" s="34">
        <v>7976</v>
      </c>
      <c r="R34" s="63">
        <f t="shared" si="0"/>
        <v>8028.49</v>
      </c>
      <c r="S34" s="64">
        <v>7928</v>
      </c>
      <c r="T34" s="63"/>
      <c r="U34" s="63"/>
      <c r="V34" s="63">
        <f t="shared" si="1"/>
        <v>100.49</v>
      </c>
      <c r="W34" s="63">
        <f t="shared" si="2"/>
        <v>0</v>
      </c>
      <c r="X34" s="65">
        <v>0.5</v>
      </c>
      <c r="Y34" s="18">
        <f t="shared" si="3"/>
        <v>5000</v>
      </c>
      <c r="Z34" s="18" t="s">
        <v>31</v>
      </c>
      <c r="AA34" s="81">
        <v>43900</v>
      </c>
      <c r="AB34" s="8" t="s">
        <v>32</v>
      </c>
    </row>
    <row r="35" ht="18" customHeight="1" spans="2:28">
      <c r="B35" s="181" t="s">
        <v>95</v>
      </c>
      <c r="C35" s="165">
        <v>920180665</v>
      </c>
      <c r="D35" s="165" t="s">
        <v>96</v>
      </c>
      <c r="E35" s="165">
        <v>16741725734</v>
      </c>
      <c r="F35" s="165" t="s">
        <v>27</v>
      </c>
      <c r="G35" s="165">
        <v>1000</v>
      </c>
      <c r="H35" s="165">
        <v>19172865290</v>
      </c>
      <c r="I35" s="165" t="s">
        <v>28</v>
      </c>
      <c r="J35" s="177" t="s">
        <v>29</v>
      </c>
      <c r="K35" s="168" t="s">
        <v>30</v>
      </c>
      <c r="L35" s="181" t="s">
        <v>95</v>
      </c>
      <c r="M35" s="169">
        <v>100.01</v>
      </c>
      <c r="N35" s="169">
        <v>0</v>
      </c>
      <c r="O35" s="187">
        <v>4888</v>
      </c>
      <c r="P35" s="187">
        <v>29.28</v>
      </c>
      <c r="Q35" s="187">
        <v>4888</v>
      </c>
      <c r="R35" s="190">
        <f t="shared" si="0"/>
        <v>4958.73</v>
      </c>
      <c r="S35" s="200">
        <v>0</v>
      </c>
      <c r="T35" s="190"/>
      <c r="U35" s="190"/>
      <c r="V35" s="190">
        <f t="shared" si="1"/>
        <v>4958.73</v>
      </c>
      <c r="W35" s="190">
        <f t="shared" si="2"/>
        <v>0</v>
      </c>
      <c r="X35" s="441"/>
      <c r="Y35" s="189"/>
      <c r="Z35" s="189" t="s">
        <v>31</v>
      </c>
      <c r="AA35" s="205">
        <v>43900</v>
      </c>
      <c r="AB35" s="8" t="s">
        <v>1689</v>
      </c>
    </row>
    <row r="36" ht="18" customHeight="1" spans="2:28">
      <c r="B36" s="206" t="s">
        <v>97</v>
      </c>
      <c r="C36" s="207">
        <v>130649544</v>
      </c>
      <c r="D36" s="207" t="s">
        <v>98</v>
      </c>
      <c r="E36" s="207">
        <v>16741725735</v>
      </c>
      <c r="F36" s="207" t="s">
        <v>27</v>
      </c>
      <c r="G36" s="165">
        <v>1000</v>
      </c>
      <c r="H36" s="207">
        <v>19172865290</v>
      </c>
      <c r="I36" s="207" t="s">
        <v>28</v>
      </c>
      <c r="J36" s="212" t="s">
        <v>29</v>
      </c>
      <c r="K36" s="213" t="s">
        <v>30</v>
      </c>
      <c r="L36" s="206" t="s">
        <v>97</v>
      </c>
      <c r="M36" s="169">
        <v>100.7</v>
      </c>
      <c r="N36" s="169">
        <v>0</v>
      </c>
      <c r="O36" s="187">
        <v>5089</v>
      </c>
      <c r="P36" s="187">
        <v>30.49</v>
      </c>
      <c r="Q36" s="187">
        <v>5089</v>
      </c>
      <c r="R36" s="190">
        <f t="shared" si="0"/>
        <v>5159.21</v>
      </c>
      <c r="S36" s="200">
        <v>0</v>
      </c>
      <c r="T36" s="190"/>
      <c r="U36" s="190"/>
      <c r="V36" s="190">
        <f t="shared" si="1"/>
        <v>5159.21</v>
      </c>
      <c r="W36" s="190">
        <f t="shared" si="2"/>
        <v>0</v>
      </c>
      <c r="X36" s="441"/>
      <c r="Y36" s="189"/>
      <c r="Z36" s="189" t="s">
        <v>31</v>
      </c>
      <c r="AA36" s="205">
        <v>43900</v>
      </c>
      <c r="AB36" s="8" t="s">
        <v>1689</v>
      </c>
    </row>
    <row r="37" s="1" customFormat="1" ht="18" customHeight="1" spans="2:28">
      <c r="B37" s="438" t="s">
        <v>99</v>
      </c>
      <c r="C37" s="439">
        <v>685842035</v>
      </c>
      <c r="D37" s="439" t="s">
        <v>100</v>
      </c>
      <c r="E37" s="439">
        <v>16574079881</v>
      </c>
      <c r="F37" s="439" t="s">
        <v>101</v>
      </c>
      <c r="G37" s="15">
        <v>1000</v>
      </c>
      <c r="H37" s="439">
        <v>13422075559</v>
      </c>
      <c r="I37" s="439" t="s">
        <v>102</v>
      </c>
      <c r="J37" s="440" t="s">
        <v>103</v>
      </c>
      <c r="K37" s="439" t="s">
        <v>104</v>
      </c>
      <c r="L37" s="438" t="s">
        <v>99</v>
      </c>
      <c r="M37" s="33">
        <v>100.7</v>
      </c>
      <c r="N37" s="33">
        <v>0</v>
      </c>
      <c r="O37" s="34">
        <v>8992</v>
      </c>
      <c r="P37" s="34">
        <v>53.92</v>
      </c>
      <c r="Q37" s="34">
        <v>8992</v>
      </c>
      <c r="R37" s="63">
        <f t="shared" si="0"/>
        <v>9038.78</v>
      </c>
      <c r="S37" s="64">
        <v>8938</v>
      </c>
      <c r="T37" s="63"/>
      <c r="U37" s="63"/>
      <c r="V37" s="63">
        <f t="shared" si="1"/>
        <v>100.78</v>
      </c>
      <c r="W37" s="63">
        <f t="shared" si="2"/>
        <v>0</v>
      </c>
      <c r="X37" s="66">
        <v>100</v>
      </c>
      <c r="Y37" s="18">
        <f t="shared" si="3"/>
        <v>9000</v>
      </c>
      <c r="Z37" s="18"/>
      <c r="AA37" s="81"/>
      <c r="AB37" s="82"/>
    </row>
    <row r="38" s="1" customFormat="1" ht="18" customHeight="1" spans="2:28">
      <c r="B38" s="16" t="s">
        <v>105</v>
      </c>
      <c r="C38" s="17">
        <v>971020275</v>
      </c>
      <c r="D38" s="17" t="s">
        <v>106</v>
      </c>
      <c r="E38" s="17">
        <v>13069606492</v>
      </c>
      <c r="F38" s="17" t="s">
        <v>107</v>
      </c>
      <c r="G38" s="15">
        <v>1000</v>
      </c>
      <c r="H38" s="17">
        <v>18016045481</v>
      </c>
      <c r="I38" s="17" t="s">
        <v>108</v>
      </c>
      <c r="J38" s="35" t="s">
        <v>109</v>
      </c>
      <c r="K38" s="17" t="s">
        <v>110</v>
      </c>
      <c r="L38" s="16" t="s">
        <v>105</v>
      </c>
      <c r="M38" s="33">
        <v>100.14</v>
      </c>
      <c r="N38" s="33">
        <v>0</v>
      </c>
      <c r="O38" s="34">
        <v>10884</v>
      </c>
      <c r="P38" s="34">
        <v>65.24</v>
      </c>
      <c r="Q38" s="34">
        <v>10884</v>
      </c>
      <c r="R38" s="63">
        <f t="shared" si="0"/>
        <v>10918.9</v>
      </c>
      <c r="S38" s="64">
        <v>10818</v>
      </c>
      <c r="T38" s="63"/>
      <c r="U38" s="63"/>
      <c r="V38" s="63">
        <f t="shared" si="1"/>
        <v>100.9</v>
      </c>
      <c r="W38" s="63">
        <f t="shared" si="2"/>
        <v>0</v>
      </c>
      <c r="X38" s="66">
        <v>100</v>
      </c>
      <c r="Y38" s="18">
        <f t="shared" si="3"/>
        <v>9000</v>
      </c>
      <c r="Z38" s="18"/>
      <c r="AA38" s="81"/>
      <c r="AB38" s="82"/>
    </row>
    <row r="39" s="1" customFormat="1" ht="18" customHeight="1" spans="2:28">
      <c r="B39" s="16" t="s">
        <v>111</v>
      </c>
      <c r="C39" s="17">
        <v>339000970</v>
      </c>
      <c r="D39" s="17" t="s">
        <v>112</v>
      </c>
      <c r="E39" s="17">
        <v>13069605734</v>
      </c>
      <c r="F39" s="17" t="s">
        <v>107</v>
      </c>
      <c r="G39" s="15">
        <v>1000</v>
      </c>
      <c r="H39" s="17">
        <v>18016045481</v>
      </c>
      <c r="I39" s="17" t="s">
        <v>108</v>
      </c>
      <c r="J39" s="35" t="s">
        <v>109</v>
      </c>
      <c r="K39" s="17" t="s">
        <v>110</v>
      </c>
      <c r="L39" s="16" t="s">
        <v>111</v>
      </c>
      <c r="M39" s="33">
        <v>100.7</v>
      </c>
      <c r="N39" s="33">
        <v>0</v>
      </c>
      <c r="O39" s="34">
        <v>9187</v>
      </c>
      <c r="P39" s="34">
        <v>55.07</v>
      </c>
      <c r="Q39" s="34">
        <v>9187</v>
      </c>
      <c r="R39" s="63">
        <f t="shared" si="0"/>
        <v>9232.63</v>
      </c>
      <c r="S39" s="64">
        <v>9132</v>
      </c>
      <c r="T39" s="63"/>
      <c r="U39" s="63"/>
      <c r="V39" s="63">
        <f t="shared" si="1"/>
        <v>100.63</v>
      </c>
      <c r="W39" s="63">
        <f t="shared" si="2"/>
        <v>0</v>
      </c>
      <c r="X39" s="66">
        <v>100</v>
      </c>
      <c r="Y39" s="18">
        <f t="shared" si="3"/>
        <v>9000</v>
      </c>
      <c r="Z39" s="18"/>
      <c r="AA39" s="81"/>
      <c r="AB39" s="82"/>
    </row>
    <row r="40" s="1" customFormat="1" ht="18" customHeight="1" spans="2:28">
      <c r="B40" s="16" t="s">
        <v>113</v>
      </c>
      <c r="C40" s="17">
        <v>556893472</v>
      </c>
      <c r="D40" s="17" t="s">
        <v>114</v>
      </c>
      <c r="E40" s="17">
        <v>13069608134</v>
      </c>
      <c r="F40" s="17" t="s">
        <v>107</v>
      </c>
      <c r="G40" s="15">
        <v>1000</v>
      </c>
      <c r="H40" s="17">
        <v>18016045481</v>
      </c>
      <c r="I40" s="17" t="s">
        <v>108</v>
      </c>
      <c r="J40" s="35" t="s">
        <v>109</v>
      </c>
      <c r="K40" s="17" t="s">
        <v>110</v>
      </c>
      <c r="L40" s="16" t="s">
        <v>113</v>
      </c>
      <c r="M40" s="33">
        <v>100.13</v>
      </c>
      <c r="N40" s="33">
        <v>0</v>
      </c>
      <c r="O40" s="34">
        <v>9392</v>
      </c>
      <c r="P40" s="34">
        <v>56.32</v>
      </c>
      <c r="Q40" s="34">
        <v>9392</v>
      </c>
      <c r="R40" s="63">
        <f t="shared" si="0"/>
        <v>9435.81</v>
      </c>
      <c r="S40" s="64">
        <v>9335</v>
      </c>
      <c r="T40" s="63"/>
      <c r="U40" s="63"/>
      <c r="V40" s="63">
        <f t="shared" si="1"/>
        <v>100.81</v>
      </c>
      <c r="W40" s="63">
        <f t="shared" si="2"/>
        <v>0</v>
      </c>
      <c r="X40" s="66">
        <v>100</v>
      </c>
      <c r="Y40" s="18">
        <f t="shared" si="3"/>
        <v>9000</v>
      </c>
      <c r="Z40" s="18"/>
      <c r="AA40" s="81"/>
      <c r="AB40" s="82"/>
    </row>
    <row r="41" s="1" customFormat="1" ht="18" customHeight="1" spans="2:28">
      <c r="B41" s="157" t="s">
        <v>115</v>
      </c>
      <c r="C41" s="158">
        <v>192689059</v>
      </c>
      <c r="D41" s="158" t="s">
        <v>116</v>
      </c>
      <c r="E41" s="158">
        <v>13069608949</v>
      </c>
      <c r="F41" s="158" t="s">
        <v>107</v>
      </c>
      <c r="G41" s="97">
        <v>1000</v>
      </c>
      <c r="H41" s="158">
        <v>18016045481</v>
      </c>
      <c r="I41" s="158" t="s">
        <v>108</v>
      </c>
      <c r="J41" s="162" t="s">
        <v>109</v>
      </c>
      <c r="K41" s="158" t="s">
        <v>110</v>
      </c>
      <c r="L41" s="157" t="s">
        <v>115</v>
      </c>
      <c r="M41" s="101">
        <v>100.1</v>
      </c>
      <c r="N41" s="101">
        <v>0</v>
      </c>
      <c r="O41" s="103">
        <v>8885</v>
      </c>
      <c r="P41" s="103">
        <v>53.25</v>
      </c>
      <c r="Q41" s="103">
        <v>8885</v>
      </c>
      <c r="R41" s="114">
        <f t="shared" si="0"/>
        <v>8931.85</v>
      </c>
      <c r="S41" s="148">
        <v>0</v>
      </c>
      <c r="T41" s="114"/>
      <c r="U41" s="114"/>
      <c r="V41" s="114">
        <f t="shared" si="1"/>
        <v>8931.85</v>
      </c>
      <c r="W41" s="114">
        <f t="shared" si="2"/>
        <v>0</v>
      </c>
      <c r="X41" s="150"/>
      <c r="Y41" s="125"/>
      <c r="Z41" s="125"/>
      <c r="AA41" s="126"/>
      <c r="AB41" s="82" t="s">
        <v>1690</v>
      </c>
    </row>
    <row r="42" s="1" customFormat="1" ht="18" customHeight="1" spans="2:28">
      <c r="B42" s="16" t="s">
        <v>117</v>
      </c>
      <c r="C42" s="17">
        <v>560198779</v>
      </c>
      <c r="D42" s="17" t="s">
        <v>118</v>
      </c>
      <c r="E42" s="17">
        <v>13069610347</v>
      </c>
      <c r="F42" s="17" t="s">
        <v>107</v>
      </c>
      <c r="G42" s="15">
        <v>1000</v>
      </c>
      <c r="H42" s="17">
        <v>18016045481</v>
      </c>
      <c r="I42" s="17" t="s">
        <v>108</v>
      </c>
      <c r="J42" s="35" t="s">
        <v>109</v>
      </c>
      <c r="K42" s="17" t="s">
        <v>110</v>
      </c>
      <c r="L42" s="16" t="s">
        <v>117</v>
      </c>
      <c r="M42" s="33">
        <v>100.09</v>
      </c>
      <c r="N42" s="33">
        <v>0</v>
      </c>
      <c r="O42" s="34">
        <v>8887</v>
      </c>
      <c r="P42" s="34">
        <v>53.27</v>
      </c>
      <c r="Q42" s="34">
        <v>8887</v>
      </c>
      <c r="R42" s="63">
        <f t="shared" si="0"/>
        <v>8933.82</v>
      </c>
      <c r="S42" s="64">
        <v>8833</v>
      </c>
      <c r="T42" s="63"/>
      <c r="U42" s="63"/>
      <c r="V42" s="63">
        <f t="shared" si="1"/>
        <v>100.82</v>
      </c>
      <c r="W42" s="63">
        <f t="shared" si="2"/>
        <v>0</v>
      </c>
      <c r="X42" s="66">
        <v>100</v>
      </c>
      <c r="Y42" s="18">
        <f t="shared" si="3"/>
        <v>9000</v>
      </c>
      <c r="Z42" s="18"/>
      <c r="AA42" s="81"/>
      <c r="AB42" s="82"/>
    </row>
    <row r="43" s="1" customFormat="1" ht="18" customHeight="1" spans="2:28">
      <c r="B43" s="16" t="s">
        <v>119</v>
      </c>
      <c r="C43" s="17">
        <v>765568000</v>
      </c>
      <c r="D43" s="17" t="s">
        <v>120</v>
      </c>
      <c r="E43" s="17">
        <v>13069614184</v>
      </c>
      <c r="F43" s="17" t="s">
        <v>107</v>
      </c>
      <c r="G43" s="15">
        <v>1000</v>
      </c>
      <c r="H43" s="17">
        <v>18016045481</v>
      </c>
      <c r="I43" s="17" t="s">
        <v>108</v>
      </c>
      <c r="J43" s="35" t="s">
        <v>109</v>
      </c>
      <c r="K43" s="17" t="s">
        <v>110</v>
      </c>
      <c r="L43" s="37" t="s">
        <v>119</v>
      </c>
      <c r="M43" s="33">
        <v>100.06</v>
      </c>
      <c r="N43" s="33">
        <v>0</v>
      </c>
      <c r="O43" s="34">
        <v>12587</v>
      </c>
      <c r="P43" s="34">
        <v>75.47</v>
      </c>
      <c r="Q43" s="34">
        <v>12587</v>
      </c>
      <c r="R43" s="63">
        <f t="shared" si="0"/>
        <v>12611.59</v>
      </c>
      <c r="S43" s="64">
        <v>12511</v>
      </c>
      <c r="T43" s="63"/>
      <c r="U43" s="63"/>
      <c r="V43" s="63">
        <f t="shared" si="1"/>
        <v>100.59</v>
      </c>
      <c r="W43" s="63">
        <f t="shared" si="2"/>
        <v>0</v>
      </c>
      <c r="X43" s="66">
        <v>100</v>
      </c>
      <c r="Y43" s="18">
        <f t="shared" si="3"/>
        <v>9000</v>
      </c>
      <c r="Z43" s="18"/>
      <c r="AA43" s="81"/>
      <c r="AB43" s="82"/>
    </row>
    <row r="44" s="1" customFormat="1" ht="18" customHeight="1" spans="2:28">
      <c r="B44" s="16" t="s">
        <v>121</v>
      </c>
      <c r="C44" s="17">
        <v>626386746</v>
      </c>
      <c r="D44" s="17" t="s">
        <v>122</v>
      </c>
      <c r="E44" s="17">
        <v>13069614223</v>
      </c>
      <c r="F44" s="17" t="s">
        <v>107</v>
      </c>
      <c r="G44" s="15">
        <v>1000</v>
      </c>
      <c r="H44" s="17">
        <v>18016045481</v>
      </c>
      <c r="I44" s="17" t="s">
        <v>108</v>
      </c>
      <c r="J44" s="35" t="s">
        <v>109</v>
      </c>
      <c r="K44" s="17" t="s">
        <v>110</v>
      </c>
      <c r="L44" s="37" t="s">
        <v>121</v>
      </c>
      <c r="M44" s="33">
        <v>100.1</v>
      </c>
      <c r="N44" s="33">
        <v>0</v>
      </c>
      <c r="O44" s="34">
        <v>9486</v>
      </c>
      <c r="P44" s="34">
        <v>56.86</v>
      </c>
      <c r="Q44" s="34">
        <v>9486</v>
      </c>
      <c r="R44" s="63">
        <f t="shared" si="0"/>
        <v>9529.24</v>
      </c>
      <c r="S44" s="64">
        <v>9429</v>
      </c>
      <c r="T44" s="63"/>
      <c r="U44" s="63"/>
      <c r="V44" s="63">
        <f t="shared" si="1"/>
        <v>100.24</v>
      </c>
      <c r="W44" s="63">
        <f t="shared" si="2"/>
        <v>0</v>
      </c>
      <c r="X44" s="66">
        <v>100</v>
      </c>
      <c r="Y44" s="18">
        <f t="shared" si="3"/>
        <v>9000</v>
      </c>
      <c r="Z44" s="18"/>
      <c r="AA44" s="81"/>
      <c r="AB44" s="82"/>
    </row>
    <row r="45" s="1" customFormat="1" ht="18" customHeight="1" spans="2:28">
      <c r="B45" s="16" t="s">
        <v>123</v>
      </c>
      <c r="C45" s="17">
        <v>327249569</v>
      </c>
      <c r="D45" s="17" t="s">
        <v>124</v>
      </c>
      <c r="E45" s="17">
        <v>13069614754</v>
      </c>
      <c r="F45" s="17" t="s">
        <v>107</v>
      </c>
      <c r="G45" s="15">
        <v>1000</v>
      </c>
      <c r="H45" s="17">
        <v>18016045481</v>
      </c>
      <c r="I45" s="17" t="s">
        <v>108</v>
      </c>
      <c r="J45" s="35" t="s">
        <v>109</v>
      </c>
      <c r="K45" s="17" t="s">
        <v>110</v>
      </c>
      <c r="L45" s="16" t="s">
        <v>123</v>
      </c>
      <c r="M45" s="33">
        <v>100.94</v>
      </c>
      <c r="N45" s="33">
        <v>0</v>
      </c>
      <c r="O45" s="34">
        <v>11492</v>
      </c>
      <c r="P45" s="34">
        <v>68.92</v>
      </c>
      <c r="Q45" s="34">
        <v>11492</v>
      </c>
      <c r="R45" s="63">
        <f t="shared" si="0"/>
        <v>11524.02</v>
      </c>
      <c r="S45" s="64">
        <v>11424</v>
      </c>
      <c r="T45" s="63"/>
      <c r="U45" s="63"/>
      <c r="V45" s="63">
        <f t="shared" si="1"/>
        <v>100.02</v>
      </c>
      <c r="W45" s="63">
        <f t="shared" si="2"/>
        <v>0</v>
      </c>
      <c r="X45" s="66">
        <v>100</v>
      </c>
      <c r="Y45" s="18">
        <f t="shared" si="3"/>
        <v>9000</v>
      </c>
      <c r="Z45" s="18"/>
      <c r="AA45" s="81"/>
      <c r="AB45" s="82"/>
    </row>
    <row r="46" s="1" customFormat="1" ht="18" customHeight="1" spans="2:28">
      <c r="B46" s="16" t="s">
        <v>125</v>
      </c>
      <c r="C46" s="17">
        <v>922911814</v>
      </c>
      <c r="D46" s="17" t="s">
        <v>126</v>
      </c>
      <c r="E46" s="17">
        <v>13069618974</v>
      </c>
      <c r="F46" s="17" t="s">
        <v>107</v>
      </c>
      <c r="G46" s="15">
        <v>1000</v>
      </c>
      <c r="H46" s="17">
        <v>18016045481</v>
      </c>
      <c r="I46" s="17" t="s">
        <v>108</v>
      </c>
      <c r="J46" s="35" t="s">
        <v>109</v>
      </c>
      <c r="K46" s="17" t="s">
        <v>110</v>
      </c>
      <c r="L46" s="16" t="s">
        <v>125</v>
      </c>
      <c r="M46" s="33">
        <v>100.7</v>
      </c>
      <c r="N46" s="33">
        <v>0</v>
      </c>
      <c r="O46" s="34">
        <v>8987</v>
      </c>
      <c r="P46" s="34">
        <v>53.87</v>
      </c>
      <c r="Q46" s="34">
        <v>8987</v>
      </c>
      <c r="R46" s="63">
        <f t="shared" si="0"/>
        <v>9033.83</v>
      </c>
      <c r="S46" s="64">
        <v>8933</v>
      </c>
      <c r="T46" s="63"/>
      <c r="U46" s="63"/>
      <c r="V46" s="63">
        <f t="shared" si="1"/>
        <v>100.83</v>
      </c>
      <c r="W46" s="63">
        <f t="shared" si="2"/>
        <v>0</v>
      </c>
      <c r="X46" s="66">
        <v>100</v>
      </c>
      <c r="Y46" s="18">
        <f t="shared" si="3"/>
        <v>9000</v>
      </c>
      <c r="Z46" s="18"/>
      <c r="AA46" s="81"/>
      <c r="AB46" s="82"/>
    </row>
    <row r="47" s="1" customFormat="1" ht="18" customHeight="1" spans="2:28">
      <c r="B47" s="16" t="s">
        <v>127</v>
      </c>
      <c r="C47" s="17">
        <v>938634629</v>
      </c>
      <c r="D47" s="17" t="s">
        <v>128</v>
      </c>
      <c r="E47" s="17">
        <v>13069617734</v>
      </c>
      <c r="F47" s="17" t="s">
        <v>107</v>
      </c>
      <c r="G47" s="15">
        <v>1000</v>
      </c>
      <c r="H47" s="17">
        <v>18016045481</v>
      </c>
      <c r="I47" s="17" t="s">
        <v>108</v>
      </c>
      <c r="J47" s="35" t="s">
        <v>109</v>
      </c>
      <c r="K47" s="17" t="s">
        <v>110</v>
      </c>
      <c r="L47" s="16" t="s">
        <v>127</v>
      </c>
      <c r="M47" s="33">
        <v>100.11</v>
      </c>
      <c r="N47" s="33">
        <v>0</v>
      </c>
      <c r="O47" s="34">
        <v>9185</v>
      </c>
      <c r="P47" s="34">
        <v>55.05</v>
      </c>
      <c r="Q47" s="34">
        <v>9185</v>
      </c>
      <c r="R47" s="63">
        <f t="shared" si="0"/>
        <v>9230.06</v>
      </c>
      <c r="S47" s="64">
        <v>9130</v>
      </c>
      <c r="T47" s="63"/>
      <c r="U47" s="63"/>
      <c r="V47" s="63">
        <f t="shared" si="1"/>
        <v>100.06</v>
      </c>
      <c r="W47" s="63">
        <f t="shared" si="2"/>
        <v>0</v>
      </c>
      <c r="X47" s="66">
        <v>100</v>
      </c>
      <c r="Y47" s="18">
        <f t="shared" si="3"/>
        <v>9000</v>
      </c>
      <c r="Z47" s="18"/>
      <c r="AA47" s="81"/>
      <c r="AB47" s="82"/>
    </row>
    <row r="48" s="1" customFormat="1" ht="18" customHeight="1" spans="2:28">
      <c r="B48" s="16" t="s">
        <v>129</v>
      </c>
      <c r="C48" s="18">
        <v>224203793</v>
      </c>
      <c r="D48" s="18" t="s">
        <v>130</v>
      </c>
      <c r="E48" s="17">
        <v>13069619457</v>
      </c>
      <c r="F48" s="17" t="s">
        <v>107</v>
      </c>
      <c r="G48" s="15">
        <v>1000</v>
      </c>
      <c r="H48" s="17">
        <v>18016045481</v>
      </c>
      <c r="I48" s="17" t="s">
        <v>108</v>
      </c>
      <c r="J48" s="35" t="s">
        <v>109</v>
      </c>
      <c r="K48" s="17" t="s">
        <v>131</v>
      </c>
      <c r="L48" s="37" t="s">
        <v>129</v>
      </c>
      <c r="M48" s="33">
        <v>100.93</v>
      </c>
      <c r="N48" s="33">
        <v>0</v>
      </c>
      <c r="O48" s="34">
        <v>9184</v>
      </c>
      <c r="P48" s="34">
        <v>55.04</v>
      </c>
      <c r="Q48" s="34">
        <v>9184</v>
      </c>
      <c r="R48" s="63">
        <f t="shared" si="0"/>
        <v>9229.89</v>
      </c>
      <c r="S48" s="64">
        <v>9129</v>
      </c>
      <c r="T48" s="63"/>
      <c r="U48" s="63"/>
      <c r="V48" s="63">
        <f t="shared" si="1"/>
        <v>100.89</v>
      </c>
      <c r="W48" s="63">
        <f t="shared" si="2"/>
        <v>0</v>
      </c>
      <c r="X48" s="66">
        <v>100</v>
      </c>
      <c r="Y48" s="18">
        <f t="shared" si="3"/>
        <v>9000</v>
      </c>
      <c r="Z48" s="18"/>
      <c r="AA48" s="81"/>
      <c r="AB48" s="82"/>
    </row>
    <row r="49" s="1" customFormat="1" ht="18" customHeight="1" spans="2:28">
      <c r="B49" s="16" t="s">
        <v>132</v>
      </c>
      <c r="C49" s="17">
        <v>413312455</v>
      </c>
      <c r="D49" s="17" t="s">
        <v>133</v>
      </c>
      <c r="E49" s="17">
        <v>13069625467</v>
      </c>
      <c r="F49" s="17" t="s">
        <v>107</v>
      </c>
      <c r="G49" s="15">
        <v>1000</v>
      </c>
      <c r="H49" s="17">
        <v>18016045481</v>
      </c>
      <c r="I49" s="17" t="s">
        <v>108</v>
      </c>
      <c r="J49" s="35" t="s">
        <v>109</v>
      </c>
      <c r="K49" s="17" t="s">
        <v>131</v>
      </c>
      <c r="L49" s="16" t="s">
        <v>132</v>
      </c>
      <c r="M49" s="33">
        <v>100.71</v>
      </c>
      <c r="N49" s="33">
        <v>0</v>
      </c>
      <c r="O49" s="34">
        <v>8988</v>
      </c>
      <c r="P49" s="34">
        <v>53.88</v>
      </c>
      <c r="Q49" s="34">
        <v>8988</v>
      </c>
      <c r="R49" s="63">
        <f t="shared" si="0"/>
        <v>9034.83</v>
      </c>
      <c r="S49" s="64">
        <v>8934</v>
      </c>
      <c r="T49" s="63"/>
      <c r="U49" s="63"/>
      <c r="V49" s="63">
        <f t="shared" si="1"/>
        <v>100.83</v>
      </c>
      <c r="W49" s="63">
        <f t="shared" si="2"/>
        <v>0</v>
      </c>
      <c r="X49" s="66">
        <v>100</v>
      </c>
      <c r="Y49" s="18">
        <f t="shared" si="3"/>
        <v>9000</v>
      </c>
      <c r="Z49" s="18"/>
      <c r="AA49" s="81"/>
      <c r="AB49" s="82"/>
    </row>
    <row r="50" s="1" customFormat="1" ht="18" customHeight="1" spans="2:28">
      <c r="B50" s="16" t="s">
        <v>134</v>
      </c>
      <c r="C50" s="17">
        <v>797669996</v>
      </c>
      <c r="D50" s="17" t="s">
        <v>135</v>
      </c>
      <c r="E50" s="17">
        <v>13069640942</v>
      </c>
      <c r="F50" s="17" t="s">
        <v>107</v>
      </c>
      <c r="G50" s="15">
        <v>1000</v>
      </c>
      <c r="H50" s="17">
        <v>18016045481</v>
      </c>
      <c r="I50" s="17" t="s">
        <v>108</v>
      </c>
      <c r="J50" s="35" t="s">
        <v>109</v>
      </c>
      <c r="K50" s="17" t="s">
        <v>131</v>
      </c>
      <c r="L50" s="16" t="s">
        <v>134</v>
      </c>
      <c r="M50" s="33">
        <v>100.06</v>
      </c>
      <c r="N50" s="33">
        <v>0</v>
      </c>
      <c r="O50" s="34">
        <v>10890</v>
      </c>
      <c r="P50" s="34">
        <v>65.3</v>
      </c>
      <c r="Q50" s="34">
        <v>10890</v>
      </c>
      <c r="R50" s="63">
        <f t="shared" si="0"/>
        <v>10924.76</v>
      </c>
      <c r="S50" s="64">
        <v>10824</v>
      </c>
      <c r="T50" s="63"/>
      <c r="U50" s="63"/>
      <c r="V50" s="63">
        <f t="shared" si="1"/>
        <v>100.76</v>
      </c>
      <c r="W50" s="63">
        <f t="shared" si="2"/>
        <v>0</v>
      </c>
      <c r="X50" s="66">
        <v>100</v>
      </c>
      <c r="Y50" s="18">
        <f t="shared" si="3"/>
        <v>9000</v>
      </c>
      <c r="Z50" s="18"/>
      <c r="AA50" s="81"/>
      <c r="AB50" s="82"/>
    </row>
    <row r="51" s="1" customFormat="1" ht="18" customHeight="1" spans="2:28">
      <c r="B51" s="16" t="s">
        <v>136</v>
      </c>
      <c r="C51" s="17">
        <v>763717450</v>
      </c>
      <c r="D51" s="17" t="s">
        <v>137</v>
      </c>
      <c r="E51" s="17">
        <v>13069641545</v>
      </c>
      <c r="F51" s="17" t="s">
        <v>107</v>
      </c>
      <c r="G51" s="15">
        <v>1000</v>
      </c>
      <c r="H51" s="17">
        <v>18016045481</v>
      </c>
      <c r="I51" s="17" t="s">
        <v>108</v>
      </c>
      <c r="J51" s="35" t="s">
        <v>109</v>
      </c>
      <c r="K51" s="17" t="s">
        <v>131</v>
      </c>
      <c r="L51" s="16" t="s">
        <v>136</v>
      </c>
      <c r="M51" s="33">
        <v>100.13</v>
      </c>
      <c r="N51" s="33">
        <v>0</v>
      </c>
      <c r="O51" s="34">
        <v>8988</v>
      </c>
      <c r="P51" s="34">
        <v>53.88</v>
      </c>
      <c r="Q51" s="34">
        <v>8988</v>
      </c>
      <c r="R51" s="63">
        <f t="shared" si="0"/>
        <v>9034.25</v>
      </c>
      <c r="S51" s="64">
        <v>8934</v>
      </c>
      <c r="T51" s="63"/>
      <c r="U51" s="63"/>
      <c r="V51" s="63">
        <f t="shared" si="1"/>
        <v>100.25</v>
      </c>
      <c r="W51" s="63">
        <f t="shared" si="2"/>
        <v>0</v>
      </c>
      <c r="X51" s="66">
        <v>100</v>
      </c>
      <c r="Y51" s="18">
        <f t="shared" si="3"/>
        <v>9000</v>
      </c>
      <c r="Z51" s="18"/>
      <c r="AA51" s="81"/>
      <c r="AB51" s="82"/>
    </row>
    <row r="52" s="1" customFormat="1" ht="18" customHeight="1" spans="2:28">
      <c r="B52" s="16" t="s">
        <v>138</v>
      </c>
      <c r="C52" s="17">
        <v>689542635</v>
      </c>
      <c r="D52" s="17" t="s">
        <v>139</v>
      </c>
      <c r="E52" s="17">
        <v>13069642047</v>
      </c>
      <c r="F52" s="17" t="s">
        <v>107</v>
      </c>
      <c r="G52" s="15">
        <v>1000</v>
      </c>
      <c r="H52" s="17">
        <v>18016045481</v>
      </c>
      <c r="I52" s="17" t="s">
        <v>108</v>
      </c>
      <c r="J52" s="35" t="s">
        <v>109</v>
      </c>
      <c r="K52" s="17" t="s">
        <v>131</v>
      </c>
      <c r="L52" s="16" t="s">
        <v>138</v>
      </c>
      <c r="M52" s="33">
        <v>100.12</v>
      </c>
      <c r="N52" s="33">
        <v>0</v>
      </c>
      <c r="O52" s="34">
        <v>9387</v>
      </c>
      <c r="P52" s="34">
        <v>56.27</v>
      </c>
      <c r="Q52" s="34">
        <v>9387</v>
      </c>
      <c r="R52" s="63">
        <f t="shared" si="0"/>
        <v>9430.85</v>
      </c>
      <c r="S52" s="64">
        <v>9330</v>
      </c>
      <c r="T52" s="63"/>
      <c r="U52" s="63"/>
      <c r="V52" s="63">
        <f t="shared" si="1"/>
        <v>100.85</v>
      </c>
      <c r="W52" s="63">
        <f t="shared" si="2"/>
        <v>0</v>
      </c>
      <c r="X52" s="66">
        <v>100</v>
      </c>
      <c r="Y52" s="18">
        <f t="shared" si="3"/>
        <v>9000</v>
      </c>
      <c r="Z52" s="18"/>
      <c r="AA52" s="81"/>
      <c r="AB52" s="82"/>
    </row>
    <row r="53" s="1" customFormat="1" ht="18" customHeight="1" spans="2:28">
      <c r="B53" s="16" t="s">
        <v>140</v>
      </c>
      <c r="C53" s="17">
        <v>894195406</v>
      </c>
      <c r="D53" s="17" t="s">
        <v>141</v>
      </c>
      <c r="E53" s="17">
        <v>13069644010</v>
      </c>
      <c r="F53" s="17" t="s">
        <v>107</v>
      </c>
      <c r="G53" s="15">
        <v>1000</v>
      </c>
      <c r="H53" s="17">
        <v>18016045481</v>
      </c>
      <c r="I53" s="17" t="s">
        <v>108</v>
      </c>
      <c r="J53" s="35" t="s">
        <v>109</v>
      </c>
      <c r="K53" s="17" t="s">
        <v>131</v>
      </c>
      <c r="L53" s="16" t="s">
        <v>140</v>
      </c>
      <c r="M53" s="33">
        <v>100.96</v>
      </c>
      <c r="N53" s="33">
        <v>0</v>
      </c>
      <c r="O53" s="34">
        <v>9291</v>
      </c>
      <c r="P53" s="34">
        <v>55.71</v>
      </c>
      <c r="Q53" s="34">
        <v>9291</v>
      </c>
      <c r="R53" s="63">
        <f t="shared" si="0"/>
        <v>9336.25</v>
      </c>
      <c r="S53" s="64">
        <v>9236</v>
      </c>
      <c r="T53" s="63"/>
      <c r="U53" s="63"/>
      <c r="V53" s="63">
        <f t="shared" si="1"/>
        <v>100.25</v>
      </c>
      <c r="W53" s="63">
        <f t="shared" si="2"/>
        <v>0</v>
      </c>
      <c r="X53" s="66">
        <v>100</v>
      </c>
      <c r="Y53" s="18">
        <f t="shared" si="3"/>
        <v>9000</v>
      </c>
      <c r="Z53" s="18"/>
      <c r="AA53" s="81"/>
      <c r="AB53" s="82"/>
    </row>
    <row r="54" s="1" customFormat="1" ht="18" customHeight="1" spans="2:28">
      <c r="B54" s="16" t="s">
        <v>142</v>
      </c>
      <c r="C54" s="17">
        <v>269957206</v>
      </c>
      <c r="D54" s="17" t="s">
        <v>143</v>
      </c>
      <c r="E54" s="17">
        <v>13069644263</v>
      </c>
      <c r="F54" s="17" t="s">
        <v>107</v>
      </c>
      <c r="G54" s="15">
        <v>1000</v>
      </c>
      <c r="H54" s="17">
        <v>18016045481</v>
      </c>
      <c r="I54" s="17" t="s">
        <v>108</v>
      </c>
      <c r="J54" s="35" t="s">
        <v>109</v>
      </c>
      <c r="K54" s="17" t="s">
        <v>131</v>
      </c>
      <c r="L54" s="16" t="s">
        <v>142</v>
      </c>
      <c r="M54" s="33">
        <v>100.72</v>
      </c>
      <c r="N54" s="33">
        <v>0</v>
      </c>
      <c r="O54" s="34">
        <v>4992</v>
      </c>
      <c r="P54" s="34">
        <v>29.92</v>
      </c>
      <c r="Q54" s="34">
        <v>4992</v>
      </c>
      <c r="R54" s="63">
        <f t="shared" si="0"/>
        <v>5062.8</v>
      </c>
      <c r="S54" s="64">
        <v>4962</v>
      </c>
      <c r="T54" s="63"/>
      <c r="U54" s="63"/>
      <c r="V54" s="63">
        <f t="shared" si="1"/>
        <v>100.8</v>
      </c>
      <c r="W54" s="63">
        <f t="shared" si="2"/>
        <v>0</v>
      </c>
      <c r="X54" s="66">
        <v>100</v>
      </c>
      <c r="Y54" s="18">
        <f t="shared" si="3"/>
        <v>9000</v>
      </c>
      <c r="Z54" s="18"/>
      <c r="AA54" s="81"/>
      <c r="AB54" s="82"/>
    </row>
    <row r="55" s="1" customFormat="1" ht="18" customHeight="1" spans="2:28">
      <c r="B55" s="16" t="s">
        <v>144</v>
      </c>
      <c r="C55" s="17">
        <v>166814022</v>
      </c>
      <c r="D55" s="17" t="s">
        <v>145</v>
      </c>
      <c r="E55" s="17">
        <v>13069644689</v>
      </c>
      <c r="F55" s="17" t="s">
        <v>107</v>
      </c>
      <c r="G55" s="15">
        <v>1000</v>
      </c>
      <c r="H55" s="17">
        <v>18016045481</v>
      </c>
      <c r="I55" s="17" t="s">
        <v>108</v>
      </c>
      <c r="J55" s="35" t="s">
        <v>109</v>
      </c>
      <c r="K55" s="17" t="s">
        <v>131</v>
      </c>
      <c r="L55" s="16" t="s">
        <v>144</v>
      </c>
      <c r="M55" s="33">
        <v>100.14</v>
      </c>
      <c r="N55" s="33">
        <v>0</v>
      </c>
      <c r="O55" s="34">
        <v>8887</v>
      </c>
      <c r="P55" s="34">
        <v>53.27</v>
      </c>
      <c r="Q55" s="34">
        <v>8887</v>
      </c>
      <c r="R55" s="63">
        <f t="shared" si="0"/>
        <v>8933.87</v>
      </c>
      <c r="S55" s="64">
        <v>8833</v>
      </c>
      <c r="T55" s="63"/>
      <c r="U55" s="63"/>
      <c r="V55" s="63">
        <f t="shared" si="1"/>
        <v>100.87</v>
      </c>
      <c r="W55" s="63">
        <f t="shared" si="2"/>
        <v>0</v>
      </c>
      <c r="X55" s="66">
        <v>100</v>
      </c>
      <c r="Y55" s="18">
        <f t="shared" si="3"/>
        <v>9000</v>
      </c>
      <c r="Z55" s="18"/>
      <c r="AA55" s="81"/>
      <c r="AB55" s="82"/>
    </row>
    <row r="56" s="1" customFormat="1" ht="18" customHeight="1" spans="2:28">
      <c r="B56" s="157" t="s">
        <v>146</v>
      </c>
      <c r="C56" s="158">
        <v>806718576</v>
      </c>
      <c r="D56" s="158" t="s">
        <v>147</v>
      </c>
      <c r="E56" s="158">
        <v>13069644945</v>
      </c>
      <c r="F56" s="158" t="s">
        <v>107</v>
      </c>
      <c r="G56" s="97">
        <v>1000</v>
      </c>
      <c r="H56" s="158">
        <v>18016045481</v>
      </c>
      <c r="I56" s="158" t="s">
        <v>108</v>
      </c>
      <c r="J56" s="162" t="s">
        <v>109</v>
      </c>
      <c r="K56" s="158" t="s">
        <v>131</v>
      </c>
      <c r="L56" s="137" t="s">
        <v>146</v>
      </c>
      <c r="M56" s="101">
        <v>100.73</v>
      </c>
      <c r="N56" s="101">
        <v>0</v>
      </c>
      <c r="O56" s="103">
        <v>9982</v>
      </c>
      <c r="P56" s="103">
        <v>59.82</v>
      </c>
      <c r="Q56" s="103">
        <v>9982</v>
      </c>
      <c r="R56" s="114">
        <f t="shared" si="0"/>
        <v>10022.91</v>
      </c>
      <c r="S56" s="148">
        <v>0</v>
      </c>
      <c r="T56" s="114"/>
      <c r="U56" s="114"/>
      <c r="V56" s="114">
        <f t="shared" si="1"/>
        <v>10022.91</v>
      </c>
      <c r="W56" s="114">
        <f t="shared" si="2"/>
        <v>0</v>
      </c>
      <c r="X56" s="150"/>
      <c r="Y56" s="125"/>
      <c r="Z56" s="125"/>
      <c r="AA56" s="126"/>
      <c r="AB56" s="82" t="s">
        <v>1690</v>
      </c>
    </row>
    <row r="57" s="1" customFormat="1" ht="18" customHeight="1" spans="2:28">
      <c r="B57" s="157" t="s">
        <v>148</v>
      </c>
      <c r="C57" s="158">
        <v>344875496</v>
      </c>
      <c r="D57" s="158" t="s">
        <v>149</v>
      </c>
      <c r="E57" s="158">
        <v>13069646406</v>
      </c>
      <c r="F57" s="158" t="s">
        <v>107</v>
      </c>
      <c r="G57" s="97">
        <v>1000</v>
      </c>
      <c r="H57" s="158">
        <v>18016045481</v>
      </c>
      <c r="I57" s="158" t="s">
        <v>108</v>
      </c>
      <c r="J57" s="162" t="s">
        <v>109</v>
      </c>
      <c r="K57" s="158" t="s">
        <v>131</v>
      </c>
      <c r="L57" s="137" t="s">
        <v>148</v>
      </c>
      <c r="M57" s="101">
        <v>100.71</v>
      </c>
      <c r="N57" s="101">
        <v>0</v>
      </c>
      <c r="O57" s="103">
        <v>8891</v>
      </c>
      <c r="P57" s="103">
        <v>53.31</v>
      </c>
      <c r="Q57" s="103">
        <v>8891</v>
      </c>
      <c r="R57" s="114">
        <f t="shared" si="0"/>
        <v>8938.4</v>
      </c>
      <c r="S57" s="148">
        <v>0</v>
      </c>
      <c r="T57" s="114"/>
      <c r="U57" s="114"/>
      <c r="V57" s="114">
        <f t="shared" si="1"/>
        <v>8938.4</v>
      </c>
      <c r="W57" s="114">
        <f t="shared" si="2"/>
        <v>0</v>
      </c>
      <c r="X57" s="150"/>
      <c r="Y57" s="125"/>
      <c r="Z57" s="125"/>
      <c r="AA57" s="126"/>
      <c r="AB57" s="82" t="s">
        <v>1690</v>
      </c>
    </row>
    <row r="58" s="1" customFormat="1" ht="18" customHeight="1" spans="2:28">
      <c r="B58" s="16" t="s">
        <v>150</v>
      </c>
      <c r="C58" s="17">
        <v>790831156</v>
      </c>
      <c r="D58" s="17" t="s">
        <v>151</v>
      </c>
      <c r="E58" s="17">
        <v>17129371019</v>
      </c>
      <c r="F58" s="17" t="s">
        <v>152</v>
      </c>
      <c r="G58" s="15">
        <v>1000</v>
      </c>
      <c r="H58" s="17">
        <v>17129371019</v>
      </c>
      <c r="I58" s="17" t="s">
        <v>153</v>
      </c>
      <c r="J58" s="406" t="s">
        <v>29</v>
      </c>
      <c r="K58" s="17" t="s">
        <v>154</v>
      </c>
      <c r="L58" s="16" t="s">
        <v>150</v>
      </c>
      <c r="M58" s="33">
        <v>100.08</v>
      </c>
      <c r="N58" s="33">
        <v>0</v>
      </c>
      <c r="O58" s="34">
        <v>8990</v>
      </c>
      <c r="P58" s="34">
        <v>53.9</v>
      </c>
      <c r="Q58" s="34">
        <v>8990</v>
      </c>
      <c r="R58" s="63">
        <f t="shared" si="0"/>
        <v>9036.18</v>
      </c>
      <c r="S58" s="64">
        <v>8936</v>
      </c>
      <c r="T58" s="63"/>
      <c r="U58" s="63"/>
      <c r="V58" s="63">
        <f t="shared" si="1"/>
        <v>100.18</v>
      </c>
      <c r="W58" s="63">
        <f t="shared" si="2"/>
        <v>0</v>
      </c>
      <c r="X58" s="66">
        <v>100</v>
      </c>
      <c r="Y58" s="18">
        <f>IF(X58=0.5,IF(V58&lt;=1000,5000,IF(AND(V58&gt;1000,V58&lt;=2000),4000,IF(V58&gt;2000,""))),IF(X58=10,8000,IF(X58=100,9000)))</f>
        <v>9000</v>
      </c>
      <c r="Z58" s="18" t="s">
        <v>31</v>
      </c>
      <c r="AA58" s="81">
        <v>43920</v>
      </c>
      <c r="AB58" s="82"/>
    </row>
    <row r="59" s="1" customFormat="1" ht="18" customHeight="1" spans="2:28">
      <c r="B59" s="157" t="s">
        <v>155</v>
      </c>
      <c r="C59" s="158">
        <v>468066157</v>
      </c>
      <c r="D59" s="158" t="s">
        <v>156</v>
      </c>
      <c r="E59" s="158">
        <v>17129370569</v>
      </c>
      <c r="F59" s="158" t="s">
        <v>152</v>
      </c>
      <c r="G59" s="97">
        <v>1000</v>
      </c>
      <c r="H59" s="158">
        <v>17129370569</v>
      </c>
      <c r="I59" s="158" t="s">
        <v>153</v>
      </c>
      <c r="J59" s="163" t="s">
        <v>29</v>
      </c>
      <c r="K59" s="158" t="s">
        <v>154</v>
      </c>
      <c r="L59" s="157" t="s">
        <v>155</v>
      </c>
      <c r="M59" s="101">
        <f>100.53+8932</f>
        <v>9032.53</v>
      </c>
      <c r="N59" s="101">
        <v>0</v>
      </c>
      <c r="O59" s="103">
        <v>8990</v>
      </c>
      <c r="P59" s="103">
        <v>53.9</v>
      </c>
      <c r="Q59" s="103">
        <v>8990</v>
      </c>
      <c r="R59" s="114">
        <f t="shared" si="0"/>
        <v>17968.63</v>
      </c>
      <c r="S59" s="148">
        <v>0</v>
      </c>
      <c r="T59" s="114"/>
      <c r="U59" s="114" t="s">
        <v>1691</v>
      </c>
      <c r="V59" s="114">
        <f t="shared" si="1"/>
        <v>17968.63</v>
      </c>
      <c r="W59" s="114">
        <f t="shared" si="2"/>
        <v>0</v>
      </c>
      <c r="X59" s="150"/>
      <c r="Y59" s="125"/>
      <c r="Z59" s="125" t="s">
        <v>31</v>
      </c>
      <c r="AA59" s="126">
        <v>43920</v>
      </c>
      <c r="AB59" s="82" t="s">
        <v>1690</v>
      </c>
    </row>
    <row r="60" s="1" customFormat="1" ht="18" customHeight="1" spans="2:28">
      <c r="B60" s="16" t="s">
        <v>158</v>
      </c>
      <c r="C60" s="17">
        <v>859973830</v>
      </c>
      <c r="D60" s="17" t="s">
        <v>159</v>
      </c>
      <c r="E60" s="17">
        <v>17129370119</v>
      </c>
      <c r="F60" s="17" t="s">
        <v>152</v>
      </c>
      <c r="G60" s="15">
        <v>1000</v>
      </c>
      <c r="H60" s="17">
        <v>17129370119</v>
      </c>
      <c r="I60" s="17" t="s">
        <v>153</v>
      </c>
      <c r="J60" s="406" t="s">
        <v>29</v>
      </c>
      <c r="K60" s="17" t="s">
        <v>160</v>
      </c>
      <c r="L60" s="16" t="s">
        <v>158</v>
      </c>
      <c r="M60" s="33">
        <v>100.36</v>
      </c>
      <c r="N60" s="33">
        <v>0</v>
      </c>
      <c r="O60" s="34">
        <v>8887</v>
      </c>
      <c r="P60" s="34">
        <v>53.27</v>
      </c>
      <c r="Q60" s="34">
        <v>8887</v>
      </c>
      <c r="R60" s="63">
        <f t="shared" si="0"/>
        <v>8934.09</v>
      </c>
      <c r="S60" s="64">
        <v>8834</v>
      </c>
      <c r="T60" s="63"/>
      <c r="U60" s="63"/>
      <c r="V60" s="63">
        <f t="shared" si="1"/>
        <v>100.09</v>
      </c>
      <c r="W60" s="63">
        <f t="shared" si="2"/>
        <v>0</v>
      </c>
      <c r="X60" s="66">
        <v>100</v>
      </c>
      <c r="Y60" s="18">
        <f>IF(X60=0.5,IF(V60&lt;=1000,5000,IF(AND(V60&gt;1000,V60&lt;=2000),4000,IF(V60&gt;2000,""))),IF(X60=10,8000,IF(X60=100,9000)))</f>
        <v>9000</v>
      </c>
      <c r="Z60" s="18" t="s">
        <v>31</v>
      </c>
      <c r="AA60" s="81">
        <v>43920</v>
      </c>
      <c r="AB60" s="82"/>
    </row>
    <row r="61" s="1" customFormat="1" ht="18" customHeight="1" spans="2:28">
      <c r="B61" s="157" t="s">
        <v>161</v>
      </c>
      <c r="C61" s="158">
        <v>122040565</v>
      </c>
      <c r="D61" s="158" t="s">
        <v>162</v>
      </c>
      <c r="E61" s="158">
        <v>17179870409</v>
      </c>
      <c r="F61" s="158" t="s">
        <v>152</v>
      </c>
      <c r="G61" s="158">
        <v>2000</v>
      </c>
      <c r="H61" s="158">
        <v>17179870409</v>
      </c>
      <c r="I61" s="158" t="s">
        <v>153</v>
      </c>
      <c r="J61" s="163" t="s">
        <v>29</v>
      </c>
      <c r="K61" s="158" t="s">
        <v>163</v>
      </c>
      <c r="L61" s="157" t="s">
        <v>161</v>
      </c>
      <c r="M61" s="101">
        <v>100.99</v>
      </c>
      <c r="N61" s="101">
        <v>0</v>
      </c>
      <c r="O61" s="103">
        <v>8983</v>
      </c>
      <c r="P61" s="103">
        <v>53.83</v>
      </c>
      <c r="Q61" s="103">
        <v>8983</v>
      </c>
      <c r="R61" s="114">
        <f t="shared" si="0"/>
        <v>9030.16</v>
      </c>
      <c r="S61" s="148">
        <v>0</v>
      </c>
      <c r="T61" s="114"/>
      <c r="U61" s="114"/>
      <c r="V61" s="114">
        <f t="shared" si="1"/>
        <v>9030.16</v>
      </c>
      <c r="W61" s="114">
        <f t="shared" si="2"/>
        <v>0</v>
      </c>
      <c r="X61" s="150"/>
      <c r="Y61" s="125"/>
      <c r="Z61" s="125"/>
      <c r="AA61" s="126"/>
      <c r="AB61" s="82" t="s">
        <v>1690</v>
      </c>
    </row>
    <row r="62" s="1" customFormat="1" ht="18" customHeight="1" spans="2:28">
      <c r="B62" s="157" t="s">
        <v>164</v>
      </c>
      <c r="C62" s="158">
        <v>542226994</v>
      </c>
      <c r="D62" s="158" t="s">
        <v>165</v>
      </c>
      <c r="E62" s="158">
        <v>17179870406</v>
      </c>
      <c r="F62" s="158" t="s">
        <v>152</v>
      </c>
      <c r="G62" s="158">
        <v>2000</v>
      </c>
      <c r="H62" s="158">
        <v>17179870406</v>
      </c>
      <c r="I62" s="158" t="s">
        <v>153</v>
      </c>
      <c r="J62" s="163" t="s">
        <v>29</v>
      </c>
      <c r="K62" s="158" t="s">
        <v>163</v>
      </c>
      <c r="L62" s="157" t="s">
        <v>164</v>
      </c>
      <c r="M62" s="101">
        <v>100.14</v>
      </c>
      <c r="N62" s="101">
        <v>0</v>
      </c>
      <c r="O62" s="103">
        <v>16485</v>
      </c>
      <c r="P62" s="103">
        <v>98.85</v>
      </c>
      <c r="Q62" s="103">
        <v>16485</v>
      </c>
      <c r="R62" s="114">
        <f t="shared" si="0"/>
        <v>16486.29</v>
      </c>
      <c r="S62" s="148">
        <v>0</v>
      </c>
      <c r="T62" s="114"/>
      <c r="U62" s="114"/>
      <c r="V62" s="114">
        <f t="shared" si="1"/>
        <v>16486.29</v>
      </c>
      <c r="W62" s="114">
        <f t="shared" si="2"/>
        <v>0</v>
      </c>
      <c r="X62" s="150"/>
      <c r="Y62" s="125"/>
      <c r="Z62" s="125"/>
      <c r="AA62" s="126"/>
      <c r="AB62" s="82" t="s">
        <v>1690</v>
      </c>
    </row>
    <row r="63" s="1" customFormat="1" ht="18" customHeight="1" spans="2:28">
      <c r="B63" s="157" t="s">
        <v>166</v>
      </c>
      <c r="C63" s="158">
        <v>515388514</v>
      </c>
      <c r="D63" s="158" t="s">
        <v>167</v>
      </c>
      <c r="E63" s="158">
        <v>17179870004</v>
      </c>
      <c r="F63" s="158" t="s">
        <v>152</v>
      </c>
      <c r="G63" s="97">
        <v>1000</v>
      </c>
      <c r="H63" s="158" t="s">
        <v>168</v>
      </c>
      <c r="I63" s="158" t="s">
        <v>169</v>
      </c>
      <c r="J63" s="134" t="s">
        <v>170</v>
      </c>
      <c r="K63" s="158" t="s">
        <v>171</v>
      </c>
      <c r="L63" s="157" t="s">
        <v>166</v>
      </c>
      <c r="M63" s="101">
        <v>100.12</v>
      </c>
      <c r="N63" s="101">
        <v>0</v>
      </c>
      <c r="O63" s="103">
        <v>8986</v>
      </c>
      <c r="P63" s="103">
        <v>53.86</v>
      </c>
      <c r="Q63" s="103">
        <v>8986</v>
      </c>
      <c r="R63" s="114">
        <f t="shared" si="0"/>
        <v>9032.26</v>
      </c>
      <c r="S63" s="148">
        <v>0</v>
      </c>
      <c r="T63" s="114"/>
      <c r="U63" s="114"/>
      <c r="V63" s="114">
        <f t="shared" si="1"/>
        <v>9032.26</v>
      </c>
      <c r="W63" s="114">
        <f t="shared" si="2"/>
        <v>0</v>
      </c>
      <c r="X63" s="150"/>
      <c r="Y63" s="125"/>
      <c r="Z63" s="125" t="s">
        <v>31</v>
      </c>
      <c r="AA63" s="126">
        <v>43920</v>
      </c>
      <c r="AB63" s="82" t="s">
        <v>1690</v>
      </c>
    </row>
    <row r="64" s="1" customFormat="1" ht="18" customHeight="1" spans="2:28">
      <c r="B64" s="16" t="s">
        <v>172</v>
      </c>
      <c r="C64" s="17">
        <v>512359241</v>
      </c>
      <c r="D64" s="17" t="s">
        <v>173</v>
      </c>
      <c r="E64" s="17">
        <v>17179870014</v>
      </c>
      <c r="F64" s="17" t="s">
        <v>152</v>
      </c>
      <c r="G64" s="15">
        <v>1000</v>
      </c>
      <c r="H64" s="17" t="s">
        <v>168</v>
      </c>
      <c r="I64" s="17" t="s">
        <v>169</v>
      </c>
      <c r="J64" s="36" t="s">
        <v>170</v>
      </c>
      <c r="K64" s="17" t="s">
        <v>171</v>
      </c>
      <c r="L64" s="16" t="s">
        <v>172</v>
      </c>
      <c r="M64" s="33">
        <v>100.51</v>
      </c>
      <c r="N64" s="33">
        <v>0</v>
      </c>
      <c r="O64" s="34">
        <v>10577</v>
      </c>
      <c r="P64" s="34">
        <v>63.37</v>
      </c>
      <c r="Q64" s="34">
        <v>10577</v>
      </c>
      <c r="R64" s="63">
        <f t="shared" si="0"/>
        <v>10614.14</v>
      </c>
      <c r="S64" s="64">
        <v>5000</v>
      </c>
      <c r="T64" s="63"/>
      <c r="U64" s="63"/>
      <c r="V64" s="63">
        <f t="shared" si="1"/>
        <v>5614.14</v>
      </c>
      <c r="W64" s="63">
        <f t="shared" si="2"/>
        <v>0</v>
      </c>
      <c r="X64" s="65">
        <v>0.5</v>
      </c>
      <c r="Y64" s="18" t="str">
        <f t="shared" si="3"/>
        <v/>
      </c>
      <c r="Z64" s="18" t="s">
        <v>31</v>
      </c>
      <c r="AA64" s="81">
        <v>43920</v>
      </c>
      <c r="AB64" s="82"/>
    </row>
    <row r="65" s="1" customFormat="1" ht="18" customHeight="1" spans="2:28">
      <c r="B65" s="157" t="s">
        <v>174</v>
      </c>
      <c r="C65" s="158">
        <v>240412193</v>
      </c>
      <c r="D65" s="158" t="s">
        <v>175</v>
      </c>
      <c r="E65" s="158">
        <v>17179870024</v>
      </c>
      <c r="F65" s="158" t="s">
        <v>152</v>
      </c>
      <c r="G65" s="97">
        <v>1000</v>
      </c>
      <c r="H65" s="158" t="s">
        <v>168</v>
      </c>
      <c r="I65" s="158" t="s">
        <v>169</v>
      </c>
      <c r="J65" s="134" t="s">
        <v>170</v>
      </c>
      <c r="K65" s="158" t="s">
        <v>171</v>
      </c>
      <c r="L65" s="157" t="s">
        <v>174</v>
      </c>
      <c r="M65" s="101">
        <f>100.05</f>
        <v>100.05</v>
      </c>
      <c r="N65" s="101">
        <v>0</v>
      </c>
      <c r="O65" s="103">
        <v>19781</v>
      </c>
      <c r="P65" s="103">
        <v>118.61</v>
      </c>
      <c r="Q65" s="103">
        <v>19781</v>
      </c>
      <c r="R65" s="114">
        <f t="shared" si="0"/>
        <v>19762.44</v>
      </c>
      <c r="S65" s="148">
        <v>0</v>
      </c>
      <c r="T65" s="114"/>
      <c r="U65" s="114"/>
      <c r="V65" s="114">
        <f t="shared" si="1"/>
        <v>19762.44</v>
      </c>
      <c r="W65" s="114">
        <f t="shared" si="2"/>
        <v>0</v>
      </c>
      <c r="X65" s="150"/>
      <c r="Y65" s="125"/>
      <c r="Z65" s="125" t="s">
        <v>31</v>
      </c>
      <c r="AA65" s="126">
        <v>43920</v>
      </c>
      <c r="AB65" s="82" t="s">
        <v>1690</v>
      </c>
    </row>
    <row r="66" s="1" customFormat="1" ht="18" customHeight="1" spans="2:28">
      <c r="B66" s="157" t="s">
        <v>176</v>
      </c>
      <c r="C66" s="158">
        <v>896713393</v>
      </c>
      <c r="D66" s="158" t="s">
        <v>177</v>
      </c>
      <c r="E66" s="158">
        <v>17179870034</v>
      </c>
      <c r="F66" s="158" t="s">
        <v>152</v>
      </c>
      <c r="G66" s="97">
        <v>1000</v>
      </c>
      <c r="H66" s="158" t="s">
        <v>168</v>
      </c>
      <c r="I66" s="158" t="s">
        <v>169</v>
      </c>
      <c r="J66" s="134" t="s">
        <v>170</v>
      </c>
      <c r="K66" s="158" t="s">
        <v>171</v>
      </c>
      <c r="L66" s="157" t="s">
        <v>176</v>
      </c>
      <c r="M66" s="101">
        <v>100.3</v>
      </c>
      <c r="N66" s="101">
        <v>0</v>
      </c>
      <c r="O66" s="103">
        <v>9483</v>
      </c>
      <c r="P66" s="103">
        <v>56.83</v>
      </c>
      <c r="Q66" s="103">
        <v>9483</v>
      </c>
      <c r="R66" s="114">
        <f t="shared" si="0"/>
        <v>9526.47</v>
      </c>
      <c r="S66" s="148">
        <v>0</v>
      </c>
      <c r="T66" s="114"/>
      <c r="U66" s="114"/>
      <c r="V66" s="114">
        <f t="shared" si="1"/>
        <v>9526.47</v>
      </c>
      <c r="W66" s="114">
        <f t="shared" si="2"/>
        <v>0</v>
      </c>
      <c r="X66" s="150"/>
      <c r="Y66" s="125"/>
      <c r="Z66" s="125" t="s">
        <v>31</v>
      </c>
      <c r="AA66" s="126">
        <v>43920</v>
      </c>
      <c r="AB66" s="82" t="s">
        <v>1690</v>
      </c>
    </row>
    <row r="67" s="1" customFormat="1" ht="18" customHeight="1" spans="2:28">
      <c r="B67" s="16" t="s">
        <v>178</v>
      </c>
      <c r="C67" s="17">
        <v>742647188</v>
      </c>
      <c r="D67" s="17" t="s">
        <v>179</v>
      </c>
      <c r="E67" s="17">
        <v>17179870040</v>
      </c>
      <c r="F67" s="17" t="s">
        <v>152</v>
      </c>
      <c r="G67" s="15">
        <v>1000</v>
      </c>
      <c r="H67" s="17" t="s">
        <v>168</v>
      </c>
      <c r="I67" s="17" t="s">
        <v>169</v>
      </c>
      <c r="J67" s="36" t="s">
        <v>170</v>
      </c>
      <c r="K67" s="17" t="s">
        <v>171</v>
      </c>
      <c r="L67" s="16" t="s">
        <v>178</v>
      </c>
      <c r="M67" s="33">
        <v>100.97</v>
      </c>
      <c r="N67" s="33">
        <v>0</v>
      </c>
      <c r="O67" s="34">
        <v>8988</v>
      </c>
      <c r="P67" s="34">
        <v>53.88</v>
      </c>
      <c r="Q67" s="34">
        <v>8988</v>
      </c>
      <c r="R67" s="63">
        <f t="shared" ref="R67:R130" si="4">M67+Q67-P67</f>
        <v>9035.09</v>
      </c>
      <c r="S67" s="64">
        <v>8935</v>
      </c>
      <c r="T67" s="63"/>
      <c r="U67" s="63"/>
      <c r="V67" s="63">
        <f t="shared" ref="V67:V130" si="5">R67-S67</f>
        <v>100.09</v>
      </c>
      <c r="W67" s="63">
        <f t="shared" ref="W67:W130" si="6">N67+O67-Q67</f>
        <v>0</v>
      </c>
      <c r="X67" s="66">
        <v>100</v>
      </c>
      <c r="Y67" s="18">
        <f t="shared" ref="Y67:Y132" si="7">IF(X67=0.5,IF(V67&lt;=1000,5000,IF(AND(V67&gt;1000,V67&lt;=2000),4000,IF(V67&gt;2000,""))),IF(X67=10,8000,IF(X67=100,9000)))</f>
        <v>9000</v>
      </c>
      <c r="Z67" s="18" t="s">
        <v>31</v>
      </c>
      <c r="AA67" s="81">
        <v>43920</v>
      </c>
      <c r="AB67" s="82"/>
    </row>
    <row r="68" s="1" customFormat="1" ht="18" customHeight="1" spans="2:28">
      <c r="B68" s="16" t="s">
        <v>180</v>
      </c>
      <c r="C68" s="17">
        <v>955335641</v>
      </c>
      <c r="D68" s="17" t="s">
        <v>181</v>
      </c>
      <c r="E68" s="17">
        <v>17179870041</v>
      </c>
      <c r="F68" s="17" t="s">
        <v>152</v>
      </c>
      <c r="G68" s="15">
        <v>1000</v>
      </c>
      <c r="H68" s="17" t="s">
        <v>168</v>
      </c>
      <c r="I68" s="17" t="s">
        <v>169</v>
      </c>
      <c r="J68" s="36" t="s">
        <v>170</v>
      </c>
      <c r="K68" s="17" t="s">
        <v>171</v>
      </c>
      <c r="L68" s="16" t="s">
        <v>180</v>
      </c>
      <c r="M68" s="33">
        <v>100.7</v>
      </c>
      <c r="N68" s="33">
        <v>0</v>
      </c>
      <c r="O68" s="34">
        <v>8991</v>
      </c>
      <c r="P68" s="34">
        <v>53.91</v>
      </c>
      <c r="Q68" s="34">
        <v>8991</v>
      </c>
      <c r="R68" s="63">
        <f t="shared" si="4"/>
        <v>9037.79</v>
      </c>
      <c r="S68" s="64">
        <v>8937</v>
      </c>
      <c r="T68" s="63"/>
      <c r="U68" s="63"/>
      <c r="V68" s="63">
        <f t="shared" si="5"/>
        <v>100.79</v>
      </c>
      <c r="W68" s="63">
        <f t="shared" si="6"/>
        <v>0</v>
      </c>
      <c r="X68" s="66">
        <v>100</v>
      </c>
      <c r="Y68" s="18">
        <f t="shared" si="7"/>
        <v>9000</v>
      </c>
      <c r="Z68" s="18" t="s">
        <v>31</v>
      </c>
      <c r="AA68" s="81">
        <v>43920</v>
      </c>
      <c r="AB68" s="82"/>
    </row>
    <row r="69" s="1" customFormat="1" ht="18" customHeight="1" spans="2:28">
      <c r="B69" s="16" t="s">
        <v>182</v>
      </c>
      <c r="C69" s="17">
        <v>451661056</v>
      </c>
      <c r="D69" s="17" t="s">
        <v>183</v>
      </c>
      <c r="E69" s="17">
        <v>17179870042</v>
      </c>
      <c r="F69" s="17" t="s">
        <v>152</v>
      </c>
      <c r="G69" s="15">
        <v>1000</v>
      </c>
      <c r="H69" s="17" t="s">
        <v>168</v>
      </c>
      <c r="I69" s="17" t="s">
        <v>169</v>
      </c>
      <c r="J69" s="36" t="s">
        <v>170</v>
      </c>
      <c r="K69" s="17" t="s">
        <v>171</v>
      </c>
      <c r="L69" s="16" t="s">
        <v>182</v>
      </c>
      <c r="M69" s="33">
        <v>100.31</v>
      </c>
      <c r="N69" s="33">
        <v>0</v>
      </c>
      <c r="O69" s="34">
        <v>9184</v>
      </c>
      <c r="P69" s="34">
        <v>55.04</v>
      </c>
      <c r="Q69" s="34">
        <v>9184</v>
      </c>
      <c r="R69" s="63">
        <f t="shared" si="4"/>
        <v>9229.27</v>
      </c>
      <c r="S69" s="64">
        <v>9129</v>
      </c>
      <c r="T69" s="63"/>
      <c r="U69" s="63"/>
      <c r="V69" s="63">
        <f t="shared" si="5"/>
        <v>100.27</v>
      </c>
      <c r="W69" s="63">
        <f t="shared" si="6"/>
        <v>0</v>
      </c>
      <c r="X69" s="66">
        <v>100</v>
      </c>
      <c r="Y69" s="18">
        <f t="shared" si="7"/>
        <v>9000</v>
      </c>
      <c r="Z69" s="18" t="s">
        <v>31</v>
      </c>
      <c r="AA69" s="81">
        <v>43920</v>
      </c>
      <c r="AB69" s="82"/>
    </row>
    <row r="70" s="1" customFormat="1" ht="18" customHeight="1" spans="2:28">
      <c r="B70" s="16" t="s">
        <v>184</v>
      </c>
      <c r="C70" s="17">
        <v>659949822</v>
      </c>
      <c r="D70" s="17" t="s">
        <v>185</v>
      </c>
      <c r="E70" s="17">
        <v>17179870043</v>
      </c>
      <c r="F70" s="17" t="s">
        <v>152</v>
      </c>
      <c r="G70" s="15">
        <v>1000</v>
      </c>
      <c r="H70" s="17" t="s">
        <v>168</v>
      </c>
      <c r="I70" s="17" t="s">
        <v>169</v>
      </c>
      <c r="J70" s="36" t="s">
        <v>170</v>
      </c>
      <c r="K70" s="17" t="s">
        <v>171</v>
      </c>
      <c r="L70" s="16" t="s">
        <v>184</v>
      </c>
      <c r="M70" s="33">
        <v>100.66</v>
      </c>
      <c r="N70" s="33">
        <v>0</v>
      </c>
      <c r="O70" s="34">
        <v>9082</v>
      </c>
      <c r="P70" s="34">
        <v>54.42</v>
      </c>
      <c r="Q70" s="34">
        <v>9082</v>
      </c>
      <c r="R70" s="63">
        <f t="shared" si="4"/>
        <v>9128.24</v>
      </c>
      <c r="S70" s="64">
        <v>9028</v>
      </c>
      <c r="T70" s="63"/>
      <c r="U70" s="63"/>
      <c r="V70" s="63">
        <f t="shared" si="5"/>
        <v>100.24</v>
      </c>
      <c r="W70" s="63">
        <f t="shared" si="6"/>
        <v>0</v>
      </c>
      <c r="X70" s="66">
        <v>100</v>
      </c>
      <c r="Y70" s="18">
        <f t="shared" si="7"/>
        <v>9000</v>
      </c>
      <c r="Z70" s="18" t="s">
        <v>31</v>
      </c>
      <c r="AA70" s="81">
        <v>43920</v>
      </c>
      <c r="AB70" s="82"/>
    </row>
    <row r="71" s="1" customFormat="1" ht="18" customHeight="1" spans="2:28">
      <c r="B71" s="16" t="s">
        <v>186</v>
      </c>
      <c r="C71" s="18">
        <v>780184033</v>
      </c>
      <c r="D71" s="18" t="s">
        <v>187</v>
      </c>
      <c r="E71" s="18">
        <v>17179870044</v>
      </c>
      <c r="F71" s="18" t="s">
        <v>152</v>
      </c>
      <c r="G71" s="15">
        <v>1000</v>
      </c>
      <c r="H71" s="18" t="s">
        <v>168</v>
      </c>
      <c r="I71" s="17" t="s">
        <v>169</v>
      </c>
      <c r="J71" s="36" t="s">
        <v>170</v>
      </c>
      <c r="K71" s="17" t="s">
        <v>171</v>
      </c>
      <c r="L71" s="37" t="s">
        <v>186</v>
      </c>
      <c r="M71" s="33">
        <v>100.12</v>
      </c>
      <c r="N71" s="33">
        <v>0</v>
      </c>
      <c r="O71" s="34">
        <v>9186</v>
      </c>
      <c r="P71" s="34">
        <v>55.06</v>
      </c>
      <c r="Q71" s="34">
        <v>9186</v>
      </c>
      <c r="R71" s="63">
        <f t="shared" si="4"/>
        <v>9231.06</v>
      </c>
      <c r="S71" s="64">
        <v>9131</v>
      </c>
      <c r="T71" s="63"/>
      <c r="U71" s="63"/>
      <c r="V71" s="63">
        <f t="shared" si="5"/>
        <v>100.06</v>
      </c>
      <c r="W71" s="63">
        <f t="shared" si="6"/>
        <v>0</v>
      </c>
      <c r="X71" s="66">
        <v>100</v>
      </c>
      <c r="Y71" s="18">
        <f t="shared" si="7"/>
        <v>9000</v>
      </c>
      <c r="Z71" s="18" t="s">
        <v>31</v>
      </c>
      <c r="AA71" s="81">
        <v>43920</v>
      </c>
      <c r="AB71" s="82"/>
    </row>
    <row r="72" s="1" customFormat="1" ht="18" customHeight="1" spans="2:28">
      <c r="B72" s="16" t="s">
        <v>188</v>
      </c>
      <c r="C72" s="18">
        <v>471781569</v>
      </c>
      <c r="D72" s="18" t="s">
        <v>189</v>
      </c>
      <c r="E72" s="18">
        <v>17179870045</v>
      </c>
      <c r="F72" s="18" t="s">
        <v>152</v>
      </c>
      <c r="G72" s="15">
        <v>1000</v>
      </c>
      <c r="H72" s="18" t="s">
        <v>168</v>
      </c>
      <c r="I72" s="17" t="s">
        <v>169</v>
      </c>
      <c r="J72" s="36" t="s">
        <v>170</v>
      </c>
      <c r="K72" s="17" t="s">
        <v>171</v>
      </c>
      <c r="L72" s="37" t="s">
        <v>188</v>
      </c>
      <c r="M72" s="33">
        <v>100.1</v>
      </c>
      <c r="N72" s="33">
        <v>0</v>
      </c>
      <c r="O72" s="34">
        <v>8988</v>
      </c>
      <c r="P72" s="34">
        <v>53.88</v>
      </c>
      <c r="Q72" s="34">
        <v>8988</v>
      </c>
      <c r="R72" s="63">
        <f t="shared" si="4"/>
        <v>9034.22</v>
      </c>
      <c r="S72" s="64">
        <v>8934</v>
      </c>
      <c r="T72" s="63"/>
      <c r="U72" s="63"/>
      <c r="V72" s="63">
        <f t="shared" si="5"/>
        <v>100.22</v>
      </c>
      <c r="W72" s="63">
        <f t="shared" si="6"/>
        <v>0</v>
      </c>
      <c r="X72" s="66">
        <v>100</v>
      </c>
      <c r="Y72" s="18">
        <f t="shared" si="7"/>
        <v>9000</v>
      </c>
      <c r="Z72" s="18" t="s">
        <v>31</v>
      </c>
      <c r="AA72" s="81">
        <v>43920</v>
      </c>
      <c r="AB72" s="82"/>
    </row>
    <row r="73" s="1" customFormat="1" ht="18" customHeight="1" spans="2:28">
      <c r="B73" s="16" t="s">
        <v>190</v>
      </c>
      <c r="C73" s="18">
        <v>631218904</v>
      </c>
      <c r="D73" s="18" t="s">
        <v>191</v>
      </c>
      <c r="E73" s="18">
        <v>17179870046</v>
      </c>
      <c r="F73" s="18" t="s">
        <v>152</v>
      </c>
      <c r="G73" s="15">
        <v>1000</v>
      </c>
      <c r="H73" s="18" t="s">
        <v>168</v>
      </c>
      <c r="I73" s="17" t="s">
        <v>169</v>
      </c>
      <c r="J73" s="36" t="s">
        <v>170</v>
      </c>
      <c r="K73" s="17" t="s">
        <v>192</v>
      </c>
      <c r="L73" s="37" t="s">
        <v>190</v>
      </c>
      <c r="M73" s="33">
        <v>100.93</v>
      </c>
      <c r="N73" s="33">
        <v>0</v>
      </c>
      <c r="O73" s="34">
        <v>9985</v>
      </c>
      <c r="P73" s="34">
        <v>59.85</v>
      </c>
      <c r="Q73" s="34">
        <v>9985</v>
      </c>
      <c r="R73" s="63">
        <f t="shared" si="4"/>
        <v>10026.08</v>
      </c>
      <c r="S73" s="64">
        <v>9926</v>
      </c>
      <c r="T73" s="63"/>
      <c r="U73" s="63"/>
      <c r="V73" s="63">
        <f t="shared" si="5"/>
        <v>100.08</v>
      </c>
      <c r="W73" s="63">
        <f t="shared" si="6"/>
        <v>0</v>
      </c>
      <c r="X73" s="66">
        <v>100</v>
      </c>
      <c r="Y73" s="18">
        <f t="shared" si="7"/>
        <v>9000</v>
      </c>
      <c r="Z73" s="18" t="s">
        <v>31</v>
      </c>
      <c r="AA73" s="81">
        <v>43920</v>
      </c>
      <c r="AB73" s="82"/>
    </row>
    <row r="74" s="1" customFormat="1" ht="18" customHeight="1" spans="2:28">
      <c r="B74" s="16" t="s">
        <v>193</v>
      </c>
      <c r="C74" s="18">
        <v>557710227</v>
      </c>
      <c r="D74" s="18" t="s">
        <v>194</v>
      </c>
      <c r="E74" s="18">
        <v>17179870047</v>
      </c>
      <c r="F74" s="18" t="s">
        <v>152</v>
      </c>
      <c r="G74" s="15">
        <v>1000</v>
      </c>
      <c r="H74" s="18" t="s">
        <v>168</v>
      </c>
      <c r="I74" s="17" t="s">
        <v>169</v>
      </c>
      <c r="J74" s="36" t="s">
        <v>170</v>
      </c>
      <c r="K74" s="17" t="s">
        <v>192</v>
      </c>
      <c r="L74" s="37" t="s">
        <v>193</v>
      </c>
      <c r="M74" s="33">
        <v>100.11</v>
      </c>
      <c r="N74" s="33">
        <v>0</v>
      </c>
      <c r="O74" s="34">
        <v>8989</v>
      </c>
      <c r="P74" s="34">
        <v>53.89</v>
      </c>
      <c r="Q74" s="34">
        <v>8989</v>
      </c>
      <c r="R74" s="63">
        <f t="shared" si="4"/>
        <v>9035.22</v>
      </c>
      <c r="S74" s="64">
        <v>8935</v>
      </c>
      <c r="T74" s="63"/>
      <c r="U74" s="63"/>
      <c r="V74" s="63">
        <f t="shared" si="5"/>
        <v>100.22</v>
      </c>
      <c r="W74" s="63">
        <f t="shared" si="6"/>
        <v>0</v>
      </c>
      <c r="X74" s="66">
        <v>100</v>
      </c>
      <c r="Y74" s="18">
        <f t="shared" si="7"/>
        <v>9000</v>
      </c>
      <c r="Z74" s="18" t="s">
        <v>31</v>
      </c>
      <c r="AA74" s="81">
        <v>43920</v>
      </c>
      <c r="AB74" s="82"/>
    </row>
    <row r="75" s="1" customFormat="1" ht="18" customHeight="1" spans="2:28">
      <c r="B75" s="16" t="s">
        <v>195</v>
      </c>
      <c r="C75" s="18">
        <v>299316318</v>
      </c>
      <c r="D75" s="18" t="s">
        <v>196</v>
      </c>
      <c r="E75" s="18">
        <v>17179870049</v>
      </c>
      <c r="F75" s="18" t="s">
        <v>152</v>
      </c>
      <c r="G75" s="15">
        <v>1000</v>
      </c>
      <c r="H75" s="18" t="s">
        <v>168</v>
      </c>
      <c r="I75" s="17" t="s">
        <v>169</v>
      </c>
      <c r="J75" s="36" t="s">
        <v>170</v>
      </c>
      <c r="K75" s="17" t="s">
        <v>192</v>
      </c>
      <c r="L75" s="37" t="s">
        <v>195</v>
      </c>
      <c r="M75" s="33">
        <v>100.09</v>
      </c>
      <c r="N75" s="33">
        <v>0</v>
      </c>
      <c r="O75" s="34">
        <v>8890</v>
      </c>
      <c r="P75" s="34">
        <v>53.3</v>
      </c>
      <c r="Q75" s="34">
        <v>8890</v>
      </c>
      <c r="R75" s="63">
        <f t="shared" si="4"/>
        <v>8936.79</v>
      </c>
      <c r="S75" s="64">
        <v>8836</v>
      </c>
      <c r="T75" s="63"/>
      <c r="U75" s="63"/>
      <c r="V75" s="63">
        <f t="shared" si="5"/>
        <v>100.79</v>
      </c>
      <c r="W75" s="63">
        <f t="shared" si="6"/>
        <v>0</v>
      </c>
      <c r="X75" s="66">
        <v>100</v>
      </c>
      <c r="Y75" s="18">
        <f t="shared" si="7"/>
        <v>9000</v>
      </c>
      <c r="Z75" s="18" t="s">
        <v>31</v>
      </c>
      <c r="AA75" s="81">
        <v>43920</v>
      </c>
      <c r="AB75" s="82"/>
    </row>
    <row r="76" s="1" customFormat="1" ht="18" customHeight="1" spans="2:28">
      <c r="B76" s="16" t="s">
        <v>197</v>
      </c>
      <c r="C76" s="18">
        <v>931447475</v>
      </c>
      <c r="D76" s="18" t="s">
        <v>198</v>
      </c>
      <c r="E76" s="18">
        <v>17179870247</v>
      </c>
      <c r="F76" s="18" t="s">
        <v>152</v>
      </c>
      <c r="G76" s="15">
        <v>1000</v>
      </c>
      <c r="H76" s="18" t="s">
        <v>168</v>
      </c>
      <c r="I76" s="17" t="s">
        <v>169</v>
      </c>
      <c r="J76" s="36" t="s">
        <v>170</v>
      </c>
      <c r="K76" s="17" t="s">
        <v>192</v>
      </c>
      <c r="L76" s="37" t="s">
        <v>197</v>
      </c>
      <c r="M76" s="33">
        <v>100.34</v>
      </c>
      <c r="N76" s="33">
        <v>0</v>
      </c>
      <c r="O76" s="34">
        <v>10875</v>
      </c>
      <c r="P76" s="34">
        <v>65.15</v>
      </c>
      <c r="Q76" s="34">
        <v>10875</v>
      </c>
      <c r="R76" s="63">
        <f t="shared" si="4"/>
        <v>10910.19</v>
      </c>
      <c r="S76" s="64">
        <v>5000</v>
      </c>
      <c r="T76" s="63"/>
      <c r="U76" s="63"/>
      <c r="V76" s="63">
        <f t="shared" si="5"/>
        <v>5910.19</v>
      </c>
      <c r="W76" s="63">
        <f t="shared" si="6"/>
        <v>0</v>
      </c>
      <c r="X76" s="65">
        <v>0.5</v>
      </c>
      <c r="Y76" s="18" t="str">
        <f t="shared" si="7"/>
        <v/>
      </c>
      <c r="Z76" s="18" t="s">
        <v>31</v>
      </c>
      <c r="AA76" s="81">
        <v>43920</v>
      </c>
      <c r="AB76" s="82"/>
    </row>
    <row r="77" s="1" customFormat="1" ht="18" customHeight="1" spans="2:28">
      <c r="B77" s="16" t="s">
        <v>199</v>
      </c>
      <c r="C77" s="18">
        <v>155151523</v>
      </c>
      <c r="D77" s="18" t="s">
        <v>200</v>
      </c>
      <c r="E77" s="18">
        <v>17179870440</v>
      </c>
      <c r="F77" s="18" t="s">
        <v>152</v>
      </c>
      <c r="G77" s="15">
        <v>1000</v>
      </c>
      <c r="H77" s="18" t="s">
        <v>168</v>
      </c>
      <c r="I77" s="17" t="s">
        <v>169</v>
      </c>
      <c r="J77" s="36" t="s">
        <v>170</v>
      </c>
      <c r="K77" s="17" t="s">
        <v>192</v>
      </c>
      <c r="L77" s="37" t="s">
        <v>199</v>
      </c>
      <c r="M77" s="33">
        <v>100.1</v>
      </c>
      <c r="N77" s="33">
        <v>0</v>
      </c>
      <c r="O77" s="34">
        <v>9389</v>
      </c>
      <c r="P77" s="34">
        <v>56.29</v>
      </c>
      <c r="Q77" s="34">
        <v>9389</v>
      </c>
      <c r="R77" s="63">
        <f t="shared" si="4"/>
        <v>9432.81</v>
      </c>
      <c r="S77" s="64">
        <v>9332</v>
      </c>
      <c r="T77" s="63"/>
      <c r="U77" s="63"/>
      <c r="V77" s="63">
        <f t="shared" si="5"/>
        <v>100.81</v>
      </c>
      <c r="W77" s="63">
        <f t="shared" si="6"/>
        <v>0</v>
      </c>
      <c r="X77" s="66">
        <v>100</v>
      </c>
      <c r="Y77" s="18">
        <f t="shared" si="7"/>
        <v>9000</v>
      </c>
      <c r="Z77" s="18" t="s">
        <v>31</v>
      </c>
      <c r="AA77" s="81">
        <v>43920</v>
      </c>
      <c r="AB77" s="82"/>
    </row>
    <row r="78" s="1" customFormat="1" ht="18" customHeight="1" spans="2:28">
      <c r="B78" s="157" t="s">
        <v>201</v>
      </c>
      <c r="C78" s="125">
        <v>199901538</v>
      </c>
      <c r="D78" s="125" t="s">
        <v>202</v>
      </c>
      <c r="E78" s="125">
        <v>17179870146</v>
      </c>
      <c r="F78" s="125" t="s">
        <v>152</v>
      </c>
      <c r="G78" s="97">
        <v>1000</v>
      </c>
      <c r="H78" s="125" t="s">
        <v>168</v>
      </c>
      <c r="I78" s="158" t="s">
        <v>169</v>
      </c>
      <c r="J78" s="134" t="s">
        <v>170</v>
      </c>
      <c r="K78" s="158" t="s">
        <v>192</v>
      </c>
      <c r="L78" s="137" t="s">
        <v>201</v>
      </c>
      <c r="M78" s="101">
        <v>100.09</v>
      </c>
      <c r="N78" s="101">
        <v>0</v>
      </c>
      <c r="O78" s="103">
        <v>9681</v>
      </c>
      <c r="P78" s="103">
        <v>58.01</v>
      </c>
      <c r="Q78" s="103">
        <v>9681</v>
      </c>
      <c r="R78" s="114">
        <f t="shared" si="4"/>
        <v>9723.08</v>
      </c>
      <c r="S78" s="148">
        <v>0</v>
      </c>
      <c r="T78" s="114"/>
      <c r="U78" s="114"/>
      <c r="V78" s="114">
        <f t="shared" si="5"/>
        <v>9723.08</v>
      </c>
      <c r="W78" s="114">
        <f t="shared" si="6"/>
        <v>0</v>
      </c>
      <c r="X78" s="150"/>
      <c r="Y78" s="125"/>
      <c r="Z78" s="125" t="s">
        <v>31</v>
      </c>
      <c r="AA78" s="126">
        <v>43920</v>
      </c>
      <c r="AB78" s="82" t="s">
        <v>1690</v>
      </c>
    </row>
    <row r="79" s="1" customFormat="1" ht="18" customHeight="1" spans="2:28">
      <c r="B79" s="16" t="s">
        <v>203</v>
      </c>
      <c r="C79" s="19">
        <v>475435983</v>
      </c>
      <c r="D79" s="18" t="s">
        <v>204</v>
      </c>
      <c r="E79" s="18">
        <v>17179870204</v>
      </c>
      <c r="F79" s="18" t="s">
        <v>152</v>
      </c>
      <c r="G79" s="15">
        <v>1000</v>
      </c>
      <c r="H79" s="18" t="s">
        <v>168</v>
      </c>
      <c r="I79" s="17" t="s">
        <v>169</v>
      </c>
      <c r="J79" s="36" t="s">
        <v>170</v>
      </c>
      <c r="K79" s="17" t="s">
        <v>192</v>
      </c>
      <c r="L79" s="37" t="s">
        <v>203</v>
      </c>
      <c r="M79" s="33">
        <v>100.54</v>
      </c>
      <c r="N79" s="33">
        <v>0</v>
      </c>
      <c r="O79" s="34">
        <v>10083</v>
      </c>
      <c r="P79" s="34">
        <v>60.43</v>
      </c>
      <c r="Q79" s="34">
        <v>10083</v>
      </c>
      <c r="R79" s="63">
        <f t="shared" si="4"/>
        <v>10123.11</v>
      </c>
      <c r="S79" s="64">
        <v>10023</v>
      </c>
      <c r="T79" s="63"/>
      <c r="U79" s="63"/>
      <c r="V79" s="63">
        <f t="shared" si="5"/>
        <v>100.11</v>
      </c>
      <c r="W79" s="63">
        <f t="shared" si="6"/>
        <v>0</v>
      </c>
      <c r="X79" s="66">
        <v>100</v>
      </c>
      <c r="Y79" s="18">
        <f t="shared" si="7"/>
        <v>9000</v>
      </c>
      <c r="Z79" s="18" t="s">
        <v>31</v>
      </c>
      <c r="AA79" s="81">
        <v>43920</v>
      </c>
      <c r="AB79" s="82"/>
    </row>
    <row r="80" s="1" customFormat="1" ht="18" customHeight="1" spans="2:28">
      <c r="B80" s="16" t="s">
        <v>205</v>
      </c>
      <c r="C80" s="18">
        <v>301187424</v>
      </c>
      <c r="D80" s="18" t="s">
        <v>206</v>
      </c>
      <c r="E80" s="18">
        <v>17179870194</v>
      </c>
      <c r="F80" s="18" t="s">
        <v>152</v>
      </c>
      <c r="G80" s="15">
        <v>1000</v>
      </c>
      <c r="H80" s="18" t="s">
        <v>168</v>
      </c>
      <c r="I80" s="17" t="s">
        <v>169</v>
      </c>
      <c r="J80" s="36" t="s">
        <v>170</v>
      </c>
      <c r="K80" s="17" t="s">
        <v>192</v>
      </c>
      <c r="L80" s="37" t="s">
        <v>205</v>
      </c>
      <c r="M80" s="33">
        <v>100.92</v>
      </c>
      <c r="N80" s="33">
        <v>0</v>
      </c>
      <c r="O80" s="34">
        <v>8987</v>
      </c>
      <c r="P80" s="34">
        <v>53.87</v>
      </c>
      <c r="Q80" s="34">
        <v>8987</v>
      </c>
      <c r="R80" s="63">
        <f t="shared" si="4"/>
        <v>9034.05</v>
      </c>
      <c r="S80" s="64">
        <v>8934</v>
      </c>
      <c r="T80" s="63"/>
      <c r="U80" s="63"/>
      <c r="V80" s="63">
        <f t="shared" si="5"/>
        <v>100.05</v>
      </c>
      <c r="W80" s="63">
        <f t="shared" si="6"/>
        <v>0</v>
      </c>
      <c r="X80" s="66">
        <v>100</v>
      </c>
      <c r="Y80" s="18">
        <f t="shared" si="7"/>
        <v>9000</v>
      </c>
      <c r="Z80" s="18" t="s">
        <v>31</v>
      </c>
      <c r="AA80" s="81">
        <v>43920</v>
      </c>
      <c r="AB80" s="82"/>
    </row>
    <row r="81" s="1" customFormat="1" ht="18" customHeight="1" spans="2:28">
      <c r="B81" s="157" t="s">
        <v>207</v>
      </c>
      <c r="C81" s="125">
        <v>495639158</v>
      </c>
      <c r="D81" s="125" t="s">
        <v>208</v>
      </c>
      <c r="E81" s="125">
        <v>17179870140</v>
      </c>
      <c r="F81" s="125" t="s">
        <v>152</v>
      </c>
      <c r="G81" s="97">
        <v>1000</v>
      </c>
      <c r="H81" s="125" t="s">
        <v>168</v>
      </c>
      <c r="I81" s="158" t="s">
        <v>169</v>
      </c>
      <c r="J81" s="134" t="s">
        <v>170</v>
      </c>
      <c r="K81" s="158" t="s">
        <v>192</v>
      </c>
      <c r="L81" s="137" t="s">
        <v>207</v>
      </c>
      <c r="M81" s="101">
        <v>100.93</v>
      </c>
      <c r="N81" s="101">
        <v>0</v>
      </c>
      <c r="O81" s="103">
        <v>8993</v>
      </c>
      <c r="P81" s="103">
        <v>53.93</v>
      </c>
      <c r="Q81" s="103">
        <v>8993</v>
      </c>
      <c r="R81" s="114">
        <f t="shared" si="4"/>
        <v>9040</v>
      </c>
      <c r="S81" s="148">
        <v>0</v>
      </c>
      <c r="T81" s="114"/>
      <c r="U81" s="114"/>
      <c r="V81" s="114">
        <f t="shared" si="5"/>
        <v>9040</v>
      </c>
      <c r="W81" s="114">
        <f t="shared" si="6"/>
        <v>0</v>
      </c>
      <c r="X81" s="150"/>
      <c r="Y81" s="125"/>
      <c r="Z81" s="125" t="s">
        <v>31</v>
      </c>
      <c r="AA81" s="126">
        <v>43920</v>
      </c>
      <c r="AB81" s="82" t="s">
        <v>1690</v>
      </c>
    </row>
    <row r="82" ht="18" customHeight="1" spans="2:28">
      <c r="B82" s="20" t="s">
        <v>1692</v>
      </c>
      <c r="C82" s="18">
        <v>831535765</v>
      </c>
      <c r="D82" s="18" t="s">
        <v>1693</v>
      </c>
      <c r="E82" s="18">
        <v>17179870149</v>
      </c>
      <c r="F82" s="18" t="s">
        <v>152</v>
      </c>
      <c r="G82" s="18">
        <v>1000</v>
      </c>
      <c r="H82" s="17" t="s">
        <v>1694</v>
      </c>
      <c r="I82" s="17" t="s">
        <v>1695</v>
      </c>
      <c r="J82" s="38" t="s">
        <v>103</v>
      </c>
      <c r="K82" s="17" t="s">
        <v>1696</v>
      </c>
      <c r="L82" s="39" t="s">
        <v>1692</v>
      </c>
      <c r="M82" s="40">
        <v>0</v>
      </c>
      <c r="N82" s="33">
        <v>0</v>
      </c>
      <c r="O82" s="34">
        <v>8986</v>
      </c>
      <c r="P82" s="34">
        <v>53.86</v>
      </c>
      <c r="Q82" s="34">
        <v>8986</v>
      </c>
      <c r="R82" s="63">
        <f t="shared" si="4"/>
        <v>8932.14</v>
      </c>
      <c r="S82" s="64">
        <v>8832</v>
      </c>
      <c r="T82" s="63"/>
      <c r="U82" s="63"/>
      <c r="V82" s="63">
        <f t="shared" si="5"/>
        <v>100.14</v>
      </c>
      <c r="W82" s="63">
        <f t="shared" si="6"/>
        <v>0</v>
      </c>
      <c r="X82" s="66">
        <v>100</v>
      </c>
      <c r="Y82" s="18">
        <f t="shared" si="7"/>
        <v>9000</v>
      </c>
      <c r="Z82" s="18" t="s">
        <v>31</v>
      </c>
      <c r="AA82" s="81">
        <v>43920</v>
      </c>
      <c r="AB82" s="8"/>
    </row>
    <row r="83" ht="18" customHeight="1" spans="2:28">
      <c r="B83" s="20" t="s">
        <v>1697</v>
      </c>
      <c r="C83" s="18">
        <v>104062840</v>
      </c>
      <c r="D83" s="18" t="s">
        <v>1698</v>
      </c>
      <c r="E83" s="18">
        <v>17179870164</v>
      </c>
      <c r="F83" s="18" t="s">
        <v>152</v>
      </c>
      <c r="G83" s="18">
        <v>1000</v>
      </c>
      <c r="H83" s="17" t="s">
        <v>1694</v>
      </c>
      <c r="I83" s="17" t="s">
        <v>1695</v>
      </c>
      <c r="J83" s="38" t="s">
        <v>103</v>
      </c>
      <c r="K83" s="17" t="s">
        <v>1696</v>
      </c>
      <c r="L83" s="39" t="s">
        <v>1697</v>
      </c>
      <c r="M83" s="40">
        <v>0</v>
      </c>
      <c r="N83" s="33">
        <v>0</v>
      </c>
      <c r="O83" s="34">
        <v>8787</v>
      </c>
      <c r="P83" s="34">
        <v>52.67</v>
      </c>
      <c r="Q83" s="34">
        <v>8787</v>
      </c>
      <c r="R83" s="63">
        <f t="shared" si="4"/>
        <v>8734.33</v>
      </c>
      <c r="S83" s="64">
        <v>8634</v>
      </c>
      <c r="T83" s="63"/>
      <c r="U83" s="63"/>
      <c r="V83" s="63">
        <f t="shared" si="5"/>
        <v>100.33</v>
      </c>
      <c r="W83" s="63">
        <f t="shared" si="6"/>
        <v>0</v>
      </c>
      <c r="X83" s="66">
        <v>100</v>
      </c>
      <c r="Y83" s="18">
        <f t="shared" si="7"/>
        <v>9000</v>
      </c>
      <c r="Z83" s="18" t="s">
        <v>31</v>
      </c>
      <c r="AA83" s="81">
        <v>43920</v>
      </c>
      <c r="AB83" s="8"/>
    </row>
    <row r="84" ht="18" customHeight="1" spans="2:28">
      <c r="B84" s="20" t="s">
        <v>1699</v>
      </c>
      <c r="C84" s="18">
        <v>655443631</v>
      </c>
      <c r="D84" s="18" t="s">
        <v>1700</v>
      </c>
      <c r="E84" s="18">
        <v>17179870342</v>
      </c>
      <c r="F84" s="18" t="s">
        <v>152</v>
      </c>
      <c r="G84" s="18">
        <v>1000</v>
      </c>
      <c r="H84" s="17" t="s">
        <v>1694</v>
      </c>
      <c r="I84" s="17" t="s">
        <v>1695</v>
      </c>
      <c r="J84" s="38" t="s">
        <v>103</v>
      </c>
      <c r="K84" s="17" t="s">
        <v>1696</v>
      </c>
      <c r="L84" s="39" t="s">
        <v>1699</v>
      </c>
      <c r="M84" s="40">
        <v>0</v>
      </c>
      <c r="N84" s="33">
        <v>0</v>
      </c>
      <c r="O84" s="34">
        <v>8987</v>
      </c>
      <c r="P84" s="34">
        <v>53.87</v>
      </c>
      <c r="Q84" s="34">
        <v>8987</v>
      </c>
      <c r="R84" s="63">
        <f t="shared" si="4"/>
        <v>8933.13</v>
      </c>
      <c r="S84" s="64">
        <v>8833</v>
      </c>
      <c r="T84" s="63"/>
      <c r="U84" s="63"/>
      <c r="V84" s="63">
        <f t="shared" si="5"/>
        <v>100.13</v>
      </c>
      <c r="W84" s="63">
        <f t="shared" si="6"/>
        <v>0</v>
      </c>
      <c r="X84" s="66">
        <v>100</v>
      </c>
      <c r="Y84" s="18">
        <f t="shared" si="7"/>
        <v>9000</v>
      </c>
      <c r="Z84" s="18" t="s">
        <v>31</v>
      </c>
      <c r="AA84" s="81">
        <v>43920</v>
      </c>
      <c r="AB84" s="8"/>
    </row>
    <row r="85" ht="18" customHeight="1" spans="2:28">
      <c r="B85" s="20" t="s">
        <v>1701</v>
      </c>
      <c r="C85" s="18">
        <v>659933373</v>
      </c>
      <c r="D85" s="18" t="s">
        <v>1702</v>
      </c>
      <c r="E85" s="18">
        <v>17179870134</v>
      </c>
      <c r="F85" s="18" t="s">
        <v>152</v>
      </c>
      <c r="G85" s="18">
        <v>1000</v>
      </c>
      <c r="H85" s="17" t="s">
        <v>1694</v>
      </c>
      <c r="I85" s="17" t="s">
        <v>1695</v>
      </c>
      <c r="J85" s="38" t="s">
        <v>103</v>
      </c>
      <c r="K85" s="17" t="s">
        <v>1696</v>
      </c>
      <c r="L85" s="39" t="s">
        <v>1701</v>
      </c>
      <c r="M85" s="40">
        <v>0</v>
      </c>
      <c r="N85" s="33">
        <v>0</v>
      </c>
      <c r="O85" s="34">
        <v>9288</v>
      </c>
      <c r="P85" s="34">
        <v>55.68</v>
      </c>
      <c r="Q85" s="34">
        <v>9288</v>
      </c>
      <c r="R85" s="63">
        <f t="shared" si="4"/>
        <v>9232.32</v>
      </c>
      <c r="S85" s="64">
        <v>9132</v>
      </c>
      <c r="T85" s="63"/>
      <c r="U85" s="63"/>
      <c r="V85" s="63">
        <f t="shared" si="5"/>
        <v>100.32</v>
      </c>
      <c r="W85" s="63">
        <f t="shared" si="6"/>
        <v>0</v>
      </c>
      <c r="X85" s="66">
        <v>100</v>
      </c>
      <c r="Y85" s="18">
        <f t="shared" si="7"/>
        <v>9000</v>
      </c>
      <c r="Z85" s="18" t="s">
        <v>31</v>
      </c>
      <c r="AA85" s="81">
        <v>43920</v>
      </c>
      <c r="AB85" s="8"/>
    </row>
    <row r="86" ht="18" customHeight="1" spans="2:28">
      <c r="B86" s="20" t="s">
        <v>1703</v>
      </c>
      <c r="C86" s="18">
        <v>521283469</v>
      </c>
      <c r="D86" s="18" t="s">
        <v>1704</v>
      </c>
      <c r="E86" s="18">
        <v>17179870284</v>
      </c>
      <c r="F86" s="18" t="s">
        <v>152</v>
      </c>
      <c r="G86" s="18">
        <v>1000</v>
      </c>
      <c r="H86" s="17" t="s">
        <v>1694</v>
      </c>
      <c r="I86" s="17" t="s">
        <v>1695</v>
      </c>
      <c r="J86" s="38" t="s">
        <v>103</v>
      </c>
      <c r="K86" s="17" t="s">
        <v>1696</v>
      </c>
      <c r="L86" s="39" t="s">
        <v>1703</v>
      </c>
      <c r="M86" s="40">
        <v>0</v>
      </c>
      <c r="N86" s="33">
        <v>0</v>
      </c>
      <c r="O86" s="34">
        <v>8986</v>
      </c>
      <c r="P86" s="34">
        <v>53.86</v>
      </c>
      <c r="Q86" s="34">
        <v>8986</v>
      </c>
      <c r="R86" s="63">
        <f t="shared" si="4"/>
        <v>8932.14</v>
      </c>
      <c r="S86" s="64">
        <v>8832</v>
      </c>
      <c r="T86" s="63"/>
      <c r="U86" s="63"/>
      <c r="V86" s="63">
        <f t="shared" si="5"/>
        <v>100.14</v>
      </c>
      <c r="W86" s="63">
        <f t="shared" si="6"/>
        <v>0</v>
      </c>
      <c r="X86" s="66">
        <v>100</v>
      </c>
      <c r="Y86" s="18">
        <f t="shared" si="7"/>
        <v>9000</v>
      </c>
      <c r="Z86" s="18" t="s">
        <v>31</v>
      </c>
      <c r="AA86" s="81">
        <v>43920</v>
      </c>
      <c r="AB86" s="8"/>
    </row>
    <row r="87" ht="18" customHeight="1" spans="2:28">
      <c r="B87" s="20" t="s">
        <v>1705</v>
      </c>
      <c r="C87" s="18">
        <v>444477783</v>
      </c>
      <c r="D87" s="18" t="s">
        <v>1706</v>
      </c>
      <c r="E87" s="18">
        <v>17179870421</v>
      </c>
      <c r="F87" s="18" t="s">
        <v>152</v>
      </c>
      <c r="G87" s="18">
        <v>1000</v>
      </c>
      <c r="H87" s="17" t="s">
        <v>1694</v>
      </c>
      <c r="I87" s="17" t="s">
        <v>1695</v>
      </c>
      <c r="J87" s="38" t="s">
        <v>103</v>
      </c>
      <c r="K87" s="17" t="s">
        <v>1696</v>
      </c>
      <c r="L87" s="39" t="s">
        <v>1705</v>
      </c>
      <c r="M87" s="40">
        <v>0</v>
      </c>
      <c r="N87" s="33">
        <v>0</v>
      </c>
      <c r="O87" s="34">
        <v>8889</v>
      </c>
      <c r="P87" s="34">
        <v>53.29</v>
      </c>
      <c r="Q87" s="34">
        <v>8889</v>
      </c>
      <c r="R87" s="63">
        <f t="shared" si="4"/>
        <v>8835.71</v>
      </c>
      <c r="S87" s="64">
        <v>8735</v>
      </c>
      <c r="T87" s="63"/>
      <c r="U87" s="63"/>
      <c r="V87" s="63">
        <f t="shared" si="5"/>
        <v>100.71</v>
      </c>
      <c r="W87" s="63">
        <f t="shared" si="6"/>
        <v>0</v>
      </c>
      <c r="X87" s="66">
        <v>100</v>
      </c>
      <c r="Y87" s="18">
        <f t="shared" si="7"/>
        <v>9000</v>
      </c>
      <c r="Z87" s="18" t="s">
        <v>31</v>
      </c>
      <c r="AA87" s="81">
        <v>43920</v>
      </c>
      <c r="AB87" s="8"/>
    </row>
    <row r="88" ht="18" customHeight="1" spans="2:28">
      <c r="B88" s="20" t="s">
        <v>1707</v>
      </c>
      <c r="C88" s="18">
        <v>215259009</v>
      </c>
      <c r="D88" s="18" t="s">
        <v>1708</v>
      </c>
      <c r="E88" s="18">
        <v>17179870412</v>
      </c>
      <c r="F88" s="18" t="s">
        <v>152</v>
      </c>
      <c r="G88" s="18">
        <v>1000</v>
      </c>
      <c r="H88" s="17" t="s">
        <v>1694</v>
      </c>
      <c r="I88" s="17" t="s">
        <v>1695</v>
      </c>
      <c r="J88" s="38" t="s">
        <v>103</v>
      </c>
      <c r="K88" s="17" t="s">
        <v>1696</v>
      </c>
      <c r="L88" s="39" t="s">
        <v>1707</v>
      </c>
      <c r="M88" s="40">
        <v>100.01</v>
      </c>
      <c r="N88" s="33">
        <v>0</v>
      </c>
      <c r="O88" s="34">
        <v>9181</v>
      </c>
      <c r="P88" s="34">
        <v>55.01</v>
      </c>
      <c r="Q88" s="34">
        <v>9181</v>
      </c>
      <c r="R88" s="63">
        <f t="shared" si="4"/>
        <v>9226</v>
      </c>
      <c r="S88" s="64">
        <v>5000</v>
      </c>
      <c r="T88" s="63"/>
      <c r="U88" s="63"/>
      <c r="V88" s="63">
        <f t="shared" si="5"/>
        <v>4226</v>
      </c>
      <c r="W88" s="63">
        <f t="shared" si="6"/>
        <v>0</v>
      </c>
      <c r="X88" s="65">
        <v>0.5</v>
      </c>
      <c r="Y88" s="18" t="str">
        <f t="shared" si="7"/>
        <v/>
      </c>
      <c r="Z88" s="18" t="s">
        <v>31</v>
      </c>
      <c r="AA88" s="81">
        <v>43920</v>
      </c>
      <c r="AB88" s="8"/>
    </row>
    <row r="89" ht="18" customHeight="1" spans="2:28">
      <c r="B89" s="20" t="s">
        <v>1709</v>
      </c>
      <c r="C89" s="18">
        <v>472500571</v>
      </c>
      <c r="D89" s="18" t="s">
        <v>1710</v>
      </c>
      <c r="E89" s="18">
        <v>17179870410</v>
      </c>
      <c r="F89" s="18" t="s">
        <v>152</v>
      </c>
      <c r="G89" s="18">
        <v>1000</v>
      </c>
      <c r="H89" s="17" t="s">
        <v>1694</v>
      </c>
      <c r="I89" s="17" t="s">
        <v>1695</v>
      </c>
      <c r="J89" s="38" t="s">
        <v>103</v>
      </c>
      <c r="K89" s="17" t="s">
        <v>1696</v>
      </c>
      <c r="L89" s="39" t="s">
        <v>1709</v>
      </c>
      <c r="M89" s="40">
        <v>100.01</v>
      </c>
      <c r="N89" s="33">
        <v>0</v>
      </c>
      <c r="O89" s="34">
        <v>8991</v>
      </c>
      <c r="P89" s="34">
        <v>53.91</v>
      </c>
      <c r="Q89" s="34">
        <v>8991</v>
      </c>
      <c r="R89" s="63">
        <f t="shared" si="4"/>
        <v>9037.1</v>
      </c>
      <c r="S89" s="64">
        <v>8937</v>
      </c>
      <c r="T89" s="63"/>
      <c r="U89" s="63"/>
      <c r="V89" s="63">
        <f t="shared" si="5"/>
        <v>100.1</v>
      </c>
      <c r="W89" s="63">
        <f t="shared" si="6"/>
        <v>0</v>
      </c>
      <c r="X89" s="66">
        <v>100</v>
      </c>
      <c r="Y89" s="18">
        <f t="shared" si="7"/>
        <v>9000</v>
      </c>
      <c r="Z89" s="18" t="s">
        <v>31</v>
      </c>
      <c r="AA89" s="81">
        <v>43920</v>
      </c>
      <c r="AB89" s="8"/>
    </row>
    <row r="90" ht="18" customHeight="1" spans="2:28">
      <c r="B90" s="20" t="s">
        <v>1711</v>
      </c>
      <c r="C90" s="18">
        <v>533252814</v>
      </c>
      <c r="D90" s="18" t="s">
        <v>1712</v>
      </c>
      <c r="E90" s="18">
        <v>17179870141</v>
      </c>
      <c r="F90" s="18" t="s">
        <v>152</v>
      </c>
      <c r="G90" s="18">
        <v>1000</v>
      </c>
      <c r="H90" s="17" t="s">
        <v>1694</v>
      </c>
      <c r="I90" s="17" t="s">
        <v>1695</v>
      </c>
      <c r="J90" s="38" t="s">
        <v>103</v>
      </c>
      <c r="K90" s="17" t="s">
        <v>1696</v>
      </c>
      <c r="L90" s="39" t="s">
        <v>1711</v>
      </c>
      <c r="M90" s="40">
        <v>0</v>
      </c>
      <c r="N90" s="33">
        <v>0</v>
      </c>
      <c r="O90" s="34">
        <v>9084</v>
      </c>
      <c r="P90" s="34">
        <v>54.44</v>
      </c>
      <c r="Q90" s="34">
        <v>9084</v>
      </c>
      <c r="R90" s="63">
        <f t="shared" si="4"/>
        <v>9029.56</v>
      </c>
      <c r="S90" s="64">
        <v>8929</v>
      </c>
      <c r="T90" s="63"/>
      <c r="U90" s="63"/>
      <c r="V90" s="63">
        <f t="shared" si="5"/>
        <v>100.56</v>
      </c>
      <c r="W90" s="63">
        <f t="shared" si="6"/>
        <v>0</v>
      </c>
      <c r="X90" s="66">
        <v>100</v>
      </c>
      <c r="Y90" s="18">
        <f t="shared" si="7"/>
        <v>9000</v>
      </c>
      <c r="Z90" s="18" t="s">
        <v>31</v>
      </c>
      <c r="AA90" s="81">
        <v>43920</v>
      </c>
      <c r="AB90" s="8"/>
    </row>
    <row r="91" ht="18" customHeight="1" spans="2:28">
      <c r="B91" s="20" t="s">
        <v>1713</v>
      </c>
      <c r="C91" s="18">
        <v>790587239</v>
      </c>
      <c r="D91" s="18" t="s">
        <v>1714</v>
      </c>
      <c r="E91" s="18">
        <v>17179870142</v>
      </c>
      <c r="F91" s="18" t="s">
        <v>152</v>
      </c>
      <c r="G91" s="18">
        <v>1000</v>
      </c>
      <c r="H91" s="17" t="s">
        <v>1694</v>
      </c>
      <c r="I91" s="17" t="s">
        <v>1695</v>
      </c>
      <c r="J91" s="38" t="s">
        <v>103</v>
      </c>
      <c r="K91" s="17" t="s">
        <v>1696</v>
      </c>
      <c r="L91" s="39" t="s">
        <v>1713</v>
      </c>
      <c r="M91" s="40">
        <v>0</v>
      </c>
      <c r="N91" s="33">
        <v>0</v>
      </c>
      <c r="O91" s="34">
        <v>9579</v>
      </c>
      <c r="P91" s="34">
        <v>57.39</v>
      </c>
      <c r="Q91" s="34">
        <v>9579</v>
      </c>
      <c r="R91" s="63">
        <f t="shared" si="4"/>
        <v>9521.61</v>
      </c>
      <c r="S91" s="64">
        <v>5000</v>
      </c>
      <c r="T91" s="63"/>
      <c r="U91" s="63"/>
      <c r="V91" s="63">
        <f t="shared" si="5"/>
        <v>4521.61</v>
      </c>
      <c r="W91" s="63">
        <f t="shared" si="6"/>
        <v>0</v>
      </c>
      <c r="X91" s="65">
        <v>0.5</v>
      </c>
      <c r="Y91" s="18" t="str">
        <f t="shared" si="7"/>
        <v/>
      </c>
      <c r="Z91" s="18" t="s">
        <v>31</v>
      </c>
      <c r="AA91" s="81">
        <v>43920</v>
      </c>
      <c r="AB91" s="8"/>
    </row>
    <row r="92" ht="18" customHeight="1" spans="2:28">
      <c r="B92" s="20" t="s">
        <v>1715</v>
      </c>
      <c r="C92" s="18">
        <v>296781384</v>
      </c>
      <c r="D92" s="18" t="s">
        <v>1716</v>
      </c>
      <c r="E92" s="18">
        <v>17179870349</v>
      </c>
      <c r="F92" s="18" t="s">
        <v>152</v>
      </c>
      <c r="G92" s="18">
        <v>1000</v>
      </c>
      <c r="H92" s="17" t="s">
        <v>1694</v>
      </c>
      <c r="I92" s="17" t="s">
        <v>1695</v>
      </c>
      <c r="J92" s="38" t="s">
        <v>103</v>
      </c>
      <c r="K92" s="17" t="s">
        <v>1696</v>
      </c>
      <c r="L92" s="39" t="s">
        <v>1715</v>
      </c>
      <c r="M92" s="40">
        <v>0</v>
      </c>
      <c r="N92" s="33">
        <v>0</v>
      </c>
      <c r="O92" s="34">
        <v>9282</v>
      </c>
      <c r="P92" s="34">
        <v>55.62</v>
      </c>
      <c r="Q92" s="34">
        <v>9282</v>
      </c>
      <c r="R92" s="63">
        <f t="shared" si="4"/>
        <v>9226.38</v>
      </c>
      <c r="S92" s="64">
        <v>9126</v>
      </c>
      <c r="T92" s="63"/>
      <c r="U92" s="63"/>
      <c r="V92" s="63">
        <f t="shared" si="5"/>
        <v>100.38</v>
      </c>
      <c r="W92" s="63">
        <f t="shared" si="6"/>
        <v>0</v>
      </c>
      <c r="X92" s="66">
        <v>100</v>
      </c>
      <c r="Y92" s="18">
        <f t="shared" si="7"/>
        <v>9000</v>
      </c>
      <c r="Z92" s="18" t="s">
        <v>31</v>
      </c>
      <c r="AA92" s="81">
        <v>43920</v>
      </c>
      <c r="AB92" s="8"/>
    </row>
    <row r="93" ht="18" customHeight="1" spans="2:28">
      <c r="B93" s="20" t="s">
        <v>1717</v>
      </c>
      <c r="C93" s="18">
        <v>929667396</v>
      </c>
      <c r="D93" s="18" t="s">
        <v>1718</v>
      </c>
      <c r="E93" s="18">
        <v>17179870347</v>
      </c>
      <c r="F93" s="18" t="s">
        <v>152</v>
      </c>
      <c r="G93" s="18">
        <v>1000</v>
      </c>
      <c r="H93" s="17" t="s">
        <v>1694</v>
      </c>
      <c r="I93" s="17" t="s">
        <v>1695</v>
      </c>
      <c r="J93" s="38" t="s">
        <v>103</v>
      </c>
      <c r="K93" s="17" t="s">
        <v>1719</v>
      </c>
      <c r="L93" s="39" t="s">
        <v>1717</v>
      </c>
      <c r="M93" s="40">
        <v>0</v>
      </c>
      <c r="N93" s="33">
        <v>0</v>
      </c>
      <c r="O93" s="34">
        <v>9185</v>
      </c>
      <c r="P93" s="34">
        <v>55.05</v>
      </c>
      <c r="Q93" s="34">
        <v>9185</v>
      </c>
      <c r="R93" s="63">
        <f t="shared" si="4"/>
        <v>9129.95</v>
      </c>
      <c r="S93" s="64">
        <v>9029</v>
      </c>
      <c r="T93" s="63"/>
      <c r="U93" s="63"/>
      <c r="V93" s="63">
        <f t="shared" si="5"/>
        <v>100.95</v>
      </c>
      <c r="W93" s="63">
        <f t="shared" si="6"/>
        <v>0</v>
      </c>
      <c r="X93" s="66">
        <v>100</v>
      </c>
      <c r="Y93" s="18">
        <f t="shared" si="7"/>
        <v>9000</v>
      </c>
      <c r="Z93" s="18" t="s">
        <v>31</v>
      </c>
      <c r="AA93" s="81">
        <v>43920</v>
      </c>
      <c r="AB93" s="8"/>
    </row>
    <row r="94" ht="18" customHeight="1" spans="2:28">
      <c r="B94" s="20" t="s">
        <v>1720</v>
      </c>
      <c r="C94" s="18">
        <v>952333717</v>
      </c>
      <c r="D94" s="18" t="s">
        <v>1721</v>
      </c>
      <c r="E94" s="18">
        <v>17179870354</v>
      </c>
      <c r="F94" s="18" t="s">
        <v>152</v>
      </c>
      <c r="G94" s="18">
        <v>1000</v>
      </c>
      <c r="H94" s="17" t="s">
        <v>1694</v>
      </c>
      <c r="I94" s="17" t="s">
        <v>1695</v>
      </c>
      <c r="J94" s="38" t="s">
        <v>103</v>
      </c>
      <c r="K94" s="17" t="s">
        <v>1719</v>
      </c>
      <c r="L94" s="39" t="s">
        <v>1720</v>
      </c>
      <c r="M94" s="40">
        <v>100.21</v>
      </c>
      <c r="N94" s="33">
        <v>0</v>
      </c>
      <c r="O94" s="34">
        <v>8886</v>
      </c>
      <c r="P94" s="34">
        <v>53.26</v>
      </c>
      <c r="Q94" s="34">
        <v>8886</v>
      </c>
      <c r="R94" s="63">
        <f t="shared" si="4"/>
        <v>8932.95</v>
      </c>
      <c r="S94" s="64">
        <v>8832</v>
      </c>
      <c r="T94" s="63"/>
      <c r="U94" s="63"/>
      <c r="V94" s="63">
        <f t="shared" si="5"/>
        <v>100.95</v>
      </c>
      <c r="W94" s="63">
        <f t="shared" si="6"/>
        <v>0</v>
      </c>
      <c r="X94" s="66">
        <v>100</v>
      </c>
      <c r="Y94" s="18">
        <f t="shared" si="7"/>
        <v>9000</v>
      </c>
      <c r="Z94" s="18" t="s">
        <v>31</v>
      </c>
      <c r="AA94" s="81">
        <v>43920</v>
      </c>
      <c r="AB94" s="8"/>
    </row>
    <row r="95" ht="18" customHeight="1" spans="2:28">
      <c r="B95" s="20" t="s">
        <v>1722</v>
      </c>
      <c r="C95" s="18">
        <v>400457484</v>
      </c>
      <c r="D95" s="18" t="s">
        <v>1723</v>
      </c>
      <c r="E95" s="18">
        <v>17179870143</v>
      </c>
      <c r="F95" s="18" t="s">
        <v>152</v>
      </c>
      <c r="G95" s="18">
        <v>1000</v>
      </c>
      <c r="H95" s="17" t="s">
        <v>1694</v>
      </c>
      <c r="I95" s="17" t="s">
        <v>1695</v>
      </c>
      <c r="J95" s="38" t="s">
        <v>103</v>
      </c>
      <c r="K95" s="17" t="s">
        <v>1719</v>
      </c>
      <c r="L95" s="39" t="s">
        <v>1722</v>
      </c>
      <c r="M95" s="40">
        <v>100.21</v>
      </c>
      <c r="N95" s="33">
        <v>0</v>
      </c>
      <c r="O95" s="34">
        <v>9377</v>
      </c>
      <c r="P95" s="34">
        <v>56.17</v>
      </c>
      <c r="Q95" s="34">
        <v>9377</v>
      </c>
      <c r="R95" s="63">
        <f t="shared" si="4"/>
        <v>9421.04</v>
      </c>
      <c r="S95" s="64">
        <v>5000</v>
      </c>
      <c r="T95" s="63"/>
      <c r="U95" s="63"/>
      <c r="V95" s="63">
        <f t="shared" si="5"/>
        <v>4421.04</v>
      </c>
      <c r="W95" s="63">
        <f t="shared" si="6"/>
        <v>0</v>
      </c>
      <c r="X95" s="65">
        <v>0.5</v>
      </c>
      <c r="Y95" s="18" t="str">
        <f t="shared" si="7"/>
        <v/>
      </c>
      <c r="Z95" s="18" t="s">
        <v>31</v>
      </c>
      <c r="AA95" s="81">
        <v>43920</v>
      </c>
      <c r="AB95" s="8"/>
    </row>
    <row r="96" ht="18" customHeight="1" spans="2:28">
      <c r="B96" s="20" t="s">
        <v>1724</v>
      </c>
      <c r="C96" s="18">
        <v>722346868</v>
      </c>
      <c r="D96" s="18" t="s">
        <v>1725</v>
      </c>
      <c r="E96" s="18">
        <v>17179870294</v>
      </c>
      <c r="F96" s="18" t="s">
        <v>152</v>
      </c>
      <c r="G96" s="18">
        <v>1000</v>
      </c>
      <c r="H96" s="17" t="s">
        <v>1694</v>
      </c>
      <c r="I96" s="17" t="s">
        <v>1695</v>
      </c>
      <c r="J96" s="38" t="s">
        <v>103</v>
      </c>
      <c r="K96" s="17" t="s">
        <v>1719</v>
      </c>
      <c r="L96" s="39" t="s">
        <v>1724</v>
      </c>
      <c r="M96" s="40">
        <v>0</v>
      </c>
      <c r="N96" s="33">
        <v>0</v>
      </c>
      <c r="O96" s="34">
        <v>9585</v>
      </c>
      <c r="P96" s="34">
        <v>57.45</v>
      </c>
      <c r="Q96" s="34">
        <v>9585</v>
      </c>
      <c r="R96" s="63">
        <f t="shared" si="4"/>
        <v>9527.55</v>
      </c>
      <c r="S96" s="64">
        <v>9427</v>
      </c>
      <c r="T96" s="63"/>
      <c r="U96" s="63"/>
      <c r="V96" s="63">
        <f t="shared" si="5"/>
        <v>100.55</v>
      </c>
      <c r="W96" s="63">
        <f t="shared" si="6"/>
        <v>0</v>
      </c>
      <c r="X96" s="66">
        <v>100</v>
      </c>
      <c r="Y96" s="18">
        <f t="shared" si="7"/>
        <v>9000</v>
      </c>
      <c r="Z96" s="18" t="s">
        <v>31</v>
      </c>
      <c r="AA96" s="81">
        <v>43920</v>
      </c>
      <c r="AB96" s="8"/>
    </row>
    <row r="97" ht="18" customHeight="1" spans="2:28">
      <c r="B97" s="20" t="s">
        <v>1726</v>
      </c>
      <c r="C97" s="18">
        <v>493082268</v>
      </c>
      <c r="D97" s="18" t="s">
        <v>1727</v>
      </c>
      <c r="E97" s="18">
        <v>17179870427</v>
      </c>
      <c r="F97" s="18" t="s">
        <v>152</v>
      </c>
      <c r="G97" s="18">
        <v>1000</v>
      </c>
      <c r="H97" s="17" t="s">
        <v>1694</v>
      </c>
      <c r="I97" s="17" t="s">
        <v>1695</v>
      </c>
      <c r="J97" s="38" t="s">
        <v>103</v>
      </c>
      <c r="K97" s="17" t="s">
        <v>1719</v>
      </c>
      <c r="L97" s="39" t="s">
        <v>1726</v>
      </c>
      <c r="M97" s="40">
        <v>0</v>
      </c>
      <c r="N97" s="33">
        <v>0</v>
      </c>
      <c r="O97" s="34">
        <v>9285</v>
      </c>
      <c r="P97" s="34">
        <v>55.65</v>
      </c>
      <c r="Q97" s="34">
        <v>9285</v>
      </c>
      <c r="R97" s="63">
        <f t="shared" si="4"/>
        <v>9229.35</v>
      </c>
      <c r="S97" s="64">
        <v>9129</v>
      </c>
      <c r="T97" s="63"/>
      <c r="U97" s="63"/>
      <c r="V97" s="63">
        <f t="shared" si="5"/>
        <v>100.35</v>
      </c>
      <c r="W97" s="63">
        <f t="shared" si="6"/>
        <v>0</v>
      </c>
      <c r="X97" s="66">
        <v>100</v>
      </c>
      <c r="Y97" s="18">
        <f t="shared" si="7"/>
        <v>9000</v>
      </c>
      <c r="Z97" s="18" t="s">
        <v>31</v>
      </c>
      <c r="AA97" s="81">
        <v>43920</v>
      </c>
      <c r="AB97" s="8"/>
    </row>
    <row r="98" ht="18" customHeight="1" spans="2:28">
      <c r="B98" s="20" t="s">
        <v>1728</v>
      </c>
      <c r="C98" s="18">
        <v>697374106</v>
      </c>
      <c r="D98" s="18" t="s">
        <v>1729</v>
      </c>
      <c r="E98" s="18">
        <v>17179870314</v>
      </c>
      <c r="F98" s="18" t="s">
        <v>152</v>
      </c>
      <c r="G98" s="18">
        <v>1000</v>
      </c>
      <c r="H98" s="17" t="s">
        <v>1694</v>
      </c>
      <c r="I98" s="17" t="s">
        <v>1695</v>
      </c>
      <c r="J98" s="38" t="s">
        <v>103</v>
      </c>
      <c r="K98" s="17" t="s">
        <v>1719</v>
      </c>
      <c r="L98" s="39" t="s">
        <v>1728</v>
      </c>
      <c r="M98" s="40">
        <v>0</v>
      </c>
      <c r="N98" s="33">
        <v>0</v>
      </c>
      <c r="O98" s="34">
        <v>9981</v>
      </c>
      <c r="P98" s="34">
        <v>59.81</v>
      </c>
      <c r="Q98" s="34">
        <v>9981</v>
      </c>
      <c r="R98" s="63">
        <f t="shared" si="4"/>
        <v>9921.19</v>
      </c>
      <c r="S98" s="64">
        <v>9821</v>
      </c>
      <c r="T98" s="63"/>
      <c r="U98" s="63"/>
      <c r="V98" s="63">
        <f t="shared" si="5"/>
        <v>100.19</v>
      </c>
      <c r="W98" s="63">
        <f t="shared" si="6"/>
        <v>0</v>
      </c>
      <c r="X98" s="66">
        <v>100</v>
      </c>
      <c r="Y98" s="18">
        <f t="shared" si="7"/>
        <v>9000</v>
      </c>
      <c r="Z98" s="18" t="s">
        <v>31</v>
      </c>
      <c r="AA98" s="81">
        <v>43920</v>
      </c>
      <c r="AB98" s="8"/>
    </row>
    <row r="99" ht="18" customHeight="1" spans="2:28">
      <c r="B99" s="20" t="s">
        <v>1730</v>
      </c>
      <c r="C99" s="18">
        <v>318317501</v>
      </c>
      <c r="D99" s="18" t="s">
        <v>1731</v>
      </c>
      <c r="E99" s="18">
        <v>17179870420</v>
      </c>
      <c r="F99" s="18" t="s">
        <v>152</v>
      </c>
      <c r="G99" s="18">
        <v>1000</v>
      </c>
      <c r="H99" s="17" t="s">
        <v>1694</v>
      </c>
      <c r="I99" s="17" t="s">
        <v>1695</v>
      </c>
      <c r="J99" s="38" t="s">
        <v>103</v>
      </c>
      <c r="K99" s="17" t="s">
        <v>1719</v>
      </c>
      <c r="L99" s="39" t="s">
        <v>1730</v>
      </c>
      <c r="M99" s="40">
        <v>0</v>
      </c>
      <c r="N99" s="33">
        <v>0</v>
      </c>
      <c r="O99" s="34">
        <v>9088</v>
      </c>
      <c r="P99" s="34">
        <v>54.48</v>
      </c>
      <c r="Q99" s="34">
        <v>9088</v>
      </c>
      <c r="R99" s="63">
        <f t="shared" si="4"/>
        <v>9033.52</v>
      </c>
      <c r="S99" s="64">
        <v>8933</v>
      </c>
      <c r="T99" s="63"/>
      <c r="U99" s="63"/>
      <c r="V99" s="63">
        <f t="shared" si="5"/>
        <v>100.52</v>
      </c>
      <c r="W99" s="63">
        <f t="shared" si="6"/>
        <v>0</v>
      </c>
      <c r="X99" s="66">
        <v>100</v>
      </c>
      <c r="Y99" s="18">
        <f t="shared" si="7"/>
        <v>9000</v>
      </c>
      <c r="Z99" s="18" t="s">
        <v>31</v>
      </c>
      <c r="AA99" s="81">
        <v>43920</v>
      </c>
      <c r="AB99" s="8"/>
    </row>
    <row r="100" ht="18" customHeight="1" spans="2:28">
      <c r="B100" s="20" t="s">
        <v>1732</v>
      </c>
      <c r="C100" s="18">
        <v>539369577</v>
      </c>
      <c r="D100" s="18" t="s">
        <v>1733</v>
      </c>
      <c r="E100" s="18">
        <v>17179870144</v>
      </c>
      <c r="F100" s="18" t="s">
        <v>152</v>
      </c>
      <c r="G100" s="18">
        <v>1000</v>
      </c>
      <c r="H100" s="17" t="s">
        <v>1694</v>
      </c>
      <c r="I100" s="17" t="s">
        <v>1695</v>
      </c>
      <c r="J100" s="38" t="s">
        <v>103</v>
      </c>
      <c r="K100" s="17" t="s">
        <v>1719</v>
      </c>
      <c r="L100" s="39" t="s">
        <v>1732</v>
      </c>
      <c r="M100" s="40">
        <v>0</v>
      </c>
      <c r="N100" s="33">
        <v>0</v>
      </c>
      <c r="O100" s="34">
        <v>8890</v>
      </c>
      <c r="P100" s="34">
        <v>53.3</v>
      </c>
      <c r="Q100" s="34">
        <v>8890</v>
      </c>
      <c r="R100" s="63">
        <f t="shared" si="4"/>
        <v>8836.7</v>
      </c>
      <c r="S100" s="64">
        <v>8736</v>
      </c>
      <c r="T100" s="63"/>
      <c r="U100" s="63"/>
      <c r="V100" s="63">
        <f t="shared" si="5"/>
        <v>100.7</v>
      </c>
      <c r="W100" s="63">
        <f t="shared" si="6"/>
        <v>0</v>
      </c>
      <c r="X100" s="66">
        <v>100</v>
      </c>
      <c r="Y100" s="18">
        <f t="shared" si="7"/>
        <v>9000</v>
      </c>
      <c r="Z100" s="18" t="s">
        <v>31</v>
      </c>
      <c r="AA100" s="81">
        <v>43920</v>
      </c>
      <c r="AB100" s="8"/>
    </row>
    <row r="101" ht="18" customHeight="1" spans="2:28">
      <c r="B101" s="20" t="s">
        <v>1734</v>
      </c>
      <c r="C101" s="18">
        <v>961065477</v>
      </c>
      <c r="D101" s="18" t="s">
        <v>1735</v>
      </c>
      <c r="E101" s="18">
        <v>17179870417</v>
      </c>
      <c r="F101" s="18" t="s">
        <v>152</v>
      </c>
      <c r="G101" s="18">
        <v>1000</v>
      </c>
      <c r="H101" s="17" t="s">
        <v>1694</v>
      </c>
      <c r="I101" s="17" t="s">
        <v>1695</v>
      </c>
      <c r="J101" s="38" t="s">
        <v>103</v>
      </c>
      <c r="K101" s="17" t="s">
        <v>1719</v>
      </c>
      <c r="L101" s="39" t="s">
        <v>1734</v>
      </c>
      <c r="M101" s="40">
        <v>100.01</v>
      </c>
      <c r="N101" s="33">
        <v>0</v>
      </c>
      <c r="O101" s="34">
        <v>9188</v>
      </c>
      <c r="P101" s="34">
        <v>55.08</v>
      </c>
      <c r="Q101" s="34">
        <v>9188</v>
      </c>
      <c r="R101" s="63">
        <f t="shared" si="4"/>
        <v>9232.93</v>
      </c>
      <c r="S101" s="64">
        <v>9132</v>
      </c>
      <c r="T101" s="63"/>
      <c r="U101" s="63"/>
      <c r="V101" s="63">
        <f t="shared" si="5"/>
        <v>100.93</v>
      </c>
      <c r="W101" s="63">
        <f t="shared" si="6"/>
        <v>0</v>
      </c>
      <c r="X101" s="66">
        <v>100</v>
      </c>
      <c r="Y101" s="18">
        <f t="shared" si="7"/>
        <v>9000</v>
      </c>
      <c r="Z101" s="18" t="s">
        <v>31</v>
      </c>
      <c r="AA101" s="81">
        <v>43920</v>
      </c>
      <c r="AB101" s="8"/>
    </row>
    <row r="102" ht="18" customHeight="1" spans="2:28">
      <c r="B102" s="20" t="s">
        <v>1736</v>
      </c>
      <c r="C102" s="18">
        <v>830720723</v>
      </c>
      <c r="D102" s="18" t="s">
        <v>1737</v>
      </c>
      <c r="E102" s="18">
        <v>17179870364</v>
      </c>
      <c r="F102" s="18" t="s">
        <v>152</v>
      </c>
      <c r="G102" s="18">
        <v>1000</v>
      </c>
      <c r="H102" s="18" t="s">
        <v>1738</v>
      </c>
      <c r="I102" s="18" t="s">
        <v>1739</v>
      </c>
      <c r="J102" s="41" t="s">
        <v>109</v>
      </c>
      <c r="K102" s="18" t="s">
        <v>1740</v>
      </c>
      <c r="L102" s="39" t="s">
        <v>1736</v>
      </c>
      <c r="M102" s="40">
        <v>0</v>
      </c>
      <c r="N102" s="33">
        <v>0</v>
      </c>
      <c r="O102" s="34">
        <v>9080</v>
      </c>
      <c r="P102" s="34">
        <v>54.4</v>
      </c>
      <c r="Q102" s="34">
        <v>9080</v>
      </c>
      <c r="R102" s="63">
        <f t="shared" si="4"/>
        <v>9025.6</v>
      </c>
      <c r="S102" s="64">
        <v>5000</v>
      </c>
      <c r="T102" s="63"/>
      <c r="U102" s="63"/>
      <c r="V102" s="63">
        <f t="shared" si="5"/>
        <v>4025.6</v>
      </c>
      <c r="W102" s="63">
        <f t="shared" si="6"/>
        <v>0</v>
      </c>
      <c r="X102" s="65">
        <v>0.5</v>
      </c>
      <c r="Y102" s="18" t="str">
        <f t="shared" si="7"/>
        <v/>
      </c>
      <c r="Z102" s="18" t="s">
        <v>31</v>
      </c>
      <c r="AA102" s="81">
        <v>43920</v>
      </c>
      <c r="AB102" s="8"/>
    </row>
    <row r="103" ht="18" customHeight="1" spans="2:28">
      <c r="B103" s="20" t="s">
        <v>1741</v>
      </c>
      <c r="C103" s="17">
        <v>865222965</v>
      </c>
      <c r="D103" s="17" t="s">
        <v>1742</v>
      </c>
      <c r="E103" s="17">
        <v>17179870145</v>
      </c>
      <c r="F103" s="17" t="s">
        <v>152</v>
      </c>
      <c r="G103" s="18">
        <v>1000</v>
      </c>
      <c r="H103" s="17" t="s">
        <v>1738</v>
      </c>
      <c r="I103" s="17" t="s">
        <v>1739</v>
      </c>
      <c r="J103" s="41" t="s">
        <v>109</v>
      </c>
      <c r="K103" s="17" t="s">
        <v>1740</v>
      </c>
      <c r="L103" s="20" t="s">
        <v>1741</v>
      </c>
      <c r="M103" s="40">
        <v>0</v>
      </c>
      <c r="N103" s="33">
        <v>0</v>
      </c>
      <c r="O103" s="34">
        <v>8985</v>
      </c>
      <c r="P103" s="34">
        <v>53.85</v>
      </c>
      <c r="Q103" s="34">
        <v>8985</v>
      </c>
      <c r="R103" s="63">
        <f t="shared" si="4"/>
        <v>8931.15</v>
      </c>
      <c r="S103" s="64">
        <v>8831</v>
      </c>
      <c r="T103" s="63"/>
      <c r="U103" s="63"/>
      <c r="V103" s="63">
        <f t="shared" si="5"/>
        <v>100.15</v>
      </c>
      <c r="W103" s="63">
        <f t="shared" si="6"/>
        <v>0</v>
      </c>
      <c r="X103" s="66">
        <v>100</v>
      </c>
      <c r="Y103" s="18">
        <f t="shared" si="7"/>
        <v>9000</v>
      </c>
      <c r="Z103" s="18" t="s">
        <v>31</v>
      </c>
      <c r="AA103" s="81">
        <v>43920</v>
      </c>
      <c r="AB103" s="8"/>
    </row>
    <row r="104" ht="18" customHeight="1" spans="2:28">
      <c r="B104" s="20" t="s">
        <v>1743</v>
      </c>
      <c r="C104" s="17">
        <v>479674637</v>
      </c>
      <c r="D104" s="17" t="s">
        <v>1744</v>
      </c>
      <c r="E104" s="17">
        <v>17179870174</v>
      </c>
      <c r="F104" s="17" t="s">
        <v>152</v>
      </c>
      <c r="G104" s="18">
        <v>1000</v>
      </c>
      <c r="H104" s="17" t="s">
        <v>1738</v>
      </c>
      <c r="I104" s="17" t="s">
        <v>1739</v>
      </c>
      <c r="J104" s="41" t="s">
        <v>109</v>
      </c>
      <c r="K104" s="17" t="s">
        <v>1740</v>
      </c>
      <c r="L104" s="20" t="s">
        <v>1743</v>
      </c>
      <c r="M104" s="40">
        <v>0</v>
      </c>
      <c r="N104" s="33">
        <v>0</v>
      </c>
      <c r="O104" s="34">
        <v>8986</v>
      </c>
      <c r="P104" s="34">
        <v>53.86</v>
      </c>
      <c r="Q104" s="34">
        <v>8986</v>
      </c>
      <c r="R104" s="63">
        <f t="shared" si="4"/>
        <v>8932.14</v>
      </c>
      <c r="S104" s="64">
        <v>8832</v>
      </c>
      <c r="T104" s="63"/>
      <c r="U104" s="63"/>
      <c r="V104" s="63">
        <f t="shared" si="5"/>
        <v>100.14</v>
      </c>
      <c r="W104" s="63">
        <f t="shared" si="6"/>
        <v>0</v>
      </c>
      <c r="X104" s="66">
        <v>100</v>
      </c>
      <c r="Y104" s="18">
        <f t="shared" si="7"/>
        <v>9000</v>
      </c>
      <c r="Z104" s="18" t="s">
        <v>31</v>
      </c>
      <c r="AA104" s="81">
        <v>43920</v>
      </c>
      <c r="AB104" s="8"/>
    </row>
    <row r="105" ht="18" customHeight="1" spans="2:28">
      <c r="B105" s="20" t="s">
        <v>1745</v>
      </c>
      <c r="C105" s="17">
        <v>713397993</v>
      </c>
      <c r="D105" s="17" t="s">
        <v>1746</v>
      </c>
      <c r="E105" s="17">
        <v>17179870184</v>
      </c>
      <c r="F105" s="17" t="s">
        <v>152</v>
      </c>
      <c r="G105" s="18">
        <v>1000</v>
      </c>
      <c r="H105" s="17" t="s">
        <v>1738</v>
      </c>
      <c r="I105" s="17" t="s">
        <v>1739</v>
      </c>
      <c r="J105" s="41" t="s">
        <v>109</v>
      </c>
      <c r="K105" s="17" t="s">
        <v>1740</v>
      </c>
      <c r="L105" s="20" t="s">
        <v>1745</v>
      </c>
      <c r="M105" s="40">
        <v>100.21</v>
      </c>
      <c r="N105" s="33">
        <v>0</v>
      </c>
      <c r="O105" s="34">
        <v>8593</v>
      </c>
      <c r="P105" s="34">
        <v>51.53</v>
      </c>
      <c r="Q105" s="34">
        <v>8593</v>
      </c>
      <c r="R105" s="63">
        <f t="shared" si="4"/>
        <v>8641.68</v>
      </c>
      <c r="S105" s="64">
        <v>8541</v>
      </c>
      <c r="T105" s="63"/>
      <c r="U105" s="63"/>
      <c r="V105" s="63">
        <f t="shared" si="5"/>
        <v>100.68</v>
      </c>
      <c r="W105" s="63">
        <f t="shared" si="6"/>
        <v>0</v>
      </c>
      <c r="X105" s="66">
        <v>100</v>
      </c>
      <c r="Y105" s="18">
        <f t="shared" si="7"/>
        <v>9000</v>
      </c>
      <c r="Z105" s="18" t="s">
        <v>31</v>
      </c>
      <c r="AA105" s="81">
        <v>43920</v>
      </c>
      <c r="AB105" s="8"/>
    </row>
    <row r="106" ht="18" customHeight="1" spans="2:28">
      <c r="B106" s="20" t="s">
        <v>1747</v>
      </c>
      <c r="C106" s="17">
        <v>664782657</v>
      </c>
      <c r="D106" s="17" t="s">
        <v>1748</v>
      </c>
      <c r="E106" s="17">
        <v>17179870243</v>
      </c>
      <c r="F106" s="17" t="s">
        <v>152</v>
      </c>
      <c r="G106" s="18">
        <v>1000</v>
      </c>
      <c r="H106" s="17" t="s">
        <v>1738</v>
      </c>
      <c r="I106" s="17" t="s">
        <v>1739</v>
      </c>
      <c r="J106" s="41" t="s">
        <v>109</v>
      </c>
      <c r="K106" s="17" t="s">
        <v>1740</v>
      </c>
      <c r="L106" s="20" t="s">
        <v>1747</v>
      </c>
      <c r="M106" s="40">
        <v>0</v>
      </c>
      <c r="N106" s="33">
        <v>0</v>
      </c>
      <c r="O106" s="34">
        <v>8885</v>
      </c>
      <c r="P106" s="34">
        <v>53.25</v>
      </c>
      <c r="Q106" s="34">
        <v>8885</v>
      </c>
      <c r="R106" s="63">
        <f t="shared" si="4"/>
        <v>8831.75</v>
      </c>
      <c r="S106" s="64">
        <v>8731</v>
      </c>
      <c r="T106" s="63"/>
      <c r="U106" s="63"/>
      <c r="V106" s="63">
        <f t="shared" si="5"/>
        <v>100.75</v>
      </c>
      <c r="W106" s="63">
        <f t="shared" si="6"/>
        <v>0</v>
      </c>
      <c r="X106" s="66">
        <v>100</v>
      </c>
      <c r="Y106" s="18">
        <f t="shared" si="7"/>
        <v>9000</v>
      </c>
      <c r="Z106" s="18" t="s">
        <v>31</v>
      </c>
      <c r="AA106" s="81">
        <v>43920</v>
      </c>
      <c r="AB106" s="8"/>
    </row>
    <row r="107" ht="18" customHeight="1" spans="2:28">
      <c r="B107" s="20" t="s">
        <v>1749</v>
      </c>
      <c r="C107" s="17">
        <v>629636694</v>
      </c>
      <c r="D107" s="17" t="s">
        <v>1750</v>
      </c>
      <c r="E107" s="17">
        <v>17179870437</v>
      </c>
      <c r="F107" s="17" t="s">
        <v>152</v>
      </c>
      <c r="G107" s="18">
        <v>1000</v>
      </c>
      <c r="H107" s="17" t="s">
        <v>1738</v>
      </c>
      <c r="I107" s="17" t="s">
        <v>1739</v>
      </c>
      <c r="J107" s="41" t="s">
        <v>109</v>
      </c>
      <c r="K107" s="17" t="s">
        <v>1740</v>
      </c>
      <c r="L107" s="20" t="s">
        <v>1749</v>
      </c>
      <c r="M107" s="40">
        <v>100.01</v>
      </c>
      <c r="N107" s="33">
        <v>0</v>
      </c>
      <c r="O107" s="34">
        <v>8893</v>
      </c>
      <c r="P107" s="34">
        <v>53.33</v>
      </c>
      <c r="Q107" s="34">
        <v>8893</v>
      </c>
      <c r="R107" s="63">
        <f t="shared" si="4"/>
        <v>8939.68</v>
      </c>
      <c r="S107" s="64">
        <v>8839</v>
      </c>
      <c r="T107" s="63"/>
      <c r="U107" s="63"/>
      <c r="V107" s="63">
        <f t="shared" si="5"/>
        <v>100.68</v>
      </c>
      <c r="W107" s="63">
        <f t="shared" si="6"/>
        <v>0</v>
      </c>
      <c r="X107" s="66">
        <v>100</v>
      </c>
      <c r="Y107" s="18">
        <f t="shared" si="7"/>
        <v>9000</v>
      </c>
      <c r="Z107" s="18" t="s">
        <v>31</v>
      </c>
      <c r="AA107" s="81">
        <v>43920</v>
      </c>
      <c r="AB107" s="8"/>
    </row>
    <row r="108" ht="18" customHeight="1" spans="2:28">
      <c r="B108" s="20" t="s">
        <v>1751</v>
      </c>
      <c r="C108" s="17">
        <v>160152841</v>
      </c>
      <c r="D108" s="17" t="s">
        <v>1752</v>
      </c>
      <c r="E108" s="17">
        <v>17179870249</v>
      </c>
      <c r="F108" s="17" t="s">
        <v>152</v>
      </c>
      <c r="G108" s="18">
        <v>1000</v>
      </c>
      <c r="H108" s="17" t="s">
        <v>1738</v>
      </c>
      <c r="I108" s="17" t="s">
        <v>1739</v>
      </c>
      <c r="J108" s="41" t="s">
        <v>109</v>
      </c>
      <c r="K108" s="17" t="s">
        <v>1740</v>
      </c>
      <c r="L108" s="20" t="s">
        <v>1751</v>
      </c>
      <c r="M108" s="40">
        <v>100.01</v>
      </c>
      <c r="N108" s="33">
        <v>0</v>
      </c>
      <c r="O108" s="34">
        <v>8893</v>
      </c>
      <c r="P108" s="34">
        <v>53.33</v>
      </c>
      <c r="Q108" s="34">
        <v>8893</v>
      </c>
      <c r="R108" s="63">
        <f t="shared" si="4"/>
        <v>8939.68</v>
      </c>
      <c r="S108" s="64">
        <v>8839</v>
      </c>
      <c r="T108" s="63"/>
      <c r="U108" s="63"/>
      <c r="V108" s="63">
        <f t="shared" si="5"/>
        <v>100.68</v>
      </c>
      <c r="W108" s="63">
        <f t="shared" si="6"/>
        <v>0</v>
      </c>
      <c r="X108" s="66">
        <v>100</v>
      </c>
      <c r="Y108" s="18">
        <f t="shared" si="7"/>
        <v>9000</v>
      </c>
      <c r="Z108" s="18" t="s">
        <v>31</v>
      </c>
      <c r="AA108" s="81">
        <v>43920</v>
      </c>
      <c r="AB108" s="8"/>
    </row>
    <row r="109" ht="18" customHeight="1" spans="2:28">
      <c r="B109" s="20" t="s">
        <v>1753</v>
      </c>
      <c r="C109" s="17">
        <v>127502117</v>
      </c>
      <c r="D109" s="17" t="s">
        <v>1754</v>
      </c>
      <c r="E109" s="17">
        <v>17179870334</v>
      </c>
      <c r="F109" s="17" t="s">
        <v>152</v>
      </c>
      <c r="G109" s="18">
        <v>1000</v>
      </c>
      <c r="H109" s="17" t="s">
        <v>1738</v>
      </c>
      <c r="I109" s="17" t="s">
        <v>1739</v>
      </c>
      <c r="J109" s="41" t="s">
        <v>109</v>
      </c>
      <c r="K109" s="17" t="s">
        <v>1740</v>
      </c>
      <c r="L109" s="20" t="s">
        <v>1753</v>
      </c>
      <c r="M109" s="40">
        <v>100.21</v>
      </c>
      <c r="N109" s="33">
        <v>0</v>
      </c>
      <c r="O109" s="34">
        <v>8996</v>
      </c>
      <c r="P109" s="34">
        <v>53.96</v>
      </c>
      <c r="Q109" s="34">
        <v>8996</v>
      </c>
      <c r="R109" s="63">
        <f t="shared" si="4"/>
        <v>9042.25</v>
      </c>
      <c r="S109" s="64">
        <v>8942</v>
      </c>
      <c r="T109" s="63"/>
      <c r="U109" s="63"/>
      <c r="V109" s="63">
        <f t="shared" si="5"/>
        <v>100.25</v>
      </c>
      <c r="W109" s="63">
        <f t="shared" si="6"/>
        <v>0</v>
      </c>
      <c r="X109" s="66">
        <v>100</v>
      </c>
      <c r="Y109" s="18">
        <f t="shared" si="7"/>
        <v>9000</v>
      </c>
      <c r="Z109" s="18" t="s">
        <v>31</v>
      </c>
      <c r="AA109" s="81">
        <v>43920</v>
      </c>
      <c r="AB109" s="8"/>
    </row>
    <row r="110" ht="18" customHeight="1" spans="2:28">
      <c r="B110" s="20" t="s">
        <v>1755</v>
      </c>
      <c r="C110" s="17">
        <v>530912608</v>
      </c>
      <c r="D110" s="17" t="s">
        <v>1756</v>
      </c>
      <c r="E110" s="17">
        <v>17179870246</v>
      </c>
      <c r="F110" s="17" t="s">
        <v>152</v>
      </c>
      <c r="G110" s="18">
        <v>1000</v>
      </c>
      <c r="H110" s="17" t="s">
        <v>1738</v>
      </c>
      <c r="I110" s="17" t="s">
        <v>1739</v>
      </c>
      <c r="J110" s="41" t="s">
        <v>109</v>
      </c>
      <c r="K110" s="17" t="s">
        <v>1740</v>
      </c>
      <c r="L110" s="20" t="s">
        <v>1755</v>
      </c>
      <c r="M110" s="40">
        <v>0</v>
      </c>
      <c r="N110" s="33">
        <v>0</v>
      </c>
      <c r="O110" s="34">
        <v>9087</v>
      </c>
      <c r="P110" s="34">
        <v>54.47</v>
      </c>
      <c r="Q110" s="34">
        <v>9087</v>
      </c>
      <c r="R110" s="63">
        <f t="shared" si="4"/>
        <v>9032.53</v>
      </c>
      <c r="S110" s="64">
        <v>8932</v>
      </c>
      <c r="T110" s="63"/>
      <c r="U110" s="63"/>
      <c r="V110" s="63">
        <f t="shared" si="5"/>
        <v>100.53</v>
      </c>
      <c r="W110" s="63">
        <f t="shared" si="6"/>
        <v>0</v>
      </c>
      <c r="X110" s="66">
        <v>100</v>
      </c>
      <c r="Y110" s="18">
        <f t="shared" si="7"/>
        <v>9000</v>
      </c>
      <c r="Z110" s="18" t="s">
        <v>31</v>
      </c>
      <c r="AA110" s="81">
        <v>43920</v>
      </c>
      <c r="AB110" s="8"/>
    </row>
    <row r="111" ht="18" customHeight="1" spans="2:28">
      <c r="B111" s="20" t="s">
        <v>1757</v>
      </c>
      <c r="C111" s="17">
        <v>523841402</v>
      </c>
      <c r="D111" s="17" t="s">
        <v>1758</v>
      </c>
      <c r="E111" s="17">
        <v>17179870214</v>
      </c>
      <c r="F111" s="17" t="s">
        <v>152</v>
      </c>
      <c r="G111" s="18">
        <v>1000</v>
      </c>
      <c r="H111" s="17" t="s">
        <v>1738</v>
      </c>
      <c r="I111" s="17" t="s">
        <v>1739</v>
      </c>
      <c r="J111" s="41" t="s">
        <v>109</v>
      </c>
      <c r="K111" s="17" t="s">
        <v>1759</v>
      </c>
      <c r="L111" s="20" t="s">
        <v>1757</v>
      </c>
      <c r="M111" s="40">
        <v>0</v>
      </c>
      <c r="N111" s="33">
        <v>0</v>
      </c>
      <c r="O111" s="34">
        <v>9281</v>
      </c>
      <c r="P111" s="34">
        <v>55.61</v>
      </c>
      <c r="Q111" s="34">
        <v>9281</v>
      </c>
      <c r="R111" s="63">
        <f t="shared" si="4"/>
        <v>9225.39</v>
      </c>
      <c r="S111" s="64">
        <v>9125</v>
      </c>
      <c r="T111" s="63"/>
      <c r="U111" s="63"/>
      <c r="V111" s="63">
        <f t="shared" si="5"/>
        <v>100.39</v>
      </c>
      <c r="W111" s="63">
        <f t="shared" si="6"/>
        <v>0</v>
      </c>
      <c r="X111" s="66">
        <v>100</v>
      </c>
      <c r="Y111" s="18">
        <f t="shared" si="7"/>
        <v>9000</v>
      </c>
      <c r="Z111" s="18" t="s">
        <v>31</v>
      </c>
      <c r="AA111" s="81">
        <v>43920</v>
      </c>
      <c r="AB111" s="8"/>
    </row>
    <row r="112" ht="18" customHeight="1" spans="2:28">
      <c r="B112" s="20" t="s">
        <v>1760</v>
      </c>
      <c r="C112" s="17">
        <v>942126226</v>
      </c>
      <c r="D112" s="17" t="s">
        <v>1761</v>
      </c>
      <c r="E112" s="17">
        <v>17179870242</v>
      </c>
      <c r="F112" s="17" t="s">
        <v>152</v>
      </c>
      <c r="G112" s="18">
        <v>1000</v>
      </c>
      <c r="H112" s="17" t="s">
        <v>1738</v>
      </c>
      <c r="I112" s="17" t="s">
        <v>1739</v>
      </c>
      <c r="J112" s="41" t="s">
        <v>109</v>
      </c>
      <c r="K112" s="17" t="s">
        <v>1759</v>
      </c>
      <c r="L112" s="20" t="s">
        <v>1760</v>
      </c>
      <c r="M112" s="40">
        <v>0</v>
      </c>
      <c r="N112" s="33">
        <v>0</v>
      </c>
      <c r="O112" s="34">
        <v>9188</v>
      </c>
      <c r="P112" s="34">
        <v>55.08</v>
      </c>
      <c r="Q112" s="34">
        <v>9188</v>
      </c>
      <c r="R112" s="63">
        <f t="shared" si="4"/>
        <v>9132.92</v>
      </c>
      <c r="S112" s="64">
        <v>9032</v>
      </c>
      <c r="T112" s="63"/>
      <c r="U112" s="63"/>
      <c r="V112" s="63">
        <f t="shared" si="5"/>
        <v>100.92</v>
      </c>
      <c r="W112" s="63">
        <f t="shared" si="6"/>
        <v>0</v>
      </c>
      <c r="X112" s="66">
        <v>100</v>
      </c>
      <c r="Y112" s="18">
        <f t="shared" si="7"/>
        <v>9000</v>
      </c>
      <c r="Z112" s="18" t="s">
        <v>31</v>
      </c>
      <c r="AA112" s="81">
        <v>43920</v>
      </c>
      <c r="AB112" s="8"/>
    </row>
    <row r="113" s="1" customFormat="1" ht="18" customHeight="1" spans="2:28">
      <c r="B113" s="20" t="s">
        <v>1762</v>
      </c>
      <c r="C113" s="17">
        <v>537913785</v>
      </c>
      <c r="D113" s="17" t="s">
        <v>1763</v>
      </c>
      <c r="E113" s="17">
        <v>17179870435</v>
      </c>
      <c r="F113" s="17" t="s">
        <v>152</v>
      </c>
      <c r="G113" s="18">
        <v>1000</v>
      </c>
      <c r="H113" s="17" t="s">
        <v>1738</v>
      </c>
      <c r="I113" s="17" t="s">
        <v>1739</v>
      </c>
      <c r="J113" s="41" t="s">
        <v>109</v>
      </c>
      <c r="K113" s="17" t="s">
        <v>1759</v>
      </c>
      <c r="L113" s="20" t="s">
        <v>1762</v>
      </c>
      <c r="M113" s="40">
        <v>0</v>
      </c>
      <c r="N113" s="33">
        <v>0</v>
      </c>
      <c r="O113" s="34">
        <v>9480</v>
      </c>
      <c r="P113" s="34">
        <v>56.8</v>
      </c>
      <c r="Q113" s="34">
        <v>9480</v>
      </c>
      <c r="R113" s="63">
        <f t="shared" si="4"/>
        <v>9423.2</v>
      </c>
      <c r="S113" s="64">
        <v>5000</v>
      </c>
      <c r="T113" s="63"/>
      <c r="U113" s="63"/>
      <c r="V113" s="63">
        <f t="shared" si="5"/>
        <v>4423.2</v>
      </c>
      <c r="W113" s="63">
        <f t="shared" si="6"/>
        <v>0</v>
      </c>
      <c r="X113" s="65">
        <v>0.5</v>
      </c>
      <c r="Y113" s="18" t="str">
        <f t="shared" si="7"/>
        <v/>
      </c>
      <c r="Z113" s="18" t="s">
        <v>31</v>
      </c>
      <c r="AA113" s="81">
        <v>43920</v>
      </c>
      <c r="AB113" s="82"/>
    </row>
    <row r="114" s="1" customFormat="1" ht="18" customHeight="1" spans="2:28">
      <c r="B114" s="20" t="s">
        <v>1764</v>
      </c>
      <c r="C114" s="17">
        <v>645501103</v>
      </c>
      <c r="D114" s="17" t="s">
        <v>1765</v>
      </c>
      <c r="E114" s="17">
        <v>17179870429</v>
      </c>
      <c r="F114" s="17" t="s">
        <v>152</v>
      </c>
      <c r="G114" s="18">
        <v>1000</v>
      </c>
      <c r="H114" s="17" t="s">
        <v>1738</v>
      </c>
      <c r="I114" s="17" t="s">
        <v>1739</v>
      </c>
      <c r="J114" s="41" t="s">
        <v>109</v>
      </c>
      <c r="K114" s="17" t="s">
        <v>1759</v>
      </c>
      <c r="L114" s="20" t="s">
        <v>1764</v>
      </c>
      <c r="M114" s="40">
        <v>0</v>
      </c>
      <c r="N114" s="33">
        <v>0</v>
      </c>
      <c r="O114" s="34">
        <v>8989</v>
      </c>
      <c r="P114" s="34">
        <v>53.89</v>
      </c>
      <c r="Q114" s="34">
        <v>8989</v>
      </c>
      <c r="R114" s="63">
        <f t="shared" si="4"/>
        <v>8935.11</v>
      </c>
      <c r="S114" s="64">
        <v>8835</v>
      </c>
      <c r="T114" s="63"/>
      <c r="U114" s="63"/>
      <c r="V114" s="63">
        <f t="shared" si="5"/>
        <v>100.11</v>
      </c>
      <c r="W114" s="63">
        <f t="shared" si="6"/>
        <v>0</v>
      </c>
      <c r="X114" s="66">
        <v>100</v>
      </c>
      <c r="Y114" s="18">
        <f t="shared" si="7"/>
        <v>9000</v>
      </c>
      <c r="Z114" s="18" t="s">
        <v>31</v>
      </c>
      <c r="AA114" s="81">
        <v>43920</v>
      </c>
      <c r="AB114" s="82"/>
    </row>
    <row r="115" s="1" customFormat="1" ht="18" customHeight="1" spans="2:28">
      <c r="B115" s="20" t="s">
        <v>1766</v>
      </c>
      <c r="C115" s="17">
        <v>696840562</v>
      </c>
      <c r="D115" s="17" t="s">
        <v>1767</v>
      </c>
      <c r="E115" s="17">
        <v>17179870244</v>
      </c>
      <c r="F115" s="17" t="s">
        <v>152</v>
      </c>
      <c r="G115" s="18">
        <v>1000</v>
      </c>
      <c r="H115" s="17" t="s">
        <v>1738</v>
      </c>
      <c r="I115" s="17" t="s">
        <v>1739</v>
      </c>
      <c r="J115" s="41" t="s">
        <v>109</v>
      </c>
      <c r="K115" s="17" t="s">
        <v>1759</v>
      </c>
      <c r="L115" s="20" t="s">
        <v>1766</v>
      </c>
      <c r="M115" s="40">
        <v>100.21</v>
      </c>
      <c r="N115" s="33">
        <v>0</v>
      </c>
      <c r="O115" s="34">
        <v>8886</v>
      </c>
      <c r="P115" s="34">
        <v>53.26</v>
      </c>
      <c r="Q115" s="34">
        <v>8886</v>
      </c>
      <c r="R115" s="63">
        <f t="shared" si="4"/>
        <v>8932.95</v>
      </c>
      <c r="S115" s="64">
        <v>8832</v>
      </c>
      <c r="T115" s="63"/>
      <c r="U115" s="63"/>
      <c r="V115" s="63">
        <f t="shared" si="5"/>
        <v>100.95</v>
      </c>
      <c r="W115" s="63">
        <f t="shared" si="6"/>
        <v>0</v>
      </c>
      <c r="X115" s="66">
        <v>100</v>
      </c>
      <c r="Y115" s="18">
        <f t="shared" si="7"/>
        <v>9000</v>
      </c>
      <c r="Z115" s="18" t="s">
        <v>31</v>
      </c>
      <c r="AA115" s="81">
        <v>43920</v>
      </c>
      <c r="AB115" s="82"/>
    </row>
    <row r="116" s="1" customFormat="1" ht="18" customHeight="1" spans="2:28">
      <c r="B116" s="20" t="s">
        <v>1768</v>
      </c>
      <c r="C116" s="17">
        <v>980599862</v>
      </c>
      <c r="D116" s="17" t="s">
        <v>1769</v>
      </c>
      <c r="E116" s="17">
        <v>17179870241</v>
      </c>
      <c r="F116" s="17" t="s">
        <v>152</v>
      </c>
      <c r="G116" s="18">
        <v>1000</v>
      </c>
      <c r="H116" s="17" t="s">
        <v>1738</v>
      </c>
      <c r="I116" s="17" t="s">
        <v>1739</v>
      </c>
      <c r="J116" s="41" t="s">
        <v>109</v>
      </c>
      <c r="K116" s="17" t="s">
        <v>1759</v>
      </c>
      <c r="L116" s="20" t="s">
        <v>1768</v>
      </c>
      <c r="M116" s="40">
        <v>0</v>
      </c>
      <c r="N116" s="33">
        <v>0</v>
      </c>
      <c r="O116" s="34">
        <v>8791</v>
      </c>
      <c r="P116" s="34">
        <v>52.71</v>
      </c>
      <c r="Q116" s="34">
        <v>8791</v>
      </c>
      <c r="R116" s="63">
        <f t="shared" si="4"/>
        <v>8738.29</v>
      </c>
      <c r="S116" s="64">
        <v>8638</v>
      </c>
      <c r="T116" s="63"/>
      <c r="U116" s="63"/>
      <c r="V116" s="63">
        <f t="shared" si="5"/>
        <v>100.29</v>
      </c>
      <c r="W116" s="63">
        <f t="shared" si="6"/>
        <v>0</v>
      </c>
      <c r="X116" s="66">
        <v>100</v>
      </c>
      <c r="Y116" s="18">
        <f t="shared" si="7"/>
        <v>9000</v>
      </c>
      <c r="Z116" s="18" t="s">
        <v>31</v>
      </c>
      <c r="AA116" s="81">
        <v>43920</v>
      </c>
      <c r="AB116" s="82"/>
    </row>
    <row r="117" s="1" customFormat="1" ht="18" customHeight="1" spans="2:28">
      <c r="B117" s="20" t="s">
        <v>1770</v>
      </c>
      <c r="C117" s="17">
        <v>874112155</v>
      </c>
      <c r="D117" s="17" t="s">
        <v>1771</v>
      </c>
      <c r="E117" s="17">
        <v>17179870274</v>
      </c>
      <c r="F117" s="17" t="s">
        <v>152</v>
      </c>
      <c r="G117" s="18">
        <v>1000</v>
      </c>
      <c r="H117" s="17" t="s">
        <v>1738</v>
      </c>
      <c r="I117" s="17" t="s">
        <v>1739</v>
      </c>
      <c r="J117" s="41" t="s">
        <v>109</v>
      </c>
      <c r="K117" s="17" t="s">
        <v>1759</v>
      </c>
      <c r="L117" s="20" t="s">
        <v>1770</v>
      </c>
      <c r="M117" s="40">
        <v>0</v>
      </c>
      <c r="N117" s="33">
        <v>0</v>
      </c>
      <c r="O117" s="34">
        <v>8888</v>
      </c>
      <c r="P117" s="34">
        <v>53.28</v>
      </c>
      <c r="Q117" s="34">
        <v>8888</v>
      </c>
      <c r="R117" s="63">
        <f t="shared" si="4"/>
        <v>8834.72</v>
      </c>
      <c r="S117" s="64">
        <v>8734</v>
      </c>
      <c r="T117" s="63"/>
      <c r="U117" s="63"/>
      <c r="V117" s="63">
        <f t="shared" si="5"/>
        <v>100.72</v>
      </c>
      <c r="W117" s="63">
        <f t="shared" si="6"/>
        <v>0</v>
      </c>
      <c r="X117" s="66">
        <v>100</v>
      </c>
      <c r="Y117" s="18">
        <f t="shared" si="7"/>
        <v>9000</v>
      </c>
      <c r="Z117" s="18" t="s">
        <v>31</v>
      </c>
      <c r="AA117" s="81">
        <v>43920</v>
      </c>
      <c r="AB117" s="82"/>
    </row>
    <row r="118" s="1" customFormat="1" ht="18" customHeight="1" spans="2:28">
      <c r="B118" s="20" t="s">
        <v>1772</v>
      </c>
      <c r="C118" s="17">
        <v>671654089</v>
      </c>
      <c r="D118" s="17" t="s">
        <v>1773</v>
      </c>
      <c r="E118" s="17">
        <v>17179870341</v>
      </c>
      <c r="F118" s="17" t="s">
        <v>152</v>
      </c>
      <c r="G118" s="18">
        <v>1000</v>
      </c>
      <c r="H118" s="17" t="s">
        <v>1738</v>
      </c>
      <c r="I118" s="17" t="s">
        <v>1739</v>
      </c>
      <c r="J118" s="41" t="s">
        <v>109</v>
      </c>
      <c r="K118" s="17" t="s">
        <v>1759</v>
      </c>
      <c r="L118" s="20" t="s">
        <v>1772</v>
      </c>
      <c r="M118" s="40">
        <v>0</v>
      </c>
      <c r="N118" s="33">
        <v>0</v>
      </c>
      <c r="O118" s="34">
        <v>8882</v>
      </c>
      <c r="P118" s="34">
        <v>53.22</v>
      </c>
      <c r="Q118" s="34">
        <v>8882</v>
      </c>
      <c r="R118" s="63">
        <f t="shared" si="4"/>
        <v>8828.78</v>
      </c>
      <c r="S118" s="64">
        <v>8728</v>
      </c>
      <c r="T118" s="63"/>
      <c r="U118" s="63"/>
      <c r="V118" s="63">
        <f t="shared" si="5"/>
        <v>100.78</v>
      </c>
      <c r="W118" s="63">
        <f t="shared" si="6"/>
        <v>0</v>
      </c>
      <c r="X118" s="66">
        <v>100</v>
      </c>
      <c r="Y118" s="18">
        <f t="shared" si="7"/>
        <v>9000</v>
      </c>
      <c r="Z118" s="18" t="s">
        <v>31</v>
      </c>
      <c r="AA118" s="81">
        <v>43920</v>
      </c>
      <c r="AB118" s="82"/>
    </row>
    <row r="119" s="1" customFormat="1" ht="18" customHeight="1" spans="2:28">
      <c r="B119" s="20" t="s">
        <v>1774</v>
      </c>
      <c r="C119" s="17">
        <v>992310659</v>
      </c>
      <c r="D119" s="17" t="s">
        <v>1775</v>
      </c>
      <c r="E119" s="17">
        <v>17179870343</v>
      </c>
      <c r="F119" s="17" t="s">
        <v>152</v>
      </c>
      <c r="G119" s="18">
        <v>1000</v>
      </c>
      <c r="H119" s="17" t="s">
        <v>1738</v>
      </c>
      <c r="I119" s="17" t="s">
        <v>1739</v>
      </c>
      <c r="J119" s="41" t="s">
        <v>109</v>
      </c>
      <c r="K119" s="17" t="s">
        <v>1759</v>
      </c>
      <c r="L119" s="20" t="s">
        <v>1774</v>
      </c>
      <c r="M119" s="40">
        <v>0</v>
      </c>
      <c r="N119" s="33">
        <v>0</v>
      </c>
      <c r="O119" s="34">
        <v>8790</v>
      </c>
      <c r="P119" s="34">
        <v>52.7</v>
      </c>
      <c r="Q119" s="34">
        <v>8790</v>
      </c>
      <c r="R119" s="63">
        <f t="shared" si="4"/>
        <v>8737.3</v>
      </c>
      <c r="S119" s="64">
        <v>8637</v>
      </c>
      <c r="T119" s="63"/>
      <c r="U119" s="63"/>
      <c r="V119" s="63">
        <f t="shared" si="5"/>
        <v>100.3</v>
      </c>
      <c r="W119" s="63">
        <f t="shared" si="6"/>
        <v>0</v>
      </c>
      <c r="X119" s="66">
        <v>100</v>
      </c>
      <c r="Y119" s="18">
        <f t="shared" si="7"/>
        <v>9000</v>
      </c>
      <c r="Z119" s="18" t="s">
        <v>31</v>
      </c>
      <c r="AA119" s="81">
        <v>43920</v>
      </c>
      <c r="AB119" s="82"/>
    </row>
    <row r="120" s="1" customFormat="1" ht="18" customHeight="1" spans="2:28">
      <c r="B120" s="20" t="s">
        <v>1776</v>
      </c>
      <c r="C120" s="17">
        <v>335994632</v>
      </c>
      <c r="D120" s="17" t="s">
        <v>1777</v>
      </c>
      <c r="E120" s="17">
        <v>17179870346</v>
      </c>
      <c r="F120" s="17" t="s">
        <v>152</v>
      </c>
      <c r="G120" s="18">
        <v>1000</v>
      </c>
      <c r="H120" s="17" t="s">
        <v>1738</v>
      </c>
      <c r="I120" s="17" t="s">
        <v>1739</v>
      </c>
      <c r="J120" s="41" t="s">
        <v>109</v>
      </c>
      <c r="K120" s="17" t="s">
        <v>1759</v>
      </c>
      <c r="L120" s="20" t="s">
        <v>1776</v>
      </c>
      <c r="M120" s="40">
        <v>0</v>
      </c>
      <c r="N120" s="33">
        <v>0</v>
      </c>
      <c r="O120" s="34">
        <v>8983</v>
      </c>
      <c r="P120" s="34">
        <v>53.83</v>
      </c>
      <c r="Q120" s="34">
        <v>8983</v>
      </c>
      <c r="R120" s="63">
        <f t="shared" si="4"/>
        <v>8929.17</v>
      </c>
      <c r="S120" s="64">
        <v>8829</v>
      </c>
      <c r="T120" s="63"/>
      <c r="U120" s="63"/>
      <c r="V120" s="63">
        <f t="shared" si="5"/>
        <v>100.17</v>
      </c>
      <c r="W120" s="63">
        <f t="shared" si="6"/>
        <v>0</v>
      </c>
      <c r="X120" s="66">
        <v>100</v>
      </c>
      <c r="Y120" s="18">
        <f t="shared" si="7"/>
        <v>9000</v>
      </c>
      <c r="Z120" s="18" t="s">
        <v>31</v>
      </c>
      <c r="AA120" s="81">
        <v>43920</v>
      </c>
      <c r="AB120" s="82"/>
    </row>
    <row r="121" s="1" customFormat="1" ht="18" customHeight="1" spans="2:28">
      <c r="B121" s="20" t="s">
        <v>1778</v>
      </c>
      <c r="C121" s="17">
        <v>434533390</v>
      </c>
      <c r="D121" s="17" t="s">
        <v>1779</v>
      </c>
      <c r="E121" s="17">
        <v>17179870419</v>
      </c>
      <c r="F121" s="17" t="s">
        <v>152</v>
      </c>
      <c r="G121" s="18">
        <v>1000</v>
      </c>
      <c r="H121" s="17" t="s">
        <v>1780</v>
      </c>
      <c r="I121" s="17" t="s">
        <v>1781</v>
      </c>
      <c r="J121" s="38" t="s">
        <v>103</v>
      </c>
      <c r="K121" s="17" t="s">
        <v>1782</v>
      </c>
      <c r="L121" s="20" t="s">
        <v>1778</v>
      </c>
      <c r="M121" s="40">
        <v>0</v>
      </c>
      <c r="N121" s="33">
        <v>0</v>
      </c>
      <c r="O121" s="34">
        <v>8887</v>
      </c>
      <c r="P121" s="34">
        <v>53.27</v>
      </c>
      <c r="Q121" s="34">
        <v>8887</v>
      </c>
      <c r="R121" s="63">
        <f t="shared" si="4"/>
        <v>8833.73</v>
      </c>
      <c r="S121" s="64">
        <v>8733</v>
      </c>
      <c r="T121" s="63"/>
      <c r="U121" s="63"/>
      <c r="V121" s="63">
        <f t="shared" si="5"/>
        <v>100.73</v>
      </c>
      <c r="W121" s="63">
        <f t="shared" si="6"/>
        <v>0</v>
      </c>
      <c r="X121" s="66">
        <v>100</v>
      </c>
      <c r="Y121" s="18">
        <f t="shared" si="7"/>
        <v>9000</v>
      </c>
      <c r="Z121" s="18" t="s">
        <v>31</v>
      </c>
      <c r="AA121" s="81">
        <v>43920</v>
      </c>
      <c r="AB121" s="82"/>
    </row>
    <row r="122" s="1" customFormat="1" ht="18" customHeight="1" spans="2:28">
      <c r="B122" s="20" t="s">
        <v>1783</v>
      </c>
      <c r="C122" s="17">
        <v>531103685</v>
      </c>
      <c r="D122" s="17" t="s">
        <v>1784</v>
      </c>
      <c r="E122" s="17">
        <v>17179870416</v>
      </c>
      <c r="F122" s="17" t="s">
        <v>152</v>
      </c>
      <c r="G122" s="18">
        <v>1000</v>
      </c>
      <c r="H122" s="17" t="s">
        <v>1780</v>
      </c>
      <c r="I122" s="17" t="s">
        <v>1781</v>
      </c>
      <c r="J122" s="38" t="s">
        <v>103</v>
      </c>
      <c r="K122" s="17" t="s">
        <v>1782</v>
      </c>
      <c r="L122" s="20" t="s">
        <v>1783</v>
      </c>
      <c r="M122" s="40">
        <v>0</v>
      </c>
      <c r="N122" s="33">
        <v>0</v>
      </c>
      <c r="O122" s="34">
        <v>9685</v>
      </c>
      <c r="P122" s="34">
        <v>58.05</v>
      </c>
      <c r="Q122" s="34">
        <v>9685</v>
      </c>
      <c r="R122" s="63">
        <f t="shared" si="4"/>
        <v>9626.95</v>
      </c>
      <c r="S122" s="64">
        <v>9526</v>
      </c>
      <c r="T122" s="63"/>
      <c r="U122" s="63"/>
      <c r="V122" s="63">
        <f t="shared" si="5"/>
        <v>100.95</v>
      </c>
      <c r="W122" s="63">
        <f t="shared" si="6"/>
        <v>0</v>
      </c>
      <c r="X122" s="66">
        <v>100</v>
      </c>
      <c r="Y122" s="18">
        <f t="shared" si="7"/>
        <v>9000</v>
      </c>
      <c r="Z122" s="18" t="s">
        <v>31</v>
      </c>
      <c r="AA122" s="81">
        <v>43920</v>
      </c>
      <c r="AB122" s="82"/>
    </row>
    <row r="123" s="1" customFormat="1" ht="18" customHeight="1" spans="2:28">
      <c r="B123" s="20" t="s">
        <v>1785</v>
      </c>
      <c r="C123" s="17">
        <v>415229255</v>
      </c>
      <c r="D123" s="17" t="s">
        <v>1786</v>
      </c>
      <c r="E123" s="17">
        <v>17179870415</v>
      </c>
      <c r="F123" s="17" t="s">
        <v>152</v>
      </c>
      <c r="G123" s="18">
        <v>1000</v>
      </c>
      <c r="H123" s="17" t="s">
        <v>1780</v>
      </c>
      <c r="I123" s="17" t="s">
        <v>1781</v>
      </c>
      <c r="J123" s="38" t="s">
        <v>103</v>
      </c>
      <c r="K123" s="17" t="s">
        <v>1782</v>
      </c>
      <c r="L123" s="20" t="s">
        <v>1785</v>
      </c>
      <c r="M123" s="40">
        <v>0</v>
      </c>
      <c r="N123" s="33">
        <v>0</v>
      </c>
      <c r="O123" s="34">
        <v>13487</v>
      </c>
      <c r="P123" s="34">
        <v>80.87</v>
      </c>
      <c r="Q123" s="34">
        <v>13487</v>
      </c>
      <c r="R123" s="63">
        <f t="shared" si="4"/>
        <v>13406.13</v>
      </c>
      <c r="S123" s="64">
        <v>13306</v>
      </c>
      <c r="T123" s="63"/>
      <c r="U123" s="63"/>
      <c r="V123" s="63">
        <f t="shared" si="5"/>
        <v>100.13</v>
      </c>
      <c r="W123" s="63">
        <f t="shared" si="6"/>
        <v>0</v>
      </c>
      <c r="X123" s="66">
        <v>100</v>
      </c>
      <c r="Y123" s="18">
        <f t="shared" si="7"/>
        <v>9000</v>
      </c>
      <c r="Z123" s="18" t="s">
        <v>31</v>
      </c>
      <c r="AA123" s="81">
        <v>43920</v>
      </c>
      <c r="AB123" s="82"/>
    </row>
    <row r="124" s="1" customFormat="1" ht="18" customHeight="1" spans="2:28">
      <c r="B124" s="20" t="s">
        <v>1787</v>
      </c>
      <c r="C124" s="17">
        <v>347468942</v>
      </c>
      <c r="D124" s="17" t="s">
        <v>1788</v>
      </c>
      <c r="E124" s="17">
        <v>17179870413</v>
      </c>
      <c r="F124" s="17" t="s">
        <v>152</v>
      </c>
      <c r="G124" s="18">
        <v>1000</v>
      </c>
      <c r="H124" s="17" t="s">
        <v>1780</v>
      </c>
      <c r="I124" s="17" t="s">
        <v>1781</v>
      </c>
      <c r="J124" s="38" t="s">
        <v>103</v>
      </c>
      <c r="K124" s="17" t="s">
        <v>1782</v>
      </c>
      <c r="L124" s="20" t="s">
        <v>1787</v>
      </c>
      <c r="M124" s="40">
        <v>0</v>
      </c>
      <c r="N124" s="33">
        <v>0</v>
      </c>
      <c r="O124" s="34">
        <v>9386</v>
      </c>
      <c r="P124" s="34">
        <v>56.26</v>
      </c>
      <c r="Q124" s="34">
        <v>9386</v>
      </c>
      <c r="R124" s="63">
        <f t="shared" si="4"/>
        <v>9329.74</v>
      </c>
      <c r="S124" s="64">
        <v>9229</v>
      </c>
      <c r="T124" s="63"/>
      <c r="U124" s="63"/>
      <c r="V124" s="63">
        <f t="shared" si="5"/>
        <v>100.74</v>
      </c>
      <c r="W124" s="63">
        <f t="shared" si="6"/>
        <v>0</v>
      </c>
      <c r="X124" s="66">
        <v>100</v>
      </c>
      <c r="Y124" s="18">
        <f t="shared" si="7"/>
        <v>9000</v>
      </c>
      <c r="Z124" s="18" t="s">
        <v>31</v>
      </c>
      <c r="AA124" s="81">
        <v>43920</v>
      </c>
      <c r="AB124" s="82"/>
    </row>
    <row r="125" s="1" customFormat="1" ht="18" customHeight="1" spans="2:28">
      <c r="B125" s="20" t="s">
        <v>1789</v>
      </c>
      <c r="C125" s="17">
        <v>821900026</v>
      </c>
      <c r="D125" s="17" t="s">
        <v>1790</v>
      </c>
      <c r="E125" s="17">
        <v>17179870441</v>
      </c>
      <c r="F125" s="17" t="s">
        <v>152</v>
      </c>
      <c r="G125" s="18">
        <v>1000</v>
      </c>
      <c r="H125" s="17" t="s">
        <v>1780</v>
      </c>
      <c r="I125" s="17" t="s">
        <v>1781</v>
      </c>
      <c r="J125" s="38" t="s">
        <v>103</v>
      </c>
      <c r="K125" s="17" t="s">
        <v>1782</v>
      </c>
      <c r="L125" s="20" t="s">
        <v>1789</v>
      </c>
      <c r="M125" s="40">
        <v>0</v>
      </c>
      <c r="N125" s="33">
        <v>0</v>
      </c>
      <c r="O125" s="34">
        <v>13588</v>
      </c>
      <c r="P125" s="34">
        <v>81.48</v>
      </c>
      <c r="Q125" s="34">
        <v>13588</v>
      </c>
      <c r="R125" s="63">
        <f t="shared" si="4"/>
        <v>13506.52</v>
      </c>
      <c r="S125" s="64">
        <v>13406</v>
      </c>
      <c r="T125" s="63"/>
      <c r="U125" s="63"/>
      <c r="V125" s="63">
        <f t="shared" si="5"/>
        <v>100.52</v>
      </c>
      <c r="W125" s="63">
        <f t="shared" si="6"/>
        <v>0</v>
      </c>
      <c r="X125" s="66">
        <v>100</v>
      </c>
      <c r="Y125" s="18">
        <f t="shared" si="7"/>
        <v>9000</v>
      </c>
      <c r="Z125" s="18" t="s">
        <v>31</v>
      </c>
      <c r="AA125" s="81">
        <v>43920</v>
      </c>
      <c r="AB125" s="82"/>
    </row>
    <row r="126" s="1" customFormat="1" ht="18" customHeight="1" spans="2:28">
      <c r="B126" s="20" t="s">
        <v>1791</v>
      </c>
      <c r="C126" s="17">
        <v>567147015</v>
      </c>
      <c r="D126" s="17" t="s">
        <v>1792</v>
      </c>
      <c r="E126" s="17">
        <v>17179870744</v>
      </c>
      <c r="F126" s="17" t="s">
        <v>152</v>
      </c>
      <c r="G126" s="18">
        <v>1000</v>
      </c>
      <c r="H126" s="17" t="s">
        <v>1780</v>
      </c>
      <c r="I126" s="17" t="s">
        <v>1781</v>
      </c>
      <c r="J126" s="38" t="s">
        <v>103</v>
      </c>
      <c r="K126" s="17" t="s">
        <v>1782</v>
      </c>
      <c r="L126" s="20" t="s">
        <v>1791</v>
      </c>
      <c r="M126" s="40">
        <v>100.21</v>
      </c>
      <c r="N126" s="33">
        <v>0</v>
      </c>
      <c r="O126" s="34">
        <v>8992</v>
      </c>
      <c r="P126" s="34">
        <v>53.92</v>
      </c>
      <c r="Q126" s="34">
        <v>8992</v>
      </c>
      <c r="R126" s="63">
        <f t="shared" si="4"/>
        <v>9038.29</v>
      </c>
      <c r="S126" s="64">
        <v>8938</v>
      </c>
      <c r="T126" s="63"/>
      <c r="U126" s="63"/>
      <c r="V126" s="63">
        <f t="shared" si="5"/>
        <v>100.29</v>
      </c>
      <c r="W126" s="63">
        <f t="shared" si="6"/>
        <v>0</v>
      </c>
      <c r="X126" s="66">
        <v>100</v>
      </c>
      <c r="Y126" s="18">
        <f t="shared" si="7"/>
        <v>9000</v>
      </c>
      <c r="Z126" s="18" t="s">
        <v>31</v>
      </c>
      <c r="AA126" s="81">
        <v>43920</v>
      </c>
      <c r="AB126" s="82"/>
    </row>
    <row r="127" s="1" customFormat="1" ht="18" customHeight="1" spans="2:28">
      <c r="B127" s="20" t="s">
        <v>1793</v>
      </c>
      <c r="C127" s="17">
        <v>677251807</v>
      </c>
      <c r="D127" s="17" t="s">
        <v>1794</v>
      </c>
      <c r="E127" s="17">
        <v>17179870463</v>
      </c>
      <c r="F127" s="17" t="s">
        <v>152</v>
      </c>
      <c r="G127" s="18">
        <v>1000</v>
      </c>
      <c r="H127" s="17" t="s">
        <v>1780</v>
      </c>
      <c r="I127" s="17" t="s">
        <v>1781</v>
      </c>
      <c r="J127" s="38" t="s">
        <v>103</v>
      </c>
      <c r="K127" s="17" t="s">
        <v>1782</v>
      </c>
      <c r="L127" s="20" t="s">
        <v>1793</v>
      </c>
      <c r="M127" s="40">
        <v>0</v>
      </c>
      <c r="N127" s="33">
        <v>0</v>
      </c>
      <c r="O127" s="34">
        <v>8989</v>
      </c>
      <c r="P127" s="34">
        <v>53.89</v>
      </c>
      <c r="Q127" s="34">
        <v>8989</v>
      </c>
      <c r="R127" s="63">
        <f t="shared" si="4"/>
        <v>8935.11</v>
      </c>
      <c r="S127" s="64">
        <v>8835</v>
      </c>
      <c r="T127" s="63"/>
      <c r="U127" s="63"/>
      <c r="V127" s="63">
        <f t="shared" si="5"/>
        <v>100.11</v>
      </c>
      <c r="W127" s="63">
        <f t="shared" si="6"/>
        <v>0</v>
      </c>
      <c r="X127" s="66">
        <v>100</v>
      </c>
      <c r="Y127" s="18">
        <f t="shared" si="7"/>
        <v>9000</v>
      </c>
      <c r="Z127" s="18" t="s">
        <v>31</v>
      </c>
      <c r="AA127" s="81">
        <v>43920</v>
      </c>
      <c r="AB127" s="82"/>
    </row>
    <row r="128" s="1" customFormat="1" ht="18" customHeight="1" spans="2:28">
      <c r="B128" s="20" t="s">
        <v>1795</v>
      </c>
      <c r="C128" s="17">
        <v>952557626</v>
      </c>
      <c r="D128" s="17" t="s">
        <v>1796</v>
      </c>
      <c r="E128" s="17">
        <v>17179870454</v>
      </c>
      <c r="F128" s="17" t="s">
        <v>152</v>
      </c>
      <c r="G128" s="18">
        <v>1000</v>
      </c>
      <c r="H128" s="17" t="s">
        <v>1780</v>
      </c>
      <c r="I128" s="17" t="s">
        <v>1781</v>
      </c>
      <c r="J128" s="38" t="s">
        <v>103</v>
      </c>
      <c r="K128" s="17" t="s">
        <v>1782</v>
      </c>
      <c r="L128" s="20" t="s">
        <v>1795</v>
      </c>
      <c r="M128" s="40">
        <v>100.01</v>
      </c>
      <c r="N128" s="33">
        <v>0</v>
      </c>
      <c r="O128" s="34">
        <v>10284</v>
      </c>
      <c r="P128" s="34">
        <v>61.64</v>
      </c>
      <c r="Q128" s="34">
        <v>10284</v>
      </c>
      <c r="R128" s="63">
        <f t="shared" si="4"/>
        <v>10322.37</v>
      </c>
      <c r="S128" s="64">
        <v>10222</v>
      </c>
      <c r="T128" s="63"/>
      <c r="U128" s="63"/>
      <c r="V128" s="63">
        <f t="shared" si="5"/>
        <v>100.37</v>
      </c>
      <c r="W128" s="63">
        <f t="shared" si="6"/>
        <v>0</v>
      </c>
      <c r="X128" s="66">
        <v>100</v>
      </c>
      <c r="Y128" s="18">
        <f t="shared" si="7"/>
        <v>9000</v>
      </c>
      <c r="Z128" s="18" t="s">
        <v>31</v>
      </c>
      <c r="AA128" s="81">
        <v>43920</v>
      </c>
      <c r="AB128" s="82"/>
    </row>
    <row r="129" s="1" customFormat="1" ht="18" customHeight="1" spans="2:28">
      <c r="B129" s="20" t="s">
        <v>1797</v>
      </c>
      <c r="C129" s="17">
        <v>157936855</v>
      </c>
      <c r="D129" s="17" t="s">
        <v>1798</v>
      </c>
      <c r="E129" s="17">
        <v>17179870464</v>
      </c>
      <c r="F129" s="17" t="s">
        <v>152</v>
      </c>
      <c r="G129" s="18">
        <v>1000</v>
      </c>
      <c r="H129" s="17" t="s">
        <v>1780</v>
      </c>
      <c r="I129" s="17" t="s">
        <v>1781</v>
      </c>
      <c r="J129" s="38" t="s">
        <v>103</v>
      </c>
      <c r="K129" s="17" t="s">
        <v>1782</v>
      </c>
      <c r="L129" s="20" t="s">
        <v>1797</v>
      </c>
      <c r="M129" s="40">
        <v>0</v>
      </c>
      <c r="N129" s="33">
        <v>0</v>
      </c>
      <c r="O129" s="34">
        <v>9183</v>
      </c>
      <c r="P129" s="34">
        <v>55.03</v>
      </c>
      <c r="Q129" s="34">
        <v>9183</v>
      </c>
      <c r="R129" s="63">
        <f t="shared" si="4"/>
        <v>9127.97</v>
      </c>
      <c r="S129" s="64">
        <v>9027</v>
      </c>
      <c r="T129" s="63"/>
      <c r="U129" s="63"/>
      <c r="V129" s="63">
        <f t="shared" si="5"/>
        <v>100.97</v>
      </c>
      <c r="W129" s="63">
        <f t="shared" si="6"/>
        <v>0</v>
      </c>
      <c r="X129" s="66">
        <v>100</v>
      </c>
      <c r="Y129" s="18">
        <f t="shared" si="7"/>
        <v>9000</v>
      </c>
      <c r="Z129" s="18" t="s">
        <v>31</v>
      </c>
      <c r="AA129" s="81">
        <v>43920</v>
      </c>
      <c r="AB129" s="82"/>
    </row>
    <row r="130" s="1" customFormat="1" ht="18" customHeight="1" spans="2:28">
      <c r="B130" s="20" t="s">
        <v>1799</v>
      </c>
      <c r="C130" s="17">
        <v>864044309</v>
      </c>
      <c r="D130" s="17" t="s">
        <v>1800</v>
      </c>
      <c r="E130" s="17">
        <v>17179870534</v>
      </c>
      <c r="F130" s="17" t="s">
        <v>152</v>
      </c>
      <c r="G130" s="18">
        <v>1000</v>
      </c>
      <c r="H130" s="17" t="s">
        <v>1780</v>
      </c>
      <c r="I130" s="17" t="s">
        <v>1781</v>
      </c>
      <c r="J130" s="38" t="s">
        <v>103</v>
      </c>
      <c r="K130" s="17" t="s">
        <v>1782</v>
      </c>
      <c r="L130" s="20" t="s">
        <v>1799</v>
      </c>
      <c r="M130" s="40">
        <v>0</v>
      </c>
      <c r="N130" s="33">
        <v>0</v>
      </c>
      <c r="O130" s="34">
        <v>9186</v>
      </c>
      <c r="P130" s="34">
        <v>55.06</v>
      </c>
      <c r="Q130" s="34">
        <v>9186</v>
      </c>
      <c r="R130" s="63">
        <f t="shared" si="4"/>
        <v>9130.94</v>
      </c>
      <c r="S130" s="64">
        <v>9030</v>
      </c>
      <c r="T130" s="63"/>
      <c r="U130" s="63"/>
      <c r="V130" s="63">
        <f t="shared" si="5"/>
        <v>100.94</v>
      </c>
      <c r="W130" s="63">
        <f t="shared" si="6"/>
        <v>0</v>
      </c>
      <c r="X130" s="66">
        <v>100</v>
      </c>
      <c r="Y130" s="18">
        <f t="shared" si="7"/>
        <v>9000</v>
      </c>
      <c r="Z130" s="18" t="s">
        <v>31</v>
      </c>
      <c r="AA130" s="81">
        <v>43920</v>
      </c>
      <c r="AB130" s="82"/>
    </row>
    <row r="131" s="1" customFormat="1" ht="18" customHeight="1" spans="2:28">
      <c r="B131" s="20" t="s">
        <v>1801</v>
      </c>
      <c r="C131" s="17">
        <v>776481149</v>
      </c>
      <c r="D131" s="17" t="s">
        <v>1802</v>
      </c>
      <c r="E131" s="17">
        <v>17179870514</v>
      </c>
      <c r="F131" s="17" t="s">
        <v>152</v>
      </c>
      <c r="G131" s="18">
        <v>1000</v>
      </c>
      <c r="H131" s="17" t="s">
        <v>1780</v>
      </c>
      <c r="I131" s="17" t="s">
        <v>1781</v>
      </c>
      <c r="J131" s="38" t="s">
        <v>103</v>
      </c>
      <c r="K131" s="17" t="s">
        <v>1803</v>
      </c>
      <c r="L131" s="20" t="s">
        <v>1801</v>
      </c>
      <c r="M131" s="40">
        <v>0</v>
      </c>
      <c r="N131" s="33">
        <v>0</v>
      </c>
      <c r="O131" s="34">
        <v>9777</v>
      </c>
      <c r="P131" s="34">
        <v>58.57</v>
      </c>
      <c r="Q131" s="34">
        <v>9777</v>
      </c>
      <c r="R131" s="63">
        <f>M131+Q131-P131</f>
        <v>9718.43</v>
      </c>
      <c r="S131" s="64">
        <v>5000</v>
      </c>
      <c r="T131" s="63"/>
      <c r="U131" s="63"/>
      <c r="V131" s="63">
        <f>R131-S131</f>
        <v>4718.43</v>
      </c>
      <c r="W131" s="63">
        <f>N131+O131-Q131</f>
        <v>0</v>
      </c>
      <c r="X131" s="65">
        <v>0.5</v>
      </c>
      <c r="Y131" s="18" t="str">
        <f t="shared" si="7"/>
        <v/>
      </c>
      <c r="Z131" s="18" t="s">
        <v>31</v>
      </c>
      <c r="AA131" s="81">
        <v>43920</v>
      </c>
      <c r="AB131" s="82"/>
    </row>
    <row r="132" s="1" customFormat="1" ht="18" customHeight="1" spans="2:28">
      <c r="B132" s="20" t="s">
        <v>1804</v>
      </c>
      <c r="C132" s="17">
        <v>466026904</v>
      </c>
      <c r="D132" s="17" t="s">
        <v>1805</v>
      </c>
      <c r="E132" s="17">
        <v>17179870524</v>
      </c>
      <c r="F132" s="17" t="s">
        <v>152</v>
      </c>
      <c r="G132" s="18">
        <v>1000</v>
      </c>
      <c r="H132" s="17" t="s">
        <v>1780</v>
      </c>
      <c r="I132" s="17" t="s">
        <v>1781</v>
      </c>
      <c r="J132" s="38" t="s">
        <v>103</v>
      </c>
      <c r="K132" s="17" t="s">
        <v>1803</v>
      </c>
      <c r="L132" s="20" t="s">
        <v>1804</v>
      </c>
      <c r="M132" s="40">
        <v>0</v>
      </c>
      <c r="N132" s="33">
        <v>0</v>
      </c>
      <c r="O132" s="34">
        <f>8789+499</f>
        <v>9288</v>
      </c>
      <c r="P132" s="34">
        <v>52.69</v>
      </c>
      <c r="Q132" s="34">
        <f>8789+499</f>
        <v>9288</v>
      </c>
      <c r="R132" s="63">
        <f>M132+Q132-P132</f>
        <v>9235.31</v>
      </c>
      <c r="S132" s="64">
        <v>8636</v>
      </c>
      <c r="T132" s="63"/>
      <c r="U132" s="63"/>
      <c r="V132" s="63">
        <f>R132-S132</f>
        <v>599.31</v>
      </c>
      <c r="W132" s="63">
        <f t="shared" ref="W132:W134" si="8">N132+O132-Q132</f>
        <v>0</v>
      </c>
      <c r="X132" s="66">
        <v>100</v>
      </c>
      <c r="Y132" s="18">
        <f t="shared" si="7"/>
        <v>9000</v>
      </c>
      <c r="Z132" s="18" t="s">
        <v>31</v>
      </c>
      <c r="AA132" s="81">
        <v>43920</v>
      </c>
      <c r="AB132" s="432"/>
    </row>
    <row r="133" s="1" customFormat="1" ht="18" customHeight="1" spans="2:28">
      <c r="B133" s="20" t="s">
        <v>1806</v>
      </c>
      <c r="C133" s="17">
        <v>995376856</v>
      </c>
      <c r="D133" s="17" t="s">
        <v>1807</v>
      </c>
      <c r="E133" s="17">
        <v>17179870479</v>
      </c>
      <c r="F133" s="17" t="s">
        <v>152</v>
      </c>
      <c r="G133" s="18">
        <v>1000</v>
      </c>
      <c r="H133" s="17" t="s">
        <v>1780</v>
      </c>
      <c r="I133" s="17" t="s">
        <v>1781</v>
      </c>
      <c r="J133" s="38" t="s">
        <v>103</v>
      </c>
      <c r="K133" s="17" t="s">
        <v>1803</v>
      </c>
      <c r="L133" s="20" t="s">
        <v>1806</v>
      </c>
      <c r="M133" s="40">
        <v>0</v>
      </c>
      <c r="N133" s="33">
        <v>0</v>
      </c>
      <c r="O133" s="34">
        <v>10578</v>
      </c>
      <c r="P133" s="34">
        <v>63.38</v>
      </c>
      <c r="Q133" s="34">
        <v>10578</v>
      </c>
      <c r="R133" s="63">
        <f>M133+Q133-P133</f>
        <v>10514.62</v>
      </c>
      <c r="S133" s="64">
        <v>5000</v>
      </c>
      <c r="T133" s="63"/>
      <c r="U133" s="63"/>
      <c r="V133" s="63">
        <f>R133-S133</f>
        <v>5514.62</v>
      </c>
      <c r="W133" s="63">
        <f t="shared" si="8"/>
        <v>0</v>
      </c>
      <c r="X133" s="65">
        <v>0.5</v>
      </c>
      <c r="Y133" s="18" t="str">
        <f>IF(X133=0.5,IF(V133&lt;=1000,5000,IF(AND(V133&gt;1000,V133&lt;=2000),4000,IF(V133&gt;2000,""))),IF(X133=10,8000,IF(X133=100,9000)))</f>
        <v/>
      </c>
      <c r="Z133" s="18" t="s">
        <v>31</v>
      </c>
      <c r="AA133" s="81">
        <v>43920</v>
      </c>
      <c r="AB133" s="82"/>
    </row>
    <row r="134" s="1" customFormat="1" ht="18" customHeight="1" spans="2:28">
      <c r="B134" s="20" t="s">
        <v>1808</v>
      </c>
      <c r="C134" s="17">
        <v>845435666</v>
      </c>
      <c r="D134" s="17" t="s">
        <v>1809</v>
      </c>
      <c r="E134" s="17">
        <v>17179870504</v>
      </c>
      <c r="F134" s="17" t="s">
        <v>152</v>
      </c>
      <c r="G134" s="18">
        <v>1000</v>
      </c>
      <c r="H134" s="17" t="s">
        <v>1780</v>
      </c>
      <c r="I134" s="17" t="s">
        <v>1781</v>
      </c>
      <c r="J134" s="38" t="s">
        <v>103</v>
      </c>
      <c r="K134" s="17" t="s">
        <v>1803</v>
      </c>
      <c r="L134" s="20" t="s">
        <v>1808</v>
      </c>
      <c r="M134" s="40">
        <v>0</v>
      </c>
      <c r="N134" s="33">
        <v>0</v>
      </c>
      <c r="O134" s="34">
        <v>8894</v>
      </c>
      <c r="P134" s="34">
        <v>53.34</v>
      </c>
      <c r="Q134" s="34">
        <v>8894</v>
      </c>
      <c r="R134" s="63">
        <f>M134+Q134-P134</f>
        <v>8840.66</v>
      </c>
      <c r="S134" s="64">
        <v>8740</v>
      </c>
      <c r="T134" s="63"/>
      <c r="U134" s="63"/>
      <c r="V134" s="63">
        <f>R134-S134</f>
        <v>100.66</v>
      </c>
      <c r="W134" s="63">
        <f t="shared" si="8"/>
        <v>0</v>
      </c>
      <c r="X134" s="66">
        <v>100</v>
      </c>
      <c r="Y134" s="18">
        <f>IF(X134=0.5,IF(V134&lt;=1000,5000,IF(AND(V134&gt;1000,V134&lt;=2000),4000,IF(V134&gt;2000,""))),IF(X134=10,8000,IF(X134=100,9000)))</f>
        <v>9000</v>
      </c>
      <c r="Z134" s="18" t="s">
        <v>31</v>
      </c>
      <c r="AA134" s="81">
        <v>43920</v>
      </c>
      <c r="AB134" s="82"/>
    </row>
    <row r="135" s="1" customFormat="1" ht="18" customHeight="1" spans="2:28">
      <c r="B135" s="20" t="s">
        <v>1810</v>
      </c>
      <c r="C135" s="17">
        <v>679518402</v>
      </c>
      <c r="D135" s="17" t="s">
        <v>1811</v>
      </c>
      <c r="E135" s="17">
        <v>17179870471</v>
      </c>
      <c r="F135" s="17" t="s">
        <v>152</v>
      </c>
      <c r="G135" s="18">
        <v>1000</v>
      </c>
      <c r="H135" s="17" t="s">
        <v>1780</v>
      </c>
      <c r="I135" s="17" t="s">
        <v>1781</v>
      </c>
      <c r="J135" s="38" t="s">
        <v>103</v>
      </c>
      <c r="K135" s="17" t="s">
        <v>1803</v>
      </c>
      <c r="L135" s="20" t="s">
        <v>1810</v>
      </c>
      <c r="M135" s="40">
        <v>0</v>
      </c>
      <c r="N135" s="33">
        <v>0</v>
      </c>
      <c r="O135" s="34">
        <v>8991</v>
      </c>
      <c r="P135" s="34">
        <v>53.91</v>
      </c>
      <c r="Q135" s="34">
        <v>8991</v>
      </c>
      <c r="R135" s="63">
        <f t="shared" ref="R135:R140" si="9">M135+Q135-P135</f>
        <v>8937.09</v>
      </c>
      <c r="S135" s="64">
        <v>8837</v>
      </c>
      <c r="T135" s="63"/>
      <c r="U135" s="63"/>
      <c r="V135" s="63">
        <f t="shared" ref="V135:V140" si="10">R135-S135</f>
        <v>100.09</v>
      </c>
      <c r="W135" s="63">
        <f t="shared" ref="W135:W140" si="11">N135+O135-Q135</f>
        <v>0</v>
      </c>
      <c r="X135" s="66">
        <v>100</v>
      </c>
      <c r="Y135" s="18">
        <f t="shared" ref="Y135:Y140" si="12">IF(X135=0.5,IF(V135&lt;=1000,5000,IF(AND(V135&gt;1000,V135&lt;=2000),4000,IF(V135&gt;2000,""))),IF(X135=10,8000,IF(X135=100,9000)))</f>
        <v>9000</v>
      </c>
      <c r="Z135" s="18" t="s">
        <v>31</v>
      </c>
      <c r="AA135" s="81">
        <v>43920</v>
      </c>
      <c r="AB135" s="82"/>
    </row>
    <row r="136" s="1" customFormat="1" ht="18" customHeight="1" spans="2:28">
      <c r="B136" s="20" t="s">
        <v>1812</v>
      </c>
      <c r="C136" s="17">
        <v>393348747</v>
      </c>
      <c r="D136" s="17" t="s">
        <v>1813</v>
      </c>
      <c r="E136" s="17">
        <v>17179870644</v>
      </c>
      <c r="F136" s="17" t="s">
        <v>152</v>
      </c>
      <c r="G136" s="18">
        <v>1000</v>
      </c>
      <c r="H136" s="17" t="s">
        <v>1780</v>
      </c>
      <c r="I136" s="17" t="s">
        <v>1781</v>
      </c>
      <c r="J136" s="38" t="s">
        <v>103</v>
      </c>
      <c r="K136" s="17" t="s">
        <v>1803</v>
      </c>
      <c r="L136" s="20" t="s">
        <v>1812</v>
      </c>
      <c r="M136" s="40">
        <v>0</v>
      </c>
      <c r="N136" s="33">
        <v>0</v>
      </c>
      <c r="O136" s="34">
        <v>9284</v>
      </c>
      <c r="P136" s="34">
        <v>55.64</v>
      </c>
      <c r="Q136" s="34">
        <v>9284</v>
      </c>
      <c r="R136" s="63">
        <f t="shared" si="9"/>
        <v>9228.36</v>
      </c>
      <c r="S136" s="64">
        <v>9128</v>
      </c>
      <c r="T136" s="63"/>
      <c r="U136" s="63"/>
      <c r="V136" s="63">
        <f t="shared" si="10"/>
        <v>100.36</v>
      </c>
      <c r="W136" s="63">
        <f t="shared" si="11"/>
        <v>0</v>
      </c>
      <c r="X136" s="66">
        <v>100</v>
      </c>
      <c r="Y136" s="18">
        <f t="shared" si="12"/>
        <v>9000</v>
      </c>
      <c r="Z136" s="18" t="s">
        <v>31</v>
      </c>
      <c r="AA136" s="81">
        <v>43920</v>
      </c>
      <c r="AB136" s="82"/>
    </row>
    <row r="137" s="1" customFormat="1" ht="18" customHeight="1" spans="2:28">
      <c r="B137" s="20" t="s">
        <v>1814</v>
      </c>
      <c r="C137" s="17">
        <v>843944677</v>
      </c>
      <c r="D137" s="17" t="s">
        <v>1815</v>
      </c>
      <c r="E137" s="17">
        <v>17179870472</v>
      </c>
      <c r="F137" s="17" t="s">
        <v>152</v>
      </c>
      <c r="G137" s="18">
        <v>1000</v>
      </c>
      <c r="H137" s="17" t="s">
        <v>1780</v>
      </c>
      <c r="I137" s="17" t="s">
        <v>1781</v>
      </c>
      <c r="J137" s="38" t="s">
        <v>103</v>
      </c>
      <c r="K137" s="17" t="s">
        <v>1803</v>
      </c>
      <c r="L137" s="20" t="s">
        <v>1814</v>
      </c>
      <c r="M137" s="40">
        <v>0</v>
      </c>
      <c r="N137" s="33">
        <v>0</v>
      </c>
      <c r="O137" s="34">
        <v>9286</v>
      </c>
      <c r="P137" s="34">
        <v>55.66</v>
      </c>
      <c r="Q137" s="34">
        <v>9286</v>
      </c>
      <c r="R137" s="63">
        <f t="shared" si="9"/>
        <v>9230.34</v>
      </c>
      <c r="S137" s="64">
        <v>9130</v>
      </c>
      <c r="T137" s="63"/>
      <c r="U137" s="63"/>
      <c r="V137" s="63">
        <f t="shared" si="10"/>
        <v>100.34</v>
      </c>
      <c r="W137" s="63">
        <f t="shared" si="11"/>
        <v>0</v>
      </c>
      <c r="X137" s="66">
        <v>100</v>
      </c>
      <c r="Y137" s="18">
        <f t="shared" si="12"/>
        <v>9000</v>
      </c>
      <c r="Z137" s="18" t="s">
        <v>31</v>
      </c>
      <c r="AA137" s="81">
        <v>43920</v>
      </c>
      <c r="AB137" s="82"/>
    </row>
    <row r="138" s="1" customFormat="1" ht="18" customHeight="1" spans="2:28">
      <c r="B138" s="20" t="s">
        <v>1816</v>
      </c>
      <c r="C138" s="17">
        <v>291162033</v>
      </c>
      <c r="D138" s="17" t="s">
        <v>1817</v>
      </c>
      <c r="E138" s="17">
        <v>17179870664</v>
      </c>
      <c r="F138" s="17" t="s">
        <v>152</v>
      </c>
      <c r="G138" s="18">
        <v>1000</v>
      </c>
      <c r="H138" s="17" t="s">
        <v>1780</v>
      </c>
      <c r="I138" s="17" t="s">
        <v>1781</v>
      </c>
      <c r="J138" s="38" t="s">
        <v>103</v>
      </c>
      <c r="K138" s="17" t="s">
        <v>1803</v>
      </c>
      <c r="L138" s="20" t="s">
        <v>1816</v>
      </c>
      <c r="M138" s="40">
        <v>0</v>
      </c>
      <c r="N138" s="33">
        <v>0</v>
      </c>
      <c r="O138" s="34">
        <v>9892</v>
      </c>
      <c r="P138" s="34">
        <v>59.32</v>
      </c>
      <c r="Q138" s="34">
        <v>9892</v>
      </c>
      <c r="R138" s="63">
        <f t="shared" si="9"/>
        <v>9832.68</v>
      </c>
      <c r="S138" s="64">
        <v>9732</v>
      </c>
      <c r="T138" s="63"/>
      <c r="U138" s="63"/>
      <c r="V138" s="63">
        <f t="shared" si="10"/>
        <v>100.68</v>
      </c>
      <c r="W138" s="63">
        <f t="shared" si="11"/>
        <v>0</v>
      </c>
      <c r="X138" s="66">
        <v>100</v>
      </c>
      <c r="Y138" s="18">
        <f t="shared" si="12"/>
        <v>9000</v>
      </c>
      <c r="Z138" s="18" t="s">
        <v>31</v>
      </c>
      <c r="AA138" s="81">
        <v>43920</v>
      </c>
      <c r="AB138" s="82"/>
    </row>
    <row r="139" s="1" customFormat="1" ht="18" customHeight="1" spans="2:28">
      <c r="B139" s="20" t="s">
        <v>1818</v>
      </c>
      <c r="C139" s="17">
        <v>750170204</v>
      </c>
      <c r="D139" s="17" t="s">
        <v>1819</v>
      </c>
      <c r="E139" s="17">
        <v>17179870476</v>
      </c>
      <c r="F139" s="17" t="s">
        <v>152</v>
      </c>
      <c r="G139" s="18">
        <v>1000</v>
      </c>
      <c r="H139" s="17" t="s">
        <v>1780</v>
      </c>
      <c r="I139" s="17" t="s">
        <v>1781</v>
      </c>
      <c r="J139" s="38" t="s">
        <v>103</v>
      </c>
      <c r="K139" s="17" t="s">
        <v>1803</v>
      </c>
      <c r="L139" s="20" t="s">
        <v>1818</v>
      </c>
      <c r="M139" s="40">
        <v>0</v>
      </c>
      <c r="N139" s="33">
        <v>0</v>
      </c>
      <c r="O139" s="34">
        <v>10082</v>
      </c>
      <c r="P139" s="34">
        <v>60.42</v>
      </c>
      <c r="Q139" s="34">
        <v>10082</v>
      </c>
      <c r="R139" s="63">
        <f t="shared" si="9"/>
        <v>10021.58</v>
      </c>
      <c r="S139" s="64">
        <v>9921</v>
      </c>
      <c r="T139" s="63"/>
      <c r="U139" s="63"/>
      <c r="V139" s="63">
        <f t="shared" si="10"/>
        <v>100.58</v>
      </c>
      <c r="W139" s="63">
        <f t="shared" si="11"/>
        <v>0</v>
      </c>
      <c r="X139" s="66">
        <v>100</v>
      </c>
      <c r="Y139" s="18">
        <f t="shared" si="12"/>
        <v>9000</v>
      </c>
      <c r="Z139" s="18" t="s">
        <v>31</v>
      </c>
      <c r="AA139" s="81">
        <v>43920</v>
      </c>
      <c r="AB139" s="82"/>
    </row>
    <row r="140" s="1" customFormat="1" ht="18" customHeight="1" spans="2:28">
      <c r="B140" s="20" t="s">
        <v>1820</v>
      </c>
      <c r="C140" s="17">
        <v>971247328</v>
      </c>
      <c r="D140" s="17" t="s">
        <v>1821</v>
      </c>
      <c r="E140" s="17">
        <v>17179870490</v>
      </c>
      <c r="F140" s="17" t="s">
        <v>152</v>
      </c>
      <c r="G140" s="18">
        <v>1000</v>
      </c>
      <c r="H140" s="17" t="s">
        <v>1780</v>
      </c>
      <c r="I140" s="17" t="s">
        <v>1781</v>
      </c>
      <c r="J140" s="38" t="s">
        <v>103</v>
      </c>
      <c r="K140" s="17" t="s">
        <v>1803</v>
      </c>
      <c r="L140" s="20" t="s">
        <v>1820</v>
      </c>
      <c r="M140" s="40">
        <v>0</v>
      </c>
      <c r="N140" s="33">
        <v>0</v>
      </c>
      <c r="O140" s="34">
        <v>9191</v>
      </c>
      <c r="P140" s="34">
        <v>55.11</v>
      </c>
      <c r="Q140" s="34">
        <v>9191</v>
      </c>
      <c r="R140" s="63">
        <f t="shared" si="9"/>
        <v>9135.89</v>
      </c>
      <c r="S140" s="64">
        <v>9035</v>
      </c>
      <c r="T140" s="63"/>
      <c r="U140" s="63"/>
      <c r="V140" s="63">
        <f t="shared" si="10"/>
        <v>100.89</v>
      </c>
      <c r="W140" s="63">
        <f t="shared" si="11"/>
        <v>0</v>
      </c>
      <c r="X140" s="66">
        <v>100</v>
      </c>
      <c r="Y140" s="18">
        <f t="shared" si="12"/>
        <v>9000</v>
      </c>
      <c r="Z140" s="18" t="s">
        <v>31</v>
      </c>
      <c r="AA140" s="81">
        <v>43920</v>
      </c>
      <c r="AB140" s="82"/>
    </row>
    <row r="141" ht="18" customHeight="1" spans="7:28">
      <c r="G141" s="23">
        <f>SUM(G3:G140)</f>
        <v>140000</v>
      </c>
      <c r="M141" s="47">
        <f t="shared" ref="M141:S141" si="13">SUM(M3:M140)</f>
        <v>18063.81</v>
      </c>
      <c r="N141" s="47">
        <f t="shared" si="13"/>
        <v>0</v>
      </c>
      <c r="O141" s="47">
        <f t="shared" si="13"/>
        <v>1168416</v>
      </c>
      <c r="P141" s="47">
        <f t="shared" si="13"/>
        <v>7000.37</v>
      </c>
      <c r="Q141" s="47">
        <f t="shared" si="13"/>
        <v>1168416</v>
      </c>
      <c r="R141" s="47">
        <f t="shared" si="13"/>
        <v>1179479.44</v>
      </c>
      <c r="S141" s="71">
        <f t="shared" si="13"/>
        <v>953528</v>
      </c>
      <c r="T141" s="70"/>
      <c r="U141" s="71"/>
      <c r="V141" s="71">
        <f>SUM(V3:V140)</f>
        <v>225951.44</v>
      </c>
      <c r="W141" s="71">
        <f>SUM(W3:W140)</f>
        <v>0</v>
      </c>
      <c r="X141" s="72"/>
      <c r="Y141" s="85">
        <f>SUM(Y3:Y140)</f>
        <v>886000</v>
      </c>
      <c r="Z141" s="85"/>
      <c r="AA141" s="86"/>
      <c r="AB141" s="87"/>
    </row>
    <row r="142" ht="18" customHeight="1" spans="13:28">
      <c r="M142" s="47"/>
      <c r="N142" s="47"/>
      <c r="O142" s="47"/>
      <c r="P142" s="47"/>
      <c r="Q142" s="47"/>
      <c r="R142" s="47"/>
      <c r="S142" s="71"/>
      <c r="T142" s="70"/>
      <c r="U142" s="71"/>
      <c r="V142" s="71">
        <f>V141+W141</f>
        <v>225951.44</v>
      </c>
      <c r="X142" s="72"/>
      <c r="Y142" s="85"/>
      <c r="Z142" s="85"/>
      <c r="AA142" s="86"/>
      <c r="AB142" s="87"/>
    </row>
    <row r="143" ht="18" customHeight="1" spans="13:28">
      <c r="M143" s="47"/>
      <c r="N143" s="47"/>
      <c r="O143" s="47"/>
      <c r="P143" s="47"/>
      <c r="Q143" s="47"/>
      <c r="R143" s="47"/>
      <c r="S143" s="71"/>
      <c r="T143" s="70"/>
      <c r="U143" s="71"/>
      <c r="V143" s="71"/>
      <c r="X143" s="72"/>
      <c r="Y143" s="85"/>
      <c r="Z143" s="85"/>
      <c r="AA143" s="86"/>
      <c r="AB143" s="87"/>
    </row>
    <row r="144" ht="18" customHeight="1" spans="13:28">
      <c r="M144" s="47"/>
      <c r="N144" s="47"/>
      <c r="O144" s="47"/>
      <c r="P144" s="47"/>
      <c r="Q144" s="47"/>
      <c r="R144" s="47"/>
      <c r="S144" s="71"/>
      <c r="T144" s="70"/>
      <c r="U144" s="71"/>
      <c r="V144" s="71"/>
      <c r="X144" s="72"/>
      <c r="Y144" s="85"/>
      <c r="Z144" s="85"/>
      <c r="AA144" s="86"/>
      <c r="AB144" s="87"/>
    </row>
    <row r="145" ht="18" customHeight="1" spans="12:28">
      <c r="L145" s="48"/>
      <c r="S145" s="70"/>
      <c r="T145" s="70"/>
      <c r="U145" s="70" t="s">
        <v>1822</v>
      </c>
      <c r="V145" s="73">
        <v>43924</v>
      </c>
      <c r="W145" s="70"/>
      <c r="X145" s="74"/>
      <c r="Y145" s="70"/>
      <c r="Z145" s="70"/>
      <c r="AA145" s="88"/>
      <c r="AB145" s="87"/>
    </row>
    <row r="146" ht="18" customHeight="1" spans="8:26">
      <c r="H146" s="24"/>
      <c r="J146" s="49"/>
      <c r="L146" s="50"/>
      <c r="M146" s="51"/>
      <c r="N146" s="52" t="s">
        <v>209</v>
      </c>
      <c r="O146" s="53">
        <v>1516697</v>
      </c>
      <c r="Q146" s="58"/>
      <c r="R146" s="54" t="s">
        <v>210</v>
      </c>
      <c r="S146" s="53">
        <v>0</v>
      </c>
      <c r="U146" s="75" t="s">
        <v>211</v>
      </c>
      <c r="V146" s="76">
        <f>COUNTIFS(I3:I140,"李德忠",J3:J140,"农业银行",S3:S140,"&gt;0")</f>
        <v>26</v>
      </c>
      <c r="W146" s="77">
        <f>SUMPRODUCT(((I3:I140="李德忠")*(J3:J140="农业银行")),S3:S140)</f>
        <v>135696</v>
      </c>
      <c r="Y146" s="89"/>
      <c r="Z146" s="5" t="s">
        <v>1823</v>
      </c>
    </row>
    <row r="147" ht="18" customHeight="1" spans="8:26">
      <c r="H147" s="24"/>
      <c r="J147" s="49"/>
      <c r="L147" s="50"/>
      <c r="M147" s="54"/>
      <c r="N147" s="55" t="s">
        <v>212</v>
      </c>
      <c r="O147" s="56">
        <f>O146*2.9%</f>
        <v>43984.21</v>
      </c>
      <c r="Q147" s="58"/>
      <c r="R147" s="55" t="s">
        <v>213</v>
      </c>
      <c r="S147" s="56">
        <f>S146*2.9%</f>
        <v>0</v>
      </c>
      <c r="U147" s="75" t="s">
        <v>214</v>
      </c>
      <c r="V147" s="76">
        <f>COUNTIFS(I3:I140,"余刚",J3:J140,"工商银行",S3:S140,"&gt;0")</f>
        <v>1</v>
      </c>
      <c r="W147" s="77">
        <f>SUMPRODUCT(((I3:I140="余刚")*(J3:J140="工商银行")),S3:S140)</f>
        <v>8938</v>
      </c>
      <c r="Y147" s="90"/>
      <c r="Z147" s="5" t="s">
        <v>1824</v>
      </c>
    </row>
    <row r="148" ht="18" customHeight="1" spans="8:26">
      <c r="H148" s="24"/>
      <c r="J148" s="49"/>
      <c r="L148" s="50"/>
      <c r="M148" s="55"/>
      <c r="N148" s="55" t="s">
        <v>215</v>
      </c>
      <c r="O148" s="57">
        <v>1400000</v>
      </c>
      <c r="Q148" s="58"/>
      <c r="R148" s="55" t="s">
        <v>216</v>
      </c>
      <c r="S148" s="57">
        <v>0</v>
      </c>
      <c r="U148" s="75" t="s">
        <v>217</v>
      </c>
      <c r="V148" s="76">
        <f>COUNTIFS(I3:I140,"曾黎",J3:J140,"建设银行",S3:S140,"&gt;0")</f>
        <v>17</v>
      </c>
      <c r="W148" s="77">
        <f>SUMPRODUCT(((I3:I140="曾黎")*(J3:J140="建设银行")),S3:S140)</f>
        <v>159727</v>
      </c>
      <c r="Y148" s="91"/>
      <c r="Z148" s="5" t="s">
        <v>1825</v>
      </c>
    </row>
    <row r="149" ht="18" customHeight="1" spans="8:26">
      <c r="H149" s="24"/>
      <c r="J149" s="49"/>
      <c r="L149" s="50"/>
      <c r="M149" s="55"/>
      <c r="N149" s="55" t="s">
        <v>218</v>
      </c>
      <c r="O149" s="56">
        <v>72712.79</v>
      </c>
      <c r="Q149" s="58"/>
      <c r="R149" s="55" t="s">
        <v>219</v>
      </c>
      <c r="S149" s="56">
        <v>0</v>
      </c>
      <c r="U149" s="75" t="s">
        <v>220</v>
      </c>
      <c r="V149" s="76">
        <f>COUNTIFS(I3:I140,"刘佩",J3:J140,"农业银行",S3:S140,"&gt;0")</f>
        <v>2</v>
      </c>
      <c r="W149" s="77">
        <f>SUMPRODUCT(((I3:I140="刘佩")*(J3:J140="农业银行")),S3:S140)</f>
        <v>17770</v>
      </c>
      <c r="Y149" s="92"/>
      <c r="Z149" s="5" t="s">
        <v>1826</v>
      </c>
    </row>
    <row r="150" ht="18" customHeight="1" spans="12:26">
      <c r="L150" s="7"/>
      <c r="M150" s="55"/>
      <c r="N150" s="55" t="s">
        <v>221</v>
      </c>
      <c r="O150" s="56">
        <v>0</v>
      </c>
      <c r="Q150" s="58"/>
      <c r="R150" s="55" t="s">
        <v>221</v>
      </c>
      <c r="S150" s="56">
        <v>0</v>
      </c>
      <c r="U150" s="75" t="s">
        <v>222</v>
      </c>
      <c r="V150" s="76">
        <f>COUNTIFS(I3:I140,"罗剑光",J3:J140,"交通银行",S3:S140,"&gt;0")</f>
        <v>14</v>
      </c>
      <c r="W150" s="77">
        <f>SUMPRODUCT(((I3:I140="罗剑光")*(J3:J140="交通银行")),S3:S140)</f>
        <v>120080</v>
      </c>
      <c r="Y150" s="93"/>
      <c r="Z150" s="5" t="s">
        <v>1827</v>
      </c>
    </row>
    <row r="151" ht="18" customHeight="1" spans="12:26">
      <c r="L151" s="7"/>
      <c r="M151" s="58"/>
      <c r="N151" s="54" t="s">
        <v>223</v>
      </c>
      <c r="O151" s="53">
        <f>O146-O147-O148-O149+O150</f>
        <v>0</v>
      </c>
      <c r="P151" s="48"/>
      <c r="Q151" s="58"/>
      <c r="R151" s="54" t="s">
        <v>223</v>
      </c>
      <c r="S151" s="53">
        <f>S146-S147-S149-S148+S150</f>
        <v>0</v>
      </c>
      <c r="U151" s="75" t="s">
        <v>1828</v>
      </c>
      <c r="V151" s="78">
        <f>COUNTIFS(I3:I140,"刘飞",J3:J140,"工商银行",S3:S140,"&gt;0")</f>
        <v>20</v>
      </c>
      <c r="W151" s="79">
        <f>SUMPRODUCT(((I3:I140="刘飞")*(J3:J140="工商银行")),S3:S140)</f>
        <v>168029</v>
      </c>
      <c r="Y151" s="94"/>
      <c r="Z151" s="5" t="s">
        <v>1829</v>
      </c>
    </row>
    <row r="152" ht="18" customHeight="1" spans="8:26">
      <c r="H152" s="25"/>
      <c r="L152" s="59"/>
      <c r="O152" s="60"/>
      <c r="P152" s="48"/>
      <c r="Q152" s="8"/>
      <c r="R152" s="8"/>
      <c r="U152" s="75" t="s">
        <v>1830</v>
      </c>
      <c r="V152" s="78">
        <f>COUNTIFS(I3:I140,"陈发英",J3:J140,"建设银行",S3:S140,"&gt;0")</f>
        <v>19</v>
      </c>
      <c r="W152" s="79">
        <f>SUMPRODUCT(((I3:I140="陈发英")*(J3:J140="建设银行")),S3:S140)</f>
        <v>159877</v>
      </c>
      <c r="Y152" s="95"/>
      <c r="Z152" s="5" t="s">
        <v>1831</v>
      </c>
    </row>
    <row r="153" ht="18" customHeight="1" spans="8:30">
      <c r="H153" s="25"/>
      <c r="L153" s="61"/>
      <c r="M153" s="58"/>
      <c r="N153" s="54" t="s">
        <v>224</v>
      </c>
      <c r="O153" s="53">
        <v>1168416</v>
      </c>
      <c r="Q153" s="58"/>
      <c r="R153" s="54" t="s">
        <v>225</v>
      </c>
      <c r="S153" s="53">
        <v>0</v>
      </c>
      <c r="U153" s="75" t="s">
        <v>1832</v>
      </c>
      <c r="V153" s="78">
        <f>COUNTIFS(I3:I140,"刘冬枝",J3:J140,"工商银行",S3:S140,"&gt;0")</f>
        <v>20</v>
      </c>
      <c r="W153" s="79">
        <f>SUMPRODUCT(((I3:I140="刘冬枝")*(J3:J140="工商银行")),S3:S140)</f>
        <v>183411</v>
      </c>
      <c r="AD153" s="6" t="s">
        <v>226</v>
      </c>
    </row>
    <row r="154" ht="18" customHeight="1" spans="8:24">
      <c r="H154" s="25"/>
      <c r="L154" s="61"/>
      <c r="M154" s="54"/>
      <c r="N154" s="55" t="s">
        <v>227</v>
      </c>
      <c r="O154" s="56">
        <f>O153*2.9%</f>
        <v>33884.06</v>
      </c>
      <c r="Q154" s="58"/>
      <c r="R154" s="55" t="s">
        <v>228</v>
      </c>
      <c r="S154" s="56">
        <f>S153*2.9%</f>
        <v>0</v>
      </c>
      <c r="U154" s="442"/>
      <c r="V154" s="443"/>
      <c r="W154" s="444"/>
      <c r="X154" s="445"/>
    </row>
    <row r="155" ht="18" customHeight="1" spans="8:24">
      <c r="H155" s="25"/>
      <c r="L155" s="61"/>
      <c r="M155" s="54"/>
      <c r="N155" s="55" t="s">
        <v>229</v>
      </c>
      <c r="O155" s="56">
        <f>O153*2.3%</f>
        <v>26873.57</v>
      </c>
      <c r="P155" s="48"/>
      <c r="Q155" s="58"/>
      <c r="R155" s="55" t="s">
        <v>230</v>
      </c>
      <c r="S155" s="57">
        <v>0</v>
      </c>
      <c r="U155" s="442"/>
      <c r="V155" s="443"/>
      <c r="W155" s="444"/>
      <c r="X155" s="445"/>
    </row>
    <row r="156" ht="18" customHeight="1" spans="13:24">
      <c r="M156" s="55"/>
      <c r="N156" s="55" t="s">
        <v>231</v>
      </c>
      <c r="O156" s="57">
        <f>O148-O170</f>
        <v>1067000</v>
      </c>
      <c r="P156" s="48"/>
      <c r="Q156" s="58"/>
      <c r="R156" s="55" t="s">
        <v>232</v>
      </c>
      <c r="S156" s="56">
        <v>0</v>
      </c>
      <c r="U156" s="442"/>
      <c r="V156" s="443"/>
      <c r="W156" s="444"/>
      <c r="X156" s="445"/>
    </row>
    <row r="157" ht="18" customHeight="1" spans="13:24">
      <c r="M157" s="55"/>
      <c r="N157" s="55" t="s">
        <v>233</v>
      </c>
      <c r="O157" s="56">
        <v>67531.94</v>
      </c>
      <c r="Q157" s="58"/>
      <c r="R157" s="55" t="s">
        <v>221</v>
      </c>
      <c r="S157" s="56">
        <v>0</v>
      </c>
      <c r="U157" s="442"/>
      <c r="V157" s="443"/>
      <c r="W157" s="444"/>
      <c r="X157" s="445"/>
    </row>
    <row r="158" ht="18" customHeight="1" spans="13:23">
      <c r="M158" s="55"/>
      <c r="N158" s="55" t="s">
        <v>234</v>
      </c>
      <c r="O158" s="56">
        <v>0</v>
      </c>
      <c r="Q158" s="58"/>
      <c r="R158" s="54" t="s">
        <v>223</v>
      </c>
      <c r="S158" s="53">
        <f>S153-S154-S156-S155+S157</f>
        <v>0</v>
      </c>
      <c r="U158" s="75"/>
      <c r="V158" s="78"/>
      <c r="W158" s="79"/>
    </row>
    <row r="159" ht="18" customHeight="1" spans="13:23">
      <c r="M159" s="58"/>
      <c r="N159" s="54" t="s">
        <v>223</v>
      </c>
      <c r="O159" s="53">
        <f>O153-O154-O157-O156+O158</f>
        <v>0</v>
      </c>
      <c r="P159" s="48"/>
      <c r="Q159" s="8"/>
      <c r="R159" s="8"/>
      <c r="U159" s="75"/>
      <c r="V159" s="78"/>
      <c r="W159" s="79"/>
    </row>
    <row r="160" ht="18" customHeight="1" spans="15:23">
      <c r="O160" s="60"/>
      <c r="Q160" s="58"/>
      <c r="R160" s="54" t="s">
        <v>235</v>
      </c>
      <c r="S160" s="53">
        <v>0</v>
      </c>
      <c r="U160" s="75"/>
      <c r="V160" s="78"/>
      <c r="W160" s="79"/>
    </row>
    <row r="161" ht="18" customHeight="1" spans="13:23">
      <c r="M161" s="58"/>
      <c r="N161" s="54" t="s">
        <v>236</v>
      </c>
      <c r="O161" s="53">
        <v>0</v>
      </c>
      <c r="Q161" s="58"/>
      <c r="R161" s="55" t="s">
        <v>228</v>
      </c>
      <c r="S161" s="56">
        <f>S160*2.9%</f>
        <v>0</v>
      </c>
      <c r="U161" s="15"/>
      <c r="V161" s="78"/>
      <c r="W161" s="79"/>
    </row>
    <row r="162" ht="18" customHeight="1" spans="13:23">
      <c r="M162" s="58"/>
      <c r="N162" s="55" t="s">
        <v>237</v>
      </c>
      <c r="O162" s="56">
        <f>O161*2.9%</f>
        <v>0</v>
      </c>
      <c r="Q162" s="58"/>
      <c r="R162" s="55" t="s">
        <v>230</v>
      </c>
      <c r="S162" s="57">
        <v>0</v>
      </c>
      <c r="U162" s="15"/>
      <c r="V162" s="78"/>
      <c r="W162" s="79"/>
    </row>
    <row r="163" ht="18" customHeight="1" spans="13:28">
      <c r="M163" s="58"/>
      <c r="N163" s="55" t="s">
        <v>238</v>
      </c>
      <c r="O163" s="57">
        <v>0</v>
      </c>
      <c r="Q163" s="58"/>
      <c r="R163" s="55" t="s">
        <v>232</v>
      </c>
      <c r="S163" s="56">
        <v>0</v>
      </c>
      <c r="U163" s="15"/>
      <c r="V163" s="78"/>
      <c r="W163" s="79"/>
      <c r="X163" s="4"/>
      <c r="Y163" s="11"/>
      <c r="Z163" s="11"/>
      <c r="AA163" s="123"/>
      <c r="AB163" s="6"/>
    </row>
    <row r="164" ht="18" customHeight="1" spans="13:28">
      <c r="M164" s="58"/>
      <c r="N164" s="55" t="s">
        <v>239</v>
      </c>
      <c r="O164" s="56">
        <v>0</v>
      </c>
      <c r="P164" s="48"/>
      <c r="Q164" s="58"/>
      <c r="R164" s="55" t="s">
        <v>221</v>
      </c>
      <c r="S164" s="56">
        <v>0</v>
      </c>
      <c r="U164" s="15"/>
      <c r="V164" s="78"/>
      <c r="W164" s="79"/>
      <c r="X164" s="4"/>
      <c r="Y164" s="11"/>
      <c r="Z164" s="11"/>
      <c r="AA164" s="123"/>
      <c r="AB164" s="6"/>
    </row>
    <row r="165" ht="18" customHeight="1" spans="13:23">
      <c r="M165" s="58"/>
      <c r="N165" s="55" t="s">
        <v>221</v>
      </c>
      <c r="O165" s="56">
        <v>0</v>
      </c>
      <c r="Q165" s="58"/>
      <c r="R165" s="54" t="s">
        <v>223</v>
      </c>
      <c r="S165" s="53">
        <f>S160-S161-S163-S162+S164</f>
        <v>0</v>
      </c>
      <c r="U165" s="15"/>
      <c r="V165" s="78"/>
      <c r="W165" s="79"/>
    </row>
    <row r="166" ht="18" customHeight="1" spans="13:23">
      <c r="M166" s="58"/>
      <c r="N166" s="54" t="s">
        <v>223</v>
      </c>
      <c r="O166" s="53">
        <f>O161-O162-O164-O163+O165</f>
        <v>0</v>
      </c>
      <c r="Q166" s="8"/>
      <c r="R166" s="8"/>
      <c r="U166" s="15"/>
      <c r="V166" s="78"/>
      <c r="W166" s="79"/>
    </row>
    <row r="167" ht="18" customHeight="1" spans="17:23">
      <c r="Q167" s="8"/>
      <c r="R167" s="61" t="s">
        <v>240</v>
      </c>
      <c r="S167" s="107">
        <f>O157+O164+O171+S149+S156+S163-O158-O165-O172-S150-S157-S164</f>
        <v>72712.79</v>
      </c>
      <c r="U167" s="15"/>
      <c r="V167" s="78"/>
      <c r="W167" s="79"/>
    </row>
    <row r="168" ht="18" customHeight="1" spans="13:23">
      <c r="M168" s="58"/>
      <c r="N168" s="54" t="s">
        <v>241</v>
      </c>
      <c r="O168" s="53">
        <v>348281</v>
      </c>
      <c r="U168" s="15"/>
      <c r="V168" s="78"/>
      <c r="W168" s="79"/>
    </row>
    <row r="169" ht="18" customHeight="1" spans="13:28">
      <c r="M169" s="58"/>
      <c r="N169" s="55" t="s">
        <v>242</v>
      </c>
      <c r="O169" s="56">
        <f>O168*2.9%</f>
        <v>10100.15</v>
      </c>
      <c r="U169" s="15"/>
      <c r="V169" s="78"/>
      <c r="W169" s="79"/>
      <c r="X169" s="6"/>
      <c r="Y169" s="6"/>
      <c r="Z169" s="6"/>
      <c r="AA169" s="124"/>
      <c r="AB169" s="7"/>
    </row>
    <row r="170" ht="18" customHeight="1" spans="13:28">
      <c r="M170" s="58"/>
      <c r="N170" s="55" t="s">
        <v>243</v>
      </c>
      <c r="O170" s="57">
        <v>333000</v>
      </c>
      <c r="U170" s="15"/>
      <c r="V170" s="78"/>
      <c r="W170" s="79"/>
      <c r="X170" s="6"/>
      <c r="Y170" s="6"/>
      <c r="Z170" s="6"/>
      <c r="AA170" s="124"/>
      <c r="AB170" s="7"/>
    </row>
    <row r="171" ht="18" customHeight="1" spans="13:28">
      <c r="M171" s="58"/>
      <c r="N171" s="55" t="s">
        <v>244</v>
      </c>
      <c r="O171" s="56">
        <v>5180.85</v>
      </c>
      <c r="U171" s="108"/>
      <c r="V171" s="78"/>
      <c r="W171" s="79"/>
      <c r="X171" s="6"/>
      <c r="Y171" s="6"/>
      <c r="Z171" s="6"/>
      <c r="AA171" s="124"/>
      <c r="AB171" s="7"/>
    </row>
    <row r="172" ht="18" customHeight="1" spans="13:28">
      <c r="M172" s="58"/>
      <c r="N172" s="55" t="s">
        <v>221</v>
      </c>
      <c r="O172" s="56">
        <v>0</v>
      </c>
      <c r="U172" s="109"/>
      <c r="V172" s="78"/>
      <c r="W172" s="79"/>
      <c r="X172" s="6"/>
      <c r="Y172" s="6"/>
      <c r="Z172" s="6"/>
      <c r="AA172" s="124"/>
      <c r="AB172" s="7"/>
    </row>
    <row r="173" ht="18" customHeight="1" spans="13:28">
      <c r="M173" s="58"/>
      <c r="N173" s="54" t="s">
        <v>223</v>
      </c>
      <c r="O173" s="53">
        <f>O168-O169-O171-O170+O172</f>
        <v>0</v>
      </c>
      <c r="U173" s="108"/>
      <c r="V173" s="78"/>
      <c r="W173" s="79"/>
      <c r="X173" s="6"/>
      <c r="Y173" s="6"/>
      <c r="Z173" s="6"/>
      <c r="AA173" s="124"/>
      <c r="AB173" s="7"/>
    </row>
    <row r="174" ht="18" customHeight="1" spans="21:28">
      <c r="U174" s="108"/>
      <c r="V174" s="78"/>
      <c r="W174" s="79"/>
      <c r="X174" s="6"/>
      <c r="Y174" s="6"/>
      <c r="Z174" s="6"/>
      <c r="AA174" s="124"/>
      <c r="AB174" s="7"/>
    </row>
    <row r="175" ht="18" customHeight="1" spans="21:28">
      <c r="U175" s="109"/>
      <c r="V175" s="78"/>
      <c r="W175" s="79"/>
      <c r="X175" s="6"/>
      <c r="Y175" s="6"/>
      <c r="Z175" s="6"/>
      <c r="AA175" s="124"/>
      <c r="AB175" s="7"/>
    </row>
    <row r="176" ht="18" customHeight="1" spans="21:28">
      <c r="U176" s="9"/>
      <c r="X176" s="6"/>
      <c r="Y176" s="6"/>
      <c r="Z176" s="6"/>
      <c r="AA176" s="124"/>
      <c r="AB176" s="7"/>
    </row>
    <row r="177" ht="18" customHeight="1" spans="21:28">
      <c r="U177" s="9"/>
      <c r="V177" s="110">
        <f>SUM(V146:V174)</f>
        <v>119</v>
      </c>
      <c r="W177" s="111">
        <f>SUM(W146:W174)</f>
        <v>953528</v>
      </c>
      <c r="X177" s="6"/>
      <c r="Y177" s="6"/>
      <c r="Z177" s="6"/>
      <c r="AA177" s="124"/>
      <c r="AB177" s="7"/>
    </row>
    <row r="178" ht="18" customHeight="1" spans="19:28">
      <c r="S178" s="9"/>
      <c r="T178" s="110"/>
      <c r="U178" s="111"/>
      <c r="V178" s="2"/>
      <c r="W178" s="6"/>
      <c r="X178" s="6"/>
      <c r="Y178" s="6"/>
      <c r="Z178" s="6"/>
      <c r="AA178" s="124"/>
      <c r="AB178" s="7"/>
    </row>
    <row r="179" ht="18" customHeight="1" spans="19:28">
      <c r="S179" s="9"/>
      <c r="T179" s="110"/>
      <c r="U179" s="111"/>
      <c r="V179" s="2"/>
      <c r="W179" s="6"/>
      <c r="X179" s="6"/>
      <c r="Y179" s="6"/>
      <c r="Z179" s="6"/>
      <c r="AA179" s="124"/>
      <c r="AB179" s="7"/>
    </row>
    <row r="180" ht="18" customHeight="1" spans="19:28">
      <c r="S180" s="9"/>
      <c r="T180" s="110"/>
      <c r="U180" s="111"/>
      <c r="V180" s="2"/>
      <c r="W180" s="6"/>
      <c r="X180" s="6"/>
      <c r="Y180" s="6"/>
      <c r="Z180" s="6"/>
      <c r="AA180" s="124"/>
      <c r="AB180" s="7"/>
    </row>
    <row r="181" ht="18" customHeight="1" spans="19:28">
      <c r="S181" s="9"/>
      <c r="T181" s="110"/>
      <c r="U181" s="111"/>
      <c r="V181" s="2"/>
      <c r="W181" s="6"/>
      <c r="X181" s="6"/>
      <c r="Y181" s="6"/>
      <c r="Z181" s="6"/>
      <c r="AA181" s="124"/>
      <c r="AB181" s="7"/>
    </row>
    <row r="182" ht="18" customHeight="1" spans="19:28">
      <c r="S182" s="9"/>
      <c r="T182" s="110"/>
      <c r="U182" s="111"/>
      <c r="V182" s="2"/>
      <c r="W182" s="6"/>
      <c r="X182" s="6"/>
      <c r="Y182" s="6"/>
      <c r="Z182" s="6"/>
      <c r="AA182" s="124"/>
      <c r="AB182" s="7"/>
    </row>
    <row r="183" ht="18" customHeight="1" spans="19:28">
      <c r="S183" s="9"/>
      <c r="T183" s="110"/>
      <c r="U183" s="111"/>
      <c r="V183" s="2"/>
      <c r="W183" s="6"/>
      <c r="X183" s="6"/>
      <c r="Y183" s="6"/>
      <c r="Z183" s="6"/>
      <c r="AA183" s="124"/>
      <c r="AB183" s="7"/>
    </row>
    <row r="184" ht="18" customHeight="1" spans="19:28">
      <c r="S184" s="9"/>
      <c r="T184" s="110"/>
      <c r="U184" s="111"/>
      <c r="V184" s="2"/>
      <c r="W184" s="6"/>
      <c r="X184" s="6"/>
      <c r="Y184" s="6"/>
      <c r="Z184" s="6"/>
      <c r="AA184" s="124"/>
      <c r="AB184" s="7"/>
    </row>
    <row r="185" ht="18" customHeight="1" spans="19:28">
      <c r="S185" s="9"/>
      <c r="T185" s="110"/>
      <c r="U185" s="111"/>
      <c r="V185" s="2"/>
      <c r="W185" s="6"/>
      <c r="X185" s="6"/>
      <c r="Y185" s="6"/>
      <c r="Z185" s="6"/>
      <c r="AA185" s="124"/>
      <c r="AB185" s="7"/>
    </row>
    <row r="186" ht="18" customHeight="1" spans="19:28">
      <c r="S186" s="9"/>
      <c r="T186" s="110"/>
      <c r="U186" s="111"/>
      <c r="V186" s="2"/>
      <c r="W186" s="6"/>
      <c r="X186" s="6"/>
      <c r="Y186" s="6"/>
      <c r="Z186" s="6"/>
      <c r="AA186" s="124"/>
      <c r="AB186" s="7"/>
    </row>
    <row r="187" ht="18" customHeight="1" spans="18:28">
      <c r="R187" s="112"/>
      <c r="T187" s="110"/>
      <c r="U187" s="111"/>
      <c r="V187" s="2"/>
      <c r="W187" s="112"/>
      <c r="X187" s="6"/>
      <c r="Y187" s="6"/>
      <c r="Z187" s="6"/>
      <c r="AA187" s="124"/>
      <c r="AB187" s="7"/>
    </row>
    <row r="188" ht="18" customHeight="1" spans="2:28">
      <c r="B188" s="96" t="s">
        <v>245</v>
      </c>
      <c r="C188" s="97">
        <v>985293704</v>
      </c>
      <c r="D188" s="97" t="s">
        <v>246</v>
      </c>
      <c r="E188" s="97">
        <v>16741725510</v>
      </c>
      <c r="F188" s="97" t="s">
        <v>27</v>
      </c>
      <c r="G188" s="97">
        <v>1000</v>
      </c>
      <c r="H188" s="97">
        <v>18327671812</v>
      </c>
      <c r="I188" s="97" t="s">
        <v>247</v>
      </c>
      <c r="J188" s="100" t="s">
        <v>29</v>
      </c>
      <c r="K188" s="98" t="s">
        <v>248</v>
      </c>
      <c r="L188" s="96" t="s">
        <v>249</v>
      </c>
      <c r="M188" s="101"/>
      <c r="N188" s="101"/>
      <c r="O188" s="101"/>
      <c r="P188" s="101"/>
      <c r="Q188" s="101"/>
      <c r="R188" s="103">
        <v>0</v>
      </c>
      <c r="S188" s="113"/>
      <c r="T188" s="114"/>
      <c r="U188" s="114"/>
      <c r="V188" s="103">
        <v>0</v>
      </c>
      <c r="W188" s="114"/>
      <c r="X188" s="115"/>
      <c r="Y188" s="125"/>
      <c r="Z188" s="125" t="s">
        <v>31</v>
      </c>
      <c r="AA188" s="126">
        <v>43900</v>
      </c>
      <c r="AB188" s="127" t="s">
        <v>250</v>
      </c>
    </row>
    <row r="189" ht="18" customHeight="1" spans="2:28">
      <c r="B189" s="96" t="s">
        <v>251</v>
      </c>
      <c r="C189" s="97">
        <v>730141036</v>
      </c>
      <c r="D189" s="97" t="s">
        <v>252</v>
      </c>
      <c r="E189" s="97">
        <v>16572204406</v>
      </c>
      <c r="F189" s="97" t="s">
        <v>27</v>
      </c>
      <c r="G189" s="97">
        <v>1000</v>
      </c>
      <c r="H189" s="97">
        <v>17720254512</v>
      </c>
      <c r="I189" s="97" t="s">
        <v>253</v>
      </c>
      <c r="J189" s="102" t="s">
        <v>103</v>
      </c>
      <c r="K189" s="98" t="s">
        <v>254</v>
      </c>
      <c r="L189" s="96" t="s">
        <v>251</v>
      </c>
      <c r="M189" s="101"/>
      <c r="N189" s="101"/>
      <c r="O189" s="101"/>
      <c r="P189" s="101"/>
      <c r="Q189" s="101"/>
      <c r="R189" s="103">
        <v>0</v>
      </c>
      <c r="S189" s="103"/>
      <c r="T189" s="116"/>
      <c r="U189" s="101"/>
      <c r="V189" s="103">
        <v>0</v>
      </c>
      <c r="W189" s="101"/>
      <c r="X189" s="116"/>
      <c r="Y189" s="128"/>
      <c r="Z189" s="125" t="s">
        <v>31</v>
      </c>
      <c r="AA189" s="126">
        <v>43900</v>
      </c>
      <c r="AB189" s="87" t="s">
        <v>255</v>
      </c>
    </row>
    <row r="190" ht="18" customHeight="1" spans="2:28">
      <c r="B190" s="96" t="s">
        <v>256</v>
      </c>
      <c r="C190" s="97">
        <v>515679021</v>
      </c>
      <c r="D190" s="97" t="s">
        <v>257</v>
      </c>
      <c r="E190" s="97">
        <v>17136314955</v>
      </c>
      <c r="F190" s="97" t="s">
        <v>27</v>
      </c>
      <c r="G190" s="97">
        <v>1000</v>
      </c>
      <c r="H190" s="97">
        <v>18771691121</v>
      </c>
      <c r="I190" s="97" t="s">
        <v>258</v>
      </c>
      <c r="J190" s="102" t="s">
        <v>103</v>
      </c>
      <c r="K190" s="98" t="s">
        <v>259</v>
      </c>
      <c r="L190" s="96" t="s">
        <v>256</v>
      </c>
      <c r="M190" s="101"/>
      <c r="N190" s="101"/>
      <c r="O190" s="103"/>
      <c r="P190" s="103"/>
      <c r="Q190" s="103"/>
      <c r="R190" s="103">
        <v>0</v>
      </c>
      <c r="S190" s="117"/>
      <c r="T190" s="118"/>
      <c r="U190" s="101"/>
      <c r="V190" s="103">
        <f t="shared" ref="V190:V192" si="14">R190-S190</f>
        <v>0</v>
      </c>
      <c r="W190" s="101"/>
      <c r="X190" s="119"/>
      <c r="Y190" s="128"/>
      <c r="Z190" s="125" t="s">
        <v>31</v>
      </c>
      <c r="AA190" s="126">
        <v>43900</v>
      </c>
      <c r="AB190" s="8" t="s">
        <v>260</v>
      </c>
    </row>
    <row r="191" ht="18" customHeight="1" spans="2:28">
      <c r="B191" s="96" t="s">
        <v>261</v>
      </c>
      <c r="C191" s="97">
        <v>719471634</v>
      </c>
      <c r="D191" s="97" t="s">
        <v>262</v>
      </c>
      <c r="E191" s="97">
        <v>17038923341</v>
      </c>
      <c r="F191" s="97" t="s">
        <v>27</v>
      </c>
      <c r="G191" s="97">
        <v>1000</v>
      </c>
      <c r="H191" s="97">
        <v>18771691121</v>
      </c>
      <c r="I191" s="97" t="s">
        <v>258</v>
      </c>
      <c r="J191" s="102" t="s">
        <v>103</v>
      </c>
      <c r="K191" s="98" t="s">
        <v>259</v>
      </c>
      <c r="L191" s="96" t="s">
        <v>261</v>
      </c>
      <c r="M191" s="101"/>
      <c r="N191" s="101"/>
      <c r="O191" s="103"/>
      <c r="P191" s="103"/>
      <c r="Q191" s="103"/>
      <c r="R191" s="103">
        <v>0</v>
      </c>
      <c r="S191" s="117"/>
      <c r="T191" s="118"/>
      <c r="U191" s="101"/>
      <c r="V191" s="103">
        <f t="shared" si="14"/>
        <v>0</v>
      </c>
      <c r="W191" s="101"/>
      <c r="X191" s="119"/>
      <c r="Y191" s="128"/>
      <c r="Z191" s="125" t="s">
        <v>31</v>
      </c>
      <c r="AA191" s="126">
        <v>43900</v>
      </c>
      <c r="AB191" s="8" t="s">
        <v>260</v>
      </c>
    </row>
    <row r="192" ht="18" customHeight="1" spans="2:28">
      <c r="B192" s="96" t="s">
        <v>263</v>
      </c>
      <c r="C192" s="97">
        <v>288411305</v>
      </c>
      <c r="D192" s="97" t="s">
        <v>264</v>
      </c>
      <c r="E192" s="97">
        <v>17192710423</v>
      </c>
      <c r="F192" s="97" t="s">
        <v>27</v>
      </c>
      <c r="G192" s="97">
        <v>1000</v>
      </c>
      <c r="H192" s="97">
        <v>13545476959</v>
      </c>
      <c r="I192" s="97" t="s">
        <v>265</v>
      </c>
      <c r="J192" s="102" t="s">
        <v>103</v>
      </c>
      <c r="K192" s="98" t="s">
        <v>266</v>
      </c>
      <c r="L192" s="96" t="s">
        <v>263</v>
      </c>
      <c r="M192" s="101"/>
      <c r="N192" s="101"/>
      <c r="O192" s="101"/>
      <c r="P192" s="101"/>
      <c r="Q192" s="101"/>
      <c r="R192" s="117">
        <v>5064.27</v>
      </c>
      <c r="S192" s="122">
        <v>4964.27</v>
      </c>
      <c r="T192" s="446" t="s">
        <v>1833</v>
      </c>
      <c r="U192" s="101"/>
      <c r="V192" s="117">
        <f t="shared" si="14"/>
        <v>100</v>
      </c>
      <c r="W192" s="101"/>
      <c r="X192" s="98"/>
      <c r="Y192" s="128"/>
      <c r="Z192" s="125" t="s">
        <v>31</v>
      </c>
      <c r="AA192" s="126">
        <v>43913</v>
      </c>
      <c r="AB192" s="8" t="s">
        <v>267</v>
      </c>
    </row>
    <row r="193" ht="18" customHeight="1" spans="2:28">
      <c r="B193" s="96" t="s">
        <v>268</v>
      </c>
      <c r="C193" s="97">
        <v>141266250</v>
      </c>
      <c r="D193" s="97" t="s">
        <v>269</v>
      </c>
      <c r="E193" s="97">
        <v>17136318067</v>
      </c>
      <c r="F193" s="97" t="s">
        <v>27</v>
      </c>
      <c r="G193" s="97">
        <v>1000</v>
      </c>
      <c r="H193" s="97">
        <v>18771691121</v>
      </c>
      <c r="I193" s="97" t="s">
        <v>258</v>
      </c>
      <c r="J193" s="102" t="s">
        <v>103</v>
      </c>
      <c r="K193" s="98" t="s">
        <v>259</v>
      </c>
      <c r="L193" s="96" t="s">
        <v>268</v>
      </c>
      <c r="M193" s="101"/>
      <c r="N193" s="101"/>
      <c r="O193" s="103"/>
      <c r="P193" s="103"/>
      <c r="Q193" s="103"/>
      <c r="R193" s="117">
        <v>5063.09</v>
      </c>
      <c r="S193" s="122">
        <v>5000</v>
      </c>
      <c r="T193" s="446" t="s">
        <v>1833</v>
      </c>
      <c r="U193" s="101"/>
      <c r="V193" s="117">
        <f t="shared" ref="V193:V200" si="15">R193-S193</f>
        <v>63.09</v>
      </c>
      <c r="W193" s="101"/>
      <c r="X193" s="119"/>
      <c r="Y193" s="128"/>
      <c r="Z193" s="125" t="s">
        <v>31</v>
      </c>
      <c r="AA193" s="126">
        <v>43900</v>
      </c>
      <c r="AB193" s="127" t="s">
        <v>267</v>
      </c>
    </row>
    <row r="194" ht="18" customHeight="1" spans="2:28">
      <c r="B194" s="96" t="s">
        <v>270</v>
      </c>
      <c r="C194" s="97">
        <v>274605584</v>
      </c>
      <c r="D194" s="97" t="s">
        <v>271</v>
      </c>
      <c r="E194" s="97">
        <v>17136314513</v>
      </c>
      <c r="F194" s="97" t="s">
        <v>27</v>
      </c>
      <c r="G194" s="97">
        <v>1000</v>
      </c>
      <c r="H194" s="97">
        <v>18771691121</v>
      </c>
      <c r="I194" s="97" t="s">
        <v>258</v>
      </c>
      <c r="J194" s="102" t="s">
        <v>103</v>
      </c>
      <c r="K194" s="98" t="s">
        <v>259</v>
      </c>
      <c r="L194" s="96" t="s">
        <v>270</v>
      </c>
      <c r="M194" s="101"/>
      <c r="N194" s="101"/>
      <c r="O194" s="103"/>
      <c r="P194" s="103"/>
      <c r="Q194" s="103"/>
      <c r="R194" s="117">
        <v>5460.67</v>
      </c>
      <c r="S194" s="122">
        <v>5000</v>
      </c>
      <c r="T194" s="446" t="s">
        <v>1833</v>
      </c>
      <c r="U194" s="101"/>
      <c r="V194" s="117">
        <f t="shared" si="15"/>
        <v>460.67</v>
      </c>
      <c r="W194" s="101"/>
      <c r="X194" s="119"/>
      <c r="Y194" s="128"/>
      <c r="Z194" s="125" t="s">
        <v>31</v>
      </c>
      <c r="AA194" s="126">
        <v>43900</v>
      </c>
      <c r="AB194" s="127" t="s">
        <v>267</v>
      </c>
    </row>
    <row r="195" ht="18" customHeight="1" spans="2:28">
      <c r="B195" s="96" t="s">
        <v>272</v>
      </c>
      <c r="C195" s="97">
        <v>647648359</v>
      </c>
      <c r="D195" s="97" t="s">
        <v>273</v>
      </c>
      <c r="E195" s="97">
        <v>17136314527</v>
      </c>
      <c r="F195" s="97" t="s">
        <v>27</v>
      </c>
      <c r="G195" s="97">
        <v>1000</v>
      </c>
      <c r="H195" s="97">
        <v>18771691121</v>
      </c>
      <c r="I195" s="97" t="s">
        <v>258</v>
      </c>
      <c r="J195" s="102" t="s">
        <v>103</v>
      </c>
      <c r="K195" s="98" t="s">
        <v>259</v>
      </c>
      <c r="L195" s="96" t="s">
        <v>272</v>
      </c>
      <c r="M195" s="101"/>
      <c r="N195" s="101"/>
      <c r="O195" s="103"/>
      <c r="P195" s="103"/>
      <c r="Q195" s="103"/>
      <c r="R195" s="117">
        <v>4964.82</v>
      </c>
      <c r="S195" s="122">
        <v>4964.82</v>
      </c>
      <c r="T195" s="446" t="s">
        <v>1833</v>
      </c>
      <c r="U195" s="101"/>
      <c r="V195" s="117">
        <f t="shared" si="15"/>
        <v>0</v>
      </c>
      <c r="W195" s="101"/>
      <c r="X195" s="119"/>
      <c r="Y195" s="128"/>
      <c r="Z195" s="125" t="s">
        <v>31</v>
      </c>
      <c r="AA195" s="126">
        <v>43900</v>
      </c>
      <c r="AB195" s="127" t="s">
        <v>267</v>
      </c>
    </row>
    <row r="196" ht="18" customHeight="1" spans="2:28">
      <c r="B196" s="96" t="s">
        <v>274</v>
      </c>
      <c r="C196" s="97">
        <v>534588053</v>
      </c>
      <c r="D196" s="97" t="s">
        <v>275</v>
      </c>
      <c r="E196" s="97">
        <v>17136314573</v>
      </c>
      <c r="F196" s="97" t="s">
        <v>27</v>
      </c>
      <c r="G196" s="97">
        <v>1000</v>
      </c>
      <c r="H196" s="97">
        <v>18771691121</v>
      </c>
      <c r="I196" s="97" t="s">
        <v>258</v>
      </c>
      <c r="J196" s="102" t="s">
        <v>103</v>
      </c>
      <c r="K196" s="98" t="s">
        <v>259</v>
      </c>
      <c r="L196" s="96" t="s">
        <v>274</v>
      </c>
      <c r="M196" s="101"/>
      <c r="N196" s="101"/>
      <c r="O196" s="103"/>
      <c r="P196" s="103"/>
      <c r="Q196" s="103"/>
      <c r="R196" s="117">
        <v>5463.09</v>
      </c>
      <c r="S196" s="122">
        <v>5000</v>
      </c>
      <c r="T196" s="446" t="s">
        <v>1833</v>
      </c>
      <c r="U196" s="101"/>
      <c r="V196" s="117">
        <f t="shared" si="15"/>
        <v>463.09</v>
      </c>
      <c r="W196" s="101"/>
      <c r="X196" s="119"/>
      <c r="Y196" s="128"/>
      <c r="Z196" s="125" t="s">
        <v>31</v>
      </c>
      <c r="AA196" s="126">
        <v>43900</v>
      </c>
      <c r="AB196" s="127" t="s">
        <v>267</v>
      </c>
    </row>
    <row r="197" ht="18" customHeight="1" spans="2:28">
      <c r="B197" s="96" t="s">
        <v>276</v>
      </c>
      <c r="C197" s="97">
        <v>101163642</v>
      </c>
      <c r="D197" s="97" t="s">
        <v>277</v>
      </c>
      <c r="E197" s="97">
        <v>17136314558</v>
      </c>
      <c r="F197" s="97" t="s">
        <v>27</v>
      </c>
      <c r="G197" s="97">
        <v>1000</v>
      </c>
      <c r="H197" s="97">
        <v>18771691121</v>
      </c>
      <c r="I197" s="97" t="s">
        <v>258</v>
      </c>
      <c r="J197" s="102" t="s">
        <v>103</v>
      </c>
      <c r="K197" s="98" t="s">
        <v>259</v>
      </c>
      <c r="L197" s="96" t="s">
        <v>276</v>
      </c>
      <c r="M197" s="101"/>
      <c r="N197" s="101"/>
      <c r="O197" s="103"/>
      <c r="P197" s="103"/>
      <c r="Q197" s="103"/>
      <c r="R197" s="117">
        <v>4966.29</v>
      </c>
      <c r="S197" s="122">
        <v>4966.29</v>
      </c>
      <c r="T197" s="446" t="s">
        <v>1833</v>
      </c>
      <c r="U197" s="101"/>
      <c r="V197" s="117">
        <f t="shared" si="15"/>
        <v>0</v>
      </c>
      <c r="W197" s="101"/>
      <c r="X197" s="119"/>
      <c r="Y197" s="128"/>
      <c r="Z197" s="125" t="s">
        <v>31</v>
      </c>
      <c r="AA197" s="126">
        <v>43900</v>
      </c>
      <c r="AB197" s="127" t="s">
        <v>267</v>
      </c>
    </row>
    <row r="198" ht="18" customHeight="1" spans="2:28">
      <c r="B198" s="96" t="s">
        <v>278</v>
      </c>
      <c r="C198" s="97">
        <v>623832015</v>
      </c>
      <c r="D198" s="97" t="s">
        <v>279</v>
      </c>
      <c r="E198" s="97">
        <v>17038923194</v>
      </c>
      <c r="F198" s="97" t="s">
        <v>27</v>
      </c>
      <c r="G198" s="97">
        <v>1000</v>
      </c>
      <c r="H198" s="97">
        <v>18771691121</v>
      </c>
      <c r="I198" s="97" t="s">
        <v>258</v>
      </c>
      <c r="J198" s="102" t="s">
        <v>103</v>
      </c>
      <c r="K198" s="98" t="s">
        <v>259</v>
      </c>
      <c r="L198" s="96" t="s">
        <v>278</v>
      </c>
      <c r="M198" s="101"/>
      <c r="N198" s="101"/>
      <c r="O198" s="103"/>
      <c r="P198" s="103"/>
      <c r="Q198" s="103"/>
      <c r="R198" s="117">
        <v>5064.65</v>
      </c>
      <c r="S198" s="122">
        <v>4964.65</v>
      </c>
      <c r="T198" s="446" t="s">
        <v>1833</v>
      </c>
      <c r="U198" s="101"/>
      <c r="V198" s="117">
        <f t="shared" si="15"/>
        <v>100</v>
      </c>
      <c r="W198" s="101"/>
      <c r="X198" s="119"/>
      <c r="Y198" s="128"/>
      <c r="Z198" s="125" t="s">
        <v>31</v>
      </c>
      <c r="AA198" s="126">
        <v>43900</v>
      </c>
      <c r="AB198" s="127" t="s">
        <v>267</v>
      </c>
    </row>
    <row r="199" ht="18" customHeight="1" spans="2:28">
      <c r="B199" s="96" t="s">
        <v>280</v>
      </c>
      <c r="C199" s="97">
        <v>990298432</v>
      </c>
      <c r="D199" s="97" t="s">
        <v>281</v>
      </c>
      <c r="E199" s="97">
        <v>17038923845</v>
      </c>
      <c r="F199" s="97" t="s">
        <v>27</v>
      </c>
      <c r="G199" s="97">
        <v>1000</v>
      </c>
      <c r="H199" s="97">
        <v>18771691121</v>
      </c>
      <c r="I199" s="97" t="s">
        <v>258</v>
      </c>
      <c r="J199" s="102" t="s">
        <v>103</v>
      </c>
      <c r="K199" s="98" t="s">
        <v>259</v>
      </c>
      <c r="L199" s="96" t="s">
        <v>280</v>
      </c>
      <c r="M199" s="101"/>
      <c r="N199" s="101"/>
      <c r="O199" s="103"/>
      <c r="P199" s="103"/>
      <c r="Q199" s="103"/>
      <c r="R199" s="117">
        <v>5069.98</v>
      </c>
      <c r="S199" s="122">
        <v>4969.98</v>
      </c>
      <c r="T199" s="446" t="s">
        <v>1833</v>
      </c>
      <c r="U199" s="101"/>
      <c r="V199" s="117">
        <f t="shared" si="15"/>
        <v>100</v>
      </c>
      <c r="W199" s="101"/>
      <c r="X199" s="119"/>
      <c r="Y199" s="128"/>
      <c r="Z199" s="125" t="s">
        <v>31</v>
      </c>
      <c r="AA199" s="126">
        <v>43900</v>
      </c>
      <c r="AB199" s="127" t="s">
        <v>267</v>
      </c>
    </row>
    <row r="200" s="1" customFormat="1" ht="19.9" customHeight="1" spans="2:28">
      <c r="B200" s="96" t="s">
        <v>282</v>
      </c>
      <c r="C200" s="98">
        <v>395276041</v>
      </c>
      <c r="D200" s="98" t="s">
        <v>283</v>
      </c>
      <c r="E200" s="97">
        <v>17102786762</v>
      </c>
      <c r="F200" s="97" t="s">
        <v>27</v>
      </c>
      <c r="G200" s="97">
        <v>1000</v>
      </c>
      <c r="H200" s="97">
        <v>13545435217</v>
      </c>
      <c r="I200" s="97" t="s">
        <v>284</v>
      </c>
      <c r="J200" s="104" t="s">
        <v>285</v>
      </c>
      <c r="K200" s="98" t="s">
        <v>286</v>
      </c>
      <c r="L200" s="96" t="s">
        <v>282</v>
      </c>
      <c r="M200" s="101"/>
      <c r="N200" s="101"/>
      <c r="O200" s="105"/>
      <c r="P200" s="105"/>
      <c r="Q200" s="105"/>
      <c r="R200" s="447">
        <v>7749.01</v>
      </c>
      <c r="S200" s="143">
        <v>7749.01</v>
      </c>
      <c r="T200" s="446" t="s">
        <v>1833</v>
      </c>
      <c r="U200" s="120"/>
      <c r="V200" s="117">
        <f t="shared" si="15"/>
        <v>0</v>
      </c>
      <c r="W200" s="101"/>
      <c r="X200" s="116"/>
      <c r="Y200" s="128"/>
      <c r="Z200" s="125" t="s">
        <v>31</v>
      </c>
      <c r="AA200" s="126">
        <v>43901</v>
      </c>
      <c r="AB200" s="8" t="s">
        <v>287</v>
      </c>
    </row>
    <row r="201" ht="18" customHeight="1" spans="2:28">
      <c r="B201" s="96" t="s">
        <v>288</v>
      </c>
      <c r="C201" s="97">
        <v>514151085</v>
      </c>
      <c r="D201" s="97" t="s">
        <v>289</v>
      </c>
      <c r="E201" s="97">
        <v>17192711257</v>
      </c>
      <c r="F201" s="97" t="s">
        <v>27</v>
      </c>
      <c r="G201" s="97">
        <v>1000</v>
      </c>
      <c r="H201" s="97">
        <v>13545476959</v>
      </c>
      <c r="I201" s="97" t="s">
        <v>265</v>
      </c>
      <c r="J201" s="102" t="s">
        <v>103</v>
      </c>
      <c r="K201" s="98" t="s">
        <v>266</v>
      </c>
      <c r="L201" s="96" t="s">
        <v>288</v>
      </c>
      <c r="M201" s="101"/>
      <c r="N201" s="101"/>
      <c r="O201" s="101"/>
      <c r="P201" s="101"/>
      <c r="Q201" s="101"/>
      <c r="R201" s="103">
        <v>5362.81</v>
      </c>
      <c r="S201" s="101"/>
      <c r="T201" s="116"/>
      <c r="U201" s="101"/>
      <c r="V201" s="103">
        <v>5362.81</v>
      </c>
      <c r="W201" s="101"/>
      <c r="X201" s="98"/>
      <c r="Y201" s="128"/>
      <c r="Z201" s="125" t="s">
        <v>31</v>
      </c>
      <c r="AA201" s="126">
        <v>43913</v>
      </c>
      <c r="AB201" s="8" t="s">
        <v>290</v>
      </c>
    </row>
    <row r="202" ht="18" customHeight="1" spans="2:28">
      <c r="B202" s="99" t="s">
        <v>291</v>
      </c>
      <c r="C202" s="97">
        <v>637148920</v>
      </c>
      <c r="D202" s="97" t="s">
        <v>292</v>
      </c>
      <c r="E202" s="97">
        <v>17038924147</v>
      </c>
      <c r="F202" s="97" t="s">
        <v>27</v>
      </c>
      <c r="G202" s="97">
        <v>1000</v>
      </c>
      <c r="H202" s="97">
        <v>13545471531</v>
      </c>
      <c r="I202" s="97" t="s">
        <v>293</v>
      </c>
      <c r="J202" s="106" t="s">
        <v>294</v>
      </c>
      <c r="K202" s="98" t="s">
        <v>295</v>
      </c>
      <c r="L202" s="99" t="s">
        <v>291</v>
      </c>
      <c r="M202" s="101"/>
      <c r="N202" s="101"/>
      <c r="O202" s="101"/>
      <c r="P202" s="101"/>
      <c r="Q202" s="101"/>
      <c r="R202" s="103">
        <v>7846.46</v>
      </c>
      <c r="S202" s="101"/>
      <c r="T202" s="116"/>
      <c r="U202" s="101"/>
      <c r="V202" s="103">
        <v>7846.46</v>
      </c>
      <c r="W202" s="101"/>
      <c r="X202" s="121"/>
      <c r="Y202" s="128"/>
      <c r="Z202" s="125" t="s">
        <v>31</v>
      </c>
      <c r="AA202" s="126">
        <v>43899</v>
      </c>
      <c r="AB202" s="127" t="s">
        <v>290</v>
      </c>
    </row>
    <row r="203" ht="18" customHeight="1" spans="2:28">
      <c r="B203" s="96" t="s">
        <v>296</v>
      </c>
      <c r="C203" s="97">
        <v>229461254</v>
      </c>
      <c r="D203" s="97" t="s">
        <v>297</v>
      </c>
      <c r="E203" s="97">
        <v>16741725525</v>
      </c>
      <c r="F203" s="97" t="s">
        <v>27</v>
      </c>
      <c r="G203" s="97">
        <v>1000</v>
      </c>
      <c r="H203" s="97">
        <v>18327671812</v>
      </c>
      <c r="I203" s="97" t="s">
        <v>247</v>
      </c>
      <c r="J203" s="102" t="s">
        <v>103</v>
      </c>
      <c r="K203" s="98" t="s">
        <v>298</v>
      </c>
      <c r="L203" s="96" t="s">
        <v>296</v>
      </c>
      <c r="M203" s="101"/>
      <c r="N203" s="101"/>
      <c r="O203" s="103"/>
      <c r="P203" s="103"/>
      <c r="Q203" s="103"/>
      <c r="R203" s="103">
        <v>5069.7</v>
      </c>
      <c r="S203" s="101"/>
      <c r="T203" s="116"/>
      <c r="U203" s="101"/>
      <c r="V203" s="103">
        <v>5069.7</v>
      </c>
      <c r="W203" s="101"/>
      <c r="X203" s="119"/>
      <c r="Y203" s="128"/>
      <c r="Z203" s="125" t="s">
        <v>31</v>
      </c>
      <c r="AA203" s="126">
        <v>43900</v>
      </c>
      <c r="AB203" s="127" t="s">
        <v>290</v>
      </c>
    </row>
    <row r="204" ht="18" customHeight="1" spans="2:28">
      <c r="B204" s="96" t="s">
        <v>299</v>
      </c>
      <c r="C204" s="97">
        <v>605462359</v>
      </c>
      <c r="D204" s="97" t="s">
        <v>300</v>
      </c>
      <c r="E204" s="97">
        <v>17136317532</v>
      </c>
      <c r="F204" s="97" t="s">
        <v>27</v>
      </c>
      <c r="G204" s="97">
        <v>1000</v>
      </c>
      <c r="H204" s="97">
        <v>18771691121</v>
      </c>
      <c r="I204" s="97" t="s">
        <v>258</v>
      </c>
      <c r="J204" s="102" t="s">
        <v>103</v>
      </c>
      <c r="K204" s="98" t="s">
        <v>259</v>
      </c>
      <c r="L204" s="96" t="s">
        <v>299</v>
      </c>
      <c r="M204" s="101"/>
      <c r="N204" s="101"/>
      <c r="O204" s="103"/>
      <c r="P204" s="103"/>
      <c r="Q204" s="103"/>
      <c r="R204" s="103">
        <v>5067.43</v>
      </c>
      <c r="S204" s="101"/>
      <c r="T204" s="116"/>
      <c r="U204" s="101"/>
      <c r="V204" s="103">
        <v>5067.43</v>
      </c>
      <c r="W204" s="101"/>
      <c r="X204" s="119"/>
      <c r="Y204" s="128"/>
      <c r="Z204" s="125" t="s">
        <v>31</v>
      </c>
      <c r="AA204" s="126">
        <v>43900</v>
      </c>
      <c r="AB204" s="127" t="s">
        <v>290</v>
      </c>
    </row>
    <row r="205" ht="18" customHeight="1" spans="2:28">
      <c r="B205" s="96" t="s">
        <v>301</v>
      </c>
      <c r="C205" s="97">
        <v>117582424</v>
      </c>
      <c r="D205" s="97" t="s">
        <v>302</v>
      </c>
      <c r="E205" s="97">
        <v>17136314430</v>
      </c>
      <c r="F205" s="97" t="s">
        <v>27</v>
      </c>
      <c r="G205" s="97">
        <v>1000</v>
      </c>
      <c r="H205" s="97">
        <v>18771691121</v>
      </c>
      <c r="I205" s="97" t="s">
        <v>258</v>
      </c>
      <c r="J205" s="102" t="s">
        <v>103</v>
      </c>
      <c r="K205" s="98" t="s">
        <v>259</v>
      </c>
      <c r="L205" s="96" t="s">
        <v>301</v>
      </c>
      <c r="M205" s="101"/>
      <c r="N205" s="101"/>
      <c r="O205" s="103"/>
      <c r="P205" s="103"/>
      <c r="Q205" s="103"/>
      <c r="R205" s="103">
        <v>4985.34</v>
      </c>
      <c r="S205" s="101"/>
      <c r="T205" s="116"/>
      <c r="U205" s="101"/>
      <c r="V205" s="103">
        <v>4985.34</v>
      </c>
      <c r="W205" s="101"/>
      <c r="X205" s="119"/>
      <c r="Y205" s="128"/>
      <c r="Z205" s="125" t="s">
        <v>31</v>
      </c>
      <c r="AA205" s="126">
        <v>43900</v>
      </c>
      <c r="AB205" s="127" t="s">
        <v>290</v>
      </c>
    </row>
    <row r="206" ht="18" customHeight="1" spans="2:28">
      <c r="B206" s="96" t="s">
        <v>303</v>
      </c>
      <c r="C206" s="97">
        <v>230124385</v>
      </c>
      <c r="D206" s="97" t="s">
        <v>304</v>
      </c>
      <c r="E206" s="97">
        <v>17136314618</v>
      </c>
      <c r="F206" s="97" t="s">
        <v>27</v>
      </c>
      <c r="G206" s="97">
        <v>1000</v>
      </c>
      <c r="H206" s="97">
        <v>18771691121</v>
      </c>
      <c r="I206" s="97" t="s">
        <v>258</v>
      </c>
      <c r="J206" s="102" t="s">
        <v>103</v>
      </c>
      <c r="K206" s="98" t="s">
        <v>259</v>
      </c>
      <c r="L206" s="96" t="s">
        <v>303</v>
      </c>
      <c r="M206" s="101"/>
      <c r="N206" s="101"/>
      <c r="O206" s="103"/>
      <c r="P206" s="103"/>
      <c r="Q206" s="103"/>
      <c r="R206" s="103">
        <v>5359.36</v>
      </c>
      <c r="S206" s="101"/>
      <c r="T206" s="116"/>
      <c r="U206" s="101"/>
      <c r="V206" s="103">
        <v>5359.36</v>
      </c>
      <c r="W206" s="101"/>
      <c r="X206" s="119"/>
      <c r="Y206" s="128"/>
      <c r="Z206" s="125" t="s">
        <v>31</v>
      </c>
      <c r="AA206" s="126">
        <v>43900</v>
      </c>
      <c r="AB206" s="127" t="s">
        <v>290</v>
      </c>
    </row>
    <row r="207" ht="18" customHeight="1" spans="2:28">
      <c r="B207" s="96" t="s">
        <v>305</v>
      </c>
      <c r="C207" s="97">
        <v>567946654</v>
      </c>
      <c r="D207" s="97" t="s">
        <v>306</v>
      </c>
      <c r="E207" s="97">
        <v>17136314591</v>
      </c>
      <c r="F207" s="97" t="s">
        <v>27</v>
      </c>
      <c r="G207" s="97">
        <v>1000</v>
      </c>
      <c r="H207" s="97">
        <v>18771691121</v>
      </c>
      <c r="I207" s="97" t="s">
        <v>258</v>
      </c>
      <c r="J207" s="102" t="s">
        <v>103</v>
      </c>
      <c r="K207" s="98" t="s">
        <v>259</v>
      </c>
      <c r="L207" s="96" t="s">
        <v>305</v>
      </c>
      <c r="M207" s="101"/>
      <c r="N207" s="101"/>
      <c r="O207" s="103"/>
      <c r="P207" s="103"/>
      <c r="Q207" s="103"/>
      <c r="R207" s="103">
        <v>5364.74</v>
      </c>
      <c r="S207" s="101"/>
      <c r="T207" s="116"/>
      <c r="U207" s="101"/>
      <c r="V207" s="103">
        <v>5364.74</v>
      </c>
      <c r="W207" s="101"/>
      <c r="X207" s="119"/>
      <c r="Y207" s="128"/>
      <c r="Z207" s="125" t="s">
        <v>31</v>
      </c>
      <c r="AA207" s="126">
        <v>43900</v>
      </c>
      <c r="AB207" s="127" t="s">
        <v>290</v>
      </c>
    </row>
    <row r="208" ht="18" customHeight="1" spans="2:28">
      <c r="B208" s="96" t="s">
        <v>307</v>
      </c>
      <c r="C208" s="97">
        <v>834087938</v>
      </c>
      <c r="D208" s="97" t="s">
        <v>308</v>
      </c>
      <c r="E208" s="97">
        <v>17187465103</v>
      </c>
      <c r="F208" s="97" t="s">
        <v>27</v>
      </c>
      <c r="G208" s="97">
        <v>1000</v>
      </c>
      <c r="H208" s="97">
        <v>18771691121</v>
      </c>
      <c r="I208" s="97" t="s">
        <v>258</v>
      </c>
      <c r="J208" s="102" t="s">
        <v>103</v>
      </c>
      <c r="K208" s="98" t="s">
        <v>259</v>
      </c>
      <c r="L208" s="96" t="s">
        <v>307</v>
      </c>
      <c r="M208" s="101"/>
      <c r="N208" s="101"/>
      <c r="O208" s="103"/>
      <c r="P208" s="103"/>
      <c r="Q208" s="103"/>
      <c r="R208" s="103">
        <v>5062.47</v>
      </c>
      <c r="S208" s="101"/>
      <c r="T208" s="116"/>
      <c r="U208" s="101"/>
      <c r="V208" s="103">
        <v>5062.47</v>
      </c>
      <c r="W208" s="101"/>
      <c r="X208" s="119"/>
      <c r="Y208" s="128"/>
      <c r="Z208" s="125" t="s">
        <v>31</v>
      </c>
      <c r="AA208" s="126">
        <v>43900</v>
      </c>
      <c r="AB208" s="127" t="s">
        <v>290</v>
      </c>
    </row>
    <row r="209" ht="18" customHeight="1" spans="2:28">
      <c r="B209" s="96" t="s">
        <v>309</v>
      </c>
      <c r="C209" s="97">
        <v>706434286</v>
      </c>
      <c r="D209" s="97" t="s">
        <v>310</v>
      </c>
      <c r="E209" s="97">
        <v>17038924117</v>
      </c>
      <c r="F209" s="97" t="s">
        <v>27</v>
      </c>
      <c r="G209" s="97">
        <v>1000</v>
      </c>
      <c r="H209" s="97">
        <v>18771691121</v>
      </c>
      <c r="I209" s="97" t="s">
        <v>258</v>
      </c>
      <c r="J209" s="102" t="s">
        <v>103</v>
      </c>
      <c r="K209" s="98" t="s">
        <v>259</v>
      </c>
      <c r="L209" s="96" t="s">
        <v>309</v>
      </c>
      <c r="M209" s="101"/>
      <c r="N209" s="101"/>
      <c r="O209" s="103"/>
      <c r="P209" s="103"/>
      <c r="Q209" s="103"/>
      <c r="R209" s="103">
        <v>5068.24</v>
      </c>
      <c r="S209" s="101"/>
      <c r="T209" s="116"/>
      <c r="U209" s="101"/>
      <c r="V209" s="103">
        <v>5068.24</v>
      </c>
      <c r="W209" s="101"/>
      <c r="X209" s="119"/>
      <c r="Y209" s="128"/>
      <c r="Z209" s="125" t="s">
        <v>31</v>
      </c>
      <c r="AA209" s="126">
        <v>43900</v>
      </c>
      <c r="AB209" s="127" t="s">
        <v>290</v>
      </c>
    </row>
    <row r="210" ht="18" customHeight="1" spans="2:28">
      <c r="B210" s="96" t="s">
        <v>311</v>
      </c>
      <c r="C210" s="98">
        <v>600949022</v>
      </c>
      <c r="D210" s="98" t="s">
        <v>312</v>
      </c>
      <c r="E210" s="97">
        <v>16741725285</v>
      </c>
      <c r="F210" s="97" t="s">
        <v>27</v>
      </c>
      <c r="G210" s="97">
        <v>1000</v>
      </c>
      <c r="H210" s="97">
        <v>13545445297</v>
      </c>
      <c r="I210" s="97" t="s">
        <v>313</v>
      </c>
      <c r="J210" s="100" t="s">
        <v>29</v>
      </c>
      <c r="K210" s="98" t="s">
        <v>314</v>
      </c>
      <c r="L210" s="96" t="s">
        <v>311</v>
      </c>
      <c r="M210" s="101"/>
      <c r="N210" s="101"/>
      <c r="O210" s="105"/>
      <c r="P210" s="105"/>
      <c r="Q210" s="105"/>
      <c r="R210" s="103">
        <v>6055.86</v>
      </c>
      <c r="S210" s="105"/>
      <c r="T210" s="116"/>
      <c r="U210" s="101"/>
      <c r="V210" s="103">
        <v>6055.86</v>
      </c>
      <c r="W210" s="101"/>
      <c r="X210" s="116"/>
      <c r="Y210" s="128"/>
      <c r="Z210" s="125" t="s">
        <v>31</v>
      </c>
      <c r="AA210" s="126">
        <v>43901</v>
      </c>
      <c r="AB210" s="87" t="s">
        <v>290</v>
      </c>
    </row>
    <row r="211" ht="18" customHeight="1" spans="2:28">
      <c r="B211" s="96" t="s">
        <v>315</v>
      </c>
      <c r="C211" s="98">
        <v>868392926</v>
      </c>
      <c r="D211" s="98" t="s">
        <v>316</v>
      </c>
      <c r="E211" s="97">
        <v>16741725283</v>
      </c>
      <c r="F211" s="97" t="s">
        <v>27</v>
      </c>
      <c r="G211" s="97">
        <v>1000</v>
      </c>
      <c r="H211" s="97">
        <v>13545445297</v>
      </c>
      <c r="I211" s="97" t="s">
        <v>313</v>
      </c>
      <c r="J211" s="100" t="s">
        <v>29</v>
      </c>
      <c r="K211" s="98" t="s">
        <v>314</v>
      </c>
      <c r="L211" s="96" t="s">
        <v>315</v>
      </c>
      <c r="M211" s="101"/>
      <c r="N211" s="101"/>
      <c r="O211" s="105"/>
      <c r="P211" s="105"/>
      <c r="Q211" s="105"/>
      <c r="R211" s="103">
        <v>4964.38</v>
      </c>
      <c r="S211" s="105"/>
      <c r="T211" s="116"/>
      <c r="U211" s="101"/>
      <c r="V211" s="103">
        <v>4964.38</v>
      </c>
      <c r="W211" s="101"/>
      <c r="X211" s="116"/>
      <c r="Y211" s="128"/>
      <c r="Z211" s="125" t="s">
        <v>31</v>
      </c>
      <c r="AA211" s="126">
        <v>43900</v>
      </c>
      <c r="AB211" s="8" t="s">
        <v>290</v>
      </c>
    </row>
    <row r="212" ht="18" customHeight="1" spans="2:28">
      <c r="B212" s="96" t="s">
        <v>317</v>
      </c>
      <c r="C212" s="98">
        <v>927559283</v>
      </c>
      <c r="D212" s="98" t="s">
        <v>318</v>
      </c>
      <c r="E212" s="97">
        <v>16741725264</v>
      </c>
      <c r="F212" s="97" t="s">
        <v>27</v>
      </c>
      <c r="G212" s="97">
        <v>1000</v>
      </c>
      <c r="H212" s="97">
        <v>13545445297</v>
      </c>
      <c r="I212" s="97" t="s">
        <v>313</v>
      </c>
      <c r="J212" s="100" t="s">
        <v>29</v>
      </c>
      <c r="K212" s="98" t="s">
        <v>314</v>
      </c>
      <c r="L212" s="96" t="s">
        <v>317</v>
      </c>
      <c r="M212" s="101"/>
      <c r="N212" s="101"/>
      <c r="O212" s="105"/>
      <c r="P212" s="105"/>
      <c r="Q212" s="105"/>
      <c r="R212" s="103">
        <v>5463.38</v>
      </c>
      <c r="S212" s="105"/>
      <c r="T212" s="116"/>
      <c r="U212" s="101"/>
      <c r="V212" s="103">
        <v>5463.38</v>
      </c>
      <c r="W212" s="101"/>
      <c r="X212" s="116"/>
      <c r="Y212" s="128"/>
      <c r="Z212" s="125" t="s">
        <v>31</v>
      </c>
      <c r="AA212" s="126">
        <v>43900</v>
      </c>
      <c r="AB212" s="87" t="s">
        <v>290</v>
      </c>
    </row>
    <row r="213" ht="18" customHeight="1" spans="2:28">
      <c r="B213" s="96" t="s">
        <v>319</v>
      </c>
      <c r="C213" s="98">
        <v>809146708</v>
      </c>
      <c r="D213" s="98" t="s">
        <v>320</v>
      </c>
      <c r="E213" s="97">
        <v>16741725263</v>
      </c>
      <c r="F213" s="97" t="s">
        <v>27</v>
      </c>
      <c r="G213" s="97">
        <v>1000</v>
      </c>
      <c r="H213" s="97">
        <v>13545445297</v>
      </c>
      <c r="I213" s="97" t="s">
        <v>313</v>
      </c>
      <c r="J213" s="100" t="s">
        <v>29</v>
      </c>
      <c r="K213" s="98" t="s">
        <v>314</v>
      </c>
      <c r="L213" s="96" t="s">
        <v>319</v>
      </c>
      <c r="M213" s="101"/>
      <c r="N213" s="101"/>
      <c r="O213" s="105"/>
      <c r="P213" s="105"/>
      <c r="Q213" s="105"/>
      <c r="R213" s="103">
        <v>4966.92</v>
      </c>
      <c r="S213" s="105"/>
      <c r="T213" s="116"/>
      <c r="U213" s="101"/>
      <c r="V213" s="103">
        <v>4966.92</v>
      </c>
      <c r="W213" s="101"/>
      <c r="X213" s="116"/>
      <c r="Y213" s="128"/>
      <c r="Z213" s="125" t="s">
        <v>31</v>
      </c>
      <c r="AA213" s="126">
        <v>43900</v>
      </c>
      <c r="AB213" s="8" t="s">
        <v>290</v>
      </c>
    </row>
    <row r="214" ht="18" customHeight="1" spans="2:28">
      <c r="B214" s="96" t="s">
        <v>321</v>
      </c>
      <c r="C214" s="98">
        <v>248256426</v>
      </c>
      <c r="D214" s="98" t="s">
        <v>322</v>
      </c>
      <c r="E214" s="97">
        <v>16741725262</v>
      </c>
      <c r="F214" s="97" t="s">
        <v>27</v>
      </c>
      <c r="G214" s="97">
        <v>1000</v>
      </c>
      <c r="H214" s="97">
        <v>13545445297</v>
      </c>
      <c r="I214" s="97" t="s">
        <v>313</v>
      </c>
      <c r="J214" s="100" t="s">
        <v>29</v>
      </c>
      <c r="K214" s="98" t="s">
        <v>314</v>
      </c>
      <c r="L214" s="96" t="s">
        <v>321</v>
      </c>
      <c r="M214" s="101"/>
      <c r="N214" s="101"/>
      <c r="O214" s="105"/>
      <c r="P214" s="105"/>
      <c r="Q214" s="105"/>
      <c r="R214" s="103">
        <v>5063.97</v>
      </c>
      <c r="S214" s="105"/>
      <c r="T214" s="116"/>
      <c r="U214" s="101"/>
      <c r="V214" s="103">
        <v>5063.97</v>
      </c>
      <c r="W214" s="101"/>
      <c r="X214" s="116"/>
      <c r="Y214" s="128"/>
      <c r="Z214" s="125" t="s">
        <v>31</v>
      </c>
      <c r="AA214" s="126">
        <v>43900</v>
      </c>
      <c r="AB214" s="8" t="s">
        <v>290</v>
      </c>
    </row>
    <row r="215" ht="18" customHeight="1" spans="2:28">
      <c r="B215" s="96" t="s">
        <v>323</v>
      </c>
      <c r="C215" s="98" t="s">
        <v>324</v>
      </c>
      <c r="D215" s="98" t="s">
        <v>325</v>
      </c>
      <c r="E215" s="97">
        <v>16741725269</v>
      </c>
      <c r="F215" s="97" t="s">
        <v>27</v>
      </c>
      <c r="G215" s="97">
        <v>1000</v>
      </c>
      <c r="H215" s="97">
        <v>13545445297</v>
      </c>
      <c r="I215" s="97" t="s">
        <v>313</v>
      </c>
      <c r="J215" s="104" t="s">
        <v>285</v>
      </c>
      <c r="K215" s="98" t="s">
        <v>314</v>
      </c>
      <c r="L215" s="96" t="s">
        <v>323</v>
      </c>
      <c r="M215" s="101"/>
      <c r="N215" s="101"/>
      <c r="O215" s="105"/>
      <c r="P215" s="105"/>
      <c r="Q215" s="105"/>
      <c r="R215" s="103">
        <v>4867.65</v>
      </c>
      <c r="S215" s="105"/>
      <c r="T215" s="116"/>
      <c r="U215" s="101"/>
      <c r="V215" s="103">
        <v>4867.65</v>
      </c>
      <c r="W215" s="101"/>
      <c r="X215" s="116"/>
      <c r="Y215" s="128"/>
      <c r="Z215" s="125" t="s">
        <v>31</v>
      </c>
      <c r="AA215" s="126">
        <v>43900</v>
      </c>
      <c r="AB215" s="8" t="s">
        <v>290</v>
      </c>
    </row>
    <row r="216" ht="18" customHeight="1" spans="2:28">
      <c r="B216" s="96" t="s">
        <v>326</v>
      </c>
      <c r="C216" s="98" t="s">
        <v>327</v>
      </c>
      <c r="D216" s="98" t="s">
        <v>328</v>
      </c>
      <c r="E216" s="97">
        <v>16741725281</v>
      </c>
      <c r="F216" s="97" t="s">
        <v>27</v>
      </c>
      <c r="G216" s="97">
        <v>1000</v>
      </c>
      <c r="H216" s="97">
        <v>13545445297</v>
      </c>
      <c r="I216" s="97" t="s">
        <v>313</v>
      </c>
      <c r="J216" s="104" t="s">
        <v>285</v>
      </c>
      <c r="K216" s="98" t="s">
        <v>314</v>
      </c>
      <c r="L216" s="96" t="s">
        <v>326</v>
      </c>
      <c r="M216" s="101"/>
      <c r="N216" s="101"/>
      <c r="O216" s="105"/>
      <c r="P216" s="105"/>
      <c r="Q216" s="105"/>
      <c r="R216" s="103">
        <v>4964.81</v>
      </c>
      <c r="S216" s="105"/>
      <c r="T216" s="116"/>
      <c r="U216" s="101"/>
      <c r="V216" s="103">
        <v>4964.81</v>
      </c>
      <c r="W216" s="101"/>
      <c r="X216" s="116"/>
      <c r="Y216" s="128"/>
      <c r="Z216" s="125" t="s">
        <v>31</v>
      </c>
      <c r="AA216" s="126">
        <v>43900</v>
      </c>
      <c r="AB216" s="8" t="s">
        <v>290</v>
      </c>
    </row>
    <row r="217" ht="18" customHeight="1" spans="2:28">
      <c r="B217" s="96" t="s">
        <v>329</v>
      </c>
      <c r="C217" s="97">
        <v>240462320</v>
      </c>
      <c r="D217" s="97" t="s">
        <v>330</v>
      </c>
      <c r="E217" s="97">
        <v>16741725277</v>
      </c>
      <c r="F217" s="97" t="s">
        <v>27</v>
      </c>
      <c r="G217" s="97">
        <v>1000</v>
      </c>
      <c r="H217" s="97">
        <v>13545445297</v>
      </c>
      <c r="I217" s="97" t="s">
        <v>313</v>
      </c>
      <c r="J217" s="104" t="s">
        <v>285</v>
      </c>
      <c r="K217" s="98" t="s">
        <v>314</v>
      </c>
      <c r="L217" s="96" t="s">
        <v>329</v>
      </c>
      <c r="M217" s="101"/>
      <c r="N217" s="101"/>
      <c r="O217" s="105"/>
      <c r="P217" s="105"/>
      <c r="Q217" s="105"/>
      <c r="R217" s="103">
        <v>5359.39</v>
      </c>
      <c r="S217" s="105"/>
      <c r="T217" s="116"/>
      <c r="U217" s="101"/>
      <c r="V217" s="103">
        <v>5359.39</v>
      </c>
      <c r="W217" s="101"/>
      <c r="X217" s="116"/>
      <c r="Y217" s="128"/>
      <c r="Z217" s="125" t="s">
        <v>31</v>
      </c>
      <c r="AA217" s="126">
        <v>43900</v>
      </c>
      <c r="AB217" s="8" t="s">
        <v>290</v>
      </c>
    </row>
    <row r="218" ht="18" customHeight="1" spans="2:28">
      <c r="B218" s="96" t="s">
        <v>331</v>
      </c>
      <c r="C218" s="98">
        <v>518476655</v>
      </c>
      <c r="D218" s="98" t="s">
        <v>332</v>
      </c>
      <c r="E218" s="97">
        <v>16741725274</v>
      </c>
      <c r="F218" s="97" t="s">
        <v>27</v>
      </c>
      <c r="G218" s="97">
        <v>1000</v>
      </c>
      <c r="H218" s="97">
        <v>13545445297</v>
      </c>
      <c r="I218" s="97" t="s">
        <v>313</v>
      </c>
      <c r="J218" s="104" t="s">
        <v>285</v>
      </c>
      <c r="K218" s="98" t="s">
        <v>314</v>
      </c>
      <c r="L218" s="96" t="s">
        <v>331</v>
      </c>
      <c r="M218" s="101"/>
      <c r="N218" s="101"/>
      <c r="O218" s="105"/>
      <c r="P218" s="105"/>
      <c r="Q218" s="105"/>
      <c r="R218" s="103">
        <v>5066.01</v>
      </c>
      <c r="S218" s="105"/>
      <c r="T218" s="116"/>
      <c r="U218" s="101"/>
      <c r="V218" s="103">
        <v>5066.01</v>
      </c>
      <c r="W218" s="101"/>
      <c r="X218" s="116"/>
      <c r="Y218" s="128"/>
      <c r="Z218" s="125" t="s">
        <v>31</v>
      </c>
      <c r="AA218" s="126">
        <v>43900</v>
      </c>
      <c r="AB218" s="8" t="s">
        <v>290</v>
      </c>
    </row>
    <row r="219" ht="18" customHeight="1" spans="2:28">
      <c r="B219" s="96" t="s">
        <v>333</v>
      </c>
      <c r="C219" s="98">
        <v>919193170</v>
      </c>
      <c r="D219" s="98" t="s">
        <v>334</v>
      </c>
      <c r="E219" s="97">
        <v>16741725248</v>
      </c>
      <c r="F219" s="97" t="s">
        <v>27</v>
      </c>
      <c r="G219" s="97">
        <v>1000</v>
      </c>
      <c r="H219" s="97">
        <v>13545445297</v>
      </c>
      <c r="I219" s="97" t="s">
        <v>313</v>
      </c>
      <c r="J219" s="104" t="s">
        <v>285</v>
      </c>
      <c r="K219" s="98" t="s">
        <v>314</v>
      </c>
      <c r="L219" s="96" t="s">
        <v>333</v>
      </c>
      <c r="M219" s="101"/>
      <c r="N219" s="101"/>
      <c r="O219" s="105"/>
      <c r="P219" s="105"/>
      <c r="Q219" s="105"/>
      <c r="R219" s="103">
        <v>5065.14</v>
      </c>
      <c r="S219" s="105"/>
      <c r="T219" s="116"/>
      <c r="U219" s="101"/>
      <c r="V219" s="103">
        <v>5065.14</v>
      </c>
      <c r="W219" s="101"/>
      <c r="X219" s="116"/>
      <c r="Y219" s="128"/>
      <c r="Z219" s="125" t="s">
        <v>31</v>
      </c>
      <c r="AA219" s="126">
        <v>43900</v>
      </c>
      <c r="AB219" s="8" t="s">
        <v>290</v>
      </c>
    </row>
    <row r="220" ht="18" customHeight="1" spans="2:28">
      <c r="B220" s="96" t="s">
        <v>335</v>
      </c>
      <c r="C220" s="98">
        <v>565096184</v>
      </c>
      <c r="D220" s="98" t="s">
        <v>336</v>
      </c>
      <c r="E220" s="97">
        <v>16741725272</v>
      </c>
      <c r="F220" s="97" t="s">
        <v>27</v>
      </c>
      <c r="G220" s="97">
        <v>1000</v>
      </c>
      <c r="H220" s="97">
        <v>13545445297</v>
      </c>
      <c r="I220" s="97" t="s">
        <v>313</v>
      </c>
      <c r="J220" s="104" t="s">
        <v>285</v>
      </c>
      <c r="K220" s="98" t="s">
        <v>314</v>
      </c>
      <c r="L220" s="96" t="s">
        <v>335</v>
      </c>
      <c r="M220" s="101"/>
      <c r="N220" s="101"/>
      <c r="O220" s="105"/>
      <c r="P220" s="105"/>
      <c r="Q220" s="105"/>
      <c r="R220" s="103">
        <v>5064.6</v>
      </c>
      <c r="S220" s="105"/>
      <c r="T220" s="116"/>
      <c r="U220" s="101"/>
      <c r="V220" s="103">
        <v>5064.6</v>
      </c>
      <c r="W220" s="101"/>
      <c r="X220" s="116"/>
      <c r="Y220" s="128"/>
      <c r="Z220" s="125" t="s">
        <v>31</v>
      </c>
      <c r="AA220" s="126">
        <v>43900</v>
      </c>
      <c r="AB220" s="8" t="s">
        <v>290</v>
      </c>
    </row>
    <row r="221" ht="18" customHeight="1" spans="2:28">
      <c r="B221" s="99" t="s">
        <v>337</v>
      </c>
      <c r="C221" s="97">
        <v>735320582</v>
      </c>
      <c r="D221" s="97" t="s">
        <v>338</v>
      </c>
      <c r="E221" s="97">
        <v>17038951548</v>
      </c>
      <c r="F221" s="97" t="s">
        <v>27</v>
      </c>
      <c r="G221" s="97">
        <v>1000</v>
      </c>
      <c r="H221" s="97">
        <v>13545471531</v>
      </c>
      <c r="I221" s="97" t="s">
        <v>293</v>
      </c>
      <c r="J221" s="106" t="s">
        <v>294</v>
      </c>
      <c r="K221" s="98" t="s">
        <v>295</v>
      </c>
      <c r="L221" s="99" t="s">
        <v>337</v>
      </c>
      <c r="M221" s="101"/>
      <c r="N221" s="101"/>
      <c r="O221" s="101"/>
      <c r="P221" s="101"/>
      <c r="Q221" s="101"/>
      <c r="R221" s="103">
        <v>7947.31</v>
      </c>
      <c r="S221" s="101"/>
      <c r="T221" s="116"/>
      <c r="U221" s="101"/>
      <c r="V221" s="103">
        <v>7947.31</v>
      </c>
      <c r="W221" s="101"/>
      <c r="X221" s="98"/>
      <c r="Y221" s="128"/>
      <c r="Z221" s="125" t="s">
        <v>31</v>
      </c>
      <c r="AA221" s="126">
        <v>43899</v>
      </c>
      <c r="AB221" s="8" t="s">
        <v>339</v>
      </c>
    </row>
    <row r="222" ht="18" customHeight="1" spans="2:28">
      <c r="B222" s="99" t="s">
        <v>340</v>
      </c>
      <c r="C222" s="97">
        <v>229392527</v>
      </c>
      <c r="D222" s="97" t="s">
        <v>341</v>
      </c>
      <c r="E222" s="97">
        <v>17038923488</v>
      </c>
      <c r="F222" s="97" t="s">
        <v>27</v>
      </c>
      <c r="G222" s="97">
        <v>1000</v>
      </c>
      <c r="H222" s="97">
        <v>13545471531</v>
      </c>
      <c r="I222" s="97" t="s">
        <v>293</v>
      </c>
      <c r="J222" s="106" t="s">
        <v>294</v>
      </c>
      <c r="K222" s="98" t="s">
        <v>295</v>
      </c>
      <c r="L222" s="99" t="s">
        <v>340</v>
      </c>
      <c r="M222" s="101"/>
      <c r="N222" s="101"/>
      <c r="O222" s="101"/>
      <c r="P222" s="101"/>
      <c r="Q222" s="101"/>
      <c r="R222" s="103">
        <v>8042.78</v>
      </c>
      <c r="S222" s="101"/>
      <c r="T222" s="116"/>
      <c r="U222" s="101"/>
      <c r="V222" s="103">
        <v>8042.78</v>
      </c>
      <c r="W222" s="101"/>
      <c r="X222" s="121"/>
      <c r="Y222" s="128"/>
      <c r="Z222" s="125" t="s">
        <v>31</v>
      </c>
      <c r="AA222" s="126">
        <v>43899</v>
      </c>
      <c r="AB222" s="8" t="s">
        <v>339</v>
      </c>
    </row>
    <row r="223" ht="18" customHeight="1" spans="2:28">
      <c r="B223" s="99" t="s">
        <v>342</v>
      </c>
      <c r="C223" s="97">
        <v>647158845</v>
      </c>
      <c r="D223" s="97" t="s">
        <v>343</v>
      </c>
      <c r="E223" s="97">
        <v>17038923532</v>
      </c>
      <c r="F223" s="97" t="s">
        <v>27</v>
      </c>
      <c r="G223" s="97">
        <v>1000</v>
      </c>
      <c r="H223" s="97">
        <v>13545471531</v>
      </c>
      <c r="I223" s="97" t="s">
        <v>293</v>
      </c>
      <c r="J223" s="106" t="s">
        <v>294</v>
      </c>
      <c r="K223" s="98" t="s">
        <v>295</v>
      </c>
      <c r="L223" s="99" t="s">
        <v>342</v>
      </c>
      <c r="M223" s="101"/>
      <c r="N223" s="101"/>
      <c r="O223" s="101"/>
      <c r="P223" s="101"/>
      <c r="Q223" s="101"/>
      <c r="R223" s="103">
        <v>7448.88</v>
      </c>
      <c r="S223" s="101"/>
      <c r="T223" s="116"/>
      <c r="U223" s="101"/>
      <c r="V223" s="103">
        <v>7448.88</v>
      </c>
      <c r="W223" s="101"/>
      <c r="X223" s="121"/>
      <c r="Y223" s="128"/>
      <c r="Z223" s="125" t="s">
        <v>31</v>
      </c>
      <c r="AA223" s="126">
        <v>43899</v>
      </c>
      <c r="AB223" s="8" t="s">
        <v>339</v>
      </c>
    </row>
    <row r="224" ht="18" customHeight="1" spans="2:28">
      <c r="B224" s="99" t="s">
        <v>344</v>
      </c>
      <c r="C224" s="97">
        <v>661667253</v>
      </c>
      <c r="D224" s="97" t="s">
        <v>345</v>
      </c>
      <c r="E224" s="97">
        <v>17038923434</v>
      </c>
      <c r="F224" s="97" t="s">
        <v>27</v>
      </c>
      <c r="G224" s="97">
        <v>1000</v>
      </c>
      <c r="H224" s="97">
        <v>13545471531</v>
      </c>
      <c r="I224" s="97" t="s">
        <v>293</v>
      </c>
      <c r="J224" s="106" t="s">
        <v>294</v>
      </c>
      <c r="K224" s="98" t="s">
        <v>295</v>
      </c>
      <c r="L224" s="99" t="s">
        <v>344</v>
      </c>
      <c r="M224" s="101"/>
      <c r="N224" s="101"/>
      <c r="O224" s="101"/>
      <c r="P224" s="101"/>
      <c r="Q224" s="101"/>
      <c r="R224" s="103">
        <v>7947.52</v>
      </c>
      <c r="S224" s="101"/>
      <c r="T224" s="116"/>
      <c r="U224" s="101"/>
      <c r="V224" s="103">
        <v>7947.52</v>
      </c>
      <c r="W224" s="101"/>
      <c r="X224" s="121"/>
      <c r="Y224" s="128"/>
      <c r="Z224" s="125" t="s">
        <v>31</v>
      </c>
      <c r="AA224" s="126">
        <v>43899</v>
      </c>
      <c r="AB224" s="8" t="s">
        <v>339</v>
      </c>
    </row>
    <row r="225" ht="18" customHeight="1" spans="2:28">
      <c r="B225" s="99" t="s">
        <v>346</v>
      </c>
      <c r="C225" s="97">
        <v>849761626</v>
      </c>
      <c r="D225" s="97" t="s">
        <v>347</v>
      </c>
      <c r="E225" s="97">
        <v>17038923894</v>
      </c>
      <c r="F225" s="97" t="s">
        <v>27</v>
      </c>
      <c r="G225" s="97">
        <v>1000</v>
      </c>
      <c r="H225" s="97">
        <v>13545471531</v>
      </c>
      <c r="I225" s="97" t="s">
        <v>293</v>
      </c>
      <c r="J225" s="106" t="s">
        <v>294</v>
      </c>
      <c r="K225" s="98" t="s">
        <v>295</v>
      </c>
      <c r="L225" s="99" t="s">
        <v>346</v>
      </c>
      <c r="M225" s="101"/>
      <c r="N225" s="101"/>
      <c r="O225" s="101"/>
      <c r="P225" s="101"/>
      <c r="Q225" s="101"/>
      <c r="R225" s="103">
        <v>9043.25</v>
      </c>
      <c r="S225" s="101"/>
      <c r="T225" s="116"/>
      <c r="U225" s="101"/>
      <c r="V225" s="103">
        <v>9043.25</v>
      </c>
      <c r="W225" s="101"/>
      <c r="X225" s="121"/>
      <c r="Y225" s="128"/>
      <c r="Z225" s="125" t="s">
        <v>31</v>
      </c>
      <c r="AA225" s="126">
        <v>43899</v>
      </c>
      <c r="AB225" s="8" t="s">
        <v>339</v>
      </c>
    </row>
    <row r="226" ht="18" customHeight="1" spans="2:28">
      <c r="B226" s="99" t="s">
        <v>348</v>
      </c>
      <c r="C226" s="97">
        <v>967460844</v>
      </c>
      <c r="D226" s="97" t="s">
        <v>349</v>
      </c>
      <c r="E226" s="97">
        <v>17038923481</v>
      </c>
      <c r="F226" s="97" t="s">
        <v>27</v>
      </c>
      <c r="G226" s="97">
        <v>1000</v>
      </c>
      <c r="H226" s="97">
        <v>13545471531</v>
      </c>
      <c r="I226" s="97" t="s">
        <v>293</v>
      </c>
      <c r="J226" s="106" t="s">
        <v>294</v>
      </c>
      <c r="K226" s="98" t="s">
        <v>295</v>
      </c>
      <c r="L226" s="99" t="s">
        <v>348</v>
      </c>
      <c r="M226" s="101"/>
      <c r="N226" s="101"/>
      <c r="O226" s="101"/>
      <c r="P226" s="101"/>
      <c r="Q226" s="101"/>
      <c r="R226" s="103">
        <v>18178.48</v>
      </c>
      <c r="S226" s="101"/>
      <c r="T226" s="116"/>
      <c r="U226" s="101"/>
      <c r="V226" s="103">
        <v>18178.48</v>
      </c>
      <c r="W226" s="101"/>
      <c r="X226" s="121"/>
      <c r="Y226" s="128"/>
      <c r="Z226" s="125" t="s">
        <v>31</v>
      </c>
      <c r="AA226" s="126">
        <v>43899</v>
      </c>
      <c r="AB226" s="8" t="s">
        <v>339</v>
      </c>
    </row>
    <row r="227" ht="18" customHeight="1" spans="2:28">
      <c r="B227" s="99" t="s">
        <v>350</v>
      </c>
      <c r="C227" s="97">
        <v>152203414</v>
      </c>
      <c r="D227" s="97" t="s">
        <v>351</v>
      </c>
      <c r="E227" s="97">
        <v>17038923402</v>
      </c>
      <c r="F227" s="97" t="s">
        <v>27</v>
      </c>
      <c r="G227" s="97">
        <v>1000</v>
      </c>
      <c r="H227" s="97">
        <v>13545471531</v>
      </c>
      <c r="I227" s="97" t="s">
        <v>293</v>
      </c>
      <c r="J227" s="106" t="s">
        <v>294</v>
      </c>
      <c r="K227" s="98" t="s">
        <v>295</v>
      </c>
      <c r="L227" s="99" t="s">
        <v>350</v>
      </c>
      <c r="M227" s="101"/>
      <c r="N227" s="101"/>
      <c r="O227" s="101"/>
      <c r="P227" s="101"/>
      <c r="Q227" s="101"/>
      <c r="R227" s="103">
        <v>8938.96</v>
      </c>
      <c r="S227" s="101"/>
      <c r="T227" s="116"/>
      <c r="U227" s="101"/>
      <c r="V227" s="103">
        <v>8938.96</v>
      </c>
      <c r="W227" s="101"/>
      <c r="X227" s="121"/>
      <c r="Y227" s="128"/>
      <c r="Z227" s="125" t="s">
        <v>31</v>
      </c>
      <c r="AA227" s="126">
        <v>43899</v>
      </c>
      <c r="AB227" s="8" t="s">
        <v>339</v>
      </c>
    </row>
    <row r="228" ht="18" customHeight="1" spans="2:28">
      <c r="B228" s="96" t="s">
        <v>352</v>
      </c>
      <c r="C228" s="97">
        <v>177404577</v>
      </c>
      <c r="D228" s="97" t="s">
        <v>353</v>
      </c>
      <c r="E228" s="97">
        <v>17192710631</v>
      </c>
      <c r="F228" s="97" t="s">
        <v>27</v>
      </c>
      <c r="G228" s="97">
        <v>1000</v>
      </c>
      <c r="H228" s="97">
        <v>13545476959</v>
      </c>
      <c r="I228" s="97" t="s">
        <v>265</v>
      </c>
      <c r="J228" s="132" t="s">
        <v>109</v>
      </c>
      <c r="K228" s="98" t="s">
        <v>266</v>
      </c>
      <c r="L228" s="96" t="s">
        <v>352</v>
      </c>
      <c r="M228" s="101"/>
      <c r="N228" s="101"/>
      <c r="O228" s="101"/>
      <c r="P228" s="101"/>
      <c r="Q228" s="101"/>
      <c r="R228" s="103">
        <v>9427.27</v>
      </c>
      <c r="S228" s="101"/>
      <c r="T228" s="116"/>
      <c r="U228" s="101"/>
      <c r="V228" s="103">
        <v>9427.27</v>
      </c>
      <c r="W228" s="101"/>
      <c r="X228" s="98"/>
      <c r="Y228" s="128"/>
      <c r="Z228" s="125" t="s">
        <v>31</v>
      </c>
      <c r="AA228" s="126">
        <v>43913</v>
      </c>
      <c r="AB228" s="8" t="s">
        <v>354</v>
      </c>
    </row>
    <row r="229" ht="18" customHeight="1" spans="2:28">
      <c r="B229" s="96" t="s">
        <v>355</v>
      </c>
      <c r="C229" s="97">
        <v>390026986</v>
      </c>
      <c r="D229" s="97" t="s">
        <v>356</v>
      </c>
      <c r="E229" s="97">
        <v>17192711244</v>
      </c>
      <c r="F229" s="97" t="s">
        <v>27</v>
      </c>
      <c r="G229" s="97">
        <v>1000</v>
      </c>
      <c r="H229" s="97">
        <v>13545476959</v>
      </c>
      <c r="I229" s="97" t="s">
        <v>265</v>
      </c>
      <c r="J229" s="102" t="s">
        <v>103</v>
      </c>
      <c r="K229" s="98" t="s">
        <v>266</v>
      </c>
      <c r="L229" s="96" t="s">
        <v>355</v>
      </c>
      <c r="M229" s="101"/>
      <c r="N229" s="101"/>
      <c r="O229" s="101"/>
      <c r="P229" s="101"/>
      <c r="Q229" s="101"/>
      <c r="R229" s="103">
        <v>9925.98</v>
      </c>
      <c r="S229" s="101"/>
      <c r="T229" s="116"/>
      <c r="U229" s="101"/>
      <c r="V229" s="103">
        <v>9925.98</v>
      </c>
      <c r="W229" s="101"/>
      <c r="X229" s="98"/>
      <c r="Y229" s="128"/>
      <c r="Z229" s="125" t="s">
        <v>31</v>
      </c>
      <c r="AA229" s="126">
        <v>43913</v>
      </c>
      <c r="AB229" s="8" t="s">
        <v>354</v>
      </c>
    </row>
    <row r="230" ht="18" customHeight="1" spans="2:28">
      <c r="B230" s="96" t="s">
        <v>357</v>
      </c>
      <c r="C230" s="97">
        <v>756148087</v>
      </c>
      <c r="D230" s="97" t="s">
        <v>358</v>
      </c>
      <c r="E230" s="97">
        <v>17192711441</v>
      </c>
      <c r="F230" s="97" t="s">
        <v>27</v>
      </c>
      <c r="G230" s="97">
        <v>1000</v>
      </c>
      <c r="H230" s="97">
        <v>13545476959</v>
      </c>
      <c r="I230" s="97" t="s">
        <v>265</v>
      </c>
      <c r="J230" s="102" t="s">
        <v>103</v>
      </c>
      <c r="K230" s="98" t="s">
        <v>266</v>
      </c>
      <c r="L230" s="96" t="s">
        <v>357</v>
      </c>
      <c r="M230" s="101"/>
      <c r="N230" s="101"/>
      <c r="O230" s="101"/>
      <c r="P230" s="101"/>
      <c r="Q230" s="101"/>
      <c r="R230" s="103">
        <v>9928.5</v>
      </c>
      <c r="S230" s="101"/>
      <c r="T230" s="116"/>
      <c r="U230" s="101"/>
      <c r="V230" s="103">
        <v>9928.5</v>
      </c>
      <c r="W230" s="101"/>
      <c r="X230" s="98"/>
      <c r="Y230" s="128"/>
      <c r="Z230" s="125" t="s">
        <v>31</v>
      </c>
      <c r="AA230" s="126">
        <v>43913</v>
      </c>
      <c r="AB230" s="8" t="s">
        <v>354</v>
      </c>
    </row>
    <row r="231" ht="18" customHeight="1" spans="2:28">
      <c r="B231" s="96" t="s">
        <v>359</v>
      </c>
      <c r="C231" s="97">
        <v>109633496</v>
      </c>
      <c r="D231" s="97" t="s">
        <v>360</v>
      </c>
      <c r="E231" s="97">
        <v>17192715426</v>
      </c>
      <c r="F231" s="97" t="s">
        <v>27</v>
      </c>
      <c r="G231" s="97">
        <v>1000</v>
      </c>
      <c r="H231" s="97">
        <v>18672882330</v>
      </c>
      <c r="I231" s="97" t="s">
        <v>361</v>
      </c>
      <c r="J231" s="132" t="s">
        <v>109</v>
      </c>
      <c r="K231" s="98" t="s">
        <v>362</v>
      </c>
      <c r="L231" s="96" t="s">
        <v>359</v>
      </c>
      <c r="M231" s="101"/>
      <c r="N231" s="101"/>
      <c r="O231" s="101"/>
      <c r="P231" s="101"/>
      <c r="Q231" s="101"/>
      <c r="R231" s="103">
        <v>5057.25</v>
      </c>
      <c r="S231" s="101"/>
      <c r="T231" s="116"/>
      <c r="U231" s="101"/>
      <c r="V231" s="103">
        <v>5057.25</v>
      </c>
      <c r="W231" s="101"/>
      <c r="X231" s="98"/>
      <c r="Y231" s="128"/>
      <c r="Z231" s="125" t="s">
        <v>31</v>
      </c>
      <c r="AA231" s="126">
        <v>43913</v>
      </c>
      <c r="AB231" s="8" t="s">
        <v>354</v>
      </c>
    </row>
    <row r="232" ht="18" customHeight="1" spans="2:28">
      <c r="B232" s="96" t="s">
        <v>363</v>
      </c>
      <c r="C232" s="97">
        <v>412391049</v>
      </c>
      <c r="D232" s="97" t="s">
        <v>364</v>
      </c>
      <c r="E232" s="97">
        <v>17192715574</v>
      </c>
      <c r="F232" s="97" t="s">
        <v>27</v>
      </c>
      <c r="G232" s="97">
        <v>1000</v>
      </c>
      <c r="H232" s="97">
        <v>18672882330</v>
      </c>
      <c r="I232" s="97" t="s">
        <v>361</v>
      </c>
      <c r="J232" s="132" t="s">
        <v>109</v>
      </c>
      <c r="K232" s="98" t="s">
        <v>362</v>
      </c>
      <c r="L232" s="96" t="s">
        <v>363</v>
      </c>
      <c r="M232" s="101"/>
      <c r="N232" s="101"/>
      <c r="O232" s="101"/>
      <c r="P232" s="101"/>
      <c r="Q232" s="101"/>
      <c r="R232" s="103">
        <v>4962.91</v>
      </c>
      <c r="S232" s="101"/>
      <c r="T232" s="116"/>
      <c r="U232" s="101"/>
      <c r="V232" s="103">
        <v>4962.91</v>
      </c>
      <c r="W232" s="101"/>
      <c r="X232" s="98"/>
      <c r="Y232" s="128"/>
      <c r="Z232" s="125" t="s">
        <v>31</v>
      </c>
      <c r="AA232" s="126">
        <v>43913</v>
      </c>
      <c r="AB232" s="8" t="s">
        <v>354</v>
      </c>
    </row>
    <row r="233" ht="18" customHeight="1" spans="2:28">
      <c r="B233" s="96" t="s">
        <v>365</v>
      </c>
      <c r="C233" s="97">
        <v>298211834</v>
      </c>
      <c r="D233" s="97" t="s">
        <v>366</v>
      </c>
      <c r="E233" s="97">
        <v>17192714574</v>
      </c>
      <c r="F233" s="97" t="s">
        <v>27</v>
      </c>
      <c r="G233" s="97">
        <v>1000</v>
      </c>
      <c r="H233" s="97">
        <v>18672882330</v>
      </c>
      <c r="I233" s="97" t="s">
        <v>361</v>
      </c>
      <c r="J233" s="133" t="s">
        <v>367</v>
      </c>
      <c r="K233" s="98" t="s">
        <v>362</v>
      </c>
      <c r="L233" s="96" t="s">
        <v>365</v>
      </c>
      <c r="M233" s="101"/>
      <c r="N233" s="101"/>
      <c r="O233" s="101"/>
      <c r="P233" s="101"/>
      <c r="Q233" s="101"/>
      <c r="R233" s="103">
        <v>5099.73</v>
      </c>
      <c r="S233" s="101"/>
      <c r="T233" s="116"/>
      <c r="U233" s="101"/>
      <c r="V233" s="103">
        <v>5099.73</v>
      </c>
      <c r="W233" s="101"/>
      <c r="X233" s="98"/>
      <c r="Y233" s="128"/>
      <c r="Z233" s="125" t="s">
        <v>31</v>
      </c>
      <c r="AA233" s="126">
        <v>43913</v>
      </c>
      <c r="AB233" s="8" t="s">
        <v>354</v>
      </c>
    </row>
    <row r="234" ht="18" customHeight="1" spans="2:28">
      <c r="B234" s="99" t="s">
        <v>368</v>
      </c>
      <c r="C234" s="97">
        <v>815728646</v>
      </c>
      <c r="D234" s="97" t="s">
        <v>369</v>
      </c>
      <c r="E234" s="97">
        <v>16741725461</v>
      </c>
      <c r="F234" s="97" t="s">
        <v>27</v>
      </c>
      <c r="G234" s="97">
        <v>1000</v>
      </c>
      <c r="H234" s="97">
        <v>13545472582</v>
      </c>
      <c r="I234" s="97" t="s">
        <v>370</v>
      </c>
      <c r="J234" s="104" t="s">
        <v>285</v>
      </c>
      <c r="K234" s="98" t="s">
        <v>371</v>
      </c>
      <c r="L234" s="99" t="s">
        <v>368</v>
      </c>
      <c r="M234" s="101"/>
      <c r="N234" s="101"/>
      <c r="O234" s="101"/>
      <c r="P234" s="101"/>
      <c r="Q234" s="101"/>
      <c r="R234" s="103">
        <v>5065.61</v>
      </c>
      <c r="S234" s="101"/>
      <c r="T234" s="116"/>
      <c r="U234" s="101"/>
      <c r="V234" s="103">
        <v>5065.61</v>
      </c>
      <c r="W234" s="101"/>
      <c r="X234" s="98"/>
      <c r="Y234" s="128"/>
      <c r="Z234" s="125" t="s">
        <v>31</v>
      </c>
      <c r="AA234" s="126">
        <v>43896</v>
      </c>
      <c r="AB234" s="8" t="s">
        <v>354</v>
      </c>
    </row>
    <row r="235" ht="18" customHeight="1" spans="2:28">
      <c r="B235" s="99" t="s">
        <v>372</v>
      </c>
      <c r="C235" s="97">
        <v>601707490</v>
      </c>
      <c r="D235" s="97" t="s">
        <v>373</v>
      </c>
      <c r="E235" s="97">
        <v>17038924141</v>
      </c>
      <c r="F235" s="97" t="s">
        <v>27</v>
      </c>
      <c r="G235" s="97">
        <v>1000</v>
      </c>
      <c r="H235" s="97">
        <v>13545471531</v>
      </c>
      <c r="I235" s="97" t="s">
        <v>370</v>
      </c>
      <c r="J235" s="104" t="s">
        <v>285</v>
      </c>
      <c r="K235" s="98" t="s">
        <v>371</v>
      </c>
      <c r="L235" s="99" t="s">
        <v>374</v>
      </c>
      <c r="M235" s="101"/>
      <c r="N235" s="101"/>
      <c r="O235" s="101"/>
      <c r="P235" s="101"/>
      <c r="Q235" s="101"/>
      <c r="R235" s="103">
        <v>5060.26</v>
      </c>
      <c r="S235" s="101"/>
      <c r="T235" s="116"/>
      <c r="U235" s="101"/>
      <c r="V235" s="103">
        <v>5060.26</v>
      </c>
      <c r="W235" s="101"/>
      <c r="X235" s="98"/>
      <c r="Y235" s="128"/>
      <c r="Z235" s="125" t="s">
        <v>31</v>
      </c>
      <c r="AA235" s="126">
        <v>43899</v>
      </c>
      <c r="AB235" s="8" t="s">
        <v>354</v>
      </c>
    </row>
    <row r="236" ht="18" customHeight="1" spans="2:28">
      <c r="B236" s="96" t="s">
        <v>375</v>
      </c>
      <c r="C236" s="97">
        <v>860213570</v>
      </c>
      <c r="D236" s="97" t="s">
        <v>376</v>
      </c>
      <c r="E236" s="97">
        <v>16572875401</v>
      </c>
      <c r="F236" s="97" t="s">
        <v>27</v>
      </c>
      <c r="G236" s="97">
        <v>1000</v>
      </c>
      <c r="H236" s="97">
        <v>17520439418</v>
      </c>
      <c r="I236" s="97" t="s">
        <v>377</v>
      </c>
      <c r="J236" s="104" t="s">
        <v>285</v>
      </c>
      <c r="K236" s="98" t="s">
        <v>378</v>
      </c>
      <c r="L236" s="96" t="s">
        <v>375</v>
      </c>
      <c r="M236" s="101"/>
      <c r="N236" s="101"/>
      <c r="O236" s="101"/>
      <c r="P236" s="101"/>
      <c r="Q236" s="101"/>
      <c r="R236" s="103">
        <v>4961.94</v>
      </c>
      <c r="S236" s="101"/>
      <c r="T236" s="116"/>
      <c r="U236" s="101"/>
      <c r="V236" s="103">
        <v>4961.94</v>
      </c>
      <c r="W236" s="101"/>
      <c r="X236" s="116"/>
      <c r="Y236" s="128"/>
      <c r="Z236" s="125" t="s">
        <v>31</v>
      </c>
      <c r="AA236" s="126">
        <v>43902</v>
      </c>
      <c r="AB236" s="8" t="s">
        <v>354</v>
      </c>
    </row>
    <row r="237" ht="18" customHeight="1" spans="2:29">
      <c r="B237" s="96" t="s">
        <v>379</v>
      </c>
      <c r="C237" s="97">
        <v>155410191</v>
      </c>
      <c r="D237" s="97" t="s">
        <v>380</v>
      </c>
      <c r="E237" s="97">
        <v>16572201245</v>
      </c>
      <c r="F237" s="97" t="s">
        <v>27</v>
      </c>
      <c r="G237" s="97">
        <v>1000</v>
      </c>
      <c r="H237" s="97">
        <v>17720254512</v>
      </c>
      <c r="I237" s="97" t="s">
        <v>253</v>
      </c>
      <c r="J237" s="106" t="s">
        <v>294</v>
      </c>
      <c r="K237" s="98" t="s">
        <v>254</v>
      </c>
      <c r="L237" s="96" t="s">
        <v>379</v>
      </c>
      <c r="M237" s="101"/>
      <c r="N237" s="101"/>
      <c r="O237" s="101"/>
      <c r="P237" s="101"/>
      <c r="Q237" s="101"/>
      <c r="R237" s="103">
        <v>4965.95</v>
      </c>
      <c r="S237" s="101"/>
      <c r="T237" s="116"/>
      <c r="U237" s="101"/>
      <c r="V237" s="103">
        <v>4965.95</v>
      </c>
      <c r="W237" s="101"/>
      <c r="X237" s="116"/>
      <c r="Y237" s="128"/>
      <c r="Z237" s="125" t="s">
        <v>31</v>
      </c>
      <c r="AA237" s="126">
        <v>43899</v>
      </c>
      <c r="AB237" s="8" t="s">
        <v>354</v>
      </c>
      <c r="AC237" s="87"/>
    </row>
    <row r="238" ht="18" customHeight="1" spans="2:28">
      <c r="B238" s="96" t="s">
        <v>381</v>
      </c>
      <c r="C238" s="97">
        <v>570793701</v>
      </c>
      <c r="D238" s="97" t="s">
        <v>382</v>
      </c>
      <c r="E238" s="97">
        <v>16572209059</v>
      </c>
      <c r="F238" s="97" t="s">
        <v>27</v>
      </c>
      <c r="G238" s="97">
        <v>1000</v>
      </c>
      <c r="H238" s="97">
        <v>17720254512</v>
      </c>
      <c r="I238" s="97" t="s">
        <v>253</v>
      </c>
      <c r="J238" s="106" t="s">
        <v>294</v>
      </c>
      <c r="K238" s="98" t="s">
        <v>254</v>
      </c>
      <c r="L238" s="96" t="s">
        <v>381</v>
      </c>
      <c r="M238" s="101"/>
      <c r="N238" s="101"/>
      <c r="O238" s="101"/>
      <c r="P238" s="101"/>
      <c r="Q238" s="101"/>
      <c r="R238" s="103">
        <v>4966.11</v>
      </c>
      <c r="S238" s="101"/>
      <c r="T238" s="116"/>
      <c r="U238" s="101"/>
      <c r="V238" s="103">
        <v>4966.11</v>
      </c>
      <c r="W238" s="101"/>
      <c r="X238" s="116"/>
      <c r="Y238" s="128"/>
      <c r="Z238" s="125" t="s">
        <v>31</v>
      </c>
      <c r="AA238" s="126">
        <v>43902</v>
      </c>
      <c r="AB238" s="8" t="s">
        <v>354</v>
      </c>
    </row>
    <row r="239" ht="18" customHeight="1" spans="2:28">
      <c r="B239" s="96" t="s">
        <v>383</v>
      </c>
      <c r="C239" s="97">
        <v>485448072</v>
      </c>
      <c r="D239" s="97" t="s">
        <v>384</v>
      </c>
      <c r="E239" s="97">
        <v>16572209060</v>
      </c>
      <c r="F239" s="97" t="s">
        <v>27</v>
      </c>
      <c r="G239" s="97">
        <v>1000</v>
      </c>
      <c r="H239" s="97">
        <v>17720254512</v>
      </c>
      <c r="I239" s="97" t="s">
        <v>253</v>
      </c>
      <c r="J239" s="106" t="s">
        <v>294</v>
      </c>
      <c r="K239" s="98" t="s">
        <v>254</v>
      </c>
      <c r="L239" s="96" t="s">
        <v>383</v>
      </c>
      <c r="M239" s="101"/>
      <c r="N239" s="101"/>
      <c r="O239" s="101"/>
      <c r="P239" s="101"/>
      <c r="Q239" s="101"/>
      <c r="R239" s="103">
        <v>5069.01</v>
      </c>
      <c r="S239" s="101"/>
      <c r="T239" s="116"/>
      <c r="U239" s="101"/>
      <c r="V239" s="103">
        <v>5069.01</v>
      </c>
      <c r="W239" s="101"/>
      <c r="X239" s="116"/>
      <c r="Y239" s="128"/>
      <c r="Z239" s="125" t="s">
        <v>31</v>
      </c>
      <c r="AA239" s="126">
        <v>43902</v>
      </c>
      <c r="AB239" s="8" t="s">
        <v>354</v>
      </c>
    </row>
    <row r="240" ht="18" customHeight="1" spans="2:28">
      <c r="B240" s="96" t="s">
        <v>385</v>
      </c>
      <c r="C240" s="97">
        <v>653234061</v>
      </c>
      <c r="D240" s="97" t="s">
        <v>386</v>
      </c>
      <c r="E240" s="97">
        <v>16574120978</v>
      </c>
      <c r="F240" s="97" t="s">
        <v>27</v>
      </c>
      <c r="G240" s="97">
        <v>1000</v>
      </c>
      <c r="H240" s="97">
        <v>17720254512</v>
      </c>
      <c r="I240" s="97" t="s">
        <v>253</v>
      </c>
      <c r="J240" s="102" t="s">
        <v>103</v>
      </c>
      <c r="K240" s="98" t="s">
        <v>254</v>
      </c>
      <c r="L240" s="96" t="s">
        <v>385</v>
      </c>
      <c r="M240" s="101"/>
      <c r="N240" s="101"/>
      <c r="O240" s="101"/>
      <c r="P240" s="101"/>
      <c r="Q240" s="101"/>
      <c r="R240" s="103">
        <v>5088.51</v>
      </c>
      <c r="S240" s="101"/>
      <c r="T240" s="116"/>
      <c r="U240" s="101"/>
      <c r="V240" s="103">
        <v>5088.51</v>
      </c>
      <c r="W240" s="101"/>
      <c r="X240" s="116"/>
      <c r="Y240" s="128"/>
      <c r="Z240" s="125" t="s">
        <v>31</v>
      </c>
      <c r="AA240" s="126">
        <v>43902</v>
      </c>
      <c r="AB240" s="8" t="s">
        <v>354</v>
      </c>
    </row>
    <row r="241" ht="18" customHeight="1" spans="2:28">
      <c r="B241" s="96" t="s">
        <v>387</v>
      </c>
      <c r="C241" s="97">
        <v>794541017</v>
      </c>
      <c r="D241" s="97" t="s">
        <v>388</v>
      </c>
      <c r="E241" s="97">
        <v>17192714363</v>
      </c>
      <c r="F241" s="97" t="s">
        <v>27</v>
      </c>
      <c r="G241" s="97">
        <v>1000</v>
      </c>
      <c r="H241" s="97">
        <v>18872118075</v>
      </c>
      <c r="I241" s="97" t="s">
        <v>389</v>
      </c>
      <c r="J241" s="134" t="s">
        <v>170</v>
      </c>
      <c r="K241" s="98" t="s">
        <v>390</v>
      </c>
      <c r="L241" s="96" t="s">
        <v>387</v>
      </c>
      <c r="M241" s="101"/>
      <c r="N241" s="101"/>
      <c r="O241" s="103"/>
      <c r="P241" s="103"/>
      <c r="Q241" s="103"/>
      <c r="R241" s="103">
        <v>10028.11</v>
      </c>
      <c r="S241" s="101"/>
      <c r="T241" s="116"/>
      <c r="U241" s="101"/>
      <c r="V241" s="103">
        <v>10028.11</v>
      </c>
      <c r="W241" s="101"/>
      <c r="X241" s="119"/>
      <c r="Y241" s="128"/>
      <c r="Z241" s="125" t="s">
        <v>31</v>
      </c>
      <c r="AA241" s="126">
        <v>43921</v>
      </c>
      <c r="AB241" s="8" t="s">
        <v>354</v>
      </c>
    </row>
    <row r="242" ht="18" customHeight="1" spans="2:28">
      <c r="B242" s="96" t="s">
        <v>391</v>
      </c>
      <c r="C242" s="97">
        <v>229594552</v>
      </c>
      <c r="D242" s="97" t="s">
        <v>392</v>
      </c>
      <c r="E242" s="97">
        <v>17192714376</v>
      </c>
      <c r="F242" s="97" t="s">
        <v>27</v>
      </c>
      <c r="G242" s="97">
        <v>1000</v>
      </c>
      <c r="H242" s="97">
        <v>18872118075</v>
      </c>
      <c r="I242" s="97" t="s">
        <v>389</v>
      </c>
      <c r="J242" s="134" t="s">
        <v>170</v>
      </c>
      <c r="K242" s="98" t="s">
        <v>390</v>
      </c>
      <c r="L242" s="96" t="s">
        <v>391</v>
      </c>
      <c r="M242" s="101"/>
      <c r="N242" s="101"/>
      <c r="O242" s="103"/>
      <c r="P242" s="103"/>
      <c r="Q242" s="103"/>
      <c r="R242" s="103">
        <v>9927.39</v>
      </c>
      <c r="S242" s="101"/>
      <c r="T242" s="116"/>
      <c r="U242" s="101"/>
      <c r="V242" s="103">
        <v>9927.39</v>
      </c>
      <c r="W242" s="101"/>
      <c r="X242" s="119"/>
      <c r="Y242" s="128"/>
      <c r="Z242" s="125" t="s">
        <v>31</v>
      </c>
      <c r="AA242" s="126">
        <v>43913</v>
      </c>
      <c r="AB242" s="8" t="s">
        <v>354</v>
      </c>
    </row>
    <row r="243" ht="18" customHeight="1" spans="2:28">
      <c r="B243" s="96" t="s">
        <v>393</v>
      </c>
      <c r="C243" s="97">
        <v>625912468</v>
      </c>
      <c r="D243" s="97" t="s">
        <v>394</v>
      </c>
      <c r="E243" s="97">
        <v>17192714393</v>
      </c>
      <c r="F243" s="97" t="s">
        <v>27</v>
      </c>
      <c r="G243" s="97">
        <v>1000</v>
      </c>
      <c r="H243" s="97">
        <v>18872118075</v>
      </c>
      <c r="I243" s="97" t="s">
        <v>389</v>
      </c>
      <c r="J243" s="100" t="s">
        <v>29</v>
      </c>
      <c r="K243" s="98" t="s">
        <v>390</v>
      </c>
      <c r="L243" s="96" t="s">
        <v>393</v>
      </c>
      <c r="M243" s="101"/>
      <c r="N243" s="101"/>
      <c r="O243" s="103"/>
      <c r="P243" s="103"/>
      <c r="Q243" s="103"/>
      <c r="R243" s="103">
        <v>9730.21</v>
      </c>
      <c r="S243" s="101"/>
      <c r="T243" s="116"/>
      <c r="U243" s="101"/>
      <c r="V243" s="103">
        <v>9730.21</v>
      </c>
      <c r="W243" s="101"/>
      <c r="X243" s="119"/>
      <c r="Y243" s="128"/>
      <c r="Z243" s="125" t="s">
        <v>31</v>
      </c>
      <c r="AA243" s="126">
        <v>43921</v>
      </c>
      <c r="AB243" s="8" t="s">
        <v>354</v>
      </c>
    </row>
    <row r="244" ht="18" customHeight="1" spans="2:28">
      <c r="B244" s="96" t="s">
        <v>395</v>
      </c>
      <c r="C244" s="97">
        <v>477569656</v>
      </c>
      <c r="D244" s="97" t="s">
        <v>396</v>
      </c>
      <c r="E244" s="97">
        <v>16741725447</v>
      </c>
      <c r="F244" s="97" t="s">
        <v>27</v>
      </c>
      <c r="G244" s="97">
        <v>1000</v>
      </c>
      <c r="H244" s="97">
        <v>18327671812</v>
      </c>
      <c r="I244" s="97" t="s">
        <v>247</v>
      </c>
      <c r="J244" s="102" t="s">
        <v>103</v>
      </c>
      <c r="K244" s="98" t="s">
        <v>298</v>
      </c>
      <c r="L244" s="96" t="s">
        <v>395</v>
      </c>
      <c r="M244" s="101"/>
      <c r="N244" s="101"/>
      <c r="O244" s="103"/>
      <c r="P244" s="103"/>
      <c r="Q244" s="103"/>
      <c r="R244" s="103">
        <v>9922.28</v>
      </c>
      <c r="S244" s="101"/>
      <c r="T244" s="116"/>
      <c r="U244" s="101"/>
      <c r="V244" s="103">
        <v>9922.28</v>
      </c>
      <c r="W244" s="101"/>
      <c r="X244" s="119"/>
      <c r="Y244" s="128"/>
      <c r="Z244" s="125" t="s">
        <v>31</v>
      </c>
      <c r="AA244" s="126">
        <v>43900</v>
      </c>
      <c r="AB244" s="8" t="s">
        <v>354</v>
      </c>
    </row>
    <row r="245" ht="18" customHeight="1" spans="2:28">
      <c r="B245" s="96" t="s">
        <v>397</v>
      </c>
      <c r="C245" s="97">
        <v>809839390</v>
      </c>
      <c r="D245" s="97" t="s">
        <v>398</v>
      </c>
      <c r="E245" s="97">
        <v>16741725519</v>
      </c>
      <c r="F245" s="97" t="s">
        <v>27</v>
      </c>
      <c r="G245" s="97">
        <v>1000</v>
      </c>
      <c r="H245" s="97">
        <v>18327671812</v>
      </c>
      <c r="I245" s="97" t="s">
        <v>247</v>
      </c>
      <c r="J245" s="102" t="s">
        <v>103</v>
      </c>
      <c r="K245" s="98" t="s">
        <v>298</v>
      </c>
      <c r="L245" s="96" t="s">
        <v>397</v>
      </c>
      <c r="M245" s="101"/>
      <c r="N245" s="101"/>
      <c r="O245" s="103"/>
      <c r="P245" s="103"/>
      <c r="Q245" s="103"/>
      <c r="R245" s="103">
        <v>9832.14</v>
      </c>
      <c r="S245" s="101"/>
      <c r="T245" s="116"/>
      <c r="U245" s="101"/>
      <c r="V245" s="103">
        <v>9832.14</v>
      </c>
      <c r="W245" s="101"/>
      <c r="X245" s="119"/>
      <c r="Y245" s="128"/>
      <c r="Z245" s="125" t="s">
        <v>31</v>
      </c>
      <c r="AA245" s="126">
        <v>43900</v>
      </c>
      <c r="AB245" s="8" t="s">
        <v>354</v>
      </c>
    </row>
    <row r="246" ht="18" customHeight="1" spans="2:28">
      <c r="B246" s="96" t="s">
        <v>399</v>
      </c>
      <c r="C246" s="97">
        <v>585970429</v>
      </c>
      <c r="D246" s="97" t="s">
        <v>400</v>
      </c>
      <c r="E246" s="97">
        <v>16741725438</v>
      </c>
      <c r="F246" s="97" t="s">
        <v>27</v>
      </c>
      <c r="G246" s="97">
        <v>1000</v>
      </c>
      <c r="H246" s="97">
        <v>18327671812</v>
      </c>
      <c r="I246" s="97" t="s">
        <v>247</v>
      </c>
      <c r="J246" s="100" t="s">
        <v>29</v>
      </c>
      <c r="K246" s="98" t="s">
        <v>298</v>
      </c>
      <c r="L246" s="96" t="s">
        <v>399</v>
      </c>
      <c r="M246" s="101"/>
      <c r="N246" s="101"/>
      <c r="O246" s="103"/>
      <c r="P246" s="103"/>
      <c r="Q246" s="103"/>
      <c r="R246" s="103">
        <v>5061.77</v>
      </c>
      <c r="S246" s="101"/>
      <c r="T246" s="116"/>
      <c r="U246" s="101"/>
      <c r="V246" s="103">
        <v>5061.77</v>
      </c>
      <c r="W246" s="101"/>
      <c r="X246" s="119"/>
      <c r="Y246" s="128"/>
      <c r="Z246" s="125" t="s">
        <v>31</v>
      </c>
      <c r="AA246" s="126">
        <v>43900</v>
      </c>
      <c r="AB246" s="8" t="s">
        <v>354</v>
      </c>
    </row>
    <row r="247" ht="18" customHeight="1" spans="2:28">
      <c r="B247" s="96" t="s">
        <v>401</v>
      </c>
      <c r="C247" s="97">
        <v>447015210</v>
      </c>
      <c r="D247" s="97" t="s">
        <v>402</v>
      </c>
      <c r="E247" s="97">
        <v>17136317385</v>
      </c>
      <c r="F247" s="97" t="s">
        <v>27</v>
      </c>
      <c r="G247" s="97">
        <v>1000</v>
      </c>
      <c r="H247" s="97">
        <v>18771691121</v>
      </c>
      <c r="I247" s="97" t="s">
        <v>258</v>
      </c>
      <c r="J247" s="102" t="s">
        <v>103</v>
      </c>
      <c r="K247" s="98" t="s">
        <v>259</v>
      </c>
      <c r="L247" s="96" t="s">
        <v>401</v>
      </c>
      <c r="M247" s="101"/>
      <c r="N247" s="101"/>
      <c r="O247" s="103"/>
      <c r="P247" s="103"/>
      <c r="Q247" s="103"/>
      <c r="R247" s="103">
        <v>10085.02</v>
      </c>
      <c r="S247" s="101"/>
      <c r="T247" s="116"/>
      <c r="U247" s="101"/>
      <c r="V247" s="103">
        <v>10085.02</v>
      </c>
      <c r="W247" s="101"/>
      <c r="X247" s="119"/>
      <c r="Y247" s="128"/>
      <c r="Z247" s="125" t="s">
        <v>31</v>
      </c>
      <c r="AA247" s="126">
        <v>43900</v>
      </c>
      <c r="AB247" s="8" t="s">
        <v>354</v>
      </c>
    </row>
    <row r="248" ht="18" customHeight="1" spans="2:28">
      <c r="B248" s="96" t="s">
        <v>403</v>
      </c>
      <c r="C248" s="97">
        <v>552997308</v>
      </c>
      <c r="D248" s="97" t="s">
        <v>404</v>
      </c>
      <c r="E248" s="97">
        <v>17136314548</v>
      </c>
      <c r="F248" s="97" t="s">
        <v>27</v>
      </c>
      <c r="G248" s="97">
        <v>1000</v>
      </c>
      <c r="H248" s="97">
        <v>18771691121</v>
      </c>
      <c r="I248" s="97" t="s">
        <v>258</v>
      </c>
      <c r="J248" s="102" t="s">
        <v>103</v>
      </c>
      <c r="K248" s="98" t="s">
        <v>259</v>
      </c>
      <c r="L248" s="96" t="s">
        <v>403</v>
      </c>
      <c r="M248" s="101"/>
      <c r="N248" s="101"/>
      <c r="O248" s="103"/>
      <c r="P248" s="103"/>
      <c r="Q248" s="103"/>
      <c r="R248" s="103">
        <v>9824.59</v>
      </c>
      <c r="S248" s="101"/>
      <c r="T248" s="116"/>
      <c r="U248" s="101"/>
      <c r="V248" s="103">
        <v>9824.59</v>
      </c>
      <c r="W248" s="101"/>
      <c r="X248" s="119"/>
      <c r="Y248" s="128"/>
      <c r="Z248" s="125" t="s">
        <v>31</v>
      </c>
      <c r="AA248" s="126">
        <v>43900</v>
      </c>
      <c r="AB248" s="8" t="s">
        <v>354</v>
      </c>
    </row>
    <row r="249" ht="18" customHeight="1" spans="2:28">
      <c r="B249" s="96" t="s">
        <v>405</v>
      </c>
      <c r="C249" s="97">
        <v>415594248</v>
      </c>
      <c r="D249" s="97" t="s">
        <v>406</v>
      </c>
      <c r="E249" s="97">
        <v>17038923175</v>
      </c>
      <c r="F249" s="97" t="s">
        <v>27</v>
      </c>
      <c r="G249" s="97">
        <v>1000</v>
      </c>
      <c r="H249" s="97">
        <v>18771691121</v>
      </c>
      <c r="I249" s="97" t="s">
        <v>258</v>
      </c>
      <c r="J249" s="102" t="s">
        <v>103</v>
      </c>
      <c r="K249" s="98" t="s">
        <v>259</v>
      </c>
      <c r="L249" s="96" t="s">
        <v>405</v>
      </c>
      <c r="M249" s="101"/>
      <c r="N249" s="101"/>
      <c r="O249" s="103"/>
      <c r="P249" s="103"/>
      <c r="Q249" s="103"/>
      <c r="R249" s="103">
        <v>10520.44</v>
      </c>
      <c r="S249" s="101"/>
      <c r="T249" s="116"/>
      <c r="U249" s="101"/>
      <c r="V249" s="103">
        <v>10520.44</v>
      </c>
      <c r="W249" s="101"/>
      <c r="X249" s="119"/>
      <c r="Y249" s="128"/>
      <c r="Z249" s="125" t="s">
        <v>31</v>
      </c>
      <c r="AA249" s="126">
        <v>43900</v>
      </c>
      <c r="AB249" s="8" t="s">
        <v>354</v>
      </c>
    </row>
    <row r="250" ht="18" customHeight="1" spans="2:28">
      <c r="B250" s="99" t="s">
        <v>407</v>
      </c>
      <c r="C250" s="97">
        <v>448596140</v>
      </c>
      <c r="D250" s="97" t="s">
        <v>408</v>
      </c>
      <c r="E250" s="97">
        <v>16741725616</v>
      </c>
      <c r="F250" s="97" t="s">
        <v>27</v>
      </c>
      <c r="G250" s="97">
        <v>1000</v>
      </c>
      <c r="H250" s="97">
        <v>18771678907</v>
      </c>
      <c r="I250" s="97" t="s">
        <v>409</v>
      </c>
      <c r="J250" s="132" t="s">
        <v>109</v>
      </c>
      <c r="K250" s="98" t="s">
        <v>410</v>
      </c>
      <c r="L250" s="99" t="s">
        <v>407</v>
      </c>
      <c r="M250" s="101"/>
      <c r="N250" s="101"/>
      <c r="O250" s="103"/>
      <c r="P250" s="103"/>
      <c r="Q250" s="103"/>
      <c r="R250" s="103">
        <v>10325.34</v>
      </c>
      <c r="S250" s="105"/>
      <c r="T250" s="116"/>
      <c r="U250" s="101"/>
      <c r="V250" s="103">
        <v>10325.34</v>
      </c>
      <c r="W250" s="101"/>
      <c r="X250" s="116"/>
      <c r="Y250" s="128"/>
      <c r="Z250" s="125" t="s">
        <v>31</v>
      </c>
      <c r="AA250" s="126">
        <v>43899</v>
      </c>
      <c r="AB250" s="87" t="s">
        <v>354</v>
      </c>
    </row>
    <row r="251" ht="18" customHeight="1" spans="2:28">
      <c r="B251" s="99" t="s">
        <v>411</v>
      </c>
      <c r="C251" s="97">
        <v>512120183</v>
      </c>
      <c r="D251" s="97" t="s">
        <v>412</v>
      </c>
      <c r="E251" s="97">
        <v>16741725617</v>
      </c>
      <c r="F251" s="97" t="s">
        <v>27</v>
      </c>
      <c r="G251" s="97">
        <v>1000</v>
      </c>
      <c r="H251" s="97">
        <v>18771678907</v>
      </c>
      <c r="I251" s="97" t="s">
        <v>409</v>
      </c>
      <c r="J251" s="132" t="s">
        <v>109</v>
      </c>
      <c r="K251" s="98" t="s">
        <v>410</v>
      </c>
      <c r="L251" s="99" t="s">
        <v>411</v>
      </c>
      <c r="M251" s="101"/>
      <c r="N251" s="101"/>
      <c r="O251" s="103"/>
      <c r="P251" s="103"/>
      <c r="Q251" s="103"/>
      <c r="R251" s="103">
        <v>9726.1</v>
      </c>
      <c r="S251" s="105"/>
      <c r="T251" s="116"/>
      <c r="U251" s="101"/>
      <c r="V251" s="103">
        <v>9726.1</v>
      </c>
      <c r="W251" s="101"/>
      <c r="X251" s="116"/>
      <c r="Y251" s="128"/>
      <c r="Z251" s="125" t="s">
        <v>31</v>
      </c>
      <c r="AA251" s="126">
        <v>43899</v>
      </c>
      <c r="AB251" s="87" t="s">
        <v>354</v>
      </c>
    </row>
    <row r="252" ht="18" customHeight="1" spans="2:28">
      <c r="B252" s="96" t="s">
        <v>413</v>
      </c>
      <c r="C252" s="97">
        <v>615453204</v>
      </c>
      <c r="D252" s="97" t="s">
        <v>414</v>
      </c>
      <c r="E252" s="97">
        <v>16741725290</v>
      </c>
      <c r="F252" s="97" t="s">
        <v>27</v>
      </c>
      <c r="G252" s="97">
        <v>1000</v>
      </c>
      <c r="H252" s="97">
        <v>13545445297</v>
      </c>
      <c r="I252" s="97" t="s">
        <v>313</v>
      </c>
      <c r="J252" s="100" t="s">
        <v>29</v>
      </c>
      <c r="K252" s="98" t="s">
        <v>314</v>
      </c>
      <c r="L252" s="96" t="s">
        <v>413</v>
      </c>
      <c r="M252" s="101"/>
      <c r="N252" s="101"/>
      <c r="O252" s="103"/>
      <c r="P252" s="103"/>
      <c r="Q252" s="103"/>
      <c r="R252" s="103">
        <v>10788.75</v>
      </c>
      <c r="S252" s="105"/>
      <c r="T252" s="116"/>
      <c r="U252" s="101"/>
      <c r="V252" s="103">
        <v>10788.75</v>
      </c>
      <c r="W252" s="101"/>
      <c r="X252" s="116"/>
      <c r="Y252" s="128"/>
      <c r="Z252" s="125" t="s">
        <v>31</v>
      </c>
      <c r="AA252" s="126">
        <v>43900</v>
      </c>
      <c r="AB252" s="11" t="s">
        <v>354</v>
      </c>
    </row>
    <row r="253" ht="18" customHeight="1" spans="2:28">
      <c r="B253" s="96" t="s">
        <v>415</v>
      </c>
      <c r="C253" s="98">
        <v>421315704</v>
      </c>
      <c r="D253" s="98" t="s">
        <v>416</v>
      </c>
      <c r="E253" s="97">
        <v>16741725287</v>
      </c>
      <c r="F253" s="97" t="s">
        <v>27</v>
      </c>
      <c r="G253" s="97">
        <v>1000</v>
      </c>
      <c r="H253" s="97">
        <v>13545445297</v>
      </c>
      <c r="I253" s="97" t="s">
        <v>313</v>
      </c>
      <c r="J253" s="100" t="s">
        <v>29</v>
      </c>
      <c r="K253" s="98" t="s">
        <v>314</v>
      </c>
      <c r="L253" s="96" t="s">
        <v>415</v>
      </c>
      <c r="M253" s="101"/>
      <c r="N253" s="101"/>
      <c r="O253" s="103"/>
      <c r="P253" s="103"/>
      <c r="Q253" s="103"/>
      <c r="R253" s="103">
        <v>10030.8</v>
      </c>
      <c r="S253" s="105"/>
      <c r="T253" s="116"/>
      <c r="U253" s="101"/>
      <c r="V253" s="103">
        <v>10030.8</v>
      </c>
      <c r="W253" s="101"/>
      <c r="X253" s="116"/>
      <c r="Y253" s="128"/>
      <c r="Z253" s="125" t="s">
        <v>31</v>
      </c>
      <c r="AA253" s="126">
        <v>43900</v>
      </c>
      <c r="AB253" s="87" t="s">
        <v>354</v>
      </c>
    </row>
    <row r="254" ht="18" customHeight="1" spans="2:28">
      <c r="B254" s="96" t="s">
        <v>417</v>
      </c>
      <c r="C254" s="98">
        <v>474078056</v>
      </c>
      <c r="D254" s="98" t="s">
        <v>418</v>
      </c>
      <c r="E254" s="97">
        <v>16741725267</v>
      </c>
      <c r="F254" s="97" t="s">
        <v>27</v>
      </c>
      <c r="G254" s="97">
        <v>1000</v>
      </c>
      <c r="H254" s="97">
        <v>13545445297</v>
      </c>
      <c r="I254" s="97" t="s">
        <v>313</v>
      </c>
      <c r="J254" s="100" t="s">
        <v>29</v>
      </c>
      <c r="K254" s="98" t="s">
        <v>314</v>
      </c>
      <c r="L254" s="96" t="s">
        <v>417</v>
      </c>
      <c r="M254" s="101"/>
      <c r="N254" s="101"/>
      <c r="O254" s="103"/>
      <c r="P254" s="103"/>
      <c r="Q254" s="103"/>
      <c r="R254" s="103">
        <v>9928.4</v>
      </c>
      <c r="S254" s="105"/>
      <c r="T254" s="116"/>
      <c r="U254" s="101"/>
      <c r="V254" s="103">
        <v>9928.4</v>
      </c>
      <c r="W254" s="101"/>
      <c r="X254" s="116"/>
      <c r="Y254" s="128"/>
      <c r="Z254" s="125" t="s">
        <v>31</v>
      </c>
      <c r="AA254" s="126">
        <v>43900</v>
      </c>
      <c r="AB254" s="87" t="s">
        <v>354</v>
      </c>
    </row>
    <row r="255" ht="18" customHeight="1" spans="2:28">
      <c r="B255" s="96" t="s">
        <v>419</v>
      </c>
      <c r="C255" s="98">
        <v>718799086</v>
      </c>
      <c r="D255" s="98" t="s">
        <v>420</v>
      </c>
      <c r="E255" s="97">
        <v>16741725261</v>
      </c>
      <c r="F255" s="97" t="s">
        <v>27</v>
      </c>
      <c r="G255" s="97">
        <v>1000</v>
      </c>
      <c r="H255" s="97">
        <v>13545445297</v>
      </c>
      <c r="I255" s="97" t="s">
        <v>313</v>
      </c>
      <c r="J255" s="100" t="s">
        <v>29</v>
      </c>
      <c r="K255" s="98" t="s">
        <v>314</v>
      </c>
      <c r="L255" s="96" t="s">
        <v>419</v>
      </c>
      <c r="M255" s="101"/>
      <c r="N255" s="101"/>
      <c r="O255" s="103"/>
      <c r="P255" s="103"/>
      <c r="Q255" s="103"/>
      <c r="R255" s="103">
        <v>9828.27</v>
      </c>
      <c r="S255" s="105"/>
      <c r="T255" s="116"/>
      <c r="U255" s="101"/>
      <c r="V255" s="103">
        <v>9828.27</v>
      </c>
      <c r="W255" s="101"/>
      <c r="X255" s="116"/>
      <c r="Y255" s="128"/>
      <c r="Z255" s="125" t="s">
        <v>31</v>
      </c>
      <c r="AA255" s="126">
        <v>43900</v>
      </c>
      <c r="AB255" s="87" t="s">
        <v>354</v>
      </c>
    </row>
    <row r="256" ht="18" customHeight="1" spans="2:28">
      <c r="B256" s="96" t="s">
        <v>421</v>
      </c>
      <c r="C256" s="98" t="s">
        <v>422</v>
      </c>
      <c r="D256" s="98" t="s">
        <v>423</v>
      </c>
      <c r="E256" s="97">
        <v>16741725260</v>
      </c>
      <c r="F256" s="97" t="s">
        <v>27</v>
      </c>
      <c r="G256" s="97">
        <v>1000</v>
      </c>
      <c r="H256" s="97">
        <v>13545445297</v>
      </c>
      <c r="I256" s="97" t="s">
        <v>313</v>
      </c>
      <c r="J256" s="100" t="s">
        <v>29</v>
      </c>
      <c r="K256" s="98" t="s">
        <v>314</v>
      </c>
      <c r="L256" s="96" t="s">
        <v>421</v>
      </c>
      <c r="M256" s="101"/>
      <c r="N256" s="101"/>
      <c r="O256" s="103"/>
      <c r="P256" s="103"/>
      <c r="Q256" s="103"/>
      <c r="R256" s="103">
        <v>10034.16</v>
      </c>
      <c r="S256" s="105"/>
      <c r="T256" s="116"/>
      <c r="U256" s="101"/>
      <c r="V256" s="103">
        <v>10034.16</v>
      </c>
      <c r="W256" s="101"/>
      <c r="X256" s="116"/>
      <c r="Y256" s="128"/>
      <c r="Z256" s="125" t="s">
        <v>31</v>
      </c>
      <c r="AA256" s="126">
        <v>43900</v>
      </c>
      <c r="AB256" s="87" t="s">
        <v>354</v>
      </c>
    </row>
    <row r="257" ht="18" customHeight="1" spans="2:28">
      <c r="B257" s="96" t="s">
        <v>424</v>
      </c>
      <c r="C257" s="98" t="s">
        <v>425</v>
      </c>
      <c r="D257" s="98" t="s">
        <v>426</v>
      </c>
      <c r="E257" s="97">
        <v>16741725259</v>
      </c>
      <c r="F257" s="97" t="s">
        <v>27</v>
      </c>
      <c r="G257" s="97">
        <v>1000</v>
      </c>
      <c r="H257" s="97">
        <v>13545445297</v>
      </c>
      <c r="I257" s="97" t="s">
        <v>313</v>
      </c>
      <c r="J257" s="100" t="s">
        <v>29</v>
      </c>
      <c r="K257" s="98" t="s">
        <v>314</v>
      </c>
      <c r="L257" s="96" t="s">
        <v>424</v>
      </c>
      <c r="M257" s="101"/>
      <c r="N257" s="101"/>
      <c r="O257" s="103"/>
      <c r="P257" s="103"/>
      <c r="Q257" s="103"/>
      <c r="R257" s="103">
        <v>9928.63</v>
      </c>
      <c r="S257" s="105"/>
      <c r="T257" s="116"/>
      <c r="U257" s="101"/>
      <c r="V257" s="103">
        <v>9928.63</v>
      </c>
      <c r="W257" s="101"/>
      <c r="X257" s="116"/>
      <c r="Y257" s="128"/>
      <c r="Z257" s="125" t="s">
        <v>31</v>
      </c>
      <c r="AA257" s="126">
        <v>43900</v>
      </c>
      <c r="AB257" s="87" t="s">
        <v>354</v>
      </c>
    </row>
    <row r="258" ht="18" customHeight="1" spans="2:28">
      <c r="B258" s="96" t="s">
        <v>427</v>
      </c>
      <c r="C258" s="98">
        <v>182840177</v>
      </c>
      <c r="D258" s="98" t="s">
        <v>428</v>
      </c>
      <c r="E258" s="97">
        <v>16741725280</v>
      </c>
      <c r="F258" s="97" t="s">
        <v>27</v>
      </c>
      <c r="G258" s="97">
        <v>1000</v>
      </c>
      <c r="H258" s="97">
        <v>13545445297</v>
      </c>
      <c r="I258" s="97" t="s">
        <v>313</v>
      </c>
      <c r="J258" s="104" t="s">
        <v>285</v>
      </c>
      <c r="K258" s="98" t="s">
        <v>314</v>
      </c>
      <c r="L258" s="96" t="s">
        <v>427</v>
      </c>
      <c r="M258" s="101"/>
      <c r="N258" s="101"/>
      <c r="O258" s="103"/>
      <c r="P258" s="103"/>
      <c r="Q258" s="103"/>
      <c r="R258" s="103">
        <v>9925.26</v>
      </c>
      <c r="S258" s="105"/>
      <c r="T258" s="116"/>
      <c r="U258" s="101"/>
      <c r="V258" s="103">
        <v>9925.26</v>
      </c>
      <c r="W258" s="101"/>
      <c r="X258" s="116"/>
      <c r="Y258" s="128"/>
      <c r="Z258" s="125" t="s">
        <v>31</v>
      </c>
      <c r="AA258" s="126">
        <v>43900</v>
      </c>
      <c r="AB258" s="87" t="s">
        <v>354</v>
      </c>
    </row>
    <row r="259" ht="18" customHeight="1" spans="2:28">
      <c r="B259" s="96" t="s">
        <v>429</v>
      </c>
      <c r="C259" s="98">
        <v>985771301</v>
      </c>
      <c r="D259" s="98" t="s">
        <v>430</v>
      </c>
      <c r="E259" s="97">
        <v>16741725275</v>
      </c>
      <c r="F259" s="97" t="s">
        <v>27</v>
      </c>
      <c r="G259" s="97">
        <v>1000</v>
      </c>
      <c r="H259" s="97">
        <v>13545445297</v>
      </c>
      <c r="I259" s="97" t="s">
        <v>313</v>
      </c>
      <c r="J259" s="104" t="s">
        <v>285</v>
      </c>
      <c r="K259" s="98" t="s">
        <v>314</v>
      </c>
      <c r="L259" s="96" t="s">
        <v>429</v>
      </c>
      <c r="M259" s="101"/>
      <c r="N259" s="101"/>
      <c r="O259" s="103"/>
      <c r="P259" s="103"/>
      <c r="Q259" s="103"/>
      <c r="R259" s="103">
        <v>10815.36</v>
      </c>
      <c r="S259" s="105"/>
      <c r="T259" s="116"/>
      <c r="U259" s="101"/>
      <c r="V259" s="103">
        <v>10815.36</v>
      </c>
      <c r="W259" s="101"/>
      <c r="X259" s="116"/>
      <c r="Y259" s="128"/>
      <c r="Z259" s="125" t="s">
        <v>31</v>
      </c>
      <c r="AA259" s="126">
        <v>43900</v>
      </c>
      <c r="AB259" s="87" t="s">
        <v>354</v>
      </c>
    </row>
    <row r="260" ht="18" customHeight="1" spans="2:28">
      <c r="B260" s="96" t="s">
        <v>431</v>
      </c>
      <c r="C260" s="98">
        <v>358172890</v>
      </c>
      <c r="D260" s="98" t="s">
        <v>432</v>
      </c>
      <c r="E260" s="97">
        <v>16741725249</v>
      </c>
      <c r="F260" s="97" t="s">
        <v>27</v>
      </c>
      <c r="G260" s="97">
        <v>1000</v>
      </c>
      <c r="H260" s="97">
        <v>13545445297</v>
      </c>
      <c r="I260" s="97" t="s">
        <v>313</v>
      </c>
      <c r="J260" s="104" t="s">
        <v>285</v>
      </c>
      <c r="K260" s="98" t="s">
        <v>314</v>
      </c>
      <c r="L260" s="96" t="s">
        <v>431</v>
      </c>
      <c r="M260" s="101"/>
      <c r="N260" s="101"/>
      <c r="O260" s="103"/>
      <c r="P260" s="103"/>
      <c r="Q260" s="103"/>
      <c r="R260" s="103">
        <v>10386.42</v>
      </c>
      <c r="S260" s="105"/>
      <c r="T260" s="116"/>
      <c r="U260" s="101"/>
      <c r="V260" s="103">
        <v>10386.42</v>
      </c>
      <c r="W260" s="101"/>
      <c r="X260" s="116"/>
      <c r="Y260" s="128"/>
      <c r="Z260" s="125" t="s">
        <v>31</v>
      </c>
      <c r="AA260" s="126">
        <v>43900</v>
      </c>
      <c r="AB260" s="87" t="s">
        <v>354</v>
      </c>
    </row>
    <row r="261" ht="18" customHeight="1" spans="2:28">
      <c r="B261" s="99" t="s">
        <v>433</v>
      </c>
      <c r="C261" s="97">
        <v>959638728</v>
      </c>
      <c r="D261" s="97" t="s">
        <v>434</v>
      </c>
      <c r="E261" s="97">
        <v>17038923049</v>
      </c>
      <c r="F261" s="97" t="s">
        <v>27</v>
      </c>
      <c r="G261" s="97">
        <v>1000</v>
      </c>
      <c r="H261" s="97">
        <v>13545471531</v>
      </c>
      <c r="I261" s="97" t="s">
        <v>293</v>
      </c>
      <c r="J261" s="106" t="s">
        <v>294</v>
      </c>
      <c r="K261" s="98" t="s">
        <v>295</v>
      </c>
      <c r="L261" s="99" t="s">
        <v>433</v>
      </c>
      <c r="M261" s="135"/>
      <c r="N261" s="101"/>
      <c r="O261" s="135"/>
      <c r="P261" s="135"/>
      <c r="Q261" s="135"/>
      <c r="R261" s="103">
        <v>4965.04</v>
      </c>
      <c r="S261" s="135"/>
      <c r="T261" s="118"/>
      <c r="U261" s="136"/>
      <c r="V261" s="103">
        <v>4965.04</v>
      </c>
      <c r="W261" s="101"/>
      <c r="X261" s="98"/>
      <c r="Y261" s="128"/>
      <c r="Z261" s="125" t="s">
        <v>31</v>
      </c>
      <c r="AA261" s="126">
        <v>43899</v>
      </c>
      <c r="AB261" s="87" t="s">
        <v>435</v>
      </c>
    </row>
    <row r="262" ht="18" customHeight="1" spans="2:28">
      <c r="B262" s="99" t="s">
        <v>436</v>
      </c>
      <c r="C262" s="97">
        <v>240503811</v>
      </c>
      <c r="D262" s="97" t="s">
        <v>437</v>
      </c>
      <c r="E262" s="97">
        <v>17038924043</v>
      </c>
      <c r="F262" s="97" t="s">
        <v>27</v>
      </c>
      <c r="G262" s="97">
        <v>1000</v>
      </c>
      <c r="H262" s="97">
        <v>13545471531</v>
      </c>
      <c r="I262" s="97" t="s">
        <v>293</v>
      </c>
      <c r="J262" s="106" t="s">
        <v>294</v>
      </c>
      <c r="K262" s="98" t="s">
        <v>295</v>
      </c>
      <c r="L262" s="99" t="s">
        <v>436</v>
      </c>
      <c r="M262" s="135"/>
      <c r="N262" s="101"/>
      <c r="O262" s="135"/>
      <c r="P262" s="135"/>
      <c r="Q262" s="135"/>
      <c r="R262" s="103">
        <v>5160</v>
      </c>
      <c r="S262" s="135"/>
      <c r="T262" s="118"/>
      <c r="U262" s="136"/>
      <c r="V262" s="103">
        <v>5160</v>
      </c>
      <c r="W262" s="101"/>
      <c r="X262" s="98"/>
      <c r="Y262" s="128"/>
      <c r="Z262" s="125" t="s">
        <v>31</v>
      </c>
      <c r="AA262" s="126">
        <v>43899</v>
      </c>
      <c r="AB262" s="87" t="s">
        <v>435</v>
      </c>
    </row>
    <row r="263" ht="18" customHeight="1" spans="2:28">
      <c r="B263" s="99" t="s">
        <v>438</v>
      </c>
      <c r="C263" s="97">
        <v>530080675</v>
      </c>
      <c r="D263" s="97" t="s">
        <v>439</v>
      </c>
      <c r="E263" s="97">
        <v>17038924028</v>
      </c>
      <c r="F263" s="97" t="s">
        <v>27</v>
      </c>
      <c r="G263" s="97">
        <v>1000</v>
      </c>
      <c r="H263" s="97">
        <v>13545471531</v>
      </c>
      <c r="I263" s="97" t="s">
        <v>293</v>
      </c>
      <c r="J263" s="106" t="s">
        <v>294</v>
      </c>
      <c r="K263" s="98" t="s">
        <v>295</v>
      </c>
      <c r="L263" s="99" t="s">
        <v>438</v>
      </c>
      <c r="M263" s="135"/>
      <c r="N263" s="101"/>
      <c r="O263" s="135"/>
      <c r="P263" s="135"/>
      <c r="Q263" s="135"/>
      <c r="R263" s="103">
        <v>5063.78</v>
      </c>
      <c r="S263" s="135"/>
      <c r="T263" s="118"/>
      <c r="U263" s="136"/>
      <c r="V263" s="103">
        <v>5063.78</v>
      </c>
      <c r="W263" s="101"/>
      <c r="X263" s="98"/>
      <c r="Y263" s="128"/>
      <c r="Z263" s="125" t="s">
        <v>31</v>
      </c>
      <c r="AA263" s="126">
        <v>43899</v>
      </c>
      <c r="AB263" s="87" t="s">
        <v>435</v>
      </c>
    </row>
    <row r="264" ht="18" customHeight="1" spans="2:28">
      <c r="B264" s="99" t="s">
        <v>440</v>
      </c>
      <c r="C264" s="97">
        <v>886393989</v>
      </c>
      <c r="D264" s="97" t="s">
        <v>441</v>
      </c>
      <c r="E264" s="97">
        <v>17038924063</v>
      </c>
      <c r="F264" s="97" t="s">
        <v>27</v>
      </c>
      <c r="G264" s="97">
        <v>1000</v>
      </c>
      <c r="H264" s="97">
        <v>13545471531</v>
      </c>
      <c r="I264" s="97" t="s">
        <v>293</v>
      </c>
      <c r="J264" s="106" t="s">
        <v>294</v>
      </c>
      <c r="K264" s="98" t="s">
        <v>295</v>
      </c>
      <c r="L264" s="99" t="s">
        <v>440</v>
      </c>
      <c r="M264" s="135"/>
      <c r="N264" s="101"/>
      <c r="O264" s="135"/>
      <c r="P264" s="135"/>
      <c r="Q264" s="135"/>
      <c r="R264" s="103">
        <v>5065.78</v>
      </c>
      <c r="S264" s="135"/>
      <c r="T264" s="118"/>
      <c r="U264" s="136"/>
      <c r="V264" s="103">
        <v>5065.78</v>
      </c>
      <c r="W264" s="101"/>
      <c r="X264" s="98"/>
      <c r="Y264" s="128"/>
      <c r="Z264" s="125" t="s">
        <v>31</v>
      </c>
      <c r="AA264" s="126">
        <v>43899</v>
      </c>
      <c r="AB264" s="87" t="s">
        <v>435</v>
      </c>
    </row>
    <row r="265" ht="18" customHeight="1" spans="2:28">
      <c r="B265" s="99" t="s">
        <v>442</v>
      </c>
      <c r="C265" s="97">
        <v>428902585</v>
      </c>
      <c r="D265" s="97" t="s">
        <v>443</v>
      </c>
      <c r="E265" s="97">
        <v>17038923794</v>
      </c>
      <c r="F265" s="97" t="s">
        <v>27</v>
      </c>
      <c r="G265" s="97">
        <v>1000</v>
      </c>
      <c r="H265" s="97">
        <v>13545471531</v>
      </c>
      <c r="I265" s="97" t="s">
        <v>293</v>
      </c>
      <c r="J265" s="106" t="s">
        <v>294</v>
      </c>
      <c r="K265" s="98" t="s">
        <v>295</v>
      </c>
      <c r="L265" s="99" t="s">
        <v>442</v>
      </c>
      <c r="M265" s="135"/>
      <c r="N265" s="101"/>
      <c r="O265" s="135"/>
      <c r="P265" s="135"/>
      <c r="Q265" s="135"/>
      <c r="R265" s="103">
        <v>4962.04</v>
      </c>
      <c r="S265" s="135"/>
      <c r="T265" s="118"/>
      <c r="U265" s="136"/>
      <c r="V265" s="103">
        <v>4962.04</v>
      </c>
      <c r="W265" s="101"/>
      <c r="X265" s="98"/>
      <c r="Y265" s="128"/>
      <c r="Z265" s="125" t="s">
        <v>31</v>
      </c>
      <c r="AA265" s="126">
        <v>43899</v>
      </c>
      <c r="AB265" s="87" t="s">
        <v>435</v>
      </c>
    </row>
    <row r="266" ht="18" customHeight="1" spans="2:28">
      <c r="B266" s="99" t="s">
        <v>444</v>
      </c>
      <c r="C266" s="97">
        <v>171540443</v>
      </c>
      <c r="D266" s="97" t="s">
        <v>445</v>
      </c>
      <c r="E266" s="97">
        <v>17038923546</v>
      </c>
      <c r="F266" s="97" t="s">
        <v>27</v>
      </c>
      <c r="G266" s="97">
        <v>1000</v>
      </c>
      <c r="H266" s="97">
        <v>13545471531</v>
      </c>
      <c r="I266" s="97" t="s">
        <v>293</v>
      </c>
      <c r="J266" s="106" t="s">
        <v>294</v>
      </c>
      <c r="K266" s="98" t="s">
        <v>295</v>
      </c>
      <c r="L266" s="99" t="s">
        <v>444</v>
      </c>
      <c r="M266" s="135"/>
      <c r="N266" s="101"/>
      <c r="O266" s="135"/>
      <c r="P266" s="135"/>
      <c r="Q266" s="135"/>
      <c r="R266" s="103">
        <v>5092.28</v>
      </c>
      <c r="S266" s="135"/>
      <c r="T266" s="116"/>
      <c r="U266" s="135"/>
      <c r="V266" s="103">
        <v>5092.28</v>
      </c>
      <c r="W266" s="101"/>
      <c r="X266" s="98"/>
      <c r="Y266" s="128"/>
      <c r="Z266" s="125" t="s">
        <v>31</v>
      </c>
      <c r="AA266" s="126">
        <v>43899</v>
      </c>
      <c r="AB266" s="87" t="s">
        <v>435</v>
      </c>
    </row>
    <row r="267" ht="18" customHeight="1" spans="2:28">
      <c r="B267" s="99" t="s">
        <v>446</v>
      </c>
      <c r="C267" s="97">
        <v>975685029</v>
      </c>
      <c r="D267" s="97" t="s">
        <v>447</v>
      </c>
      <c r="E267" s="97">
        <v>17038923184</v>
      </c>
      <c r="F267" s="97" t="s">
        <v>27</v>
      </c>
      <c r="G267" s="97">
        <v>1000</v>
      </c>
      <c r="H267" s="97">
        <v>13545471531</v>
      </c>
      <c r="I267" s="97" t="s">
        <v>293</v>
      </c>
      <c r="J267" s="106" t="s">
        <v>294</v>
      </c>
      <c r="K267" s="98" t="s">
        <v>295</v>
      </c>
      <c r="L267" s="99" t="s">
        <v>446</v>
      </c>
      <c r="M267" s="136"/>
      <c r="N267" s="101"/>
      <c r="O267" s="135"/>
      <c r="P267" s="135"/>
      <c r="Q267" s="135"/>
      <c r="R267" s="103">
        <v>10388.58</v>
      </c>
      <c r="S267" s="135"/>
      <c r="T267" s="116"/>
      <c r="U267" s="136"/>
      <c r="V267" s="103">
        <v>10388.58</v>
      </c>
      <c r="W267" s="101"/>
      <c r="X267" s="98"/>
      <c r="Y267" s="128"/>
      <c r="Z267" s="125" t="s">
        <v>31</v>
      </c>
      <c r="AA267" s="126">
        <v>43899</v>
      </c>
      <c r="AB267" s="87" t="s">
        <v>435</v>
      </c>
    </row>
    <row r="268" ht="18" customHeight="1" spans="2:28">
      <c r="B268" s="99" t="s">
        <v>448</v>
      </c>
      <c r="C268" s="97">
        <v>146594633</v>
      </c>
      <c r="D268" s="97" t="s">
        <v>449</v>
      </c>
      <c r="E268" s="97">
        <v>17038923448</v>
      </c>
      <c r="F268" s="97" t="s">
        <v>27</v>
      </c>
      <c r="G268" s="97">
        <v>1000</v>
      </c>
      <c r="H268" s="97">
        <v>13545471531</v>
      </c>
      <c r="I268" s="97" t="s">
        <v>293</v>
      </c>
      <c r="J268" s="106" t="s">
        <v>294</v>
      </c>
      <c r="K268" s="98" t="s">
        <v>295</v>
      </c>
      <c r="L268" s="99" t="s">
        <v>448</v>
      </c>
      <c r="M268" s="135"/>
      <c r="N268" s="101"/>
      <c r="O268" s="135"/>
      <c r="P268" s="135"/>
      <c r="Q268" s="135"/>
      <c r="R268" s="103">
        <v>5066.89</v>
      </c>
      <c r="S268" s="135"/>
      <c r="T268" s="116"/>
      <c r="U268" s="135"/>
      <c r="V268" s="103">
        <v>5066.89</v>
      </c>
      <c r="W268" s="101"/>
      <c r="X268" s="98"/>
      <c r="Y268" s="128"/>
      <c r="Z268" s="125" t="s">
        <v>31</v>
      </c>
      <c r="AA268" s="126">
        <v>43899</v>
      </c>
      <c r="AB268" s="87" t="s">
        <v>435</v>
      </c>
    </row>
    <row r="269" ht="18" customHeight="1" spans="2:28">
      <c r="B269" s="99" t="s">
        <v>450</v>
      </c>
      <c r="C269" s="97">
        <v>932127284</v>
      </c>
      <c r="D269" s="97" t="s">
        <v>451</v>
      </c>
      <c r="E269" s="97">
        <v>17038951539</v>
      </c>
      <c r="F269" s="97" t="s">
        <v>27</v>
      </c>
      <c r="G269" s="97">
        <v>1000</v>
      </c>
      <c r="H269" s="97">
        <v>13545471531</v>
      </c>
      <c r="I269" s="97" t="s">
        <v>293</v>
      </c>
      <c r="J269" s="106" t="s">
        <v>294</v>
      </c>
      <c r="K269" s="98" t="s">
        <v>295</v>
      </c>
      <c r="L269" s="99" t="s">
        <v>450</v>
      </c>
      <c r="M269" s="135"/>
      <c r="N269" s="101"/>
      <c r="O269" s="135"/>
      <c r="P269" s="135"/>
      <c r="Q269" s="135"/>
      <c r="R269" s="103">
        <v>5260.64</v>
      </c>
      <c r="S269" s="135"/>
      <c r="T269" s="118"/>
      <c r="U269" s="136"/>
      <c r="V269" s="103">
        <v>5260.64</v>
      </c>
      <c r="W269" s="101"/>
      <c r="X269" s="98"/>
      <c r="Y269" s="128"/>
      <c r="Z269" s="125" t="s">
        <v>31</v>
      </c>
      <c r="AA269" s="126">
        <v>43900</v>
      </c>
      <c r="AB269" s="87" t="s">
        <v>435</v>
      </c>
    </row>
    <row r="270" ht="18" customHeight="1" spans="2:28">
      <c r="B270" s="99" t="s">
        <v>452</v>
      </c>
      <c r="C270" s="97">
        <v>674402791</v>
      </c>
      <c r="D270" s="97" t="s">
        <v>453</v>
      </c>
      <c r="E270" s="97">
        <v>17038923459</v>
      </c>
      <c r="F270" s="97" t="s">
        <v>27</v>
      </c>
      <c r="G270" s="97">
        <v>1000</v>
      </c>
      <c r="H270" s="97">
        <v>13545471531</v>
      </c>
      <c r="I270" s="97" t="s">
        <v>293</v>
      </c>
      <c r="J270" s="106" t="s">
        <v>294</v>
      </c>
      <c r="K270" s="98" t="s">
        <v>295</v>
      </c>
      <c r="L270" s="99" t="s">
        <v>452</v>
      </c>
      <c r="M270" s="135"/>
      <c r="N270" s="101"/>
      <c r="O270" s="135"/>
      <c r="P270" s="135"/>
      <c r="Q270" s="135"/>
      <c r="R270" s="103">
        <v>5064.63</v>
      </c>
      <c r="S270" s="135"/>
      <c r="T270" s="116"/>
      <c r="U270" s="135"/>
      <c r="V270" s="103">
        <v>5064.63</v>
      </c>
      <c r="W270" s="101"/>
      <c r="X270" s="98"/>
      <c r="Y270" s="128"/>
      <c r="Z270" s="125" t="s">
        <v>31</v>
      </c>
      <c r="AA270" s="126">
        <v>43900</v>
      </c>
      <c r="AB270" s="87" t="s">
        <v>435</v>
      </c>
    </row>
    <row r="271" ht="18" customHeight="1" spans="2:28">
      <c r="B271" s="99" t="s">
        <v>454</v>
      </c>
      <c r="C271" s="97">
        <v>233058672</v>
      </c>
      <c r="D271" s="97" t="s">
        <v>455</v>
      </c>
      <c r="E271" s="97">
        <v>17038923536</v>
      </c>
      <c r="F271" s="97" t="s">
        <v>27</v>
      </c>
      <c r="G271" s="97">
        <v>1000</v>
      </c>
      <c r="H271" s="97">
        <v>13545471531</v>
      </c>
      <c r="I271" s="97" t="s">
        <v>293</v>
      </c>
      <c r="J271" s="106" t="s">
        <v>294</v>
      </c>
      <c r="K271" s="98" t="s">
        <v>295</v>
      </c>
      <c r="L271" s="99" t="s">
        <v>454</v>
      </c>
      <c r="M271" s="135"/>
      <c r="N271" s="101"/>
      <c r="O271" s="135"/>
      <c r="P271" s="135"/>
      <c r="Q271" s="135"/>
      <c r="R271" s="103">
        <v>4965.8</v>
      </c>
      <c r="S271" s="135"/>
      <c r="T271" s="118"/>
      <c r="U271" s="136"/>
      <c r="V271" s="103">
        <v>4965.8</v>
      </c>
      <c r="W271" s="101"/>
      <c r="X271" s="98"/>
      <c r="Y271" s="128"/>
      <c r="Z271" s="125" t="s">
        <v>31</v>
      </c>
      <c r="AA271" s="126">
        <v>43900</v>
      </c>
      <c r="AB271" s="87" t="s">
        <v>435</v>
      </c>
    </row>
    <row r="272" ht="18" customHeight="1" spans="2:28">
      <c r="B272" s="99" t="s">
        <v>456</v>
      </c>
      <c r="C272" s="97">
        <v>995432885</v>
      </c>
      <c r="D272" s="97" t="s">
        <v>457</v>
      </c>
      <c r="E272" s="97">
        <v>17038924040</v>
      </c>
      <c r="F272" s="97" t="s">
        <v>27</v>
      </c>
      <c r="G272" s="97">
        <v>1000</v>
      </c>
      <c r="H272" s="97">
        <v>13545471531</v>
      </c>
      <c r="I272" s="97" t="s">
        <v>293</v>
      </c>
      <c r="J272" s="106" t="s">
        <v>294</v>
      </c>
      <c r="K272" s="98" t="s">
        <v>295</v>
      </c>
      <c r="L272" s="99" t="s">
        <v>456</v>
      </c>
      <c r="M272" s="135"/>
      <c r="N272" s="101"/>
      <c r="O272" s="135"/>
      <c r="P272" s="135"/>
      <c r="Q272" s="135"/>
      <c r="R272" s="103">
        <v>4966.2</v>
      </c>
      <c r="S272" s="135"/>
      <c r="T272" s="118"/>
      <c r="U272" s="136"/>
      <c r="V272" s="103">
        <v>4966.2</v>
      </c>
      <c r="W272" s="101"/>
      <c r="X272" s="98"/>
      <c r="Y272" s="128"/>
      <c r="Z272" s="125" t="s">
        <v>31</v>
      </c>
      <c r="AA272" s="126">
        <v>43900</v>
      </c>
      <c r="AB272" s="87" t="s">
        <v>435</v>
      </c>
    </row>
    <row r="273" ht="18" customHeight="1" spans="2:28">
      <c r="B273" s="99" t="s">
        <v>458</v>
      </c>
      <c r="C273" s="97">
        <v>570234421</v>
      </c>
      <c r="D273" s="97" t="s">
        <v>459</v>
      </c>
      <c r="E273" s="97">
        <v>17038924027</v>
      </c>
      <c r="F273" s="97" t="s">
        <v>27</v>
      </c>
      <c r="G273" s="97">
        <v>1000</v>
      </c>
      <c r="H273" s="97">
        <v>13545471531</v>
      </c>
      <c r="I273" s="97" t="s">
        <v>293</v>
      </c>
      <c r="J273" s="106" t="s">
        <v>294</v>
      </c>
      <c r="K273" s="98" t="s">
        <v>295</v>
      </c>
      <c r="L273" s="99" t="s">
        <v>458</v>
      </c>
      <c r="M273" s="135"/>
      <c r="N273" s="101"/>
      <c r="O273" s="135"/>
      <c r="P273" s="135"/>
      <c r="Q273" s="135"/>
      <c r="R273" s="103">
        <v>9434.11</v>
      </c>
      <c r="S273" s="135"/>
      <c r="T273" s="116"/>
      <c r="U273" s="135"/>
      <c r="V273" s="103">
        <v>9434.11</v>
      </c>
      <c r="W273" s="101"/>
      <c r="X273" s="121"/>
      <c r="Y273" s="128"/>
      <c r="Z273" s="125" t="s">
        <v>31</v>
      </c>
      <c r="AA273" s="126">
        <v>43900</v>
      </c>
      <c r="AB273" s="87" t="s">
        <v>435</v>
      </c>
    </row>
    <row r="274" ht="18" customHeight="1" spans="2:28">
      <c r="B274" s="99" t="s">
        <v>460</v>
      </c>
      <c r="C274" s="97">
        <v>152002129</v>
      </c>
      <c r="D274" s="97" t="s">
        <v>461</v>
      </c>
      <c r="E274" s="97">
        <v>17038923084</v>
      </c>
      <c r="F274" s="97" t="s">
        <v>27</v>
      </c>
      <c r="G274" s="97">
        <v>1000</v>
      </c>
      <c r="H274" s="97">
        <v>13545471531</v>
      </c>
      <c r="I274" s="97" t="s">
        <v>293</v>
      </c>
      <c r="J274" s="106" t="s">
        <v>294</v>
      </c>
      <c r="K274" s="98" t="s">
        <v>295</v>
      </c>
      <c r="L274" s="99" t="s">
        <v>460</v>
      </c>
      <c r="M274" s="135"/>
      <c r="N274" s="101"/>
      <c r="O274" s="135"/>
      <c r="P274" s="135"/>
      <c r="Q274" s="135"/>
      <c r="R274" s="103">
        <v>5065.92</v>
      </c>
      <c r="S274" s="135"/>
      <c r="T274" s="118"/>
      <c r="U274" s="136"/>
      <c r="V274" s="103">
        <v>5065.92</v>
      </c>
      <c r="W274" s="101"/>
      <c r="X274" s="98"/>
      <c r="Y274" s="128"/>
      <c r="Z274" s="125" t="s">
        <v>31</v>
      </c>
      <c r="AA274" s="126">
        <v>43900</v>
      </c>
      <c r="AB274" s="87" t="s">
        <v>435</v>
      </c>
    </row>
    <row r="275" ht="18" customHeight="1" spans="2:28">
      <c r="B275" s="99" t="s">
        <v>462</v>
      </c>
      <c r="C275" s="97">
        <v>282145050</v>
      </c>
      <c r="D275" s="97" t="s">
        <v>463</v>
      </c>
      <c r="E275" s="97">
        <v>17038924140</v>
      </c>
      <c r="F275" s="97" t="s">
        <v>27</v>
      </c>
      <c r="G275" s="97">
        <v>1000</v>
      </c>
      <c r="H275" s="97">
        <v>13545471531</v>
      </c>
      <c r="I275" s="97" t="s">
        <v>293</v>
      </c>
      <c r="J275" s="106" t="s">
        <v>294</v>
      </c>
      <c r="K275" s="98" t="s">
        <v>295</v>
      </c>
      <c r="L275" s="99" t="s">
        <v>462</v>
      </c>
      <c r="M275" s="136"/>
      <c r="N275" s="101"/>
      <c r="O275" s="135"/>
      <c r="P275" s="135"/>
      <c r="Q275" s="135"/>
      <c r="R275" s="103">
        <v>9429.14</v>
      </c>
      <c r="S275" s="135"/>
      <c r="T275" s="116"/>
      <c r="U275" s="136"/>
      <c r="V275" s="103">
        <v>9429.14</v>
      </c>
      <c r="W275" s="101"/>
      <c r="X275" s="98"/>
      <c r="Y275" s="128"/>
      <c r="Z275" s="125" t="s">
        <v>31</v>
      </c>
      <c r="AA275" s="126">
        <v>43900</v>
      </c>
      <c r="AB275" s="87" t="s">
        <v>435</v>
      </c>
    </row>
    <row r="276" ht="18" customHeight="1" spans="2:28">
      <c r="B276" s="99" t="s">
        <v>464</v>
      </c>
      <c r="C276" s="97">
        <v>475806460</v>
      </c>
      <c r="D276" s="97" t="s">
        <v>465</v>
      </c>
      <c r="E276" s="97">
        <v>17038923804</v>
      </c>
      <c r="F276" s="97" t="s">
        <v>27</v>
      </c>
      <c r="G276" s="97">
        <v>1000</v>
      </c>
      <c r="H276" s="97">
        <v>13545471531</v>
      </c>
      <c r="I276" s="97" t="s">
        <v>293</v>
      </c>
      <c r="J276" s="106" t="s">
        <v>294</v>
      </c>
      <c r="K276" s="98" t="s">
        <v>295</v>
      </c>
      <c r="L276" s="99" t="s">
        <v>464</v>
      </c>
      <c r="M276" s="135"/>
      <c r="N276" s="101"/>
      <c r="O276" s="135"/>
      <c r="P276" s="135"/>
      <c r="Q276" s="135"/>
      <c r="R276" s="103">
        <v>8045.44</v>
      </c>
      <c r="S276" s="135"/>
      <c r="T276" s="118"/>
      <c r="U276" s="136"/>
      <c r="V276" s="103">
        <v>8045.44</v>
      </c>
      <c r="W276" s="101"/>
      <c r="X276" s="98"/>
      <c r="Y276" s="128"/>
      <c r="Z276" s="125" t="s">
        <v>31</v>
      </c>
      <c r="AA276" s="126">
        <v>43900</v>
      </c>
      <c r="AB276" s="87" t="s">
        <v>435</v>
      </c>
    </row>
    <row r="277" ht="18" customHeight="1" spans="2:28">
      <c r="B277" s="99" t="s">
        <v>466</v>
      </c>
      <c r="C277" s="97">
        <v>677993004</v>
      </c>
      <c r="D277" s="97" t="s">
        <v>467</v>
      </c>
      <c r="E277" s="97">
        <v>17038923086</v>
      </c>
      <c r="F277" s="97" t="s">
        <v>27</v>
      </c>
      <c r="G277" s="97">
        <v>1000</v>
      </c>
      <c r="H277" s="97">
        <v>13545471531</v>
      </c>
      <c r="I277" s="97" t="s">
        <v>293</v>
      </c>
      <c r="J277" s="106" t="s">
        <v>294</v>
      </c>
      <c r="K277" s="98" t="s">
        <v>295</v>
      </c>
      <c r="L277" s="99" t="s">
        <v>466</v>
      </c>
      <c r="M277" s="135"/>
      <c r="N277" s="101"/>
      <c r="O277" s="135"/>
      <c r="P277" s="135"/>
      <c r="Q277" s="135"/>
      <c r="R277" s="103">
        <v>4962.27</v>
      </c>
      <c r="S277" s="135"/>
      <c r="T277" s="116"/>
      <c r="U277" s="135"/>
      <c r="V277" s="103">
        <v>4962.27</v>
      </c>
      <c r="W277" s="101"/>
      <c r="X277" s="98"/>
      <c r="Y277" s="128"/>
      <c r="Z277" s="125" t="s">
        <v>31</v>
      </c>
      <c r="AA277" s="126">
        <v>43900</v>
      </c>
      <c r="AB277" s="87" t="s">
        <v>435</v>
      </c>
    </row>
    <row r="278" ht="18" customHeight="1" spans="2:28">
      <c r="B278" s="99" t="s">
        <v>468</v>
      </c>
      <c r="C278" s="97">
        <v>545895783</v>
      </c>
      <c r="D278" s="97" t="s">
        <v>469</v>
      </c>
      <c r="E278" s="97">
        <v>17038951586</v>
      </c>
      <c r="F278" s="97" t="s">
        <v>27</v>
      </c>
      <c r="G278" s="97">
        <v>1000</v>
      </c>
      <c r="H278" s="97">
        <v>13545471531</v>
      </c>
      <c r="I278" s="97" t="s">
        <v>293</v>
      </c>
      <c r="J278" s="106" t="s">
        <v>294</v>
      </c>
      <c r="K278" s="98" t="s">
        <v>295</v>
      </c>
      <c r="L278" s="99" t="s">
        <v>468</v>
      </c>
      <c r="M278" s="135"/>
      <c r="N278" s="101"/>
      <c r="O278" s="135"/>
      <c r="P278" s="135"/>
      <c r="Q278" s="135"/>
      <c r="R278" s="103">
        <v>4963.73</v>
      </c>
      <c r="S278" s="135"/>
      <c r="T278" s="118"/>
      <c r="U278" s="136"/>
      <c r="V278" s="103">
        <v>4963.73</v>
      </c>
      <c r="W278" s="101"/>
      <c r="X278" s="98"/>
      <c r="Y278" s="128"/>
      <c r="Z278" s="125" t="s">
        <v>31</v>
      </c>
      <c r="AA278" s="126">
        <v>43900</v>
      </c>
      <c r="AB278" s="87" t="s">
        <v>435</v>
      </c>
    </row>
    <row r="279" ht="18" customHeight="1" spans="2:28">
      <c r="B279" s="99" t="s">
        <v>470</v>
      </c>
      <c r="C279" s="97">
        <v>694231992</v>
      </c>
      <c r="D279" s="97" t="s">
        <v>471</v>
      </c>
      <c r="E279" s="97">
        <v>17038923179</v>
      </c>
      <c r="F279" s="97" t="s">
        <v>27</v>
      </c>
      <c r="G279" s="97">
        <v>1000</v>
      </c>
      <c r="H279" s="97">
        <v>13545471531</v>
      </c>
      <c r="I279" s="97" t="s">
        <v>293</v>
      </c>
      <c r="J279" s="106" t="s">
        <v>294</v>
      </c>
      <c r="K279" s="98" t="s">
        <v>295</v>
      </c>
      <c r="L279" s="99" t="s">
        <v>470</v>
      </c>
      <c r="M279" s="135"/>
      <c r="N279" s="101"/>
      <c r="O279" s="135"/>
      <c r="P279" s="135"/>
      <c r="Q279" s="135"/>
      <c r="R279" s="103">
        <v>5657.38</v>
      </c>
      <c r="S279" s="135"/>
      <c r="T279" s="118"/>
      <c r="U279" s="136"/>
      <c r="V279" s="103">
        <v>5657.38</v>
      </c>
      <c r="W279" s="101"/>
      <c r="X279" s="98"/>
      <c r="Y279" s="128"/>
      <c r="Z279" s="125" t="s">
        <v>31</v>
      </c>
      <c r="AA279" s="126">
        <v>43900</v>
      </c>
      <c r="AB279" s="87" t="s">
        <v>435</v>
      </c>
    </row>
    <row r="280" ht="18" customHeight="1" spans="2:28">
      <c r="B280" s="99" t="s">
        <v>472</v>
      </c>
      <c r="C280" s="97">
        <v>681882897</v>
      </c>
      <c r="D280" s="97" t="s">
        <v>473</v>
      </c>
      <c r="E280" s="97">
        <v>17038924120</v>
      </c>
      <c r="F280" s="97" t="s">
        <v>27</v>
      </c>
      <c r="G280" s="97">
        <v>1000</v>
      </c>
      <c r="H280" s="97">
        <v>13545471531</v>
      </c>
      <c r="I280" s="97" t="s">
        <v>293</v>
      </c>
      <c r="J280" s="106" t="s">
        <v>294</v>
      </c>
      <c r="K280" s="98" t="s">
        <v>295</v>
      </c>
      <c r="L280" s="99" t="s">
        <v>472</v>
      </c>
      <c r="M280" s="135"/>
      <c r="N280" s="101"/>
      <c r="O280" s="135"/>
      <c r="P280" s="135"/>
      <c r="Q280" s="135"/>
      <c r="R280" s="103">
        <v>10026.92</v>
      </c>
      <c r="S280" s="135"/>
      <c r="T280" s="116"/>
      <c r="U280" s="135"/>
      <c r="V280" s="103">
        <v>10026.92</v>
      </c>
      <c r="W280" s="101"/>
      <c r="X280" s="121"/>
      <c r="Y280" s="128"/>
      <c r="Z280" s="125" t="s">
        <v>31</v>
      </c>
      <c r="AA280" s="126">
        <v>43900</v>
      </c>
      <c r="AB280" s="87" t="s">
        <v>435</v>
      </c>
    </row>
    <row r="281" ht="18" customHeight="1" spans="2:28">
      <c r="B281" s="99" t="s">
        <v>474</v>
      </c>
      <c r="C281" s="97">
        <v>501459074</v>
      </c>
      <c r="D281" s="97" t="s">
        <v>475</v>
      </c>
      <c r="E281" s="97">
        <v>17038923541</v>
      </c>
      <c r="F281" s="97" t="s">
        <v>27</v>
      </c>
      <c r="G281" s="97">
        <v>1000</v>
      </c>
      <c r="H281" s="97">
        <v>13545471531</v>
      </c>
      <c r="I281" s="97" t="s">
        <v>293</v>
      </c>
      <c r="J281" s="106" t="s">
        <v>294</v>
      </c>
      <c r="K281" s="98" t="s">
        <v>295</v>
      </c>
      <c r="L281" s="99" t="s">
        <v>474</v>
      </c>
      <c r="M281" s="135"/>
      <c r="N281" s="101"/>
      <c r="O281" s="135"/>
      <c r="P281" s="135"/>
      <c r="Q281" s="135"/>
      <c r="R281" s="103">
        <v>5063.71</v>
      </c>
      <c r="S281" s="135"/>
      <c r="T281" s="118"/>
      <c r="U281" s="136"/>
      <c r="V281" s="103">
        <v>5063.71</v>
      </c>
      <c r="W281" s="101"/>
      <c r="X281" s="98"/>
      <c r="Y281" s="128"/>
      <c r="Z281" s="125" t="s">
        <v>31</v>
      </c>
      <c r="AA281" s="126">
        <v>43900</v>
      </c>
      <c r="AB281" s="87" t="s">
        <v>435</v>
      </c>
    </row>
    <row r="282" ht="18" customHeight="1" spans="2:28">
      <c r="B282" s="99" t="s">
        <v>476</v>
      </c>
      <c r="C282" s="97">
        <v>247631504</v>
      </c>
      <c r="D282" s="97" t="s">
        <v>477</v>
      </c>
      <c r="E282" s="97">
        <v>17038923504</v>
      </c>
      <c r="F282" s="97" t="s">
        <v>27</v>
      </c>
      <c r="G282" s="97">
        <v>1000</v>
      </c>
      <c r="H282" s="97">
        <v>13545471531</v>
      </c>
      <c r="I282" s="97" t="s">
        <v>293</v>
      </c>
      <c r="J282" s="106" t="s">
        <v>294</v>
      </c>
      <c r="K282" s="98" t="s">
        <v>295</v>
      </c>
      <c r="L282" s="99" t="s">
        <v>476</v>
      </c>
      <c r="M282" s="135"/>
      <c r="N282" s="101"/>
      <c r="O282" s="135"/>
      <c r="P282" s="135"/>
      <c r="Q282" s="135"/>
      <c r="R282" s="103">
        <v>4863.49</v>
      </c>
      <c r="S282" s="135"/>
      <c r="T282" s="118"/>
      <c r="U282" s="136"/>
      <c r="V282" s="103">
        <v>4863.49</v>
      </c>
      <c r="W282" s="101"/>
      <c r="X282" s="98"/>
      <c r="Y282" s="128"/>
      <c r="Z282" s="125" t="s">
        <v>31</v>
      </c>
      <c r="AA282" s="126">
        <v>43900</v>
      </c>
      <c r="AB282" s="87" t="s">
        <v>435</v>
      </c>
    </row>
    <row r="283" ht="18" customHeight="1" spans="2:28">
      <c r="B283" s="99" t="s">
        <v>478</v>
      </c>
      <c r="C283" s="97">
        <v>853133835</v>
      </c>
      <c r="D283" s="97" t="s">
        <v>479</v>
      </c>
      <c r="E283" s="97">
        <v>17038924069</v>
      </c>
      <c r="F283" s="97" t="s">
        <v>27</v>
      </c>
      <c r="G283" s="97">
        <v>1000</v>
      </c>
      <c r="H283" s="97">
        <v>13545471531</v>
      </c>
      <c r="I283" s="97" t="s">
        <v>293</v>
      </c>
      <c r="J283" s="106" t="s">
        <v>294</v>
      </c>
      <c r="K283" s="98" t="s">
        <v>295</v>
      </c>
      <c r="L283" s="99" t="s">
        <v>478</v>
      </c>
      <c r="M283" s="135"/>
      <c r="N283" s="101"/>
      <c r="O283" s="135"/>
      <c r="P283" s="135"/>
      <c r="Q283" s="135"/>
      <c r="R283" s="103">
        <v>5064.25</v>
      </c>
      <c r="S283" s="135"/>
      <c r="T283" s="118"/>
      <c r="U283" s="136"/>
      <c r="V283" s="103">
        <v>5064.25</v>
      </c>
      <c r="W283" s="101"/>
      <c r="X283" s="98"/>
      <c r="Y283" s="128"/>
      <c r="Z283" s="125" t="s">
        <v>31</v>
      </c>
      <c r="AA283" s="126">
        <v>43900</v>
      </c>
      <c r="AB283" s="87" t="s">
        <v>435</v>
      </c>
    </row>
    <row r="284" ht="18" customHeight="1" spans="2:28">
      <c r="B284" s="99" t="s">
        <v>480</v>
      </c>
      <c r="C284" s="97">
        <v>674809405</v>
      </c>
      <c r="D284" s="97" t="s">
        <v>481</v>
      </c>
      <c r="E284" s="97">
        <v>17038923646</v>
      </c>
      <c r="F284" s="97" t="s">
        <v>27</v>
      </c>
      <c r="G284" s="97">
        <v>1000</v>
      </c>
      <c r="H284" s="97">
        <v>13545471531</v>
      </c>
      <c r="I284" s="97" t="s">
        <v>293</v>
      </c>
      <c r="J284" s="106" t="s">
        <v>294</v>
      </c>
      <c r="K284" s="98" t="s">
        <v>295</v>
      </c>
      <c r="L284" s="99" t="s">
        <v>480</v>
      </c>
      <c r="M284" s="135"/>
      <c r="N284" s="101"/>
      <c r="O284" s="135"/>
      <c r="P284" s="135"/>
      <c r="Q284" s="135"/>
      <c r="R284" s="103">
        <v>5065.26</v>
      </c>
      <c r="S284" s="135"/>
      <c r="T284" s="116"/>
      <c r="U284" s="135"/>
      <c r="V284" s="103">
        <v>5065.26</v>
      </c>
      <c r="W284" s="101"/>
      <c r="X284" s="98"/>
      <c r="Y284" s="128"/>
      <c r="Z284" s="125" t="s">
        <v>31</v>
      </c>
      <c r="AA284" s="126">
        <v>43900</v>
      </c>
      <c r="AB284" s="87" t="s">
        <v>435</v>
      </c>
    </row>
    <row r="285" ht="18" customHeight="1" spans="2:28">
      <c r="B285" s="99" t="s">
        <v>482</v>
      </c>
      <c r="C285" s="97">
        <v>324007276</v>
      </c>
      <c r="D285" s="97" t="s">
        <v>483</v>
      </c>
      <c r="E285" s="97">
        <v>17038923214</v>
      </c>
      <c r="F285" s="97" t="s">
        <v>27</v>
      </c>
      <c r="G285" s="97">
        <v>1000</v>
      </c>
      <c r="H285" s="97">
        <v>13545471531</v>
      </c>
      <c r="I285" s="97" t="s">
        <v>293</v>
      </c>
      <c r="J285" s="106" t="s">
        <v>294</v>
      </c>
      <c r="K285" s="98" t="s">
        <v>295</v>
      </c>
      <c r="L285" s="99" t="s">
        <v>482</v>
      </c>
      <c r="M285" s="135"/>
      <c r="N285" s="101"/>
      <c r="O285" s="135"/>
      <c r="P285" s="135"/>
      <c r="Q285" s="135"/>
      <c r="R285" s="103">
        <v>5066.78</v>
      </c>
      <c r="S285" s="135"/>
      <c r="T285" s="116"/>
      <c r="U285" s="135"/>
      <c r="V285" s="103">
        <v>5066.78</v>
      </c>
      <c r="W285" s="101"/>
      <c r="X285" s="98"/>
      <c r="Y285" s="128"/>
      <c r="Z285" s="125" t="s">
        <v>31</v>
      </c>
      <c r="AA285" s="126">
        <v>43900</v>
      </c>
      <c r="AB285" s="87" t="s">
        <v>435</v>
      </c>
    </row>
    <row r="286" ht="18" customHeight="1" spans="2:28">
      <c r="B286" s="96" t="s">
        <v>484</v>
      </c>
      <c r="C286" s="97">
        <v>496446224</v>
      </c>
      <c r="D286" s="97" t="s">
        <v>485</v>
      </c>
      <c r="E286" s="97">
        <v>16572872926</v>
      </c>
      <c r="F286" s="97" t="s">
        <v>27</v>
      </c>
      <c r="G286" s="97">
        <v>1000</v>
      </c>
      <c r="H286" s="97">
        <v>16602049418</v>
      </c>
      <c r="I286" s="97" t="s">
        <v>377</v>
      </c>
      <c r="J286" s="132" t="s">
        <v>109</v>
      </c>
      <c r="K286" s="98" t="s">
        <v>378</v>
      </c>
      <c r="L286" s="96" t="s">
        <v>484</v>
      </c>
      <c r="M286" s="101"/>
      <c r="N286" s="101"/>
      <c r="O286" s="101"/>
      <c r="P286" s="101"/>
      <c r="Q286" s="101"/>
      <c r="R286" s="103">
        <v>6751.95</v>
      </c>
      <c r="S286" s="101"/>
      <c r="T286" s="116"/>
      <c r="U286" s="101"/>
      <c r="V286" s="103">
        <v>6751.95</v>
      </c>
      <c r="W286" s="101"/>
      <c r="X286" s="116"/>
      <c r="Y286" s="128"/>
      <c r="Z286" s="125" t="s">
        <v>31</v>
      </c>
      <c r="AA286" s="126">
        <v>43902</v>
      </c>
      <c r="AB286" s="87" t="s">
        <v>435</v>
      </c>
    </row>
    <row r="287" ht="18" customHeight="1" spans="2:28">
      <c r="B287" s="96" t="s">
        <v>486</v>
      </c>
      <c r="C287" s="97">
        <v>242513353</v>
      </c>
      <c r="D287" s="97" t="s">
        <v>487</v>
      </c>
      <c r="E287" s="97">
        <v>16572877616</v>
      </c>
      <c r="F287" s="97" t="s">
        <v>27</v>
      </c>
      <c r="G287" s="97">
        <v>1000</v>
      </c>
      <c r="H287" s="97">
        <v>16602049418</v>
      </c>
      <c r="I287" s="97" t="s">
        <v>377</v>
      </c>
      <c r="J287" s="132" t="s">
        <v>109</v>
      </c>
      <c r="K287" s="98" t="s">
        <v>378</v>
      </c>
      <c r="L287" s="96" t="s">
        <v>486</v>
      </c>
      <c r="M287" s="101"/>
      <c r="N287" s="101"/>
      <c r="O287" s="101"/>
      <c r="P287" s="101"/>
      <c r="Q287" s="101"/>
      <c r="R287" s="103">
        <v>5456.91</v>
      </c>
      <c r="S287" s="101"/>
      <c r="T287" s="116"/>
      <c r="U287" s="101"/>
      <c r="V287" s="103">
        <v>5456.91</v>
      </c>
      <c r="W287" s="101"/>
      <c r="X287" s="116"/>
      <c r="Y287" s="128"/>
      <c r="Z287" s="125" t="s">
        <v>31</v>
      </c>
      <c r="AA287" s="126">
        <v>43902</v>
      </c>
      <c r="AB287" s="87" t="s">
        <v>435</v>
      </c>
    </row>
    <row r="288" ht="18" customHeight="1" spans="2:28">
      <c r="B288" s="96" t="s">
        <v>488</v>
      </c>
      <c r="C288" s="97">
        <v>638596796</v>
      </c>
      <c r="D288" s="97" t="s">
        <v>489</v>
      </c>
      <c r="E288" s="97">
        <v>16572879513</v>
      </c>
      <c r="F288" s="97" t="s">
        <v>27</v>
      </c>
      <c r="G288" s="97">
        <v>1000</v>
      </c>
      <c r="H288" s="97">
        <v>16602049418</v>
      </c>
      <c r="I288" s="97" t="s">
        <v>377</v>
      </c>
      <c r="J288" s="132" t="s">
        <v>109</v>
      </c>
      <c r="K288" s="98" t="s">
        <v>378</v>
      </c>
      <c r="L288" s="96" t="s">
        <v>488</v>
      </c>
      <c r="M288" s="101"/>
      <c r="N288" s="101"/>
      <c r="O288" s="101"/>
      <c r="P288" s="101"/>
      <c r="Q288" s="101"/>
      <c r="R288" s="103">
        <v>6152.47</v>
      </c>
      <c r="S288" s="101"/>
      <c r="T288" s="116"/>
      <c r="U288" s="101"/>
      <c r="V288" s="103">
        <v>6152.47</v>
      </c>
      <c r="W288" s="101"/>
      <c r="X288" s="116"/>
      <c r="Y288" s="128"/>
      <c r="Z288" s="125" t="s">
        <v>31</v>
      </c>
      <c r="AA288" s="126">
        <v>43902</v>
      </c>
      <c r="AB288" s="87" t="s">
        <v>435</v>
      </c>
    </row>
    <row r="289" ht="18" customHeight="1" spans="2:28">
      <c r="B289" s="96" t="s">
        <v>490</v>
      </c>
      <c r="C289" s="97">
        <v>843297059</v>
      </c>
      <c r="D289" s="97" t="s">
        <v>491</v>
      </c>
      <c r="E289" s="97">
        <v>16572877630</v>
      </c>
      <c r="F289" s="97" t="s">
        <v>27</v>
      </c>
      <c r="G289" s="97">
        <v>1000</v>
      </c>
      <c r="H289" s="97">
        <v>17520439418</v>
      </c>
      <c r="I289" s="97" t="s">
        <v>377</v>
      </c>
      <c r="J289" s="104" t="s">
        <v>285</v>
      </c>
      <c r="K289" s="98" t="s">
        <v>378</v>
      </c>
      <c r="L289" s="96" t="s">
        <v>490</v>
      </c>
      <c r="M289" s="101"/>
      <c r="N289" s="101"/>
      <c r="O289" s="101"/>
      <c r="P289" s="101"/>
      <c r="Q289" s="101"/>
      <c r="R289" s="103">
        <v>4965.74</v>
      </c>
      <c r="S289" s="101"/>
      <c r="T289" s="116"/>
      <c r="U289" s="101"/>
      <c r="V289" s="103">
        <v>4965.74</v>
      </c>
      <c r="W289" s="101"/>
      <c r="X289" s="116"/>
      <c r="Y289" s="128"/>
      <c r="Z289" s="125" t="s">
        <v>31</v>
      </c>
      <c r="AA289" s="126">
        <v>43902</v>
      </c>
      <c r="AB289" s="87" t="s">
        <v>435</v>
      </c>
    </row>
    <row r="290" ht="18" customHeight="1" spans="2:28">
      <c r="B290" s="96" t="s">
        <v>492</v>
      </c>
      <c r="C290" s="97">
        <v>972814908</v>
      </c>
      <c r="D290" s="97" t="s">
        <v>493</v>
      </c>
      <c r="E290" s="97">
        <v>16572877632</v>
      </c>
      <c r="F290" s="97" t="s">
        <v>27</v>
      </c>
      <c r="G290" s="97">
        <v>1000</v>
      </c>
      <c r="H290" s="97">
        <v>17520439418</v>
      </c>
      <c r="I290" s="97" t="s">
        <v>377</v>
      </c>
      <c r="J290" s="104" t="s">
        <v>285</v>
      </c>
      <c r="K290" s="98" t="s">
        <v>378</v>
      </c>
      <c r="L290" s="96" t="s">
        <v>492</v>
      </c>
      <c r="M290" s="101"/>
      <c r="N290" s="101"/>
      <c r="O290" s="101"/>
      <c r="P290" s="101"/>
      <c r="Q290" s="101"/>
      <c r="R290" s="103">
        <v>4867.96</v>
      </c>
      <c r="S290" s="101"/>
      <c r="T290" s="116"/>
      <c r="U290" s="101"/>
      <c r="V290" s="103">
        <v>4867.96</v>
      </c>
      <c r="W290" s="101"/>
      <c r="X290" s="116"/>
      <c r="Y290" s="128"/>
      <c r="Z290" s="125" t="s">
        <v>31</v>
      </c>
      <c r="AA290" s="126">
        <v>43902</v>
      </c>
      <c r="AB290" s="87" t="s">
        <v>435</v>
      </c>
    </row>
    <row r="291" ht="18" customHeight="1" spans="2:28">
      <c r="B291" s="96" t="s">
        <v>494</v>
      </c>
      <c r="C291" s="97">
        <v>649534430</v>
      </c>
      <c r="D291" s="97" t="s">
        <v>495</v>
      </c>
      <c r="E291" s="97">
        <v>16572875404</v>
      </c>
      <c r="F291" s="97" t="s">
        <v>27</v>
      </c>
      <c r="G291" s="97">
        <v>1000</v>
      </c>
      <c r="H291" s="97">
        <v>17520439418</v>
      </c>
      <c r="I291" s="97" t="s">
        <v>377</v>
      </c>
      <c r="J291" s="104" t="s">
        <v>285</v>
      </c>
      <c r="K291" s="98" t="s">
        <v>378</v>
      </c>
      <c r="L291" s="96" t="s">
        <v>494</v>
      </c>
      <c r="M291" s="101"/>
      <c r="N291" s="101"/>
      <c r="O291" s="101"/>
      <c r="P291" s="101"/>
      <c r="Q291" s="101"/>
      <c r="R291" s="103">
        <v>5064.21</v>
      </c>
      <c r="S291" s="101"/>
      <c r="T291" s="116"/>
      <c r="U291" s="101"/>
      <c r="V291" s="103">
        <v>5064.21</v>
      </c>
      <c r="W291" s="101"/>
      <c r="X291" s="116"/>
      <c r="Y291" s="128"/>
      <c r="Z291" s="125" t="s">
        <v>31</v>
      </c>
      <c r="AA291" s="126">
        <v>43902</v>
      </c>
      <c r="AB291" s="87" t="s">
        <v>435</v>
      </c>
    </row>
    <row r="292" ht="18" customHeight="1" spans="2:28">
      <c r="B292" s="96" t="s">
        <v>496</v>
      </c>
      <c r="C292" s="97">
        <v>643193889</v>
      </c>
      <c r="D292" s="97" t="s">
        <v>497</v>
      </c>
      <c r="E292" s="97">
        <v>17135329841</v>
      </c>
      <c r="F292" s="97" t="s">
        <v>27</v>
      </c>
      <c r="G292" s="97">
        <v>1000</v>
      </c>
      <c r="H292" s="97">
        <v>17720254512</v>
      </c>
      <c r="I292" s="97" t="s">
        <v>253</v>
      </c>
      <c r="J292" s="106" t="s">
        <v>294</v>
      </c>
      <c r="K292" s="98" t="s">
        <v>254</v>
      </c>
      <c r="L292" s="96" t="s">
        <v>496</v>
      </c>
      <c r="M292" s="101"/>
      <c r="N292" s="101"/>
      <c r="O292" s="101"/>
      <c r="P292" s="101"/>
      <c r="Q292" s="101"/>
      <c r="R292" s="103">
        <v>5848.68</v>
      </c>
      <c r="S292" s="101"/>
      <c r="T292" s="116"/>
      <c r="U292" s="101"/>
      <c r="V292" s="103">
        <v>5848.68</v>
      </c>
      <c r="W292" s="101"/>
      <c r="X292" s="116"/>
      <c r="Y292" s="128"/>
      <c r="Z292" s="125" t="s">
        <v>31</v>
      </c>
      <c r="AA292" s="126">
        <v>43902</v>
      </c>
      <c r="AB292" s="87" t="s">
        <v>435</v>
      </c>
    </row>
    <row r="293" ht="18" customHeight="1" spans="2:28">
      <c r="B293" s="96" t="s">
        <v>498</v>
      </c>
      <c r="C293" s="97">
        <v>207263451</v>
      </c>
      <c r="D293" s="97" t="s">
        <v>499</v>
      </c>
      <c r="E293" s="97">
        <v>17192712486</v>
      </c>
      <c r="F293" s="97" t="s">
        <v>27</v>
      </c>
      <c r="G293" s="97">
        <v>1000</v>
      </c>
      <c r="H293" s="97">
        <v>17720254512</v>
      </c>
      <c r="I293" s="97" t="s">
        <v>253</v>
      </c>
      <c r="J293" s="106" t="s">
        <v>294</v>
      </c>
      <c r="K293" s="98" t="s">
        <v>254</v>
      </c>
      <c r="L293" s="96" t="s">
        <v>498</v>
      </c>
      <c r="M293" s="101"/>
      <c r="N293" s="101"/>
      <c r="O293" s="101"/>
      <c r="P293" s="101"/>
      <c r="Q293" s="101"/>
      <c r="R293" s="103">
        <v>4865.76</v>
      </c>
      <c r="S293" s="101"/>
      <c r="T293" s="116"/>
      <c r="U293" s="101"/>
      <c r="V293" s="103">
        <v>4865.76</v>
      </c>
      <c r="W293" s="101"/>
      <c r="X293" s="116"/>
      <c r="Y293" s="128"/>
      <c r="Z293" s="125" t="s">
        <v>500</v>
      </c>
      <c r="AA293" s="126">
        <v>43913</v>
      </c>
      <c r="AB293" s="87" t="s">
        <v>435</v>
      </c>
    </row>
    <row r="294" ht="18" customHeight="1" spans="2:28">
      <c r="B294" s="96" t="s">
        <v>501</v>
      </c>
      <c r="C294" s="97">
        <v>841879018</v>
      </c>
      <c r="D294" s="97" t="s">
        <v>502</v>
      </c>
      <c r="E294" s="97">
        <v>16572209058</v>
      </c>
      <c r="F294" s="97" t="s">
        <v>27</v>
      </c>
      <c r="G294" s="97">
        <v>1000</v>
      </c>
      <c r="H294" s="97">
        <v>17720254512</v>
      </c>
      <c r="I294" s="97" t="s">
        <v>253</v>
      </c>
      <c r="J294" s="106" t="s">
        <v>294</v>
      </c>
      <c r="K294" s="98" t="s">
        <v>254</v>
      </c>
      <c r="L294" s="96" t="s">
        <v>501</v>
      </c>
      <c r="M294" s="101"/>
      <c r="N294" s="101"/>
      <c r="O294" s="101"/>
      <c r="P294" s="101"/>
      <c r="Q294" s="101"/>
      <c r="R294" s="103">
        <v>5065.55</v>
      </c>
      <c r="S294" s="101"/>
      <c r="T294" s="116"/>
      <c r="U294" s="101"/>
      <c r="V294" s="103">
        <v>5065.55</v>
      </c>
      <c r="W294" s="101"/>
      <c r="X294" s="116"/>
      <c r="Y294" s="128"/>
      <c r="Z294" s="125" t="s">
        <v>31</v>
      </c>
      <c r="AA294" s="126">
        <v>43902</v>
      </c>
      <c r="AB294" s="87" t="s">
        <v>435</v>
      </c>
    </row>
    <row r="295" ht="18" customHeight="1" spans="2:28">
      <c r="B295" s="96" t="s">
        <v>503</v>
      </c>
      <c r="C295" s="97">
        <v>254304657</v>
      </c>
      <c r="D295" s="97" t="s">
        <v>504</v>
      </c>
      <c r="E295" s="97">
        <v>16572203709</v>
      </c>
      <c r="F295" s="97" t="s">
        <v>27</v>
      </c>
      <c r="G295" s="97">
        <v>1000</v>
      </c>
      <c r="H295" s="97">
        <v>17720254512</v>
      </c>
      <c r="I295" s="97" t="s">
        <v>253</v>
      </c>
      <c r="J295" s="106" t="s">
        <v>294</v>
      </c>
      <c r="K295" s="98" t="s">
        <v>254</v>
      </c>
      <c r="L295" s="96" t="s">
        <v>503</v>
      </c>
      <c r="M295" s="101"/>
      <c r="N295" s="101"/>
      <c r="O295" s="101"/>
      <c r="P295" s="101"/>
      <c r="Q295" s="101"/>
      <c r="R295" s="103">
        <v>5063.91</v>
      </c>
      <c r="S295" s="101"/>
      <c r="T295" s="116"/>
      <c r="U295" s="101"/>
      <c r="V295" s="103">
        <v>5063.91</v>
      </c>
      <c r="W295" s="101"/>
      <c r="X295" s="116"/>
      <c r="Y295" s="128"/>
      <c r="Z295" s="125" t="s">
        <v>31</v>
      </c>
      <c r="AA295" s="126">
        <v>43902</v>
      </c>
      <c r="AB295" s="87" t="s">
        <v>435</v>
      </c>
    </row>
    <row r="296" ht="18" customHeight="1" spans="2:28">
      <c r="B296" s="96" t="s">
        <v>505</v>
      </c>
      <c r="C296" s="97">
        <v>363727659</v>
      </c>
      <c r="D296" s="97" t="s">
        <v>506</v>
      </c>
      <c r="E296" s="97">
        <v>16572203713</v>
      </c>
      <c r="F296" s="97" t="s">
        <v>27</v>
      </c>
      <c r="G296" s="97">
        <v>1000</v>
      </c>
      <c r="H296" s="97">
        <v>17720254512</v>
      </c>
      <c r="I296" s="97" t="s">
        <v>253</v>
      </c>
      <c r="J296" s="102" t="s">
        <v>103</v>
      </c>
      <c r="K296" s="98" t="s">
        <v>254</v>
      </c>
      <c r="L296" s="96" t="s">
        <v>505</v>
      </c>
      <c r="M296" s="101"/>
      <c r="N296" s="101"/>
      <c r="O296" s="101"/>
      <c r="P296" s="101"/>
      <c r="Q296" s="101"/>
      <c r="R296" s="103">
        <v>4868.13</v>
      </c>
      <c r="S296" s="101"/>
      <c r="T296" s="116"/>
      <c r="U296" s="101"/>
      <c r="V296" s="103">
        <v>4868.13</v>
      </c>
      <c r="W296" s="101"/>
      <c r="X296" s="116"/>
      <c r="Y296" s="128"/>
      <c r="Z296" s="125" t="s">
        <v>31</v>
      </c>
      <c r="AA296" s="126">
        <v>43902</v>
      </c>
      <c r="AB296" s="87" t="s">
        <v>435</v>
      </c>
    </row>
    <row r="297" ht="18" customHeight="1" spans="2:28">
      <c r="B297" s="96" t="s">
        <v>507</v>
      </c>
      <c r="C297" s="97">
        <v>974498951</v>
      </c>
      <c r="D297" s="97" t="s">
        <v>508</v>
      </c>
      <c r="E297" s="97">
        <v>16572203192</v>
      </c>
      <c r="F297" s="97" t="s">
        <v>27</v>
      </c>
      <c r="G297" s="97">
        <v>1000</v>
      </c>
      <c r="H297" s="97">
        <v>17720254512</v>
      </c>
      <c r="I297" s="97" t="s">
        <v>253</v>
      </c>
      <c r="J297" s="102" t="s">
        <v>103</v>
      </c>
      <c r="K297" s="98" t="s">
        <v>254</v>
      </c>
      <c r="L297" s="96" t="s">
        <v>507</v>
      </c>
      <c r="M297" s="101"/>
      <c r="N297" s="101"/>
      <c r="O297" s="101"/>
      <c r="P297" s="101"/>
      <c r="Q297" s="101"/>
      <c r="R297" s="103">
        <v>5647.41</v>
      </c>
      <c r="S297" s="101"/>
      <c r="T297" s="116"/>
      <c r="U297" s="101"/>
      <c r="V297" s="103">
        <v>5647.41</v>
      </c>
      <c r="W297" s="101"/>
      <c r="X297" s="116"/>
      <c r="Y297" s="128"/>
      <c r="Z297" s="125" t="s">
        <v>31</v>
      </c>
      <c r="AA297" s="126">
        <v>43902</v>
      </c>
      <c r="AB297" s="87" t="s">
        <v>435</v>
      </c>
    </row>
    <row r="298" ht="18" customHeight="1" spans="2:28">
      <c r="B298" s="96" t="s">
        <v>509</v>
      </c>
      <c r="C298" s="97">
        <v>887096517</v>
      </c>
      <c r="D298" s="97" t="s">
        <v>510</v>
      </c>
      <c r="E298" s="97">
        <v>17135327421</v>
      </c>
      <c r="F298" s="97" t="s">
        <v>27</v>
      </c>
      <c r="G298" s="97">
        <v>1000</v>
      </c>
      <c r="H298" s="97">
        <v>17720254512</v>
      </c>
      <c r="I298" s="97" t="s">
        <v>253</v>
      </c>
      <c r="J298" s="102" t="s">
        <v>103</v>
      </c>
      <c r="K298" s="98" t="s">
        <v>254</v>
      </c>
      <c r="L298" s="96" t="s">
        <v>509</v>
      </c>
      <c r="M298" s="101"/>
      <c r="N298" s="101"/>
      <c r="O298" s="101"/>
      <c r="P298" s="101"/>
      <c r="Q298" s="101"/>
      <c r="R298" s="103">
        <v>4965.89</v>
      </c>
      <c r="S298" s="101"/>
      <c r="T298" s="116"/>
      <c r="U298" s="101"/>
      <c r="V298" s="103">
        <v>4965.89</v>
      </c>
      <c r="W298" s="101"/>
      <c r="X298" s="116"/>
      <c r="Y298" s="128"/>
      <c r="Z298" s="125" t="s">
        <v>31</v>
      </c>
      <c r="AA298" s="126">
        <v>43902</v>
      </c>
      <c r="AB298" s="87" t="s">
        <v>435</v>
      </c>
    </row>
    <row r="299" ht="18" customHeight="1" spans="2:28">
      <c r="B299" s="96" t="s">
        <v>511</v>
      </c>
      <c r="C299" s="97">
        <v>653713978</v>
      </c>
      <c r="D299" s="97" t="s">
        <v>512</v>
      </c>
      <c r="E299" s="97">
        <v>16741725516</v>
      </c>
      <c r="F299" s="97" t="s">
        <v>27</v>
      </c>
      <c r="G299" s="97">
        <v>1000</v>
      </c>
      <c r="H299" s="97">
        <v>18327671812</v>
      </c>
      <c r="I299" s="97" t="s">
        <v>247</v>
      </c>
      <c r="J299" s="100" t="s">
        <v>29</v>
      </c>
      <c r="K299" s="98" t="s">
        <v>298</v>
      </c>
      <c r="L299" s="96" t="s">
        <v>511</v>
      </c>
      <c r="M299" s="101"/>
      <c r="N299" s="101"/>
      <c r="O299" s="103"/>
      <c r="P299" s="103"/>
      <c r="Q299" s="103"/>
      <c r="R299" s="103">
        <v>5363.28</v>
      </c>
      <c r="S299" s="101"/>
      <c r="T299" s="118"/>
      <c r="U299" s="101"/>
      <c r="V299" s="103">
        <v>5363.28</v>
      </c>
      <c r="W299" s="101"/>
      <c r="X299" s="119"/>
      <c r="Y299" s="128"/>
      <c r="Z299" s="125" t="s">
        <v>31</v>
      </c>
      <c r="AA299" s="126">
        <v>43900</v>
      </c>
      <c r="AB299" s="87" t="s">
        <v>435</v>
      </c>
    </row>
    <row r="300" ht="18" customHeight="1" spans="2:28">
      <c r="B300" s="96" t="s">
        <v>513</v>
      </c>
      <c r="C300" s="98">
        <v>339882680</v>
      </c>
      <c r="D300" s="98" t="s">
        <v>514</v>
      </c>
      <c r="E300" s="97">
        <v>16741725265</v>
      </c>
      <c r="F300" s="97" t="s">
        <v>27</v>
      </c>
      <c r="G300" s="97">
        <v>1000</v>
      </c>
      <c r="H300" s="97">
        <v>13545445297</v>
      </c>
      <c r="I300" s="97" t="s">
        <v>313</v>
      </c>
      <c r="J300" s="100" t="s">
        <v>29</v>
      </c>
      <c r="K300" s="98" t="s">
        <v>314</v>
      </c>
      <c r="L300" s="96" t="s">
        <v>513</v>
      </c>
      <c r="M300" s="101"/>
      <c r="N300" s="101"/>
      <c r="O300" s="103"/>
      <c r="P300" s="103"/>
      <c r="Q300" s="103"/>
      <c r="R300" s="103">
        <v>9830.97</v>
      </c>
      <c r="S300" s="105"/>
      <c r="T300" s="116"/>
      <c r="U300" s="136"/>
      <c r="V300" s="103">
        <v>9830.97</v>
      </c>
      <c r="W300" s="101"/>
      <c r="X300" s="116"/>
      <c r="Y300" s="128"/>
      <c r="Z300" s="125" t="s">
        <v>31</v>
      </c>
      <c r="AA300" s="126">
        <v>43900</v>
      </c>
      <c r="AB300" s="87" t="s">
        <v>435</v>
      </c>
    </row>
    <row r="301" ht="18" customHeight="1" spans="2:28">
      <c r="B301" s="96" t="s">
        <v>515</v>
      </c>
      <c r="C301" s="98" t="s">
        <v>516</v>
      </c>
      <c r="D301" s="98" t="s">
        <v>517</v>
      </c>
      <c r="E301" s="97">
        <v>16741725255</v>
      </c>
      <c r="F301" s="97" t="s">
        <v>27</v>
      </c>
      <c r="G301" s="97">
        <v>1000</v>
      </c>
      <c r="H301" s="97">
        <v>13545445297</v>
      </c>
      <c r="I301" s="97" t="s">
        <v>313</v>
      </c>
      <c r="J301" s="104" t="s">
        <v>285</v>
      </c>
      <c r="K301" s="98" t="s">
        <v>314</v>
      </c>
      <c r="L301" s="96" t="s">
        <v>515</v>
      </c>
      <c r="M301" s="101"/>
      <c r="N301" s="101"/>
      <c r="O301" s="103"/>
      <c r="P301" s="103"/>
      <c r="Q301" s="103"/>
      <c r="R301" s="103">
        <v>9727.64</v>
      </c>
      <c r="S301" s="105"/>
      <c r="T301" s="116"/>
      <c r="U301" s="136"/>
      <c r="V301" s="103">
        <v>9727.64</v>
      </c>
      <c r="W301" s="101"/>
      <c r="X301" s="116"/>
      <c r="Y301" s="128"/>
      <c r="Z301" s="125" t="s">
        <v>31</v>
      </c>
      <c r="AA301" s="126">
        <v>43900</v>
      </c>
      <c r="AB301" s="87" t="s">
        <v>435</v>
      </c>
    </row>
    <row r="302" ht="18" customHeight="1" spans="2:28">
      <c r="B302" s="96" t="s">
        <v>518</v>
      </c>
      <c r="C302" s="98">
        <v>382428392</v>
      </c>
      <c r="D302" s="98" t="s">
        <v>519</v>
      </c>
      <c r="E302" s="97">
        <v>16741725279</v>
      </c>
      <c r="F302" s="97" t="s">
        <v>27</v>
      </c>
      <c r="G302" s="97">
        <v>1000</v>
      </c>
      <c r="H302" s="97">
        <v>13545445297</v>
      </c>
      <c r="I302" s="97" t="s">
        <v>313</v>
      </c>
      <c r="J302" s="104" t="s">
        <v>285</v>
      </c>
      <c r="K302" s="98" t="s">
        <v>314</v>
      </c>
      <c r="L302" s="96" t="s">
        <v>518</v>
      </c>
      <c r="M302" s="101"/>
      <c r="N302" s="101"/>
      <c r="O302" s="103"/>
      <c r="P302" s="103"/>
      <c r="Q302" s="103"/>
      <c r="R302" s="103">
        <v>9925.76</v>
      </c>
      <c r="S302" s="105"/>
      <c r="T302" s="116"/>
      <c r="U302" s="136"/>
      <c r="V302" s="103">
        <v>9925.76</v>
      </c>
      <c r="W302" s="101"/>
      <c r="X302" s="116"/>
      <c r="Y302" s="128"/>
      <c r="Z302" s="125" t="s">
        <v>31</v>
      </c>
      <c r="AA302" s="126">
        <v>43900</v>
      </c>
      <c r="AB302" s="87" t="s">
        <v>435</v>
      </c>
    </row>
    <row r="303" ht="18" customHeight="1" spans="2:28">
      <c r="B303" s="96" t="s">
        <v>520</v>
      </c>
      <c r="C303" s="97">
        <v>320857164</v>
      </c>
      <c r="D303" s="97" t="s">
        <v>521</v>
      </c>
      <c r="E303" s="97">
        <v>17192711069</v>
      </c>
      <c r="F303" s="97" t="s">
        <v>27</v>
      </c>
      <c r="G303" s="97">
        <v>1000</v>
      </c>
      <c r="H303" s="97">
        <v>13545476959</v>
      </c>
      <c r="I303" s="97" t="s">
        <v>265</v>
      </c>
      <c r="J303" s="102" t="s">
        <v>103</v>
      </c>
      <c r="K303" s="98" t="s">
        <v>266</v>
      </c>
      <c r="L303" s="96" t="s">
        <v>520</v>
      </c>
      <c r="M303" s="135"/>
      <c r="N303" s="101"/>
      <c r="O303" s="135"/>
      <c r="P303" s="135"/>
      <c r="Q303" s="135"/>
      <c r="R303" s="103">
        <v>10023.17</v>
      </c>
      <c r="S303" s="135"/>
      <c r="T303" s="116"/>
      <c r="U303" s="101"/>
      <c r="V303" s="103">
        <v>10023.17</v>
      </c>
      <c r="W303" s="101"/>
      <c r="X303" s="98"/>
      <c r="Y303" s="128"/>
      <c r="Z303" s="125" t="s">
        <v>31</v>
      </c>
      <c r="AA303" s="126">
        <v>43913</v>
      </c>
      <c r="AB303" s="87" t="s">
        <v>522</v>
      </c>
    </row>
    <row r="304" ht="18" customHeight="1" spans="2:28">
      <c r="B304" s="96" t="s">
        <v>523</v>
      </c>
      <c r="C304" s="97">
        <v>187519589</v>
      </c>
      <c r="D304" s="97" t="s">
        <v>524</v>
      </c>
      <c r="E304" s="97">
        <v>17192711129</v>
      </c>
      <c r="F304" s="97" t="s">
        <v>27</v>
      </c>
      <c r="G304" s="97">
        <v>1000</v>
      </c>
      <c r="H304" s="97">
        <v>13545476959</v>
      </c>
      <c r="I304" s="97" t="s">
        <v>265</v>
      </c>
      <c r="J304" s="102" t="s">
        <v>103</v>
      </c>
      <c r="K304" s="98" t="s">
        <v>266</v>
      </c>
      <c r="L304" s="96" t="s">
        <v>523</v>
      </c>
      <c r="M304" s="135"/>
      <c r="N304" s="101"/>
      <c r="O304" s="135"/>
      <c r="P304" s="135"/>
      <c r="Q304" s="135"/>
      <c r="R304" s="103">
        <v>9819.65</v>
      </c>
      <c r="S304" s="135"/>
      <c r="T304" s="116"/>
      <c r="U304" s="101"/>
      <c r="V304" s="103">
        <v>9819.65</v>
      </c>
      <c r="W304" s="101"/>
      <c r="X304" s="98"/>
      <c r="Y304" s="128"/>
      <c r="Z304" s="125" t="s">
        <v>31</v>
      </c>
      <c r="AA304" s="126">
        <v>43913</v>
      </c>
      <c r="AB304" s="87" t="s">
        <v>522</v>
      </c>
    </row>
    <row r="305" ht="18" customHeight="1" spans="2:28">
      <c r="B305" s="96" t="s">
        <v>525</v>
      </c>
      <c r="C305" s="97">
        <v>993583686</v>
      </c>
      <c r="D305" s="97" t="s">
        <v>526</v>
      </c>
      <c r="E305" s="97">
        <v>17192711294</v>
      </c>
      <c r="F305" s="97" t="s">
        <v>27</v>
      </c>
      <c r="G305" s="97">
        <v>1000</v>
      </c>
      <c r="H305" s="97">
        <v>13545476959</v>
      </c>
      <c r="I305" s="97" t="s">
        <v>265</v>
      </c>
      <c r="J305" s="102" t="s">
        <v>103</v>
      </c>
      <c r="K305" s="98" t="s">
        <v>266</v>
      </c>
      <c r="L305" s="96" t="s">
        <v>525</v>
      </c>
      <c r="M305" s="135"/>
      <c r="N305" s="101"/>
      <c r="O305" s="135"/>
      <c r="P305" s="135"/>
      <c r="Q305" s="135"/>
      <c r="R305" s="103">
        <v>11341.44</v>
      </c>
      <c r="S305" s="135"/>
      <c r="T305" s="116"/>
      <c r="U305" s="101"/>
      <c r="V305" s="103">
        <v>11341.44</v>
      </c>
      <c r="W305" s="101"/>
      <c r="X305" s="98"/>
      <c r="Y305" s="128"/>
      <c r="Z305" s="125" t="s">
        <v>31</v>
      </c>
      <c r="AA305" s="126">
        <v>43913</v>
      </c>
      <c r="AB305" s="87" t="s">
        <v>522</v>
      </c>
    </row>
    <row r="306" s="1" customFormat="1" ht="18" customHeight="1" spans="2:28">
      <c r="B306" s="96" t="s">
        <v>527</v>
      </c>
      <c r="C306" s="97">
        <v>643544272</v>
      </c>
      <c r="D306" s="97" t="s">
        <v>528</v>
      </c>
      <c r="E306" s="97">
        <v>17192714563</v>
      </c>
      <c r="F306" s="97" t="s">
        <v>27</v>
      </c>
      <c r="G306" s="97">
        <v>1000</v>
      </c>
      <c r="H306" s="97">
        <v>18672882330</v>
      </c>
      <c r="I306" s="97" t="s">
        <v>361</v>
      </c>
      <c r="J306" s="133" t="s">
        <v>367</v>
      </c>
      <c r="K306" s="98" t="s">
        <v>362</v>
      </c>
      <c r="L306" s="96" t="s">
        <v>527</v>
      </c>
      <c r="M306" s="135"/>
      <c r="N306" s="101"/>
      <c r="O306" s="135"/>
      <c r="P306" s="135"/>
      <c r="Q306" s="135"/>
      <c r="R306" s="103">
        <v>10028.05</v>
      </c>
      <c r="S306" s="135"/>
      <c r="T306" s="116"/>
      <c r="U306" s="101"/>
      <c r="V306" s="103">
        <v>10028.05</v>
      </c>
      <c r="W306" s="101"/>
      <c r="X306" s="98"/>
      <c r="Y306" s="128"/>
      <c r="Z306" s="125" t="s">
        <v>31</v>
      </c>
      <c r="AA306" s="126">
        <v>43913</v>
      </c>
      <c r="AB306" s="87" t="s">
        <v>522</v>
      </c>
    </row>
    <row r="307" ht="18" customHeight="1" spans="2:28">
      <c r="B307" s="99" t="s">
        <v>529</v>
      </c>
      <c r="C307" s="97">
        <v>526772211</v>
      </c>
      <c r="D307" s="97" t="s">
        <v>530</v>
      </c>
      <c r="E307" s="97">
        <v>16741725464</v>
      </c>
      <c r="F307" s="97" t="s">
        <v>27</v>
      </c>
      <c r="G307" s="97">
        <v>1000</v>
      </c>
      <c r="H307" s="97">
        <v>13545472582</v>
      </c>
      <c r="I307" s="97" t="s">
        <v>370</v>
      </c>
      <c r="J307" s="104" t="s">
        <v>285</v>
      </c>
      <c r="K307" s="98" t="s">
        <v>371</v>
      </c>
      <c r="L307" s="99" t="s">
        <v>529</v>
      </c>
      <c r="M307" s="135"/>
      <c r="N307" s="101"/>
      <c r="O307" s="135"/>
      <c r="P307" s="135"/>
      <c r="Q307" s="135"/>
      <c r="R307" s="103">
        <v>9829.08</v>
      </c>
      <c r="S307" s="135"/>
      <c r="T307" s="116"/>
      <c r="U307" s="101"/>
      <c r="V307" s="103">
        <v>9829.08</v>
      </c>
      <c r="W307" s="101"/>
      <c r="X307" s="98"/>
      <c r="Y307" s="128"/>
      <c r="Z307" s="125" t="s">
        <v>31</v>
      </c>
      <c r="AA307" s="126">
        <v>43902</v>
      </c>
      <c r="AB307" s="87" t="s">
        <v>522</v>
      </c>
    </row>
    <row r="308" ht="18" customHeight="1" spans="2:28">
      <c r="B308" s="99" t="s">
        <v>531</v>
      </c>
      <c r="C308" s="97">
        <v>174113974</v>
      </c>
      <c r="D308" s="97" t="s">
        <v>532</v>
      </c>
      <c r="E308" s="97">
        <v>16741725471</v>
      </c>
      <c r="F308" s="97" t="s">
        <v>27</v>
      </c>
      <c r="G308" s="97">
        <v>1000</v>
      </c>
      <c r="H308" s="97">
        <v>13545472582</v>
      </c>
      <c r="I308" s="97" t="s">
        <v>370</v>
      </c>
      <c r="J308" s="104" t="s">
        <v>285</v>
      </c>
      <c r="K308" s="98" t="s">
        <v>371</v>
      </c>
      <c r="L308" s="99" t="s">
        <v>531</v>
      </c>
      <c r="M308" s="135"/>
      <c r="N308" s="101"/>
      <c r="O308" s="135"/>
      <c r="P308" s="135"/>
      <c r="Q308" s="135"/>
      <c r="R308" s="103">
        <v>9727.22</v>
      </c>
      <c r="S308" s="135"/>
      <c r="T308" s="116"/>
      <c r="U308" s="101"/>
      <c r="V308" s="103">
        <v>9727.22</v>
      </c>
      <c r="W308" s="101"/>
      <c r="X308" s="98"/>
      <c r="Y308" s="128"/>
      <c r="Z308" s="125" t="s">
        <v>31</v>
      </c>
      <c r="AA308" s="126">
        <v>43902</v>
      </c>
      <c r="AB308" s="87" t="s">
        <v>522</v>
      </c>
    </row>
    <row r="309" ht="18" customHeight="1" spans="2:28">
      <c r="B309" s="99" t="s">
        <v>533</v>
      </c>
      <c r="C309" s="97">
        <v>908474893</v>
      </c>
      <c r="D309" s="97" t="s">
        <v>534</v>
      </c>
      <c r="E309" s="97">
        <v>17038923048</v>
      </c>
      <c r="F309" s="97" t="s">
        <v>27</v>
      </c>
      <c r="G309" s="97">
        <v>1000</v>
      </c>
      <c r="H309" s="97">
        <v>13545471531</v>
      </c>
      <c r="I309" s="97" t="s">
        <v>293</v>
      </c>
      <c r="J309" s="106" t="s">
        <v>294</v>
      </c>
      <c r="K309" s="98" t="s">
        <v>295</v>
      </c>
      <c r="L309" s="99" t="s">
        <v>533</v>
      </c>
      <c r="M309" s="135"/>
      <c r="N309" s="101"/>
      <c r="O309" s="135"/>
      <c r="P309" s="135"/>
      <c r="Q309" s="135"/>
      <c r="R309" s="103">
        <v>4862.51</v>
      </c>
      <c r="S309" s="135"/>
      <c r="T309" s="116"/>
      <c r="U309" s="101"/>
      <c r="V309" s="103">
        <v>4862.51</v>
      </c>
      <c r="W309" s="101"/>
      <c r="X309" s="98"/>
      <c r="Y309" s="128"/>
      <c r="Z309" s="125" t="s">
        <v>31</v>
      </c>
      <c r="AA309" s="126">
        <v>43900</v>
      </c>
      <c r="AB309" s="87" t="s">
        <v>522</v>
      </c>
    </row>
    <row r="310" ht="18" customHeight="1" spans="2:28">
      <c r="B310" s="99" t="s">
        <v>535</v>
      </c>
      <c r="C310" s="97">
        <v>595314724</v>
      </c>
      <c r="D310" s="97" t="s">
        <v>536</v>
      </c>
      <c r="E310" s="97">
        <v>17038924071</v>
      </c>
      <c r="F310" s="97" t="s">
        <v>27</v>
      </c>
      <c r="G310" s="97">
        <v>1000</v>
      </c>
      <c r="H310" s="97">
        <v>13545471531</v>
      </c>
      <c r="I310" s="97" t="s">
        <v>293</v>
      </c>
      <c r="J310" s="106" t="s">
        <v>294</v>
      </c>
      <c r="K310" s="98" t="s">
        <v>295</v>
      </c>
      <c r="L310" s="99" t="s">
        <v>535</v>
      </c>
      <c r="M310" s="135"/>
      <c r="N310" s="101"/>
      <c r="O310" s="135"/>
      <c r="P310" s="135"/>
      <c r="Q310" s="135"/>
      <c r="R310" s="103">
        <v>7946.73</v>
      </c>
      <c r="S310" s="135"/>
      <c r="T310" s="118"/>
      <c r="U310" s="101"/>
      <c r="V310" s="103">
        <v>7946.73</v>
      </c>
      <c r="W310" s="101"/>
      <c r="X310" s="98"/>
      <c r="Y310" s="128"/>
      <c r="Z310" s="125" t="s">
        <v>31</v>
      </c>
      <c r="AA310" s="126">
        <v>43900</v>
      </c>
      <c r="AB310" s="87" t="s">
        <v>522</v>
      </c>
    </row>
    <row r="311" ht="18" customHeight="1" spans="2:28">
      <c r="B311" s="99" t="s">
        <v>537</v>
      </c>
      <c r="C311" s="97">
        <v>984950425</v>
      </c>
      <c r="D311" s="97" t="s">
        <v>538</v>
      </c>
      <c r="E311" s="97">
        <v>17038951620</v>
      </c>
      <c r="F311" s="97" t="s">
        <v>27</v>
      </c>
      <c r="G311" s="97">
        <v>1000</v>
      </c>
      <c r="H311" s="97">
        <v>13545471531</v>
      </c>
      <c r="I311" s="97" t="s">
        <v>293</v>
      </c>
      <c r="J311" s="106" t="s">
        <v>294</v>
      </c>
      <c r="K311" s="98" t="s">
        <v>295</v>
      </c>
      <c r="L311" s="99" t="s">
        <v>537</v>
      </c>
      <c r="M311" s="135"/>
      <c r="N311" s="101"/>
      <c r="O311" s="135"/>
      <c r="P311" s="135"/>
      <c r="Q311" s="135"/>
      <c r="R311" s="103">
        <v>9035.15</v>
      </c>
      <c r="S311" s="135"/>
      <c r="T311" s="118"/>
      <c r="U311" s="101"/>
      <c r="V311" s="103">
        <v>9035.15</v>
      </c>
      <c r="W311" s="101"/>
      <c r="X311" s="98"/>
      <c r="Y311" s="128"/>
      <c r="Z311" s="125" t="s">
        <v>31</v>
      </c>
      <c r="AA311" s="126">
        <v>43900</v>
      </c>
      <c r="AB311" s="87" t="s">
        <v>522</v>
      </c>
    </row>
    <row r="312" ht="18" customHeight="1" spans="2:28">
      <c r="B312" s="99" t="s">
        <v>539</v>
      </c>
      <c r="C312" s="97">
        <v>474222380</v>
      </c>
      <c r="D312" s="97" t="s">
        <v>540</v>
      </c>
      <c r="E312" s="97">
        <v>17038923742</v>
      </c>
      <c r="F312" s="97" t="s">
        <v>27</v>
      </c>
      <c r="G312" s="97">
        <v>1000</v>
      </c>
      <c r="H312" s="97">
        <v>13545471531</v>
      </c>
      <c r="I312" s="97" t="s">
        <v>293</v>
      </c>
      <c r="J312" s="106" t="s">
        <v>294</v>
      </c>
      <c r="K312" s="98" t="s">
        <v>295</v>
      </c>
      <c r="L312" s="99" t="s">
        <v>539</v>
      </c>
      <c r="M312" s="135"/>
      <c r="N312" s="101"/>
      <c r="O312" s="135"/>
      <c r="P312" s="135"/>
      <c r="Q312" s="135"/>
      <c r="R312" s="103">
        <v>7743.77</v>
      </c>
      <c r="S312" s="135"/>
      <c r="T312" s="118"/>
      <c r="U312" s="101"/>
      <c r="V312" s="103">
        <v>7743.77</v>
      </c>
      <c r="W312" s="101"/>
      <c r="X312" s="98"/>
      <c r="Y312" s="128"/>
      <c r="Z312" s="125" t="s">
        <v>31</v>
      </c>
      <c r="AA312" s="126">
        <v>43900</v>
      </c>
      <c r="AB312" s="87" t="s">
        <v>522</v>
      </c>
    </row>
    <row r="313" ht="18" customHeight="1" spans="2:28">
      <c r="B313" s="96" t="s">
        <v>541</v>
      </c>
      <c r="C313" s="97">
        <v>792722981</v>
      </c>
      <c r="D313" s="97" t="s">
        <v>542</v>
      </c>
      <c r="E313" s="97">
        <v>17192714509</v>
      </c>
      <c r="F313" s="97" t="s">
        <v>27</v>
      </c>
      <c r="G313" s="97">
        <v>1000</v>
      </c>
      <c r="H313" s="97">
        <v>18872118075</v>
      </c>
      <c r="I313" s="97" t="s">
        <v>389</v>
      </c>
      <c r="J313" s="134" t="s">
        <v>170</v>
      </c>
      <c r="K313" s="98" t="s">
        <v>390</v>
      </c>
      <c r="L313" s="96" t="s">
        <v>541</v>
      </c>
      <c r="M313" s="101"/>
      <c r="N313" s="101"/>
      <c r="O313" s="103"/>
      <c r="P313" s="103"/>
      <c r="Q313" s="103"/>
      <c r="R313" s="103">
        <v>4965.45</v>
      </c>
      <c r="S313" s="101"/>
      <c r="T313" s="116"/>
      <c r="U313" s="101"/>
      <c r="V313" s="103">
        <v>4965.45</v>
      </c>
      <c r="W313" s="101"/>
      <c r="X313" s="119"/>
      <c r="Y313" s="128"/>
      <c r="Z313" s="125" t="s">
        <v>31</v>
      </c>
      <c r="AA313" s="126">
        <v>43913</v>
      </c>
      <c r="AB313" s="87" t="s">
        <v>522</v>
      </c>
    </row>
    <row r="314" ht="18" customHeight="1" spans="2:28">
      <c r="B314" s="96" t="s">
        <v>543</v>
      </c>
      <c r="C314" s="97">
        <v>562133416</v>
      </c>
      <c r="D314" s="97" t="s">
        <v>544</v>
      </c>
      <c r="E314" s="97">
        <v>17192714384</v>
      </c>
      <c r="F314" s="97" t="s">
        <v>27</v>
      </c>
      <c r="G314" s="97">
        <v>1000</v>
      </c>
      <c r="H314" s="97">
        <v>18872118075</v>
      </c>
      <c r="I314" s="97" t="s">
        <v>389</v>
      </c>
      <c r="J314" s="100" t="s">
        <v>29</v>
      </c>
      <c r="K314" s="98" t="s">
        <v>390</v>
      </c>
      <c r="L314" s="96" t="s">
        <v>543</v>
      </c>
      <c r="M314" s="101"/>
      <c r="N314" s="101"/>
      <c r="O314" s="103"/>
      <c r="P314" s="103"/>
      <c r="Q314" s="103"/>
      <c r="R314" s="103">
        <v>5356.47</v>
      </c>
      <c r="S314" s="101"/>
      <c r="T314" s="116"/>
      <c r="U314" s="101"/>
      <c r="V314" s="103">
        <v>5356.47</v>
      </c>
      <c r="W314" s="101"/>
      <c r="X314" s="119"/>
      <c r="Y314" s="128"/>
      <c r="Z314" s="125" t="s">
        <v>31</v>
      </c>
      <c r="AA314" s="126">
        <v>43921</v>
      </c>
      <c r="AB314" s="127" t="s">
        <v>522</v>
      </c>
    </row>
    <row r="315" ht="18" customHeight="1" spans="2:28">
      <c r="B315" s="96" t="s">
        <v>545</v>
      </c>
      <c r="C315" s="97">
        <v>459975131</v>
      </c>
      <c r="D315" s="97" t="s">
        <v>546</v>
      </c>
      <c r="E315" s="97">
        <v>16741725457</v>
      </c>
      <c r="F315" s="97" t="s">
        <v>27</v>
      </c>
      <c r="G315" s="97">
        <v>1000</v>
      </c>
      <c r="H315" s="97">
        <v>18327671812</v>
      </c>
      <c r="I315" s="97" t="s">
        <v>247</v>
      </c>
      <c r="J315" s="102" t="s">
        <v>103</v>
      </c>
      <c r="K315" s="98" t="s">
        <v>298</v>
      </c>
      <c r="L315" s="96" t="s">
        <v>545</v>
      </c>
      <c r="M315" s="101"/>
      <c r="N315" s="101"/>
      <c r="O315" s="103"/>
      <c r="P315" s="103"/>
      <c r="Q315" s="103"/>
      <c r="R315" s="103">
        <v>5259.8</v>
      </c>
      <c r="S315" s="101"/>
      <c r="T315" s="116"/>
      <c r="U315" s="101"/>
      <c r="V315" s="103">
        <v>5259.8</v>
      </c>
      <c r="W315" s="101"/>
      <c r="X315" s="119"/>
      <c r="Y315" s="128"/>
      <c r="Z315" s="125" t="s">
        <v>31</v>
      </c>
      <c r="AA315" s="126">
        <v>43900</v>
      </c>
      <c r="AB315" s="87" t="s">
        <v>522</v>
      </c>
    </row>
    <row r="316" ht="18" customHeight="1" spans="2:28">
      <c r="B316" s="96" t="s">
        <v>547</v>
      </c>
      <c r="C316" s="97">
        <v>481845917</v>
      </c>
      <c r="D316" s="97" t="s">
        <v>548</v>
      </c>
      <c r="E316" s="97">
        <v>16741725442</v>
      </c>
      <c r="F316" s="97" t="s">
        <v>27</v>
      </c>
      <c r="G316" s="97">
        <v>1000</v>
      </c>
      <c r="H316" s="97">
        <v>18327671812</v>
      </c>
      <c r="I316" s="97" t="s">
        <v>247</v>
      </c>
      <c r="J316" s="100" t="s">
        <v>29</v>
      </c>
      <c r="K316" s="98" t="s">
        <v>298</v>
      </c>
      <c r="L316" s="96" t="s">
        <v>547</v>
      </c>
      <c r="M316" s="101"/>
      <c r="N316" s="101"/>
      <c r="O316" s="103"/>
      <c r="P316" s="103"/>
      <c r="Q316" s="103"/>
      <c r="R316" s="103">
        <v>5064.3</v>
      </c>
      <c r="S316" s="101"/>
      <c r="T316" s="116"/>
      <c r="U316" s="101"/>
      <c r="V316" s="103">
        <v>5064.3</v>
      </c>
      <c r="W316" s="101"/>
      <c r="X316" s="119"/>
      <c r="Y316" s="128"/>
      <c r="Z316" s="125" t="s">
        <v>31</v>
      </c>
      <c r="AA316" s="126">
        <v>43900</v>
      </c>
      <c r="AB316" s="87" t="s">
        <v>522</v>
      </c>
    </row>
    <row r="317" ht="18" customHeight="1" spans="2:28">
      <c r="B317" s="96" t="s">
        <v>549</v>
      </c>
      <c r="C317" s="97">
        <v>442207365</v>
      </c>
      <c r="D317" s="97" t="s">
        <v>550</v>
      </c>
      <c r="E317" s="97">
        <v>16741725446</v>
      </c>
      <c r="F317" s="97" t="s">
        <v>27</v>
      </c>
      <c r="G317" s="97">
        <v>1000</v>
      </c>
      <c r="H317" s="97">
        <v>18327671812</v>
      </c>
      <c r="I317" s="97" t="s">
        <v>247</v>
      </c>
      <c r="J317" s="100" t="s">
        <v>29</v>
      </c>
      <c r="K317" s="98" t="s">
        <v>298</v>
      </c>
      <c r="L317" s="96" t="s">
        <v>549</v>
      </c>
      <c r="M317" s="101"/>
      <c r="N317" s="101"/>
      <c r="O317" s="103"/>
      <c r="P317" s="103"/>
      <c r="Q317" s="103"/>
      <c r="R317" s="103">
        <v>5064.95</v>
      </c>
      <c r="S317" s="101"/>
      <c r="T317" s="116"/>
      <c r="U317" s="101"/>
      <c r="V317" s="103">
        <v>5064.95</v>
      </c>
      <c r="W317" s="101"/>
      <c r="X317" s="119"/>
      <c r="Y317" s="128"/>
      <c r="Z317" s="125" t="s">
        <v>31</v>
      </c>
      <c r="AA317" s="126">
        <v>43900</v>
      </c>
      <c r="AB317" s="87" t="s">
        <v>522</v>
      </c>
    </row>
    <row r="318" ht="18" customHeight="1" spans="2:28">
      <c r="B318" s="96" t="s">
        <v>551</v>
      </c>
      <c r="C318" s="97">
        <v>840688317</v>
      </c>
      <c r="D318" s="97" t="s">
        <v>552</v>
      </c>
      <c r="E318" s="97">
        <v>16741725513</v>
      </c>
      <c r="F318" s="97" t="s">
        <v>27</v>
      </c>
      <c r="G318" s="97">
        <v>1000</v>
      </c>
      <c r="H318" s="97">
        <v>18327671812</v>
      </c>
      <c r="I318" s="97" t="s">
        <v>247</v>
      </c>
      <c r="J318" s="100" t="s">
        <v>29</v>
      </c>
      <c r="K318" s="98" t="s">
        <v>298</v>
      </c>
      <c r="L318" s="96" t="s">
        <v>551</v>
      </c>
      <c r="M318" s="101"/>
      <c r="N318" s="101"/>
      <c r="O318" s="103"/>
      <c r="P318" s="103"/>
      <c r="Q318" s="103"/>
      <c r="R318" s="103">
        <v>5063.16</v>
      </c>
      <c r="S318" s="101"/>
      <c r="T318" s="116"/>
      <c r="U318" s="101"/>
      <c r="V318" s="103">
        <v>5063.16</v>
      </c>
      <c r="W318" s="101"/>
      <c r="X318" s="119"/>
      <c r="Y318" s="128"/>
      <c r="Z318" s="125" t="s">
        <v>31</v>
      </c>
      <c r="AA318" s="126">
        <v>43900</v>
      </c>
      <c r="AB318" s="87" t="s">
        <v>522</v>
      </c>
    </row>
    <row r="319" ht="18" customHeight="1" spans="2:28">
      <c r="B319" s="96" t="s">
        <v>553</v>
      </c>
      <c r="C319" s="97">
        <v>723116357</v>
      </c>
      <c r="D319" s="97" t="s">
        <v>554</v>
      </c>
      <c r="E319" s="97">
        <v>16741725530</v>
      </c>
      <c r="F319" s="97" t="s">
        <v>27</v>
      </c>
      <c r="G319" s="97">
        <v>1000</v>
      </c>
      <c r="H319" s="97">
        <v>18327671812</v>
      </c>
      <c r="I319" s="97" t="s">
        <v>247</v>
      </c>
      <c r="J319" s="100" t="s">
        <v>29</v>
      </c>
      <c r="K319" s="98" t="s">
        <v>298</v>
      </c>
      <c r="L319" s="96" t="s">
        <v>553</v>
      </c>
      <c r="M319" s="101"/>
      <c r="N319" s="101"/>
      <c r="O319" s="103"/>
      <c r="P319" s="103"/>
      <c r="Q319" s="103"/>
      <c r="R319" s="103">
        <v>5260.96</v>
      </c>
      <c r="S319" s="101"/>
      <c r="T319" s="116"/>
      <c r="U319" s="101"/>
      <c r="V319" s="103">
        <v>5260.96</v>
      </c>
      <c r="W319" s="101"/>
      <c r="X319" s="119"/>
      <c r="Y319" s="128"/>
      <c r="Z319" s="125" t="s">
        <v>31</v>
      </c>
      <c r="AA319" s="126">
        <v>43900</v>
      </c>
      <c r="AB319" s="87" t="s">
        <v>522</v>
      </c>
    </row>
    <row r="320" ht="18" customHeight="1" spans="2:28">
      <c r="B320" s="96" t="s">
        <v>555</v>
      </c>
      <c r="C320" s="97">
        <v>605492119</v>
      </c>
      <c r="D320" s="97" t="s">
        <v>556</v>
      </c>
      <c r="E320" s="97">
        <v>17136314905</v>
      </c>
      <c r="F320" s="97" t="s">
        <v>27</v>
      </c>
      <c r="G320" s="97">
        <v>1000</v>
      </c>
      <c r="H320" s="97">
        <v>18771691121</v>
      </c>
      <c r="I320" s="97" t="s">
        <v>258</v>
      </c>
      <c r="J320" s="102" t="s">
        <v>103</v>
      </c>
      <c r="K320" s="98" t="s">
        <v>259</v>
      </c>
      <c r="L320" s="96" t="s">
        <v>555</v>
      </c>
      <c r="M320" s="101"/>
      <c r="N320" s="101"/>
      <c r="O320" s="103"/>
      <c r="P320" s="103"/>
      <c r="Q320" s="103"/>
      <c r="R320" s="103">
        <v>5088.7</v>
      </c>
      <c r="S320" s="101"/>
      <c r="T320" s="116"/>
      <c r="U320" s="101"/>
      <c r="V320" s="103">
        <v>5088.7</v>
      </c>
      <c r="W320" s="101"/>
      <c r="X320" s="119"/>
      <c r="Y320" s="128"/>
      <c r="Z320" s="125" t="s">
        <v>31</v>
      </c>
      <c r="AA320" s="126">
        <v>43900</v>
      </c>
      <c r="AB320" s="87" t="s">
        <v>522</v>
      </c>
    </row>
    <row r="321" s="1" customFormat="1" ht="18" customHeight="1" spans="2:28">
      <c r="B321" s="96" t="s">
        <v>557</v>
      </c>
      <c r="C321" s="98">
        <v>284798819</v>
      </c>
      <c r="D321" s="98" t="s">
        <v>558</v>
      </c>
      <c r="E321" s="97">
        <v>17102786717</v>
      </c>
      <c r="F321" s="97" t="s">
        <v>27</v>
      </c>
      <c r="G321" s="97">
        <v>1000</v>
      </c>
      <c r="H321" s="97">
        <v>13545435217</v>
      </c>
      <c r="I321" s="97" t="s">
        <v>284</v>
      </c>
      <c r="J321" s="104" t="s">
        <v>285</v>
      </c>
      <c r="K321" s="98" t="s">
        <v>286</v>
      </c>
      <c r="L321" s="96" t="s">
        <v>557</v>
      </c>
      <c r="M321" s="101"/>
      <c r="N321" s="101"/>
      <c r="O321" s="105"/>
      <c r="P321" s="105"/>
      <c r="Q321" s="105"/>
      <c r="R321" s="103">
        <v>5064.46</v>
      </c>
      <c r="S321" s="105"/>
      <c r="T321" s="116"/>
      <c r="U321" s="120"/>
      <c r="V321" s="103">
        <v>5064.46</v>
      </c>
      <c r="W321" s="101"/>
      <c r="X321" s="116"/>
      <c r="Y321" s="128"/>
      <c r="Z321" s="125" t="s">
        <v>31</v>
      </c>
      <c r="AA321" s="126">
        <v>43900</v>
      </c>
      <c r="AB321" s="87" t="s">
        <v>522</v>
      </c>
    </row>
    <row r="322" ht="18" customHeight="1" spans="2:28">
      <c r="B322" s="99" t="s">
        <v>559</v>
      </c>
      <c r="C322" s="97">
        <v>322155354</v>
      </c>
      <c r="D322" s="97" t="s">
        <v>560</v>
      </c>
      <c r="E322" s="97">
        <v>16741725609</v>
      </c>
      <c r="F322" s="97" t="s">
        <v>27</v>
      </c>
      <c r="G322" s="97">
        <v>1000</v>
      </c>
      <c r="H322" s="97">
        <v>18771678907</v>
      </c>
      <c r="I322" s="97" t="s">
        <v>409</v>
      </c>
      <c r="J322" s="132" t="s">
        <v>109</v>
      </c>
      <c r="K322" s="98" t="s">
        <v>410</v>
      </c>
      <c r="L322" s="99" t="s">
        <v>559</v>
      </c>
      <c r="M322" s="101"/>
      <c r="N322" s="101"/>
      <c r="O322" s="103"/>
      <c r="P322" s="103"/>
      <c r="Q322" s="103"/>
      <c r="R322" s="103">
        <v>5359.36</v>
      </c>
      <c r="S322" s="105"/>
      <c r="T322" s="116"/>
      <c r="U322" s="101"/>
      <c r="V322" s="103">
        <v>5359.36</v>
      </c>
      <c r="W322" s="101"/>
      <c r="X322" s="116"/>
      <c r="Y322" s="128"/>
      <c r="Z322" s="125" t="s">
        <v>31</v>
      </c>
      <c r="AA322" s="126">
        <v>43899</v>
      </c>
      <c r="AB322" s="87" t="s">
        <v>522</v>
      </c>
    </row>
    <row r="323" ht="18" customHeight="1" spans="2:28">
      <c r="B323" s="99" t="s">
        <v>561</v>
      </c>
      <c r="C323" s="97">
        <v>559165977</v>
      </c>
      <c r="D323" s="97" t="s">
        <v>562</v>
      </c>
      <c r="E323" s="97">
        <v>16741725624</v>
      </c>
      <c r="F323" s="97" t="s">
        <v>27</v>
      </c>
      <c r="G323" s="97">
        <v>1000</v>
      </c>
      <c r="H323" s="97">
        <v>18771678907</v>
      </c>
      <c r="I323" s="97" t="s">
        <v>409</v>
      </c>
      <c r="J323" s="132" t="s">
        <v>109</v>
      </c>
      <c r="K323" s="98" t="s">
        <v>410</v>
      </c>
      <c r="L323" s="99" t="s">
        <v>561</v>
      </c>
      <c r="M323" s="101"/>
      <c r="N323" s="101"/>
      <c r="O323" s="103"/>
      <c r="P323" s="103"/>
      <c r="Q323" s="103"/>
      <c r="R323" s="103">
        <v>5258.71</v>
      </c>
      <c r="S323" s="105"/>
      <c r="T323" s="116"/>
      <c r="U323" s="101"/>
      <c r="V323" s="103">
        <v>5258.71</v>
      </c>
      <c r="W323" s="101"/>
      <c r="X323" s="116"/>
      <c r="Y323" s="128"/>
      <c r="Z323" s="125" t="s">
        <v>31</v>
      </c>
      <c r="AA323" s="126">
        <v>43899</v>
      </c>
      <c r="AB323" s="87" t="s">
        <v>522</v>
      </c>
    </row>
    <row r="324" ht="18" customHeight="1" spans="2:28">
      <c r="B324" s="99" t="s">
        <v>563</v>
      </c>
      <c r="C324" s="97">
        <v>435936650</v>
      </c>
      <c r="D324" s="97" t="s">
        <v>564</v>
      </c>
      <c r="E324" s="97">
        <v>16741725629</v>
      </c>
      <c r="F324" s="97" t="s">
        <v>27</v>
      </c>
      <c r="G324" s="97">
        <v>1000</v>
      </c>
      <c r="H324" s="97">
        <v>18771678907</v>
      </c>
      <c r="I324" s="97" t="s">
        <v>409</v>
      </c>
      <c r="J324" s="100" t="s">
        <v>29</v>
      </c>
      <c r="K324" s="98" t="s">
        <v>410</v>
      </c>
      <c r="L324" s="99" t="s">
        <v>563</v>
      </c>
      <c r="M324" s="101"/>
      <c r="N324" s="101"/>
      <c r="O324" s="103"/>
      <c r="P324" s="103"/>
      <c r="Q324" s="103"/>
      <c r="R324" s="103">
        <v>5956.16</v>
      </c>
      <c r="S324" s="105"/>
      <c r="T324" s="116"/>
      <c r="U324" s="101"/>
      <c r="V324" s="103">
        <v>5956.16</v>
      </c>
      <c r="W324" s="101"/>
      <c r="X324" s="116"/>
      <c r="Y324" s="128"/>
      <c r="Z324" s="125" t="s">
        <v>31</v>
      </c>
      <c r="AA324" s="126">
        <v>43899</v>
      </c>
      <c r="AB324" s="87" t="s">
        <v>522</v>
      </c>
    </row>
    <row r="325" ht="18" customHeight="1" spans="2:28">
      <c r="B325" s="96" t="s">
        <v>565</v>
      </c>
      <c r="C325" s="97">
        <v>615723968</v>
      </c>
      <c r="D325" s="97" t="s">
        <v>566</v>
      </c>
      <c r="E325" s="97">
        <v>17136866680</v>
      </c>
      <c r="F325" s="97" t="s">
        <v>107</v>
      </c>
      <c r="G325" s="97">
        <v>1000</v>
      </c>
      <c r="H325" s="97">
        <v>13422075559</v>
      </c>
      <c r="I325" s="97" t="s">
        <v>567</v>
      </c>
      <c r="J325" s="139" t="s">
        <v>29</v>
      </c>
      <c r="K325" s="98" t="s">
        <v>568</v>
      </c>
      <c r="L325" s="96" t="s">
        <v>565</v>
      </c>
      <c r="M325" s="101"/>
      <c r="N325" s="101"/>
      <c r="O325" s="103"/>
      <c r="P325" s="103"/>
      <c r="Q325" s="103"/>
      <c r="R325" s="103">
        <v>5064.78</v>
      </c>
      <c r="S325" s="105"/>
      <c r="T325" s="116"/>
      <c r="U325" s="101"/>
      <c r="V325" s="103">
        <v>5064.78</v>
      </c>
      <c r="W325" s="101"/>
      <c r="X325" s="116"/>
      <c r="Y325" s="128"/>
      <c r="Z325" s="125" t="s">
        <v>31</v>
      </c>
      <c r="AA325" s="126">
        <v>43910</v>
      </c>
      <c r="AB325" s="87" t="s">
        <v>522</v>
      </c>
    </row>
    <row r="326" ht="18" customHeight="1" spans="2:28">
      <c r="B326" s="99" t="s">
        <v>569</v>
      </c>
      <c r="C326" s="97">
        <v>267254981</v>
      </c>
      <c r="D326" s="97" t="s">
        <v>570</v>
      </c>
      <c r="E326" s="97">
        <v>17038924143</v>
      </c>
      <c r="F326" s="97" t="s">
        <v>27</v>
      </c>
      <c r="G326" s="97">
        <v>1000</v>
      </c>
      <c r="H326" s="97">
        <v>13545471531</v>
      </c>
      <c r="I326" s="97" t="s">
        <v>293</v>
      </c>
      <c r="J326" s="106" t="s">
        <v>294</v>
      </c>
      <c r="K326" s="98" t="s">
        <v>295</v>
      </c>
      <c r="L326" s="99" t="s">
        <v>569</v>
      </c>
      <c r="M326" s="135"/>
      <c r="N326" s="101"/>
      <c r="O326" s="135"/>
      <c r="P326" s="135"/>
      <c r="Q326" s="135"/>
      <c r="R326" s="103">
        <v>4963.88</v>
      </c>
      <c r="S326" s="135"/>
      <c r="T326" s="116"/>
      <c r="U326" s="101"/>
      <c r="V326" s="103">
        <v>4963.88</v>
      </c>
      <c r="W326" s="101"/>
      <c r="X326" s="98"/>
      <c r="Y326" s="128"/>
      <c r="Z326" s="125" t="s">
        <v>31</v>
      </c>
      <c r="AA326" s="126">
        <v>43902</v>
      </c>
      <c r="AB326" s="8" t="s">
        <v>571</v>
      </c>
    </row>
    <row r="327" ht="18" customHeight="1" spans="2:28">
      <c r="B327" s="99" t="s">
        <v>572</v>
      </c>
      <c r="C327" s="97">
        <v>115453943</v>
      </c>
      <c r="D327" s="97" t="s">
        <v>573</v>
      </c>
      <c r="E327" s="97">
        <v>17038923450</v>
      </c>
      <c r="F327" s="97" t="s">
        <v>27</v>
      </c>
      <c r="G327" s="97">
        <v>1000</v>
      </c>
      <c r="H327" s="97">
        <v>13545471531</v>
      </c>
      <c r="I327" s="97" t="s">
        <v>293</v>
      </c>
      <c r="J327" s="106" t="s">
        <v>294</v>
      </c>
      <c r="K327" s="98" t="s">
        <v>295</v>
      </c>
      <c r="L327" s="99" t="s">
        <v>572</v>
      </c>
      <c r="M327" s="135"/>
      <c r="N327" s="101"/>
      <c r="O327" s="135"/>
      <c r="P327" s="135"/>
      <c r="Q327" s="135"/>
      <c r="R327" s="103">
        <v>5066.78</v>
      </c>
      <c r="S327" s="135"/>
      <c r="T327" s="116"/>
      <c r="U327" s="101"/>
      <c r="V327" s="103">
        <v>5066.78</v>
      </c>
      <c r="W327" s="101"/>
      <c r="X327" s="98"/>
      <c r="Y327" s="128"/>
      <c r="Z327" s="125" t="s">
        <v>31</v>
      </c>
      <c r="AA327" s="126">
        <v>43902</v>
      </c>
      <c r="AB327" s="8" t="s">
        <v>571</v>
      </c>
    </row>
    <row r="328" ht="18" customHeight="1" spans="2:28">
      <c r="B328" s="99" t="s">
        <v>574</v>
      </c>
      <c r="C328" s="97">
        <v>633044942</v>
      </c>
      <c r="D328" s="97" t="s">
        <v>575</v>
      </c>
      <c r="E328" s="97">
        <v>17038923614</v>
      </c>
      <c r="F328" s="97" t="s">
        <v>27</v>
      </c>
      <c r="G328" s="97">
        <v>1000</v>
      </c>
      <c r="H328" s="97">
        <v>13545471531</v>
      </c>
      <c r="I328" s="97" t="s">
        <v>293</v>
      </c>
      <c r="J328" s="106" t="s">
        <v>294</v>
      </c>
      <c r="K328" s="98" t="s">
        <v>295</v>
      </c>
      <c r="L328" s="99" t="s">
        <v>574</v>
      </c>
      <c r="M328" s="135"/>
      <c r="N328" s="101"/>
      <c r="O328" s="135"/>
      <c r="P328" s="135"/>
      <c r="Q328" s="135"/>
      <c r="R328" s="103">
        <v>5066.03</v>
      </c>
      <c r="S328" s="135"/>
      <c r="T328" s="116"/>
      <c r="U328" s="101"/>
      <c r="V328" s="103">
        <v>5066.03</v>
      </c>
      <c r="W328" s="101"/>
      <c r="X328" s="98"/>
      <c r="Y328" s="128"/>
      <c r="Z328" s="125" t="s">
        <v>31</v>
      </c>
      <c r="AA328" s="126">
        <v>43902</v>
      </c>
      <c r="AB328" s="8" t="s">
        <v>571</v>
      </c>
    </row>
    <row r="329" ht="18" customHeight="1" spans="2:28">
      <c r="B329" s="99" t="s">
        <v>576</v>
      </c>
      <c r="C329" s="97">
        <v>369848063</v>
      </c>
      <c r="D329" s="97" t="s">
        <v>577</v>
      </c>
      <c r="E329" s="97">
        <v>17038923848</v>
      </c>
      <c r="F329" s="97" t="s">
        <v>27</v>
      </c>
      <c r="G329" s="97">
        <v>1000</v>
      </c>
      <c r="H329" s="97">
        <v>13545471531</v>
      </c>
      <c r="I329" s="97" t="s">
        <v>293</v>
      </c>
      <c r="J329" s="106" t="s">
        <v>294</v>
      </c>
      <c r="K329" s="98" t="s">
        <v>295</v>
      </c>
      <c r="L329" s="99" t="s">
        <v>576</v>
      </c>
      <c r="M329" s="135"/>
      <c r="N329" s="101"/>
      <c r="O329" s="135"/>
      <c r="P329" s="135"/>
      <c r="Q329" s="135"/>
      <c r="R329" s="103">
        <v>5362.11</v>
      </c>
      <c r="S329" s="135"/>
      <c r="T329" s="116"/>
      <c r="U329" s="101"/>
      <c r="V329" s="103">
        <v>5362.11</v>
      </c>
      <c r="W329" s="101"/>
      <c r="X329" s="98"/>
      <c r="Y329" s="128"/>
      <c r="Z329" s="125" t="s">
        <v>31</v>
      </c>
      <c r="AA329" s="126">
        <v>43902</v>
      </c>
      <c r="AB329" s="8" t="s">
        <v>571</v>
      </c>
    </row>
    <row r="330" ht="18" customHeight="1" spans="2:28">
      <c r="B330" s="96" t="s">
        <v>578</v>
      </c>
      <c r="C330" s="97">
        <v>790013110</v>
      </c>
      <c r="D330" s="97" t="s">
        <v>579</v>
      </c>
      <c r="E330" s="97">
        <v>16572872984</v>
      </c>
      <c r="F330" s="97" t="s">
        <v>27</v>
      </c>
      <c r="G330" s="97">
        <v>1000</v>
      </c>
      <c r="H330" s="97">
        <v>17520439418</v>
      </c>
      <c r="I330" s="97" t="s">
        <v>377</v>
      </c>
      <c r="J330" s="104" t="s">
        <v>285</v>
      </c>
      <c r="K330" s="98" t="s">
        <v>378</v>
      </c>
      <c r="L330" s="96" t="s">
        <v>578</v>
      </c>
      <c r="M330" s="101"/>
      <c r="N330" s="101"/>
      <c r="O330" s="101"/>
      <c r="P330" s="101"/>
      <c r="Q330" s="101"/>
      <c r="R330" s="103">
        <v>3874.64</v>
      </c>
      <c r="S330" s="101"/>
      <c r="T330" s="116"/>
      <c r="U330" s="101"/>
      <c r="V330" s="103">
        <v>3874.64</v>
      </c>
      <c r="W330" s="101"/>
      <c r="X330" s="116"/>
      <c r="Y330" s="128"/>
      <c r="Z330" s="125" t="s">
        <v>31</v>
      </c>
      <c r="AA330" s="126">
        <v>43902</v>
      </c>
      <c r="AB330" s="8" t="s">
        <v>571</v>
      </c>
    </row>
    <row r="331" s="1" customFormat="1" ht="19.9" customHeight="1" spans="2:28">
      <c r="B331" s="99" t="s">
        <v>580</v>
      </c>
      <c r="C331" s="97">
        <v>412273982</v>
      </c>
      <c r="D331" s="97" t="s">
        <v>581</v>
      </c>
      <c r="E331" s="97">
        <v>17102786760</v>
      </c>
      <c r="F331" s="97" t="s">
        <v>27</v>
      </c>
      <c r="G331" s="97">
        <v>1000</v>
      </c>
      <c r="H331" s="97">
        <v>13545435217</v>
      </c>
      <c r="I331" s="97" t="s">
        <v>284</v>
      </c>
      <c r="J331" s="104" t="s">
        <v>285</v>
      </c>
      <c r="K331" s="125" t="s">
        <v>286</v>
      </c>
      <c r="L331" s="99" t="s">
        <v>580</v>
      </c>
      <c r="M331" s="101"/>
      <c r="N331" s="101"/>
      <c r="O331" s="105"/>
      <c r="P331" s="105"/>
      <c r="Q331" s="105"/>
      <c r="R331" s="103">
        <v>5722.75</v>
      </c>
      <c r="S331" s="105"/>
      <c r="T331" s="116"/>
      <c r="U331" s="101"/>
      <c r="V331" s="103">
        <v>5722.75</v>
      </c>
      <c r="W331" s="101"/>
      <c r="X331" s="116"/>
      <c r="Y331" s="128"/>
      <c r="Z331" s="125" t="s">
        <v>31</v>
      </c>
      <c r="AA331" s="126">
        <v>43902</v>
      </c>
      <c r="AB331" s="8" t="s">
        <v>571</v>
      </c>
    </row>
    <row r="332" ht="18" customHeight="1" spans="2:28">
      <c r="B332" s="96" t="s">
        <v>582</v>
      </c>
      <c r="C332" s="97">
        <v>477256188</v>
      </c>
      <c r="D332" s="97" t="s">
        <v>583</v>
      </c>
      <c r="E332" s="97">
        <v>16741725600</v>
      </c>
      <c r="F332" s="97" t="s">
        <v>27</v>
      </c>
      <c r="G332" s="97">
        <v>1000</v>
      </c>
      <c r="H332" s="97">
        <v>15771132386</v>
      </c>
      <c r="I332" s="97" t="s">
        <v>584</v>
      </c>
      <c r="J332" s="102" t="s">
        <v>103</v>
      </c>
      <c r="K332" s="98" t="s">
        <v>585</v>
      </c>
      <c r="L332" s="96" t="s">
        <v>582</v>
      </c>
      <c r="M332" s="122"/>
      <c r="N332" s="101"/>
      <c r="O332" s="101"/>
      <c r="P332" s="101"/>
      <c r="Q332" s="101"/>
      <c r="R332" s="103">
        <v>16081.91</v>
      </c>
      <c r="S332" s="101"/>
      <c r="T332" s="116"/>
      <c r="U332" s="145"/>
      <c r="V332" s="103">
        <v>16081.91</v>
      </c>
      <c r="W332" s="101"/>
      <c r="X332" s="146"/>
      <c r="Y332" s="128"/>
      <c r="Z332" s="125" t="s">
        <v>31</v>
      </c>
      <c r="AA332" s="126">
        <v>43902</v>
      </c>
      <c r="AB332" s="8" t="s">
        <v>586</v>
      </c>
    </row>
    <row r="333" ht="18" customHeight="1" spans="2:28">
      <c r="B333" s="96" t="s">
        <v>587</v>
      </c>
      <c r="C333" s="97">
        <v>430261940</v>
      </c>
      <c r="D333" s="97" t="s">
        <v>588</v>
      </c>
      <c r="E333" s="97">
        <v>16741725594</v>
      </c>
      <c r="F333" s="97" t="s">
        <v>27</v>
      </c>
      <c r="G333" s="97">
        <v>1000</v>
      </c>
      <c r="H333" s="97">
        <v>15771132386</v>
      </c>
      <c r="I333" s="97" t="s">
        <v>584</v>
      </c>
      <c r="J333" s="102" t="s">
        <v>103</v>
      </c>
      <c r="K333" s="98" t="s">
        <v>585</v>
      </c>
      <c r="L333" s="96" t="s">
        <v>587</v>
      </c>
      <c r="M333" s="122"/>
      <c r="N333" s="101"/>
      <c r="O333" s="101"/>
      <c r="P333" s="101"/>
      <c r="Q333" s="101"/>
      <c r="R333" s="103">
        <v>15881.54</v>
      </c>
      <c r="S333" s="101"/>
      <c r="T333" s="116"/>
      <c r="U333" s="145"/>
      <c r="V333" s="103">
        <v>15881.54</v>
      </c>
      <c r="W333" s="101"/>
      <c r="X333" s="146"/>
      <c r="Y333" s="128"/>
      <c r="Z333" s="125" t="s">
        <v>31</v>
      </c>
      <c r="AA333" s="126">
        <v>43902</v>
      </c>
      <c r="AB333" s="8" t="s">
        <v>586</v>
      </c>
    </row>
    <row r="334" ht="18" customHeight="1" spans="2:28">
      <c r="B334" s="96" t="s">
        <v>589</v>
      </c>
      <c r="C334" s="97">
        <v>401756577</v>
      </c>
      <c r="D334" s="97" t="s">
        <v>590</v>
      </c>
      <c r="E334" s="97">
        <v>16741725587</v>
      </c>
      <c r="F334" s="97" t="s">
        <v>27</v>
      </c>
      <c r="G334" s="97">
        <v>1000</v>
      </c>
      <c r="H334" s="97">
        <v>15771132386</v>
      </c>
      <c r="I334" s="97" t="s">
        <v>584</v>
      </c>
      <c r="J334" s="102" t="s">
        <v>103</v>
      </c>
      <c r="K334" s="98" t="s">
        <v>585</v>
      </c>
      <c r="L334" s="96" t="s">
        <v>589</v>
      </c>
      <c r="M334" s="101"/>
      <c r="N334" s="101"/>
      <c r="O334" s="101"/>
      <c r="P334" s="101"/>
      <c r="Q334" s="101"/>
      <c r="R334" s="103">
        <v>15783.21</v>
      </c>
      <c r="S334" s="101"/>
      <c r="T334" s="116"/>
      <c r="U334" s="122"/>
      <c r="V334" s="103">
        <v>15783.21</v>
      </c>
      <c r="W334" s="101"/>
      <c r="X334" s="146"/>
      <c r="Y334" s="128"/>
      <c r="Z334" s="125" t="s">
        <v>31</v>
      </c>
      <c r="AA334" s="126">
        <v>43901</v>
      </c>
      <c r="AB334" s="8" t="s">
        <v>591</v>
      </c>
    </row>
    <row r="335" s="1" customFormat="1" ht="19.9" customHeight="1" spans="2:28">
      <c r="B335" s="96" t="s">
        <v>592</v>
      </c>
      <c r="C335" s="98">
        <v>367633837</v>
      </c>
      <c r="D335" s="98" t="s">
        <v>593</v>
      </c>
      <c r="E335" s="97">
        <v>17102786774</v>
      </c>
      <c r="F335" s="97" t="s">
        <v>27</v>
      </c>
      <c r="G335" s="97">
        <v>1000</v>
      </c>
      <c r="H335" s="97">
        <v>13545435217</v>
      </c>
      <c r="I335" s="97" t="s">
        <v>284</v>
      </c>
      <c r="J335" s="104" t="s">
        <v>285</v>
      </c>
      <c r="K335" s="125" t="s">
        <v>286</v>
      </c>
      <c r="L335" s="96" t="s">
        <v>592</v>
      </c>
      <c r="M335" s="101"/>
      <c r="N335" s="101"/>
      <c r="O335" s="105"/>
      <c r="P335" s="105"/>
      <c r="Q335" s="105"/>
      <c r="R335" s="103">
        <v>8929.93</v>
      </c>
      <c r="S335" s="105"/>
      <c r="T335" s="116"/>
      <c r="U335" s="101"/>
      <c r="V335" s="103">
        <v>8929.93</v>
      </c>
      <c r="W335" s="101"/>
      <c r="X335" s="146"/>
      <c r="Y335" s="128"/>
      <c r="Z335" s="125" t="s">
        <v>31</v>
      </c>
      <c r="AA335" s="126">
        <v>43901</v>
      </c>
      <c r="AB335" s="8" t="s">
        <v>591</v>
      </c>
    </row>
    <row r="336" s="1" customFormat="1" ht="19.9" customHeight="1" spans="2:28">
      <c r="B336" s="96" t="s">
        <v>594</v>
      </c>
      <c r="C336" s="98">
        <v>940029963</v>
      </c>
      <c r="D336" s="98" t="s">
        <v>595</v>
      </c>
      <c r="E336" s="97">
        <v>17102786727</v>
      </c>
      <c r="F336" s="97" t="s">
        <v>27</v>
      </c>
      <c r="G336" s="97">
        <v>1000</v>
      </c>
      <c r="H336" s="97">
        <v>13545435217</v>
      </c>
      <c r="I336" s="97" t="s">
        <v>284</v>
      </c>
      <c r="J336" s="104" t="s">
        <v>285</v>
      </c>
      <c r="K336" s="125" t="s">
        <v>286</v>
      </c>
      <c r="L336" s="96" t="s">
        <v>594</v>
      </c>
      <c r="M336" s="101"/>
      <c r="N336" s="101"/>
      <c r="O336" s="103"/>
      <c r="P336" s="103"/>
      <c r="Q336" s="103"/>
      <c r="R336" s="103">
        <v>4862.02</v>
      </c>
      <c r="S336" s="147"/>
      <c r="T336" s="147"/>
      <c r="U336" s="147"/>
      <c r="V336" s="103">
        <v>4862.02</v>
      </c>
      <c r="W336" s="101"/>
      <c r="X336" s="116"/>
      <c r="Y336" s="156"/>
      <c r="Z336" s="125" t="s">
        <v>31</v>
      </c>
      <c r="AA336" s="126">
        <v>43901</v>
      </c>
      <c r="AB336" s="8" t="s">
        <v>596</v>
      </c>
    </row>
    <row r="337" ht="18" customHeight="1" spans="2:28">
      <c r="B337" s="137" t="s">
        <v>597</v>
      </c>
      <c r="C337" s="97">
        <v>472438421</v>
      </c>
      <c r="D337" s="97" t="s">
        <v>598</v>
      </c>
      <c r="E337" s="97">
        <v>16741725595</v>
      </c>
      <c r="F337" s="97" t="s">
        <v>27</v>
      </c>
      <c r="G337" s="138">
        <v>1000</v>
      </c>
      <c r="H337" s="138">
        <v>15771132386</v>
      </c>
      <c r="I337" s="97" t="s">
        <v>584</v>
      </c>
      <c r="J337" s="140" t="s">
        <v>103</v>
      </c>
      <c r="K337" s="98" t="s">
        <v>585</v>
      </c>
      <c r="L337" s="137" t="s">
        <v>597</v>
      </c>
      <c r="M337" s="114"/>
      <c r="N337" s="114"/>
      <c r="O337" s="113"/>
      <c r="P337" s="113"/>
      <c r="Q337" s="113"/>
      <c r="R337" s="148">
        <v>4956.65</v>
      </c>
      <c r="S337" s="113"/>
      <c r="T337" s="114"/>
      <c r="U337" s="149"/>
      <c r="V337" s="148">
        <v>4956.65</v>
      </c>
      <c r="W337" s="114"/>
      <c r="X337" s="115"/>
      <c r="Y337" s="125"/>
      <c r="Z337" s="125" t="s">
        <v>31</v>
      </c>
      <c r="AA337" s="126">
        <v>43901</v>
      </c>
      <c r="AB337" s="87" t="s">
        <v>599</v>
      </c>
    </row>
    <row r="338" ht="18" customHeight="1" spans="2:28">
      <c r="B338" s="137" t="s">
        <v>600</v>
      </c>
      <c r="C338" s="97">
        <v>206552944</v>
      </c>
      <c r="D338" s="97" t="s">
        <v>601</v>
      </c>
      <c r="E338" s="97">
        <v>16741725585</v>
      </c>
      <c r="F338" s="97" t="s">
        <v>27</v>
      </c>
      <c r="G338" s="138">
        <v>1000</v>
      </c>
      <c r="H338" s="138">
        <v>15771132386</v>
      </c>
      <c r="I338" s="97" t="s">
        <v>584</v>
      </c>
      <c r="J338" s="140" t="s">
        <v>103</v>
      </c>
      <c r="K338" s="98" t="s">
        <v>585</v>
      </c>
      <c r="L338" s="137" t="s">
        <v>600</v>
      </c>
      <c r="M338" s="114"/>
      <c r="N338" s="114"/>
      <c r="O338" s="113"/>
      <c r="P338" s="113"/>
      <c r="Q338" s="113"/>
      <c r="R338" s="148">
        <v>4957.15</v>
      </c>
      <c r="S338" s="113"/>
      <c r="T338" s="114"/>
      <c r="U338" s="149"/>
      <c r="V338" s="148">
        <v>4957.15</v>
      </c>
      <c r="W338" s="114"/>
      <c r="X338" s="115"/>
      <c r="Y338" s="125"/>
      <c r="Z338" s="125" t="s">
        <v>31</v>
      </c>
      <c r="AA338" s="126">
        <v>43901</v>
      </c>
      <c r="AB338" s="87" t="s">
        <v>599</v>
      </c>
    </row>
    <row r="339" ht="18" customHeight="1" spans="2:28">
      <c r="B339" s="137" t="s">
        <v>602</v>
      </c>
      <c r="C339" s="97">
        <v>949361293</v>
      </c>
      <c r="D339" s="97" t="s">
        <v>603</v>
      </c>
      <c r="E339" s="97">
        <v>16741725582</v>
      </c>
      <c r="F339" s="97" t="s">
        <v>27</v>
      </c>
      <c r="G339" s="138">
        <v>1000</v>
      </c>
      <c r="H339" s="138">
        <v>15771132386</v>
      </c>
      <c r="I339" s="97" t="s">
        <v>584</v>
      </c>
      <c r="J339" s="140" t="s">
        <v>103</v>
      </c>
      <c r="K339" s="98" t="s">
        <v>585</v>
      </c>
      <c r="L339" s="137" t="s">
        <v>602</v>
      </c>
      <c r="M339" s="114"/>
      <c r="N339" s="114"/>
      <c r="O339" s="113"/>
      <c r="P339" s="113"/>
      <c r="Q339" s="113"/>
      <c r="R339" s="148">
        <v>7940.47</v>
      </c>
      <c r="S339" s="113"/>
      <c r="T339" s="114"/>
      <c r="U339" s="149"/>
      <c r="V339" s="148">
        <v>7940.47</v>
      </c>
      <c r="W339" s="114"/>
      <c r="X339" s="150"/>
      <c r="Y339" s="125"/>
      <c r="Z339" s="125" t="s">
        <v>31</v>
      </c>
      <c r="AA339" s="126">
        <v>43901</v>
      </c>
      <c r="AB339" s="87" t="s">
        <v>599</v>
      </c>
    </row>
    <row r="340" ht="18" customHeight="1" spans="2:28">
      <c r="B340" s="137" t="s">
        <v>604</v>
      </c>
      <c r="C340" s="97">
        <v>251550452</v>
      </c>
      <c r="D340" s="97" t="s">
        <v>605</v>
      </c>
      <c r="E340" s="97">
        <v>16741725579</v>
      </c>
      <c r="F340" s="97" t="s">
        <v>27</v>
      </c>
      <c r="G340" s="138">
        <v>1000</v>
      </c>
      <c r="H340" s="138">
        <v>15771132386</v>
      </c>
      <c r="I340" s="97" t="s">
        <v>584</v>
      </c>
      <c r="J340" s="140" t="s">
        <v>103</v>
      </c>
      <c r="K340" s="98" t="s">
        <v>585</v>
      </c>
      <c r="L340" s="137" t="s">
        <v>604</v>
      </c>
      <c r="M340" s="114"/>
      <c r="N340" s="114"/>
      <c r="O340" s="113"/>
      <c r="P340" s="113"/>
      <c r="Q340" s="113"/>
      <c r="R340" s="148">
        <v>5062.31</v>
      </c>
      <c r="S340" s="113"/>
      <c r="T340" s="114"/>
      <c r="U340" s="149"/>
      <c r="V340" s="148">
        <v>5062.31</v>
      </c>
      <c r="W340" s="114"/>
      <c r="X340" s="115"/>
      <c r="Y340" s="125"/>
      <c r="Z340" s="125" t="s">
        <v>31</v>
      </c>
      <c r="AA340" s="126">
        <v>43901</v>
      </c>
      <c r="AB340" s="87" t="s">
        <v>599</v>
      </c>
    </row>
    <row r="341" ht="18" customHeight="1" spans="2:28">
      <c r="B341" s="137" t="s">
        <v>606</v>
      </c>
      <c r="C341" s="97">
        <v>467006450</v>
      </c>
      <c r="D341" s="97" t="s">
        <v>607</v>
      </c>
      <c r="E341" s="97">
        <v>16741725578</v>
      </c>
      <c r="F341" s="97" t="s">
        <v>27</v>
      </c>
      <c r="G341" s="138">
        <v>1000</v>
      </c>
      <c r="H341" s="138">
        <v>15771132386</v>
      </c>
      <c r="I341" s="97" t="s">
        <v>584</v>
      </c>
      <c r="J341" s="140" t="s">
        <v>103</v>
      </c>
      <c r="K341" s="98" t="s">
        <v>585</v>
      </c>
      <c r="L341" s="137" t="s">
        <v>606</v>
      </c>
      <c r="M341" s="114"/>
      <c r="N341" s="114"/>
      <c r="O341" s="113"/>
      <c r="P341" s="113"/>
      <c r="Q341" s="113"/>
      <c r="R341" s="148">
        <v>4962.55</v>
      </c>
      <c r="S341" s="113"/>
      <c r="T341" s="114"/>
      <c r="U341" s="149"/>
      <c r="V341" s="148">
        <v>4962.55</v>
      </c>
      <c r="W341" s="114"/>
      <c r="X341" s="115"/>
      <c r="Y341" s="125"/>
      <c r="Z341" s="125" t="s">
        <v>31</v>
      </c>
      <c r="AA341" s="126">
        <v>43901</v>
      </c>
      <c r="AB341" s="87" t="s">
        <v>599</v>
      </c>
    </row>
    <row r="342" ht="18" customHeight="1" spans="2:28">
      <c r="B342" s="137" t="s">
        <v>608</v>
      </c>
      <c r="C342" s="97">
        <v>653868522</v>
      </c>
      <c r="D342" s="97" t="s">
        <v>609</v>
      </c>
      <c r="E342" s="97">
        <v>16741725574</v>
      </c>
      <c r="F342" s="97" t="s">
        <v>27</v>
      </c>
      <c r="G342" s="138">
        <v>1000</v>
      </c>
      <c r="H342" s="138">
        <v>15771132386</v>
      </c>
      <c r="I342" s="97" t="s">
        <v>584</v>
      </c>
      <c r="J342" s="140" t="s">
        <v>103</v>
      </c>
      <c r="K342" s="98" t="s">
        <v>585</v>
      </c>
      <c r="L342" s="137" t="s">
        <v>608</v>
      </c>
      <c r="M342" s="114"/>
      <c r="N342" s="114"/>
      <c r="O342" s="113"/>
      <c r="P342" s="113"/>
      <c r="Q342" s="113"/>
      <c r="R342" s="148">
        <v>5061.86</v>
      </c>
      <c r="S342" s="113"/>
      <c r="T342" s="114"/>
      <c r="U342" s="149"/>
      <c r="V342" s="148">
        <v>5061.86</v>
      </c>
      <c r="W342" s="114"/>
      <c r="X342" s="115"/>
      <c r="Y342" s="125"/>
      <c r="Z342" s="125" t="s">
        <v>31</v>
      </c>
      <c r="AA342" s="126">
        <v>43901</v>
      </c>
      <c r="AB342" s="87" t="s">
        <v>599</v>
      </c>
    </row>
    <row r="343" ht="18" customHeight="1" spans="2:28">
      <c r="B343" s="137" t="s">
        <v>610</v>
      </c>
      <c r="C343" s="97">
        <v>945660153</v>
      </c>
      <c r="D343" s="97" t="s">
        <v>611</v>
      </c>
      <c r="E343" s="97">
        <v>16741725572</v>
      </c>
      <c r="F343" s="97" t="s">
        <v>27</v>
      </c>
      <c r="G343" s="138">
        <v>1000</v>
      </c>
      <c r="H343" s="138">
        <v>15771132386</v>
      </c>
      <c r="I343" s="97" t="s">
        <v>584</v>
      </c>
      <c r="J343" s="140" t="s">
        <v>103</v>
      </c>
      <c r="K343" s="98" t="s">
        <v>585</v>
      </c>
      <c r="L343" s="137" t="s">
        <v>610</v>
      </c>
      <c r="M343" s="114"/>
      <c r="N343" s="114"/>
      <c r="O343" s="113"/>
      <c r="P343" s="113"/>
      <c r="Q343" s="113"/>
      <c r="R343" s="148">
        <v>5060.73</v>
      </c>
      <c r="S343" s="113"/>
      <c r="T343" s="114"/>
      <c r="U343" s="149"/>
      <c r="V343" s="148">
        <v>5060.73</v>
      </c>
      <c r="W343" s="114"/>
      <c r="X343" s="115"/>
      <c r="Y343" s="125"/>
      <c r="Z343" s="125" t="s">
        <v>31</v>
      </c>
      <c r="AA343" s="126">
        <v>43901</v>
      </c>
      <c r="AB343" s="87" t="s">
        <v>599</v>
      </c>
    </row>
    <row r="344" ht="18" customHeight="1" spans="2:28">
      <c r="B344" s="137" t="s">
        <v>612</v>
      </c>
      <c r="C344" s="97">
        <v>328799102</v>
      </c>
      <c r="D344" s="97" t="s">
        <v>613</v>
      </c>
      <c r="E344" s="97">
        <v>16741725560</v>
      </c>
      <c r="F344" s="97" t="s">
        <v>27</v>
      </c>
      <c r="G344" s="138">
        <v>1000</v>
      </c>
      <c r="H344" s="138">
        <v>15771132386</v>
      </c>
      <c r="I344" s="97" t="s">
        <v>584</v>
      </c>
      <c r="J344" s="140" t="s">
        <v>103</v>
      </c>
      <c r="K344" s="98" t="s">
        <v>585</v>
      </c>
      <c r="L344" s="137" t="s">
        <v>612</v>
      </c>
      <c r="M344" s="114"/>
      <c r="N344" s="114"/>
      <c r="O344" s="113"/>
      <c r="P344" s="113"/>
      <c r="Q344" s="113"/>
      <c r="R344" s="148">
        <v>5065.98</v>
      </c>
      <c r="S344" s="151"/>
      <c r="T344" s="114"/>
      <c r="U344" s="149"/>
      <c r="V344" s="148">
        <v>5065.98</v>
      </c>
      <c r="W344" s="114"/>
      <c r="X344" s="115"/>
      <c r="Y344" s="125"/>
      <c r="Z344" s="125" t="s">
        <v>31</v>
      </c>
      <c r="AA344" s="126">
        <v>43901</v>
      </c>
      <c r="AB344" s="87" t="s">
        <v>599</v>
      </c>
    </row>
    <row r="345" ht="18" customHeight="1" spans="2:28">
      <c r="B345" s="137" t="s">
        <v>614</v>
      </c>
      <c r="C345" s="97">
        <v>896913637</v>
      </c>
      <c r="D345" s="97" t="s">
        <v>615</v>
      </c>
      <c r="E345" s="97">
        <v>16741725547</v>
      </c>
      <c r="F345" s="97" t="s">
        <v>27</v>
      </c>
      <c r="G345" s="138">
        <v>1000</v>
      </c>
      <c r="H345" s="138">
        <v>15771132386</v>
      </c>
      <c r="I345" s="97" t="s">
        <v>584</v>
      </c>
      <c r="J345" s="140" t="s">
        <v>103</v>
      </c>
      <c r="K345" s="98" t="s">
        <v>585</v>
      </c>
      <c r="L345" s="137" t="s">
        <v>614</v>
      </c>
      <c r="M345" s="114"/>
      <c r="N345" s="114"/>
      <c r="O345" s="113"/>
      <c r="P345" s="113"/>
      <c r="Q345" s="113"/>
      <c r="R345" s="148">
        <v>5054.51</v>
      </c>
      <c r="S345" s="113"/>
      <c r="T345" s="114"/>
      <c r="U345" s="149"/>
      <c r="V345" s="148">
        <v>5054.51</v>
      </c>
      <c r="W345" s="114"/>
      <c r="X345" s="115"/>
      <c r="Y345" s="125"/>
      <c r="Z345" s="125" t="s">
        <v>31</v>
      </c>
      <c r="AA345" s="126">
        <v>43901</v>
      </c>
      <c r="AB345" s="87" t="s">
        <v>599</v>
      </c>
    </row>
    <row r="346" ht="18" customHeight="1" spans="2:28">
      <c r="B346" s="137" t="s">
        <v>616</v>
      </c>
      <c r="C346" s="97">
        <v>277760746</v>
      </c>
      <c r="D346" s="97" t="s">
        <v>617</v>
      </c>
      <c r="E346" s="97">
        <v>16741725542</v>
      </c>
      <c r="F346" s="97" t="s">
        <v>27</v>
      </c>
      <c r="G346" s="138">
        <v>1000</v>
      </c>
      <c r="H346" s="138">
        <v>15771132386</v>
      </c>
      <c r="I346" s="97" t="s">
        <v>584</v>
      </c>
      <c r="J346" s="140" t="s">
        <v>103</v>
      </c>
      <c r="K346" s="98" t="s">
        <v>585</v>
      </c>
      <c r="L346" s="137" t="s">
        <v>616</v>
      </c>
      <c r="M346" s="114"/>
      <c r="N346" s="114"/>
      <c r="O346" s="113"/>
      <c r="P346" s="113"/>
      <c r="Q346" s="113"/>
      <c r="R346" s="148">
        <v>5023.51</v>
      </c>
      <c r="S346" s="113"/>
      <c r="T346" s="114"/>
      <c r="U346" s="149"/>
      <c r="V346" s="148">
        <v>5023.51</v>
      </c>
      <c r="W346" s="114"/>
      <c r="X346" s="115"/>
      <c r="Y346" s="125"/>
      <c r="Z346" s="125" t="s">
        <v>31</v>
      </c>
      <c r="AA346" s="126">
        <v>43901</v>
      </c>
      <c r="AB346" s="87" t="s">
        <v>599</v>
      </c>
    </row>
    <row r="347" s="1" customFormat="1" ht="19.9" customHeight="1" spans="2:28">
      <c r="B347" s="137" t="s">
        <v>618</v>
      </c>
      <c r="C347" s="98">
        <v>341333708</v>
      </c>
      <c r="D347" s="98" t="s">
        <v>619</v>
      </c>
      <c r="E347" s="97">
        <v>17102786714</v>
      </c>
      <c r="F347" s="97" t="s">
        <v>27</v>
      </c>
      <c r="G347" s="138">
        <v>1000</v>
      </c>
      <c r="H347" s="138">
        <v>13545435217</v>
      </c>
      <c r="I347" s="97" t="s">
        <v>284</v>
      </c>
      <c r="J347" s="141" t="s">
        <v>285</v>
      </c>
      <c r="K347" s="125" t="s">
        <v>286</v>
      </c>
      <c r="L347" s="137" t="s">
        <v>618</v>
      </c>
      <c r="M347" s="114"/>
      <c r="N347" s="114"/>
      <c r="O347" s="142"/>
      <c r="P347" s="113"/>
      <c r="Q347" s="142"/>
      <c r="R347" s="148">
        <v>5062.45</v>
      </c>
      <c r="S347" s="113"/>
      <c r="T347" s="114"/>
      <c r="U347" s="114"/>
      <c r="V347" s="148">
        <v>5062.45</v>
      </c>
      <c r="W347" s="114"/>
      <c r="X347" s="115"/>
      <c r="Y347" s="125"/>
      <c r="Z347" s="125" t="s">
        <v>31</v>
      </c>
      <c r="AA347" s="126">
        <v>43901</v>
      </c>
      <c r="AB347" s="87" t="s">
        <v>599</v>
      </c>
    </row>
    <row r="348" s="1" customFormat="1" ht="19.9" customHeight="1" spans="2:28">
      <c r="B348" s="137" t="s">
        <v>620</v>
      </c>
      <c r="C348" s="97">
        <v>803971642</v>
      </c>
      <c r="D348" s="97" t="s">
        <v>621</v>
      </c>
      <c r="E348" s="97">
        <v>17102786759</v>
      </c>
      <c r="F348" s="97" t="s">
        <v>27</v>
      </c>
      <c r="G348" s="138">
        <v>1000</v>
      </c>
      <c r="H348" s="138">
        <v>13545435217</v>
      </c>
      <c r="I348" s="97" t="s">
        <v>284</v>
      </c>
      <c r="J348" s="141" t="s">
        <v>285</v>
      </c>
      <c r="K348" s="125" t="s">
        <v>286</v>
      </c>
      <c r="L348" s="137" t="s">
        <v>620</v>
      </c>
      <c r="M348" s="114"/>
      <c r="N348" s="114"/>
      <c r="O348" s="142"/>
      <c r="P348" s="113"/>
      <c r="Q348" s="142"/>
      <c r="R348" s="148">
        <v>5182.32</v>
      </c>
      <c r="S348" s="113"/>
      <c r="T348" s="114"/>
      <c r="U348" s="114"/>
      <c r="V348" s="148">
        <v>5182.32</v>
      </c>
      <c r="W348" s="114"/>
      <c r="X348" s="115"/>
      <c r="Y348" s="125"/>
      <c r="Z348" s="125" t="s">
        <v>31</v>
      </c>
      <c r="AA348" s="126">
        <v>43901</v>
      </c>
      <c r="AB348" s="87" t="s">
        <v>599</v>
      </c>
    </row>
    <row r="349" s="1" customFormat="1" ht="19.9" customHeight="1" spans="2:28">
      <c r="B349" s="137" t="s">
        <v>622</v>
      </c>
      <c r="C349" s="98">
        <v>489851760</v>
      </c>
      <c r="D349" s="98" t="s">
        <v>623</v>
      </c>
      <c r="E349" s="97">
        <v>17102786758</v>
      </c>
      <c r="F349" s="97" t="s">
        <v>27</v>
      </c>
      <c r="G349" s="138">
        <v>1000</v>
      </c>
      <c r="H349" s="138">
        <v>13545435217</v>
      </c>
      <c r="I349" s="97" t="s">
        <v>284</v>
      </c>
      <c r="J349" s="141" t="s">
        <v>285</v>
      </c>
      <c r="K349" s="125" t="s">
        <v>286</v>
      </c>
      <c r="L349" s="137" t="s">
        <v>622</v>
      </c>
      <c r="M349" s="114"/>
      <c r="N349" s="114"/>
      <c r="O349" s="142"/>
      <c r="P349" s="113"/>
      <c r="Q349" s="142"/>
      <c r="R349" s="148">
        <v>4960.18</v>
      </c>
      <c r="S349" s="113"/>
      <c r="T349" s="114"/>
      <c r="U349" s="114"/>
      <c r="V349" s="148">
        <v>4960.18</v>
      </c>
      <c r="W349" s="114"/>
      <c r="X349" s="152"/>
      <c r="Y349" s="125"/>
      <c r="Z349" s="125" t="s">
        <v>31</v>
      </c>
      <c r="AA349" s="126">
        <v>43901</v>
      </c>
      <c r="AB349" s="87" t="s">
        <v>599</v>
      </c>
    </row>
    <row r="350" s="1" customFormat="1" ht="19.9" customHeight="1" spans="2:28">
      <c r="B350" s="137" t="s">
        <v>624</v>
      </c>
      <c r="C350" s="98">
        <v>514807181</v>
      </c>
      <c r="D350" s="98" t="s">
        <v>625</v>
      </c>
      <c r="E350" s="97">
        <v>17102786757</v>
      </c>
      <c r="F350" s="97" t="s">
        <v>27</v>
      </c>
      <c r="G350" s="138">
        <v>1000</v>
      </c>
      <c r="H350" s="138">
        <v>13545435217</v>
      </c>
      <c r="I350" s="97" t="s">
        <v>284</v>
      </c>
      <c r="J350" s="141" t="s">
        <v>285</v>
      </c>
      <c r="K350" s="125" t="s">
        <v>286</v>
      </c>
      <c r="L350" s="137" t="s">
        <v>624</v>
      </c>
      <c r="M350" s="114"/>
      <c r="N350" s="114"/>
      <c r="O350" s="142"/>
      <c r="P350" s="113"/>
      <c r="Q350" s="142"/>
      <c r="R350" s="148">
        <v>4961.39</v>
      </c>
      <c r="S350" s="113"/>
      <c r="T350" s="114"/>
      <c r="U350" s="114"/>
      <c r="V350" s="148">
        <v>4961.39</v>
      </c>
      <c r="W350" s="114"/>
      <c r="X350" s="115"/>
      <c r="Y350" s="125"/>
      <c r="Z350" s="125" t="s">
        <v>31</v>
      </c>
      <c r="AA350" s="126">
        <v>43901</v>
      </c>
      <c r="AB350" s="87" t="s">
        <v>599</v>
      </c>
    </row>
    <row r="351" ht="18" customHeight="1" spans="2:28">
      <c r="B351" s="137" t="s">
        <v>626</v>
      </c>
      <c r="C351" s="97">
        <v>817619161</v>
      </c>
      <c r="D351" s="97" t="s">
        <v>627</v>
      </c>
      <c r="E351" s="97">
        <v>16741725597</v>
      </c>
      <c r="F351" s="97" t="s">
        <v>27</v>
      </c>
      <c r="G351" s="138">
        <v>1000</v>
      </c>
      <c r="H351" s="138">
        <v>15771132386</v>
      </c>
      <c r="I351" s="97" t="s">
        <v>584</v>
      </c>
      <c r="J351" s="140" t="s">
        <v>103</v>
      </c>
      <c r="K351" s="98" t="s">
        <v>585</v>
      </c>
      <c r="L351" s="137" t="s">
        <v>626</v>
      </c>
      <c r="M351" s="114"/>
      <c r="N351" s="114"/>
      <c r="O351" s="113"/>
      <c r="P351" s="113"/>
      <c r="Q351" s="113"/>
      <c r="R351" s="148">
        <v>6349.82</v>
      </c>
      <c r="S351" s="113"/>
      <c r="T351" s="114"/>
      <c r="U351" s="153"/>
      <c r="V351" s="148">
        <v>6349.82</v>
      </c>
      <c r="W351" s="114"/>
      <c r="X351" s="115"/>
      <c r="Y351" s="125"/>
      <c r="Z351" s="125" t="s">
        <v>31</v>
      </c>
      <c r="AA351" s="126">
        <v>43901</v>
      </c>
      <c r="AB351" s="8" t="s">
        <v>628</v>
      </c>
    </row>
    <row r="352" ht="18" customHeight="1" spans="2:28">
      <c r="B352" s="137" t="s">
        <v>629</v>
      </c>
      <c r="C352" s="97">
        <v>148249539</v>
      </c>
      <c r="D352" s="97" t="s">
        <v>630</v>
      </c>
      <c r="E352" s="97">
        <v>16741725590</v>
      </c>
      <c r="F352" s="97" t="s">
        <v>27</v>
      </c>
      <c r="G352" s="138">
        <v>1000</v>
      </c>
      <c r="H352" s="138">
        <v>15771132386</v>
      </c>
      <c r="I352" s="97" t="s">
        <v>584</v>
      </c>
      <c r="J352" s="140" t="s">
        <v>103</v>
      </c>
      <c r="K352" s="98" t="s">
        <v>585</v>
      </c>
      <c r="L352" s="137" t="s">
        <v>629</v>
      </c>
      <c r="M352" s="114"/>
      <c r="N352" s="114"/>
      <c r="O352" s="113"/>
      <c r="P352" s="113"/>
      <c r="Q352" s="113"/>
      <c r="R352" s="148">
        <v>4680.28</v>
      </c>
      <c r="S352" s="113"/>
      <c r="T352" s="114"/>
      <c r="U352" s="153"/>
      <c r="V352" s="148">
        <v>4680.28</v>
      </c>
      <c r="W352" s="114"/>
      <c r="X352" s="115"/>
      <c r="Y352" s="125"/>
      <c r="Z352" s="125" t="s">
        <v>31</v>
      </c>
      <c r="AA352" s="126">
        <v>43901</v>
      </c>
      <c r="AB352" s="8" t="s">
        <v>628</v>
      </c>
    </row>
    <row r="353" ht="18" customHeight="1" spans="2:28">
      <c r="B353" s="137" t="s">
        <v>631</v>
      </c>
      <c r="C353" s="97">
        <v>298686485</v>
      </c>
      <c r="D353" s="97" t="s">
        <v>632</v>
      </c>
      <c r="E353" s="97">
        <v>16741725581</v>
      </c>
      <c r="F353" s="97" t="s">
        <v>27</v>
      </c>
      <c r="G353" s="138">
        <v>1000</v>
      </c>
      <c r="H353" s="138">
        <v>15771132386</v>
      </c>
      <c r="I353" s="97" t="s">
        <v>584</v>
      </c>
      <c r="J353" s="140" t="s">
        <v>103</v>
      </c>
      <c r="K353" s="98" t="s">
        <v>585</v>
      </c>
      <c r="L353" s="137" t="s">
        <v>631</v>
      </c>
      <c r="M353" s="114"/>
      <c r="N353" s="114"/>
      <c r="O353" s="113"/>
      <c r="P353" s="113"/>
      <c r="Q353" s="113"/>
      <c r="R353" s="148">
        <v>5063.28</v>
      </c>
      <c r="S353" s="113"/>
      <c r="T353" s="114"/>
      <c r="U353" s="153"/>
      <c r="V353" s="148">
        <v>5063.28</v>
      </c>
      <c r="W353" s="114"/>
      <c r="X353" s="115"/>
      <c r="Y353" s="125"/>
      <c r="Z353" s="125" t="s">
        <v>31</v>
      </c>
      <c r="AA353" s="126">
        <v>43901</v>
      </c>
      <c r="AB353" s="8" t="s">
        <v>628</v>
      </c>
    </row>
    <row r="354" ht="18" customHeight="1" spans="2:28">
      <c r="B354" s="137" t="s">
        <v>633</v>
      </c>
      <c r="C354" s="97">
        <v>869826330</v>
      </c>
      <c r="D354" s="97" t="s">
        <v>634</v>
      </c>
      <c r="E354" s="97">
        <v>16741725573</v>
      </c>
      <c r="F354" s="97" t="s">
        <v>27</v>
      </c>
      <c r="G354" s="138">
        <v>1000</v>
      </c>
      <c r="H354" s="138">
        <v>15771132386</v>
      </c>
      <c r="I354" s="97" t="s">
        <v>584</v>
      </c>
      <c r="J354" s="140" t="s">
        <v>103</v>
      </c>
      <c r="K354" s="98" t="s">
        <v>585</v>
      </c>
      <c r="L354" s="137" t="s">
        <v>633</v>
      </c>
      <c r="M354" s="114"/>
      <c r="N354" s="114"/>
      <c r="O354" s="113"/>
      <c r="P354" s="113"/>
      <c r="Q354" s="113"/>
      <c r="R354" s="148">
        <v>5151.06</v>
      </c>
      <c r="S354" s="113"/>
      <c r="T354" s="114"/>
      <c r="U354" s="153"/>
      <c r="V354" s="148">
        <v>5151.06</v>
      </c>
      <c r="W354" s="114"/>
      <c r="X354" s="115"/>
      <c r="Y354" s="125"/>
      <c r="Z354" s="125" t="s">
        <v>31</v>
      </c>
      <c r="AA354" s="126">
        <v>43901</v>
      </c>
      <c r="AB354" s="8" t="s">
        <v>628</v>
      </c>
    </row>
    <row r="355" ht="18" customHeight="1" spans="2:28">
      <c r="B355" s="137" t="s">
        <v>635</v>
      </c>
      <c r="C355" s="97">
        <v>993189999</v>
      </c>
      <c r="D355" s="97" t="s">
        <v>636</v>
      </c>
      <c r="E355" s="97">
        <v>16741725562</v>
      </c>
      <c r="F355" s="97" t="s">
        <v>27</v>
      </c>
      <c r="G355" s="138">
        <v>1000</v>
      </c>
      <c r="H355" s="138">
        <v>15771132386</v>
      </c>
      <c r="I355" s="97" t="s">
        <v>584</v>
      </c>
      <c r="J355" s="140" t="s">
        <v>103</v>
      </c>
      <c r="K355" s="98" t="s">
        <v>585</v>
      </c>
      <c r="L355" s="137" t="s">
        <v>635</v>
      </c>
      <c r="M355" s="114"/>
      <c r="N355" s="114"/>
      <c r="O355" s="113"/>
      <c r="P355" s="113"/>
      <c r="Q355" s="113"/>
      <c r="R355" s="148">
        <v>5058.79</v>
      </c>
      <c r="S355" s="113"/>
      <c r="T355" s="114"/>
      <c r="U355" s="153"/>
      <c r="V355" s="148">
        <v>5058.79</v>
      </c>
      <c r="W355" s="114"/>
      <c r="X355" s="115"/>
      <c r="Y355" s="125"/>
      <c r="Z355" s="125" t="s">
        <v>31</v>
      </c>
      <c r="AA355" s="126">
        <v>43901</v>
      </c>
      <c r="AB355" s="8" t="s">
        <v>628</v>
      </c>
    </row>
    <row r="356" ht="18" customHeight="1" spans="2:28">
      <c r="B356" s="137" t="s">
        <v>637</v>
      </c>
      <c r="C356" s="97">
        <v>822559049</v>
      </c>
      <c r="D356" s="97" t="s">
        <v>638</v>
      </c>
      <c r="E356" s="97">
        <v>16741725561</v>
      </c>
      <c r="F356" s="97" t="s">
        <v>27</v>
      </c>
      <c r="G356" s="138">
        <v>1000</v>
      </c>
      <c r="H356" s="138">
        <v>15771132386</v>
      </c>
      <c r="I356" s="97" t="s">
        <v>584</v>
      </c>
      <c r="J356" s="140" t="s">
        <v>103</v>
      </c>
      <c r="K356" s="98" t="s">
        <v>585</v>
      </c>
      <c r="L356" s="137" t="s">
        <v>637</v>
      </c>
      <c r="M356" s="114"/>
      <c r="N356" s="114"/>
      <c r="O356" s="113"/>
      <c r="P356" s="113"/>
      <c r="Q356" s="113"/>
      <c r="R356" s="148">
        <v>5061.55</v>
      </c>
      <c r="S356" s="113"/>
      <c r="T356" s="114"/>
      <c r="U356" s="153"/>
      <c r="V356" s="148">
        <v>5061.55</v>
      </c>
      <c r="W356" s="114"/>
      <c r="X356" s="115"/>
      <c r="Y356" s="125"/>
      <c r="Z356" s="125" t="s">
        <v>31</v>
      </c>
      <c r="AA356" s="126">
        <v>43901</v>
      </c>
      <c r="AB356" s="8" t="s">
        <v>628</v>
      </c>
    </row>
    <row r="357" s="1" customFormat="1" ht="19.9" customHeight="1" spans="2:28">
      <c r="B357" s="137" t="s">
        <v>639</v>
      </c>
      <c r="C357" s="98">
        <v>644359054</v>
      </c>
      <c r="D357" s="98" t="s">
        <v>640</v>
      </c>
      <c r="E357" s="97">
        <v>17102786719</v>
      </c>
      <c r="F357" s="97" t="s">
        <v>27</v>
      </c>
      <c r="G357" s="138">
        <v>1000</v>
      </c>
      <c r="H357" s="138">
        <v>13545435217</v>
      </c>
      <c r="I357" s="97" t="s">
        <v>284</v>
      </c>
      <c r="J357" s="141" t="s">
        <v>285</v>
      </c>
      <c r="K357" s="125" t="s">
        <v>286</v>
      </c>
      <c r="L357" s="137" t="s">
        <v>639</v>
      </c>
      <c r="M357" s="114"/>
      <c r="N357" s="114"/>
      <c r="O357" s="161"/>
      <c r="P357" s="161"/>
      <c r="Q357" s="161"/>
      <c r="R357" s="148">
        <v>5059.02</v>
      </c>
      <c r="S357" s="161"/>
      <c r="T357" s="114"/>
      <c r="U357" s="114"/>
      <c r="V357" s="148">
        <v>5059.02</v>
      </c>
      <c r="W357" s="114"/>
      <c r="X357" s="115"/>
      <c r="Y357" s="125"/>
      <c r="Z357" s="125" t="s">
        <v>31</v>
      </c>
      <c r="AA357" s="126">
        <v>43901</v>
      </c>
      <c r="AB357" s="8" t="s">
        <v>628</v>
      </c>
    </row>
    <row r="358" s="1" customFormat="1" ht="19.9" customHeight="1" spans="2:28">
      <c r="B358" s="137" t="s">
        <v>641</v>
      </c>
      <c r="C358" s="98">
        <v>358179816</v>
      </c>
      <c r="D358" s="98" t="s">
        <v>642</v>
      </c>
      <c r="E358" s="97">
        <v>17102786715</v>
      </c>
      <c r="F358" s="97" t="s">
        <v>27</v>
      </c>
      <c r="G358" s="138">
        <v>1000</v>
      </c>
      <c r="H358" s="138">
        <v>13545435217</v>
      </c>
      <c r="I358" s="97" t="s">
        <v>284</v>
      </c>
      <c r="J358" s="141" t="s">
        <v>285</v>
      </c>
      <c r="K358" s="125" t="s">
        <v>286</v>
      </c>
      <c r="L358" s="137" t="s">
        <v>641</v>
      </c>
      <c r="M358" s="114"/>
      <c r="N358" s="114"/>
      <c r="O358" s="161"/>
      <c r="P358" s="161"/>
      <c r="Q358" s="161"/>
      <c r="R358" s="148">
        <v>5190.29</v>
      </c>
      <c r="S358" s="161"/>
      <c r="T358" s="114"/>
      <c r="U358" s="114"/>
      <c r="V358" s="148">
        <v>5190.29</v>
      </c>
      <c r="W358" s="114"/>
      <c r="X358" s="115"/>
      <c r="Y358" s="125"/>
      <c r="Z358" s="125" t="s">
        <v>31</v>
      </c>
      <c r="AA358" s="126">
        <v>43901</v>
      </c>
      <c r="AB358" s="8" t="s">
        <v>628</v>
      </c>
    </row>
    <row r="359" s="1" customFormat="1" ht="19.9" customHeight="1" spans="2:28">
      <c r="B359" s="137" t="s">
        <v>643</v>
      </c>
      <c r="C359" s="98">
        <v>606713276</v>
      </c>
      <c r="D359" s="98" t="s">
        <v>644</v>
      </c>
      <c r="E359" s="97">
        <v>17102786711</v>
      </c>
      <c r="F359" s="97" t="s">
        <v>27</v>
      </c>
      <c r="G359" s="138">
        <v>1000</v>
      </c>
      <c r="H359" s="138">
        <v>13545435217</v>
      </c>
      <c r="I359" s="97" t="s">
        <v>284</v>
      </c>
      <c r="J359" s="141" t="s">
        <v>285</v>
      </c>
      <c r="K359" s="125" t="s">
        <v>286</v>
      </c>
      <c r="L359" s="137" t="s">
        <v>643</v>
      </c>
      <c r="M359" s="114"/>
      <c r="N359" s="114"/>
      <c r="O359" s="161"/>
      <c r="P359" s="161"/>
      <c r="Q359" s="161"/>
      <c r="R359" s="148">
        <v>4965.51</v>
      </c>
      <c r="S359" s="161"/>
      <c r="T359" s="114"/>
      <c r="U359" s="114"/>
      <c r="V359" s="148">
        <v>4965.51</v>
      </c>
      <c r="W359" s="114"/>
      <c r="X359" s="152"/>
      <c r="Y359" s="125"/>
      <c r="Z359" s="125" t="s">
        <v>31</v>
      </c>
      <c r="AA359" s="126">
        <v>43901</v>
      </c>
      <c r="AB359" s="8" t="s">
        <v>628</v>
      </c>
    </row>
    <row r="360" s="1" customFormat="1" ht="19.9" customHeight="1" spans="2:28">
      <c r="B360" s="137" t="s">
        <v>645</v>
      </c>
      <c r="C360" s="98">
        <v>544565910</v>
      </c>
      <c r="D360" s="98" t="s">
        <v>646</v>
      </c>
      <c r="E360" s="97">
        <v>17102786605</v>
      </c>
      <c r="F360" s="97" t="s">
        <v>27</v>
      </c>
      <c r="G360" s="138">
        <v>1000</v>
      </c>
      <c r="H360" s="138">
        <v>13545435217</v>
      </c>
      <c r="I360" s="97" t="s">
        <v>284</v>
      </c>
      <c r="J360" s="141" t="s">
        <v>285</v>
      </c>
      <c r="K360" s="125" t="s">
        <v>286</v>
      </c>
      <c r="L360" s="137" t="s">
        <v>645</v>
      </c>
      <c r="M360" s="114"/>
      <c r="N360" s="114"/>
      <c r="O360" s="161"/>
      <c r="P360" s="161"/>
      <c r="Q360" s="161"/>
      <c r="R360" s="148">
        <v>4962.34</v>
      </c>
      <c r="S360" s="161"/>
      <c r="T360" s="114"/>
      <c r="U360" s="114"/>
      <c r="V360" s="148">
        <v>4962.34</v>
      </c>
      <c r="W360" s="114"/>
      <c r="X360" s="152"/>
      <c r="Y360" s="125"/>
      <c r="Z360" s="125" t="s">
        <v>31</v>
      </c>
      <c r="AA360" s="126">
        <v>43901</v>
      </c>
      <c r="AB360" s="8" t="s">
        <v>628</v>
      </c>
    </row>
    <row r="361" s="1" customFormat="1" ht="19.9" customHeight="1" spans="2:28">
      <c r="B361" s="137" t="s">
        <v>647</v>
      </c>
      <c r="C361" s="98">
        <v>806850314</v>
      </c>
      <c r="D361" s="98" t="s">
        <v>648</v>
      </c>
      <c r="E361" s="97">
        <v>17102786606</v>
      </c>
      <c r="F361" s="97" t="s">
        <v>27</v>
      </c>
      <c r="G361" s="138">
        <v>1000</v>
      </c>
      <c r="H361" s="138">
        <v>13545435217</v>
      </c>
      <c r="I361" s="97" t="s">
        <v>284</v>
      </c>
      <c r="J361" s="141" t="s">
        <v>285</v>
      </c>
      <c r="K361" s="125" t="s">
        <v>286</v>
      </c>
      <c r="L361" s="137" t="s">
        <v>647</v>
      </c>
      <c r="M361" s="114"/>
      <c r="N361" s="114"/>
      <c r="O361" s="161"/>
      <c r="P361" s="161"/>
      <c r="Q361" s="161"/>
      <c r="R361" s="148">
        <v>9034.79</v>
      </c>
      <c r="S361" s="161"/>
      <c r="T361" s="114"/>
      <c r="U361" s="114"/>
      <c r="V361" s="148">
        <v>9034.79</v>
      </c>
      <c r="W361" s="114"/>
      <c r="X361" s="150"/>
      <c r="Y361" s="125"/>
      <c r="Z361" s="125" t="s">
        <v>31</v>
      </c>
      <c r="AA361" s="126">
        <v>43901</v>
      </c>
      <c r="AB361" s="8" t="s">
        <v>628</v>
      </c>
    </row>
    <row r="362" s="1" customFormat="1" ht="19.9" customHeight="1" spans="2:28">
      <c r="B362" s="137" t="s">
        <v>649</v>
      </c>
      <c r="C362" s="98">
        <v>736359655</v>
      </c>
      <c r="D362" s="98" t="s">
        <v>650</v>
      </c>
      <c r="E362" s="97">
        <v>17102786608</v>
      </c>
      <c r="F362" s="97" t="s">
        <v>27</v>
      </c>
      <c r="G362" s="138">
        <v>1000</v>
      </c>
      <c r="H362" s="138">
        <v>13545435217</v>
      </c>
      <c r="I362" s="97" t="s">
        <v>284</v>
      </c>
      <c r="J362" s="141" t="s">
        <v>285</v>
      </c>
      <c r="K362" s="125" t="s">
        <v>286</v>
      </c>
      <c r="L362" s="137" t="s">
        <v>649</v>
      </c>
      <c r="M362" s="114"/>
      <c r="N362" s="114"/>
      <c r="O362" s="161"/>
      <c r="P362" s="161"/>
      <c r="Q362" s="161"/>
      <c r="R362" s="148">
        <v>5101.75</v>
      </c>
      <c r="S362" s="161"/>
      <c r="T362" s="114"/>
      <c r="U362" s="114"/>
      <c r="V362" s="148">
        <v>5101.75</v>
      </c>
      <c r="W362" s="114"/>
      <c r="X362" s="115"/>
      <c r="Y362" s="125"/>
      <c r="Z362" s="125" t="s">
        <v>31</v>
      </c>
      <c r="AA362" s="126">
        <v>43901</v>
      </c>
      <c r="AB362" s="8" t="s">
        <v>628</v>
      </c>
    </row>
    <row r="363" s="1" customFormat="1" ht="19.9" customHeight="1" spans="2:28">
      <c r="B363" s="137" t="s">
        <v>651</v>
      </c>
      <c r="C363" s="97">
        <v>717255374</v>
      </c>
      <c r="D363" s="97" t="s">
        <v>652</v>
      </c>
      <c r="E363" s="97">
        <v>17102786609</v>
      </c>
      <c r="F363" s="97" t="s">
        <v>27</v>
      </c>
      <c r="G363" s="138">
        <v>1000</v>
      </c>
      <c r="H363" s="138">
        <v>13545435217</v>
      </c>
      <c r="I363" s="97" t="s">
        <v>284</v>
      </c>
      <c r="J363" s="141" t="s">
        <v>285</v>
      </c>
      <c r="K363" s="125" t="s">
        <v>286</v>
      </c>
      <c r="L363" s="137" t="s">
        <v>651</v>
      </c>
      <c r="M363" s="114"/>
      <c r="N363" s="114"/>
      <c r="O363" s="161"/>
      <c r="P363" s="161"/>
      <c r="Q363" s="161"/>
      <c r="R363" s="148">
        <v>5064.06</v>
      </c>
      <c r="S363" s="161"/>
      <c r="T363" s="114"/>
      <c r="U363" s="114"/>
      <c r="V363" s="148">
        <v>5064.06</v>
      </c>
      <c r="W363" s="114"/>
      <c r="X363" s="152"/>
      <c r="Y363" s="125"/>
      <c r="Z363" s="125" t="s">
        <v>31</v>
      </c>
      <c r="AA363" s="126">
        <v>43901</v>
      </c>
      <c r="AB363" s="8" t="s">
        <v>628</v>
      </c>
    </row>
    <row r="364" ht="18" customHeight="1" spans="2:28">
      <c r="B364" s="137" t="s">
        <v>653</v>
      </c>
      <c r="C364" s="97">
        <v>319126467</v>
      </c>
      <c r="D364" s="97" t="s">
        <v>654</v>
      </c>
      <c r="E364" s="97">
        <v>16741725569</v>
      </c>
      <c r="F364" s="97" t="s">
        <v>27</v>
      </c>
      <c r="G364" s="138">
        <v>1000</v>
      </c>
      <c r="H364" s="138">
        <v>15771132386</v>
      </c>
      <c r="I364" s="97" t="s">
        <v>584</v>
      </c>
      <c r="J364" s="140" t="s">
        <v>103</v>
      </c>
      <c r="K364" s="98" t="s">
        <v>585</v>
      </c>
      <c r="L364" s="137" t="s">
        <v>653</v>
      </c>
      <c r="M364" s="114"/>
      <c r="N364" s="114"/>
      <c r="O364" s="113"/>
      <c r="P364" s="113"/>
      <c r="Q364" s="113"/>
      <c r="R364" s="148">
        <v>4960.37</v>
      </c>
      <c r="S364" s="113"/>
      <c r="T364" s="114"/>
      <c r="U364" s="149"/>
      <c r="V364" s="148">
        <v>4960.37</v>
      </c>
      <c r="W364" s="114"/>
      <c r="X364" s="115"/>
      <c r="Y364" s="125"/>
      <c r="Z364" s="125" t="s">
        <v>31</v>
      </c>
      <c r="AA364" s="126">
        <v>43901</v>
      </c>
      <c r="AB364" s="8" t="s">
        <v>655</v>
      </c>
    </row>
    <row r="365" ht="18" customHeight="1" spans="2:28">
      <c r="B365" s="137" t="s">
        <v>656</v>
      </c>
      <c r="C365" s="97">
        <v>449206597</v>
      </c>
      <c r="D365" s="97" t="s">
        <v>657</v>
      </c>
      <c r="E365" s="97">
        <v>16741725543</v>
      </c>
      <c r="F365" s="97" t="s">
        <v>27</v>
      </c>
      <c r="G365" s="138">
        <v>1000</v>
      </c>
      <c r="H365" s="138">
        <v>15771132386</v>
      </c>
      <c r="I365" s="97" t="s">
        <v>584</v>
      </c>
      <c r="J365" s="140" t="s">
        <v>103</v>
      </c>
      <c r="K365" s="98" t="s">
        <v>585</v>
      </c>
      <c r="L365" s="137" t="s">
        <v>656</v>
      </c>
      <c r="M365" s="114"/>
      <c r="N365" s="114"/>
      <c r="O365" s="113"/>
      <c r="P365" s="113"/>
      <c r="Q365" s="113"/>
      <c r="R365" s="148">
        <v>5064.63</v>
      </c>
      <c r="S365" s="113"/>
      <c r="T365" s="114"/>
      <c r="U365" s="149"/>
      <c r="V365" s="148">
        <v>5064.63</v>
      </c>
      <c r="W365" s="114"/>
      <c r="X365" s="115"/>
      <c r="Y365" s="125"/>
      <c r="Z365" s="125" t="s">
        <v>31</v>
      </c>
      <c r="AA365" s="126">
        <v>43901</v>
      </c>
      <c r="AB365" s="8" t="s">
        <v>655</v>
      </c>
    </row>
    <row r="366" ht="18" customHeight="1"/>
    <row r="367" ht="18" customHeight="1" spans="7:23">
      <c r="G367" s="23">
        <f>SUM(G188:G366)</f>
        <v>178000</v>
      </c>
      <c r="R367" s="47">
        <f>SUM(R141:R366)</f>
        <v>2335230.33</v>
      </c>
      <c r="V367" s="47">
        <f>SUM(V188:V366)</f>
        <v>1108171.87</v>
      </c>
      <c r="W367" s="4">
        <f>SUM(W188:W366)</f>
        <v>0</v>
      </c>
    </row>
    <row r="368" ht="18" customHeight="1" spans="22:22">
      <c r="V368" s="47">
        <f>V367+W367</f>
        <v>1108171.87</v>
      </c>
    </row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 spans="13:30">
      <c r="M379" s="112" t="s">
        <v>658</v>
      </c>
      <c r="N379" s="112" t="s">
        <v>659</v>
      </c>
      <c r="O379" s="112" t="s">
        <v>660</v>
      </c>
      <c r="P379" s="112" t="s">
        <v>661</v>
      </c>
      <c r="Q379" s="47" t="s">
        <v>23</v>
      </c>
      <c r="R379" s="178" t="s">
        <v>24</v>
      </c>
      <c r="X379" s="4"/>
      <c r="Z379" s="9"/>
      <c r="AA379" s="4"/>
      <c r="AB379" s="4"/>
      <c r="AC379" s="10"/>
      <c r="AD379" s="11"/>
    </row>
    <row r="380" ht="18" customHeight="1" spans="2:29">
      <c r="B380" s="164" t="s">
        <v>662</v>
      </c>
      <c r="C380" s="165">
        <v>154870128</v>
      </c>
      <c r="D380" s="165" t="s">
        <v>663</v>
      </c>
      <c r="E380" s="166">
        <v>16504175990</v>
      </c>
      <c r="F380" s="165" t="s">
        <v>664</v>
      </c>
      <c r="G380" s="165">
        <v>1000</v>
      </c>
      <c r="H380" s="165">
        <v>13422075559</v>
      </c>
      <c r="I380" s="165" t="s">
        <v>567</v>
      </c>
      <c r="J380" s="167" t="s">
        <v>29</v>
      </c>
      <c r="K380" s="168" t="s">
        <v>568</v>
      </c>
      <c r="L380" s="164" t="s">
        <v>662</v>
      </c>
      <c r="M380" s="169">
        <v>0</v>
      </c>
      <c r="N380" s="169"/>
      <c r="O380" s="169"/>
      <c r="P380" s="170"/>
      <c r="Q380" s="168" t="s">
        <v>31</v>
      </c>
      <c r="R380" s="179">
        <v>43913</v>
      </c>
      <c r="S380" s="87" t="s">
        <v>665</v>
      </c>
      <c r="T380" s="6"/>
      <c r="U380" s="6"/>
      <c r="V380" s="6"/>
      <c r="W380" s="6"/>
      <c r="X380" s="6"/>
      <c r="Y380" s="6"/>
      <c r="Z380" s="6"/>
      <c r="AA380" s="6"/>
      <c r="AB380" s="6"/>
      <c r="AC380" s="124"/>
    </row>
    <row r="381" ht="18" customHeight="1" spans="2:29">
      <c r="B381" s="164" t="s">
        <v>666</v>
      </c>
      <c r="C381" s="165">
        <v>129795212</v>
      </c>
      <c r="D381" s="165" t="s">
        <v>667</v>
      </c>
      <c r="E381" s="165">
        <v>17192714993</v>
      </c>
      <c r="F381" s="165" t="s">
        <v>27</v>
      </c>
      <c r="G381" s="165">
        <v>1000</v>
      </c>
      <c r="H381" s="165">
        <v>18672882330</v>
      </c>
      <c r="I381" s="165" t="s">
        <v>361</v>
      </c>
      <c r="J381" s="171" t="s">
        <v>367</v>
      </c>
      <c r="K381" s="168" t="s">
        <v>362</v>
      </c>
      <c r="L381" s="164" t="s">
        <v>666</v>
      </c>
      <c r="M381" s="169">
        <v>0</v>
      </c>
      <c r="N381" s="169"/>
      <c r="O381" s="172"/>
      <c r="P381" s="173"/>
      <c r="Q381" s="168" t="s">
        <v>31</v>
      </c>
      <c r="R381" s="179">
        <v>43913</v>
      </c>
      <c r="S381" s="87" t="s">
        <v>668</v>
      </c>
      <c r="T381" s="6"/>
      <c r="U381" s="6"/>
      <c r="V381" s="6"/>
      <c r="W381" s="6"/>
      <c r="X381" s="6"/>
      <c r="Y381" s="6"/>
      <c r="Z381" s="6"/>
      <c r="AA381" s="6"/>
      <c r="AB381" s="6"/>
      <c r="AC381" s="124"/>
    </row>
    <row r="382" ht="18" customHeight="1" spans="2:29">
      <c r="B382" s="164" t="s">
        <v>669</v>
      </c>
      <c r="C382" s="165">
        <v>850834450</v>
      </c>
      <c r="D382" s="165" t="s">
        <v>670</v>
      </c>
      <c r="E382" s="165">
        <v>17192714589</v>
      </c>
      <c r="F382" s="165" t="s">
        <v>27</v>
      </c>
      <c r="G382" s="165">
        <v>1000</v>
      </c>
      <c r="H382" s="165">
        <v>18672882330</v>
      </c>
      <c r="I382" s="165" t="s">
        <v>361</v>
      </c>
      <c r="J382" s="171" t="s">
        <v>367</v>
      </c>
      <c r="K382" s="168" t="s">
        <v>362</v>
      </c>
      <c r="L382" s="164" t="s">
        <v>669</v>
      </c>
      <c r="M382" s="169">
        <v>0</v>
      </c>
      <c r="N382" s="169"/>
      <c r="O382" s="172"/>
      <c r="P382" s="173"/>
      <c r="Q382" s="168" t="s">
        <v>31</v>
      </c>
      <c r="R382" s="179">
        <v>43913</v>
      </c>
      <c r="S382" s="87" t="s">
        <v>668</v>
      </c>
      <c r="T382" s="6"/>
      <c r="U382" s="6"/>
      <c r="V382" s="6"/>
      <c r="W382" s="6"/>
      <c r="X382" s="6"/>
      <c r="Y382" s="6"/>
      <c r="Z382" s="6"/>
      <c r="AA382" s="6"/>
      <c r="AB382" s="6"/>
      <c r="AC382" s="124"/>
    </row>
    <row r="383" ht="18" customHeight="1" spans="2:29">
      <c r="B383" s="164" t="s">
        <v>671</v>
      </c>
      <c r="C383" s="165">
        <v>243111393</v>
      </c>
      <c r="D383" s="165" t="s">
        <v>672</v>
      </c>
      <c r="E383" s="165">
        <v>17192710478</v>
      </c>
      <c r="F383" s="165" t="s">
        <v>27</v>
      </c>
      <c r="G383" s="165">
        <v>1000</v>
      </c>
      <c r="H383" s="165">
        <v>13545476959</v>
      </c>
      <c r="I383" s="165" t="s">
        <v>265</v>
      </c>
      <c r="J383" s="174" t="s">
        <v>109</v>
      </c>
      <c r="K383" s="168" t="s">
        <v>266</v>
      </c>
      <c r="L383" s="164" t="s">
        <v>671</v>
      </c>
      <c r="M383" s="169">
        <v>0</v>
      </c>
      <c r="N383" s="169"/>
      <c r="O383" s="172"/>
      <c r="P383" s="173"/>
      <c r="Q383" s="168" t="s">
        <v>31</v>
      </c>
      <c r="R383" s="179">
        <v>43913</v>
      </c>
      <c r="S383" s="8" t="s">
        <v>673</v>
      </c>
      <c r="T383" s="6"/>
      <c r="U383" s="6"/>
      <c r="V383" s="6"/>
      <c r="W383" s="6"/>
      <c r="X383" s="6"/>
      <c r="Y383" s="6"/>
      <c r="Z383" s="6"/>
      <c r="AA383" s="6"/>
      <c r="AB383" s="6"/>
      <c r="AC383" s="124"/>
    </row>
    <row r="384" ht="18" customHeight="1" spans="2:29">
      <c r="B384" s="164" t="s">
        <v>674</v>
      </c>
      <c r="C384" s="165">
        <v>128051264</v>
      </c>
      <c r="D384" s="165" t="s">
        <v>675</v>
      </c>
      <c r="E384" s="165">
        <v>17192711408</v>
      </c>
      <c r="F384" s="165" t="s">
        <v>27</v>
      </c>
      <c r="G384" s="165">
        <v>1000</v>
      </c>
      <c r="H384" s="165">
        <v>13545476959</v>
      </c>
      <c r="I384" s="165" t="s">
        <v>265</v>
      </c>
      <c r="J384" s="175" t="s">
        <v>103</v>
      </c>
      <c r="K384" s="168" t="s">
        <v>266</v>
      </c>
      <c r="L384" s="164" t="s">
        <v>674</v>
      </c>
      <c r="M384" s="169">
        <v>0</v>
      </c>
      <c r="N384" s="169"/>
      <c r="O384" s="172"/>
      <c r="P384" s="173"/>
      <c r="Q384" s="168" t="s">
        <v>31</v>
      </c>
      <c r="R384" s="179">
        <v>43913</v>
      </c>
      <c r="S384" s="8" t="s">
        <v>673</v>
      </c>
      <c r="T384" s="6"/>
      <c r="U384" s="6"/>
      <c r="V384" s="6"/>
      <c r="W384" s="6"/>
      <c r="X384" s="6"/>
      <c r="Y384" s="6"/>
      <c r="Z384" s="6"/>
      <c r="AA384" s="6"/>
      <c r="AB384" s="6"/>
      <c r="AC384" s="124"/>
    </row>
    <row r="385" ht="18" customHeight="1" spans="2:29">
      <c r="B385" s="164" t="s">
        <v>676</v>
      </c>
      <c r="C385" s="165">
        <v>356428951</v>
      </c>
      <c r="D385" s="165" t="s">
        <v>677</v>
      </c>
      <c r="E385" s="165">
        <v>17192711429</v>
      </c>
      <c r="F385" s="165" t="s">
        <v>27</v>
      </c>
      <c r="G385" s="165">
        <v>1000</v>
      </c>
      <c r="H385" s="165">
        <v>13545476959</v>
      </c>
      <c r="I385" s="165" t="s">
        <v>265</v>
      </c>
      <c r="J385" s="175" t="s">
        <v>103</v>
      </c>
      <c r="K385" s="168" t="s">
        <v>266</v>
      </c>
      <c r="L385" s="164" t="s">
        <v>676</v>
      </c>
      <c r="M385" s="169">
        <v>0</v>
      </c>
      <c r="N385" s="169"/>
      <c r="O385" s="172"/>
      <c r="P385" s="173"/>
      <c r="Q385" s="168" t="s">
        <v>31</v>
      </c>
      <c r="R385" s="179">
        <v>43913</v>
      </c>
      <c r="S385" s="8" t="s">
        <v>673</v>
      </c>
      <c r="T385" s="6"/>
      <c r="U385" s="6"/>
      <c r="V385" s="6"/>
      <c r="W385" s="6"/>
      <c r="X385" s="6"/>
      <c r="Y385" s="6"/>
      <c r="Z385" s="6"/>
      <c r="AA385" s="6"/>
      <c r="AB385" s="6"/>
      <c r="AC385" s="124"/>
    </row>
    <row r="386" ht="18" customHeight="1" spans="2:29">
      <c r="B386" s="164" t="s">
        <v>678</v>
      </c>
      <c r="C386" s="165">
        <v>226171846</v>
      </c>
      <c r="D386" s="165" t="s">
        <v>679</v>
      </c>
      <c r="E386" s="165">
        <v>17192714829</v>
      </c>
      <c r="F386" s="165" t="s">
        <v>27</v>
      </c>
      <c r="G386" s="165">
        <v>1000</v>
      </c>
      <c r="H386" s="165">
        <v>15072125895</v>
      </c>
      <c r="I386" s="165" t="s">
        <v>680</v>
      </c>
      <c r="J386" s="175" t="s">
        <v>103</v>
      </c>
      <c r="K386" s="168" t="s">
        <v>681</v>
      </c>
      <c r="L386" s="164" t="s">
        <v>678</v>
      </c>
      <c r="M386" s="169">
        <v>0</v>
      </c>
      <c r="N386" s="169"/>
      <c r="O386" s="172"/>
      <c r="P386" s="173"/>
      <c r="Q386" s="168" t="s">
        <v>31</v>
      </c>
      <c r="R386" s="179">
        <v>43913</v>
      </c>
      <c r="S386" s="8" t="s">
        <v>673</v>
      </c>
      <c r="T386" s="6"/>
      <c r="U386" s="6"/>
      <c r="V386" s="6"/>
      <c r="W386" s="6"/>
      <c r="X386" s="6"/>
      <c r="Y386" s="6"/>
      <c r="Z386" s="6"/>
      <c r="AA386" s="6"/>
      <c r="AB386" s="6"/>
      <c r="AC386" s="124"/>
    </row>
    <row r="387" ht="18" customHeight="1" spans="2:29">
      <c r="B387" s="164" t="s">
        <v>682</v>
      </c>
      <c r="C387" s="165">
        <v>967630827</v>
      </c>
      <c r="D387" s="165" t="s">
        <v>683</v>
      </c>
      <c r="E387" s="165">
        <v>17192714936</v>
      </c>
      <c r="F387" s="165" t="s">
        <v>27</v>
      </c>
      <c r="G387" s="165">
        <v>1000</v>
      </c>
      <c r="H387" s="165">
        <v>15072125895</v>
      </c>
      <c r="I387" s="165" t="s">
        <v>680</v>
      </c>
      <c r="J387" s="176" t="s">
        <v>285</v>
      </c>
      <c r="K387" s="168" t="s">
        <v>681</v>
      </c>
      <c r="L387" s="164" t="s">
        <v>682</v>
      </c>
      <c r="M387" s="169">
        <v>0</v>
      </c>
      <c r="N387" s="169"/>
      <c r="O387" s="172"/>
      <c r="P387" s="173"/>
      <c r="Q387" s="168" t="s">
        <v>31</v>
      </c>
      <c r="R387" s="179">
        <v>43913</v>
      </c>
      <c r="S387" s="8" t="s">
        <v>673</v>
      </c>
      <c r="T387" s="6"/>
      <c r="U387" s="6"/>
      <c r="V387" s="6"/>
      <c r="W387" s="6"/>
      <c r="X387" s="6"/>
      <c r="Y387" s="6"/>
      <c r="Z387" s="6"/>
      <c r="AA387" s="6"/>
      <c r="AB387" s="6"/>
      <c r="AC387" s="124"/>
    </row>
    <row r="388" s="1" customFormat="1" ht="18" customHeight="1" spans="2:29">
      <c r="B388" s="164" t="s">
        <v>684</v>
      </c>
      <c r="C388" s="165">
        <v>747488052</v>
      </c>
      <c r="D388" s="165" t="s">
        <v>685</v>
      </c>
      <c r="E388" s="165">
        <v>17192714491</v>
      </c>
      <c r="F388" s="165" t="s">
        <v>27</v>
      </c>
      <c r="G388" s="165">
        <v>1000</v>
      </c>
      <c r="H388" s="165">
        <v>18872118075</v>
      </c>
      <c r="I388" s="165" t="s">
        <v>389</v>
      </c>
      <c r="J388" s="177" t="s">
        <v>29</v>
      </c>
      <c r="K388" s="168" t="s">
        <v>390</v>
      </c>
      <c r="L388" s="164" t="s">
        <v>684</v>
      </c>
      <c r="M388" s="169">
        <v>0</v>
      </c>
      <c r="N388" s="169"/>
      <c r="O388" s="172"/>
      <c r="P388" s="173"/>
      <c r="Q388" s="168" t="s">
        <v>31</v>
      </c>
      <c r="R388" s="179">
        <v>43913</v>
      </c>
      <c r="S388" s="8" t="s">
        <v>686</v>
      </c>
      <c r="AC388" s="271"/>
    </row>
    <row r="389" s="1" customFormat="1" ht="18" customHeight="1" spans="2:29">
      <c r="B389" s="164" t="s">
        <v>687</v>
      </c>
      <c r="C389" s="165">
        <v>534913361</v>
      </c>
      <c r="D389" s="165" t="s">
        <v>688</v>
      </c>
      <c r="E389" s="165">
        <v>17192710956</v>
      </c>
      <c r="F389" s="165" t="s">
        <v>27</v>
      </c>
      <c r="G389" s="165">
        <v>1000</v>
      </c>
      <c r="H389" s="165">
        <v>13545476959</v>
      </c>
      <c r="I389" s="165" t="s">
        <v>265</v>
      </c>
      <c r="J389" s="174" t="s">
        <v>109</v>
      </c>
      <c r="K389" s="168" t="s">
        <v>266</v>
      </c>
      <c r="L389" s="164" t="s">
        <v>687</v>
      </c>
      <c r="M389" s="169">
        <v>0</v>
      </c>
      <c r="N389" s="169"/>
      <c r="O389" s="172"/>
      <c r="P389" s="173"/>
      <c r="Q389" s="168" t="s">
        <v>31</v>
      </c>
      <c r="R389" s="179">
        <v>43913</v>
      </c>
      <c r="S389" s="8" t="s">
        <v>686</v>
      </c>
      <c r="AC389" s="271"/>
    </row>
    <row r="390" ht="18" customHeight="1" spans="2:29">
      <c r="B390" s="164" t="s">
        <v>689</v>
      </c>
      <c r="C390" s="165">
        <v>227144798</v>
      </c>
      <c r="D390" s="165" t="s">
        <v>690</v>
      </c>
      <c r="E390" s="165">
        <v>17192714945</v>
      </c>
      <c r="F390" s="165" t="s">
        <v>27</v>
      </c>
      <c r="G390" s="165">
        <v>1000</v>
      </c>
      <c r="H390" s="165">
        <v>15072125895</v>
      </c>
      <c r="I390" s="165" t="s">
        <v>680</v>
      </c>
      <c r="J390" s="176" t="s">
        <v>285</v>
      </c>
      <c r="K390" s="168" t="s">
        <v>681</v>
      </c>
      <c r="L390" s="164" t="s">
        <v>689</v>
      </c>
      <c r="M390" s="169">
        <v>0</v>
      </c>
      <c r="N390" s="169"/>
      <c r="O390" s="172"/>
      <c r="P390" s="173"/>
      <c r="Q390" s="168" t="s">
        <v>31</v>
      </c>
      <c r="R390" s="179">
        <v>43913</v>
      </c>
      <c r="S390" s="8" t="s">
        <v>691</v>
      </c>
      <c r="T390" s="180"/>
      <c r="U390" s="180"/>
      <c r="V390" s="6"/>
      <c r="W390" s="6"/>
      <c r="X390" s="6"/>
      <c r="Y390" s="6"/>
      <c r="Z390" s="6"/>
      <c r="AA390" s="6"/>
      <c r="AB390" s="6"/>
      <c r="AC390" s="124"/>
    </row>
    <row r="391" ht="18" customHeight="1" spans="2:29">
      <c r="B391" s="164" t="s">
        <v>692</v>
      </c>
      <c r="C391" s="165">
        <v>141896778</v>
      </c>
      <c r="D391" s="165" t="s">
        <v>693</v>
      </c>
      <c r="E391" s="165">
        <v>17192715354</v>
      </c>
      <c r="F391" s="165" t="s">
        <v>27</v>
      </c>
      <c r="G391" s="165">
        <v>1000</v>
      </c>
      <c r="H391" s="165">
        <v>18672882330</v>
      </c>
      <c r="I391" s="165" t="s">
        <v>361</v>
      </c>
      <c r="J391" s="174" t="s">
        <v>109</v>
      </c>
      <c r="K391" s="168" t="s">
        <v>362</v>
      </c>
      <c r="L391" s="164" t="s">
        <v>692</v>
      </c>
      <c r="M391" s="169">
        <v>7844.6</v>
      </c>
      <c r="N391" s="169">
        <f>M391-O391</f>
        <v>2844.6</v>
      </c>
      <c r="O391" s="172">
        <v>5000</v>
      </c>
      <c r="P391" s="170" t="s">
        <v>1833</v>
      </c>
      <c r="Q391" s="168" t="s">
        <v>31</v>
      </c>
      <c r="R391" s="179">
        <v>43913</v>
      </c>
      <c r="S391" s="8" t="s">
        <v>694</v>
      </c>
      <c r="T391" s="6"/>
      <c r="U391" s="6"/>
      <c r="V391" s="6"/>
      <c r="W391" s="6"/>
      <c r="X391" s="6"/>
      <c r="Y391" s="6"/>
      <c r="Z391" s="6"/>
      <c r="AA391" s="6"/>
      <c r="AB391" s="6"/>
      <c r="AC391" s="124"/>
    </row>
    <row r="392" ht="18" customHeight="1" spans="2:29">
      <c r="B392" s="164" t="s">
        <v>695</v>
      </c>
      <c r="C392" s="165">
        <v>462277319</v>
      </c>
      <c r="D392" s="165" t="s">
        <v>696</v>
      </c>
      <c r="E392" s="165">
        <v>17192715608</v>
      </c>
      <c r="F392" s="165" t="s">
        <v>27</v>
      </c>
      <c r="G392" s="165">
        <v>1000</v>
      </c>
      <c r="H392" s="165">
        <v>18672882330</v>
      </c>
      <c r="I392" s="165" t="s">
        <v>361</v>
      </c>
      <c r="J392" s="171" t="s">
        <v>367</v>
      </c>
      <c r="K392" s="168" t="s">
        <v>362</v>
      </c>
      <c r="L392" s="164" t="s">
        <v>695</v>
      </c>
      <c r="M392" s="169">
        <v>8642.37</v>
      </c>
      <c r="N392" s="169">
        <f t="shared" ref="N392:N394" si="16">M392-O392</f>
        <v>0</v>
      </c>
      <c r="O392" s="172">
        <v>8642.37</v>
      </c>
      <c r="P392" s="170" t="s">
        <v>1833</v>
      </c>
      <c r="Q392" s="168" t="s">
        <v>31</v>
      </c>
      <c r="R392" s="179">
        <v>43913</v>
      </c>
      <c r="S392" s="8" t="s">
        <v>694</v>
      </c>
      <c r="T392" s="6"/>
      <c r="U392" s="6"/>
      <c r="V392" s="6"/>
      <c r="W392" s="6"/>
      <c r="X392" s="6"/>
      <c r="Y392" s="6"/>
      <c r="Z392" s="6"/>
      <c r="AA392" s="6"/>
      <c r="AB392" s="6"/>
      <c r="AC392" s="124"/>
    </row>
    <row r="393" ht="18" customHeight="1" spans="2:29">
      <c r="B393" s="164" t="s">
        <v>697</v>
      </c>
      <c r="C393" s="165">
        <v>461654074</v>
      </c>
      <c r="D393" s="165" t="s">
        <v>698</v>
      </c>
      <c r="E393" s="165">
        <v>17192714986</v>
      </c>
      <c r="F393" s="165" t="s">
        <v>27</v>
      </c>
      <c r="G393" s="165">
        <v>1000</v>
      </c>
      <c r="H393" s="165">
        <v>18672882330</v>
      </c>
      <c r="I393" s="165" t="s">
        <v>361</v>
      </c>
      <c r="J393" s="171" t="s">
        <v>367</v>
      </c>
      <c r="K393" s="168" t="s">
        <v>362</v>
      </c>
      <c r="L393" s="164" t="s">
        <v>697</v>
      </c>
      <c r="M393" s="169">
        <v>7846.19</v>
      </c>
      <c r="N393" s="169">
        <f t="shared" si="16"/>
        <v>2846.19</v>
      </c>
      <c r="O393" s="172">
        <v>5000</v>
      </c>
      <c r="P393" s="170" t="s">
        <v>1833</v>
      </c>
      <c r="Q393" s="168" t="s">
        <v>31</v>
      </c>
      <c r="R393" s="179">
        <v>43923</v>
      </c>
      <c r="S393" s="8" t="s">
        <v>694</v>
      </c>
      <c r="T393" s="6"/>
      <c r="U393" s="6"/>
      <c r="V393" s="6"/>
      <c r="W393" s="6"/>
      <c r="X393" s="6"/>
      <c r="Y393" s="6"/>
      <c r="Z393" s="6"/>
      <c r="AA393" s="6"/>
      <c r="AB393" s="6"/>
      <c r="AC393" s="124"/>
    </row>
    <row r="394" ht="18" customHeight="1" spans="2:29">
      <c r="B394" s="164" t="s">
        <v>699</v>
      </c>
      <c r="C394" s="165">
        <v>516375951</v>
      </c>
      <c r="D394" s="165" t="s">
        <v>700</v>
      </c>
      <c r="E394" s="165">
        <v>17192714586</v>
      </c>
      <c r="F394" s="165" t="s">
        <v>27</v>
      </c>
      <c r="G394" s="165">
        <v>1000</v>
      </c>
      <c r="H394" s="165">
        <v>18672882330</v>
      </c>
      <c r="I394" s="165" t="s">
        <v>361</v>
      </c>
      <c r="J394" s="171" t="s">
        <v>367</v>
      </c>
      <c r="K394" s="168" t="s">
        <v>362</v>
      </c>
      <c r="L394" s="164" t="s">
        <v>699</v>
      </c>
      <c r="M394" s="169">
        <v>7947.58</v>
      </c>
      <c r="N394" s="169">
        <f t="shared" si="16"/>
        <v>2947.58</v>
      </c>
      <c r="O394" s="172">
        <v>5000</v>
      </c>
      <c r="P394" s="170" t="s">
        <v>1833</v>
      </c>
      <c r="Q394" s="168" t="s">
        <v>31</v>
      </c>
      <c r="R394" s="179">
        <v>43913</v>
      </c>
      <c r="S394" s="8" t="s">
        <v>694</v>
      </c>
      <c r="T394" s="6"/>
      <c r="U394" s="6"/>
      <c r="V394" s="6"/>
      <c r="W394" s="6"/>
      <c r="X394" s="6"/>
      <c r="Y394" s="6"/>
      <c r="Z394" s="6"/>
      <c r="AA394" s="6"/>
      <c r="AB394" s="6"/>
      <c r="AC394" s="124"/>
    </row>
    <row r="395" ht="18" customHeight="1" spans="2:29">
      <c r="B395" s="164" t="s">
        <v>701</v>
      </c>
      <c r="C395" s="165">
        <v>822304964</v>
      </c>
      <c r="D395" s="165" t="s">
        <v>702</v>
      </c>
      <c r="E395" s="165">
        <v>17192710461</v>
      </c>
      <c r="F395" s="165" t="s">
        <v>27</v>
      </c>
      <c r="G395" s="165">
        <v>1000</v>
      </c>
      <c r="H395" s="165">
        <v>13545476959</v>
      </c>
      <c r="I395" s="165" t="s">
        <v>265</v>
      </c>
      <c r="J395" s="174" t="s">
        <v>109</v>
      </c>
      <c r="K395" s="168" t="s">
        <v>266</v>
      </c>
      <c r="L395" s="164" t="s">
        <v>701</v>
      </c>
      <c r="M395" s="169">
        <v>7944.43</v>
      </c>
      <c r="N395" s="169"/>
      <c r="O395" s="169"/>
      <c r="P395" s="170"/>
      <c r="Q395" s="168" t="s">
        <v>31</v>
      </c>
      <c r="R395" s="179">
        <v>43913</v>
      </c>
      <c r="S395" s="8" t="s">
        <v>703</v>
      </c>
      <c r="T395" s="6"/>
      <c r="U395" s="6"/>
      <c r="V395" s="6"/>
      <c r="W395" s="6"/>
      <c r="X395" s="6"/>
      <c r="Y395" s="6"/>
      <c r="Z395" s="6"/>
      <c r="AA395" s="6"/>
      <c r="AB395" s="6"/>
      <c r="AC395" s="124"/>
    </row>
    <row r="396" ht="18" customHeight="1" spans="2:29">
      <c r="B396" s="164" t="s">
        <v>704</v>
      </c>
      <c r="C396" s="165">
        <v>690791128</v>
      </c>
      <c r="D396" s="165" t="s">
        <v>705</v>
      </c>
      <c r="E396" s="165">
        <v>17192710731</v>
      </c>
      <c r="F396" s="165" t="s">
        <v>27</v>
      </c>
      <c r="G396" s="165">
        <v>1000</v>
      </c>
      <c r="H396" s="165">
        <v>13545476959</v>
      </c>
      <c r="I396" s="165" t="s">
        <v>265</v>
      </c>
      <c r="J396" s="174" t="s">
        <v>109</v>
      </c>
      <c r="K396" s="168" t="s">
        <v>266</v>
      </c>
      <c r="L396" s="164" t="s">
        <v>704</v>
      </c>
      <c r="M396" s="169">
        <v>7849.91</v>
      </c>
      <c r="N396" s="169"/>
      <c r="O396" s="169"/>
      <c r="P396" s="170"/>
      <c r="Q396" s="168" t="s">
        <v>31</v>
      </c>
      <c r="R396" s="179">
        <v>43913</v>
      </c>
      <c r="S396" s="8" t="s">
        <v>703</v>
      </c>
      <c r="T396" s="6"/>
      <c r="U396" s="6"/>
      <c r="V396" s="6"/>
      <c r="W396" s="6"/>
      <c r="X396" s="6"/>
      <c r="Y396" s="6"/>
      <c r="Z396" s="6"/>
      <c r="AA396" s="6"/>
      <c r="AB396" s="6"/>
      <c r="AC396" s="124"/>
    </row>
    <row r="397" ht="18" customHeight="1" spans="2:29">
      <c r="B397" s="164" t="s">
        <v>706</v>
      </c>
      <c r="C397" s="165">
        <v>343625652</v>
      </c>
      <c r="D397" s="165" t="s">
        <v>707</v>
      </c>
      <c r="E397" s="165">
        <v>17192710998</v>
      </c>
      <c r="F397" s="165" t="s">
        <v>27</v>
      </c>
      <c r="G397" s="165">
        <v>1000</v>
      </c>
      <c r="H397" s="165">
        <v>13545476959</v>
      </c>
      <c r="I397" s="165" t="s">
        <v>265</v>
      </c>
      <c r="J397" s="174" t="s">
        <v>109</v>
      </c>
      <c r="K397" s="168" t="s">
        <v>266</v>
      </c>
      <c r="L397" s="164" t="s">
        <v>706</v>
      </c>
      <c r="M397" s="169">
        <v>7945.74</v>
      </c>
      <c r="N397" s="169"/>
      <c r="O397" s="169"/>
      <c r="P397" s="170"/>
      <c r="Q397" s="168" t="s">
        <v>31</v>
      </c>
      <c r="R397" s="179">
        <v>43913</v>
      </c>
      <c r="S397" s="8" t="s">
        <v>703</v>
      </c>
      <c r="T397" s="6"/>
      <c r="U397" s="6"/>
      <c r="V397" s="6"/>
      <c r="W397" s="6"/>
      <c r="X397" s="6"/>
      <c r="Y397" s="6"/>
      <c r="Z397" s="6"/>
      <c r="AA397" s="6"/>
      <c r="AB397" s="6"/>
      <c r="AC397" s="124"/>
    </row>
    <row r="398" ht="18" customHeight="1" spans="2:29">
      <c r="B398" s="164" t="s">
        <v>708</v>
      </c>
      <c r="C398" s="165">
        <v>921774161</v>
      </c>
      <c r="D398" s="165" t="s">
        <v>709</v>
      </c>
      <c r="E398" s="165">
        <v>17192715334</v>
      </c>
      <c r="F398" s="165" t="s">
        <v>27</v>
      </c>
      <c r="G398" s="165">
        <v>1000</v>
      </c>
      <c r="H398" s="165">
        <v>18672882330</v>
      </c>
      <c r="I398" s="165" t="s">
        <v>361</v>
      </c>
      <c r="J398" s="174" t="s">
        <v>109</v>
      </c>
      <c r="K398" s="168" t="s">
        <v>362</v>
      </c>
      <c r="L398" s="164" t="s">
        <v>708</v>
      </c>
      <c r="M398" s="169">
        <v>8048.71</v>
      </c>
      <c r="N398" s="169"/>
      <c r="O398" s="169"/>
      <c r="P398" s="170"/>
      <c r="Q398" s="168" t="s">
        <v>31</v>
      </c>
      <c r="R398" s="179">
        <v>43913</v>
      </c>
      <c r="S398" s="8" t="s">
        <v>710</v>
      </c>
      <c r="T398" s="6"/>
      <c r="U398" s="6"/>
      <c r="V398" s="6"/>
      <c r="W398" s="6"/>
      <c r="X398" s="6"/>
      <c r="Y398" s="6"/>
      <c r="Z398" s="6"/>
      <c r="AA398" s="6"/>
      <c r="AB398" s="6"/>
      <c r="AC398" s="124"/>
    </row>
    <row r="399" ht="18" customHeight="1" spans="2:29">
      <c r="B399" s="164" t="s">
        <v>711</v>
      </c>
      <c r="C399" s="165">
        <v>468397439</v>
      </c>
      <c r="D399" s="165" t="s">
        <v>712</v>
      </c>
      <c r="E399" s="165">
        <v>17192715411</v>
      </c>
      <c r="F399" s="165" t="s">
        <v>27</v>
      </c>
      <c r="G399" s="165">
        <v>1000</v>
      </c>
      <c r="H399" s="165">
        <v>18672882330</v>
      </c>
      <c r="I399" s="165" t="s">
        <v>361</v>
      </c>
      <c r="J399" s="174" t="s">
        <v>109</v>
      </c>
      <c r="K399" s="168" t="s">
        <v>362</v>
      </c>
      <c r="L399" s="164" t="s">
        <v>711</v>
      </c>
      <c r="M399" s="169">
        <v>8442.73</v>
      </c>
      <c r="N399" s="169"/>
      <c r="O399" s="169"/>
      <c r="P399" s="170"/>
      <c r="Q399" s="168" t="s">
        <v>31</v>
      </c>
      <c r="R399" s="179">
        <v>43923</v>
      </c>
      <c r="S399" s="8" t="s">
        <v>710</v>
      </c>
      <c r="T399" s="6"/>
      <c r="U399" s="6"/>
      <c r="V399" s="6"/>
      <c r="W399" s="6"/>
      <c r="X399" s="6"/>
      <c r="Y399" s="6"/>
      <c r="Z399" s="6"/>
      <c r="AA399" s="6"/>
      <c r="AB399" s="6"/>
      <c r="AC399" s="124"/>
    </row>
    <row r="400" ht="18" customHeight="1" spans="2:29">
      <c r="B400" s="164" t="s">
        <v>713</v>
      </c>
      <c r="C400" s="165">
        <v>119535694</v>
      </c>
      <c r="D400" s="165" t="s">
        <v>714</v>
      </c>
      <c r="E400" s="165">
        <v>17192710094</v>
      </c>
      <c r="F400" s="165" t="s">
        <v>27</v>
      </c>
      <c r="G400" s="165">
        <v>1000</v>
      </c>
      <c r="H400" s="165">
        <v>18672882330</v>
      </c>
      <c r="I400" s="165" t="s">
        <v>361</v>
      </c>
      <c r="J400" s="174" t="s">
        <v>109</v>
      </c>
      <c r="K400" s="168" t="s">
        <v>362</v>
      </c>
      <c r="L400" s="164" t="s">
        <v>713</v>
      </c>
      <c r="M400" s="169">
        <v>7945.37</v>
      </c>
      <c r="N400" s="169"/>
      <c r="O400" s="169"/>
      <c r="P400" s="170"/>
      <c r="Q400" s="201" t="s">
        <v>31</v>
      </c>
      <c r="R400" s="179">
        <v>43913</v>
      </c>
      <c r="S400" s="8" t="s">
        <v>710</v>
      </c>
      <c r="T400" s="6"/>
      <c r="U400" s="6"/>
      <c r="V400" s="6"/>
      <c r="W400" s="6"/>
      <c r="X400" s="6"/>
      <c r="Y400" s="6"/>
      <c r="Z400" s="6"/>
      <c r="AA400" s="6"/>
      <c r="AB400" s="6"/>
      <c r="AC400" s="124"/>
    </row>
    <row r="401" ht="18" customHeight="1" spans="2:29">
      <c r="B401" s="164" t="s">
        <v>715</v>
      </c>
      <c r="C401" s="165">
        <v>374785933</v>
      </c>
      <c r="D401" s="165" t="s">
        <v>716</v>
      </c>
      <c r="E401" s="165">
        <v>17192715431</v>
      </c>
      <c r="F401" s="165" t="s">
        <v>27</v>
      </c>
      <c r="G401" s="165">
        <v>1000</v>
      </c>
      <c r="H401" s="165">
        <v>18672882330</v>
      </c>
      <c r="I401" s="165" t="s">
        <v>361</v>
      </c>
      <c r="J401" s="174" t="s">
        <v>109</v>
      </c>
      <c r="K401" s="168" t="s">
        <v>362</v>
      </c>
      <c r="L401" s="164" t="s">
        <v>715</v>
      </c>
      <c r="M401" s="169">
        <v>7945.7</v>
      </c>
      <c r="N401" s="169"/>
      <c r="O401" s="169"/>
      <c r="P401" s="170"/>
      <c r="Q401" s="201" t="s">
        <v>31</v>
      </c>
      <c r="R401" s="179">
        <v>43913</v>
      </c>
      <c r="S401" s="8" t="s">
        <v>710</v>
      </c>
      <c r="T401" s="6"/>
      <c r="U401" s="6"/>
      <c r="V401" s="6"/>
      <c r="W401" s="6"/>
      <c r="X401" s="6"/>
      <c r="Y401" s="6"/>
      <c r="Z401" s="6"/>
      <c r="AA401" s="6"/>
      <c r="AB401" s="6"/>
      <c r="AC401" s="124"/>
    </row>
    <row r="402" ht="18" customHeight="1" spans="2:29">
      <c r="B402" s="164" t="s">
        <v>717</v>
      </c>
      <c r="C402" s="165">
        <v>245317681</v>
      </c>
      <c r="D402" s="165" t="s">
        <v>718</v>
      </c>
      <c r="E402" s="165">
        <v>17192715430</v>
      </c>
      <c r="F402" s="165" t="s">
        <v>27</v>
      </c>
      <c r="G402" s="165">
        <v>1000</v>
      </c>
      <c r="H402" s="165">
        <v>18672882330</v>
      </c>
      <c r="I402" s="165" t="s">
        <v>361</v>
      </c>
      <c r="J402" s="174" t="s">
        <v>109</v>
      </c>
      <c r="K402" s="168" t="s">
        <v>362</v>
      </c>
      <c r="L402" s="164" t="s">
        <v>717</v>
      </c>
      <c r="M402" s="169">
        <v>8046.93</v>
      </c>
      <c r="N402" s="169"/>
      <c r="O402" s="169"/>
      <c r="P402" s="170"/>
      <c r="Q402" s="201" t="s">
        <v>31</v>
      </c>
      <c r="R402" s="179">
        <v>43913</v>
      </c>
      <c r="S402" s="8" t="s">
        <v>710</v>
      </c>
      <c r="T402" s="6"/>
      <c r="U402" s="6"/>
      <c r="V402" s="6"/>
      <c r="W402" s="6"/>
      <c r="X402" s="6"/>
      <c r="Y402" s="6"/>
      <c r="Z402" s="6"/>
      <c r="AA402" s="6"/>
      <c r="AB402" s="6"/>
      <c r="AC402" s="124"/>
    </row>
    <row r="403" ht="18" customHeight="1" spans="2:29">
      <c r="B403" s="164" t="s">
        <v>719</v>
      </c>
      <c r="C403" s="165">
        <v>395394090</v>
      </c>
      <c r="D403" s="165" t="s">
        <v>720</v>
      </c>
      <c r="E403" s="165">
        <v>17192714989</v>
      </c>
      <c r="F403" s="165" t="s">
        <v>27</v>
      </c>
      <c r="G403" s="165">
        <v>1000</v>
      </c>
      <c r="H403" s="165">
        <v>18672882330</v>
      </c>
      <c r="I403" s="165" t="s">
        <v>361</v>
      </c>
      <c r="J403" s="171" t="s">
        <v>367</v>
      </c>
      <c r="K403" s="168" t="s">
        <v>362</v>
      </c>
      <c r="L403" s="164" t="s">
        <v>719</v>
      </c>
      <c r="M403" s="169">
        <v>9833.33</v>
      </c>
      <c r="N403" s="169"/>
      <c r="O403" s="169"/>
      <c r="P403" s="170"/>
      <c r="Q403" s="201" t="s">
        <v>31</v>
      </c>
      <c r="R403" s="179">
        <v>43913</v>
      </c>
      <c r="S403" s="8" t="s">
        <v>710</v>
      </c>
      <c r="T403" s="6"/>
      <c r="U403" s="6"/>
      <c r="V403" s="6"/>
      <c r="W403" s="6"/>
      <c r="X403" s="6"/>
      <c r="Y403" s="6"/>
      <c r="Z403" s="6"/>
      <c r="AA403" s="6"/>
      <c r="AB403" s="6"/>
      <c r="AC403" s="124"/>
    </row>
    <row r="404" ht="18" customHeight="1" spans="2:29">
      <c r="B404" s="164" t="s">
        <v>721</v>
      </c>
      <c r="C404" s="165">
        <v>214698047</v>
      </c>
      <c r="D404" s="165" t="s">
        <v>722</v>
      </c>
      <c r="E404" s="165">
        <v>17192714984</v>
      </c>
      <c r="F404" s="165" t="s">
        <v>27</v>
      </c>
      <c r="G404" s="165">
        <v>1000</v>
      </c>
      <c r="H404" s="165">
        <v>18672882330</v>
      </c>
      <c r="I404" s="165" t="s">
        <v>361</v>
      </c>
      <c r="J404" s="171" t="s">
        <v>367</v>
      </c>
      <c r="K404" s="168" t="s">
        <v>362</v>
      </c>
      <c r="L404" s="164" t="s">
        <v>721</v>
      </c>
      <c r="M404" s="169">
        <v>7947.32</v>
      </c>
      <c r="N404" s="169"/>
      <c r="O404" s="169"/>
      <c r="P404" s="170"/>
      <c r="Q404" s="201" t="s">
        <v>31</v>
      </c>
      <c r="R404" s="179">
        <v>43913</v>
      </c>
      <c r="S404" s="8" t="s">
        <v>710</v>
      </c>
      <c r="T404" s="6"/>
      <c r="U404" s="6"/>
      <c r="V404" s="6"/>
      <c r="W404" s="6"/>
      <c r="X404" s="6"/>
      <c r="Y404" s="6"/>
      <c r="Z404" s="6"/>
      <c r="AA404" s="6"/>
      <c r="AB404" s="6"/>
      <c r="AC404" s="124"/>
    </row>
    <row r="405" ht="18" customHeight="1" spans="2:29">
      <c r="B405" s="164" t="s">
        <v>723</v>
      </c>
      <c r="C405" s="165">
        <v>391168722</v>
      </c>
      <c r="D405" s="165" t="s">
        <v>724</v>
      </c>
      <c r="E405" s="165">
        <v>17192714592</v>
      </c>
      <c r="F405" s="165" t="s">
        <v>27</v>
      </c>
      <c r="G405" s="165">
        <v>1000</v>
      </c>
      <c r="H405" s="165">
        <v>18672882330</v>
      </c>
      <c r="I405" s="165" t="s">
        <v>361</v>
      </c>
      <c r="J405" s="171" t="s">
        <v>367</v>
      </c>
      <c r="K405" s="168" t="s">
        <v>362</v>
      </c>
      <c r="L405" s="164" t="s">
        <v>723</v>
      </c>
      <c r="M405" s="169">
        <v>9435.39</v>
      </c>
      <c r="N405" s="169"/>
      <c r="O405" s="169"/>
      <c r="P405" s="170"/>
      <c r="Q405" s="201" t="s">
        <v>31</v>
      </c>
      <c r="R405" s="179">
        <v>43913</v>
      </c>
      <c r="S405" s="8" t="s">
        <v>710</v>
      </c>
      <c r="T405" s="6"/>
      <c r="U405" s="6"/>
      <c r="V405" s="6"/>
      <c r="W405" s="6"/>
      <c r="X405" s="6"/>
      <c r="Y405" s="6"/>
      <c r="Z405" s="6"/>
      <c r="AA405" s="6"/>
      <c r="AB405" s="6"/>
      <c r="AC405" s="124"/>
    </row>
    <row r="406" ht="18" customHeight="1" spans="2:29">
      <c r="B406" s="164" t="s">
        <v>725</v>
      </c>
      <c r="C406" s="165">
        <v>807450909</v>
      </c>
      <c r="D406" s="165" t="s">
        <v>726</v>
      </c>
      <c r="E406" s="165">
        <v>16572877618</v>
      </c>
      <c r="F406" s="165" t="s">
        <v>27</v>
      </c>
      <c r="G406" s="165">
        <v>1000</v>
      </c>
      <c r="H406" s="165">
        <v>16602049418</v>
      </c>
      <c r="I406" s="165" t="s">
        <v>377</v>
      </c>
      <c r="J406" s="174" t="s">
        <v>109</v>
      </c>
      <c r="K406" s="168" t="s">
        <v>378</v>
      </c>
      <c r="L406" s="164" t="s">
        <v>725</v>
      </c>
      <c r="M406" s="169">
        <v>9038.41</v>
      </c>
      <c r="N406" s="169"/>
      <c r="O406" s="169"/>
      <c r="P406" s="170"/>
      <c r="Q406" s="202" t="s">
        <v>31</v>
      </c>
      <c r="R406" s="203">
        <v>43861</v>
      </c>
      <c r="S406" s="8" t="s">
        <v>710</v>
      </c>
      <c r="T406" s="6"/>
      <c r="U406" s="6"/>
      <c r="V406" s="6"/>
      <c r="W406" s="6"/>
      <c r="X406" s="6"/>
      <c r="Y406" s="6"/>
      <c r="Z406" s="6"/>
      <c r="AA406" s="6"/>
      <c r="AB406" s="6"/>
      <c r="AC406" s="124"/>
    </row>
    <row r="407" ht="18" customHeight="1" spans="2:29">
      <c r="B407" s="164" t="s">
        <v>727</v>
      </c>
      <c r="C407" s="165">
        <v>966697625</v>
      </c>
      <c r="D407" s="165" t="s">
        <v>728</v>
      </c>
      <c r="E407" s="165">
        <v>16572877621</v>
      </c>
      <c r="F407" s="165" t="s">
        <v>27</v>
      </c>
      <c r="G407" s="165">
        <v>1000</v>
      </c>
      <c r="H407" s="165">
        <v>16602049418</v>
      </c>
      <c r="I407" s="165" t="s">
        <v>377</v>
      </c>
      <c r="J407" s="174" t="s">
        <v>109</v>
      </c>
      <c r="K407" s="168" t="s">
        <v>378</v>
      </c>
      <c r="L407" s="164" t="s">
        <v>727</v>
      </c>
      <c r="M407" s="169">
        <v>10031.38</v>
      </c>
      <c r="N407" s="169"/>
      <c r="O407" s="169"/>
      <c r="P407" s="170"/>
      <c r="Q407" s="202" t="s">
        <v>31</v>
      </c>
      <c r="R407" s="203">
        <v>43861</v>
      </c>
      <c r="S407" s="8" t="s">
        <v>710</v>
      </c>
      <c r="T407" s="6"/>
      <c r="U407" s="6"/>
      <c r="V407" s="6"/>
      <c r="W407" s="6"/>
      <c r="X407" s="6"/>
      <c r="Y407" s="6"/>
      <c r="Z407" s="6"/>
      <c r="AA407" s="6"/>
      <c r="AB407" s="6"/>
      <c r="AC407" s="124"/>
    </row>
    <row r="408" ht="18" customHeight="1" spans="2:29">
      <c r="B408" s="164" t="s">
        <v>729</v>
      </c>
      <c r="C408" s="165">
        <v>320186493</v>
      </c>
      <c r="D408" s="165" t="s">
        <v>730</v>
      </c>
      <c r="E408" s="165">
        <v>17192714517</v>
      </c>
      <c r="F408" s="165" t="s">
        <v>27</v>
      </c>
      <c r="G408" s="165">
        <v>1000</v>
      </c>
      <c r="H408" s="165">
        <v>18872118075</v>
      </c>
      <c r="I408" s="165" t="s">
        <v>389</v>
      </c>
      <c r="J408" s="185" t="s">
        <v>170</v>
      </c>
      <c r="K408" s="168" t="s">
        <v>390</v>
      </c>
      <c r="L408" s="164" t="s">
        <v>729</v>
      </c>
      <c r="M408" s="169">
        <v>8941.32</v>
      </c>
      <c r="N408" s="169"/>
      <c r="O408" s="169"/>
      <c r="P408" s="170"/>
      <c r="Q408" s="168" t="s">
        <v>31</v>
      </c>
      <c r="R408" s="179">
        <v>43920</v>
      </c>
      <c r="S408" s="8" t="s">
        <v>703</v>
      </c>
      <c r="T408" s="1"/>
      <c r="U408" s="6"/>
      <c r="V408" s="6"/>
      <c r="W408" s="6"/>
      <c r="X408" s="6"/>
      <c r="Y408" s="6"/>
      <c r="Z408" s="6"/>
      <c r="AA408" s="6"/>
      <c r="AB408" s="6"/>
      <c r="AC408" s="124"/>
    </row>
    <row r="409" ht="18" customHeight="1" spans="2:29">
      <c r="B409" s="164" t="s">
        <v>731</v>
      </c>
      <c r="C409" s="165">
        <v>809282502</v>
      </c>
      <c r="D409" s="165" t="s">
        <v>732</v>
      </c>
      <c r="E409" s="165">
        <v>17192714450</v>
      </c>
      <c r="F409" s="165" t="s">
        <v>27</v>
      </c>
      <c r="G409" s="165">
        <v>1000</v>
      </c>
      <c r="H409" s="165">
        <v>18872118075</v>
      </c>
      <c r="I409" s="165" t="s">
        <v>389</v>
      </c>
      <c r="J409" s="185" t="s">
        <v>170</v>
      </c>
      <c r="K409" s="168" t="s">
        <v>390</v>
      </c>
      <c r="L409" s="164" t="s">
        <v>731</v>
      </c>
      <c r="M409" s="169">
        <v>8938.78</v>
      </c>
      <c r="N409" s="169"/>
      <c r="O409" s="169"/>
      <c r="P409" s="170"/>
      <c r="Q409" s="168" t="s">
        <v>31</v>
      </c>
      <c r="R409" s="179">
        <v>43913</v>
      </c>
      <c r="S409" s="8" t="s">
        <v>710</v>
      </c>
      <c r="T409" s="6"/>
      <c r="U409" s="6"/>
      <c r="V409" s="6"/>
      <c r="W409" s="6"/>
      <c r="X409" s="6"/>
      <c r="Y409" s="6"/>
      <c r="Z409" s="6"/>
      <c r="AA409" s="6"/>
      <c r="AB409" s="6"/>
      <c r="AC409" s="124"/>
    </row>
    <row r="410" ht="18" customHeight="1" spans="2:29">
      <c r="B410" s="164" t="s">
        <v>733</v>
      </c>
      <c r="C410" s="165">
        <v>780159088</v>
      </c>
      <c r="D410" s="165" t="s">
        <v>734</v>
      </c>
      <c r="E410" s="165">
        <v>17192714403</v>
      </c>
      <c r="F410" s="165" t="s">
        <v>27</v>
      </c>
      <c r="G410" s="165">
        <v>1000</v>
      </c>
      <c r="H410" s="165">
        <v>18872118075</v>
      </c>
      <c r="I410" s="165" t="s">
        <v>389</v>
      </c>
      <c r="J410" s="177" t="s">
        <v>29</v>
      </c>
      <c r="K410" s="168" t="s">
        <v>390</v>
      </c>
      <c r="L410" s="164" t="s">
        <v>733</v>
      </c>
      <c r="M410" s="169">
        <v>8044.23</v>
      </c>
      <c r="N410" s="169"/>
      <c r="O410" s="169"/>
      <c r="P410" s="170"/>
      <c r="Q410" s="168" t="s">
        <v>31</v>
      </c>
      <c r="R410" s="179">
        <v>43913</v>
      </c>
      <c r="S410" s="8" t="s">
        <v>703</v>
      </c>
      <c r="T410" s="6"/>
      <c r="U410" s="6"/>
      <c r="V410" s="6"/>
      <c r="W410" s="6"/>
      <c r="X410" s="6"/>
      <c r="Y410" s="6"/>
      <c r="Z410" s="6"/>
      <c r="AA410" s="6"/>
      <c r="AB410" s="6"/>
      <c r="AC410" s="124"/>
    </row>
    <row r="411" ht="18" customHeight="1" spans="2:29">
      <c r="B411" s="164" t="s">
        <v>735</v>
      </c>
      <c r="C411" s="168">
        <v>732218670</v>
      </c>
      <c r="D411" s="168" t="s">
        <v>736</v>
      </c>
      <c r="E411" s="165">
        <v>17192714828</v>
      </c>
      <c r="F411" s="165" t="s">
        <v>27</v>
      </c>
      <c r="G411" s="165">
        <v>1000</v>
      </c>
      <c r="H411" s="165">
        <v>15072125895</v>
      </c>
      <c r="I411" s="165" t="s">
        <v>680</v>
      </c>
      <c r="J411" s="175" t="s">
        <v>103</v>
      </c>
      <c r="K411" s="168" t="s">
        <v>681</v>
      </c>
      <c r="L411" s="164" t="s">
        <v>735</v>
      </c>
      <c r="M411" s="169">
        <v>7948.92</v>
      </c>
      <c r="N411" s="169"/>
      <c r="O411" s="169"/>
      <c r="P411" s="170"/>
      <c r="Q411" s="202" t="s">
        <v>31</v>
      </c>
      <c r="R411" s="179">
        <v>43920</v>
      </c>
      <c r="S411" s="8" t="s">
        <v>703</v>
      </c>
      <c r="T411" s="6"/>
      <c r="U411" s="6"/>
      <c r="V411" s="6"/>
      <c r="W411" s="6"/>
      <c r="X411" s="6"/>
      <c r="Y411" s="6"/>
      <c r="Z411" s="6"/>
      <c r="AA411" s="6"/>
      <c r="AB411" s="6"/>
      <c r="AC411" s="124"/>
    </row>
    <row r="412" ht="18" customHeight="1" spans="2:29">
      <c r="B412" s="164" t="s">
        <v>737</v>
      </c>
      <c r="C412" s="168">
        <v>525768162</v>
      </c>
      <c r="D412" s="168" t="s">
        <v>738</v>
      </c>
      <c r="E412" s="165">
        <v>17192714889</v>
      </c>
      <c r="F412" s="165" t="s">
        <v>27</v>
      </c>
      <c r="G412" s="165">
        <v>1000</v>
      </c>
      <c r="H412" s="165">
        <v>15072125895</v>
      </c>
      <c r="I412" s="165" t="s">
        <v>680</v>
      </c>
      <c r="J412" s="175" t="s">
        <v>103</v>
      </c>
      <c r="K412" s="168" t="s">
        <v>681</v>
      </c>
      <c r="L412" s="164" t="s">
        <v>737</v>
      </c>
      <c r="M412" s="169">
        <v>7947.7</v>
      </c>
      <c r="N412" s="169"/>
      <c r="O412" s="169"/>
      <c r="P412" s="170"/>
      <c r="Q412" s="202" t="s">
        <v>31</v>
      </c>
      <c r="R412" s="179">
        <v>43913</v>
      </c>
      <c r="S412" s="8" t="s">
        <v>703</v>
      </c>
      <c r="T412" s="6"/>
      <c r="U412" s="6"/>
      <c r="V412" s="6"/>
      <c r="W412" s="6"/>
      <c r="X412" s="6"/>
      <c r="Y412" s="6"/>
      <c r="Z412" s="6"/>
      <c r="AA412" s="6"/>
      <c r="AB412" s="6"/>
      <c r="AC412" s="124"/>
    </row>
    <row r="413" ht="18" customHeight="1" spans="2:29">
      <c r="B413" s="164" t="s">
        <v>739</v>
      </c>
      <c r="C413" s="168">
        <v>379548521</v>
      </c>
      <c r="D413" s="168" t="s">
        <v>740</v>
      </c>
      <c r="E413" s="165">
        <v>17192714961</v>
      </c>
      <c r="F413" s="165" t="s">
        <v>27</v>
      </c>
      <c r="G413" s="165">
        <v>1000</v>
      </c>
      <c r="H413" s="165">
        <v>15072125895</v>
      </c>
      <c r="I413" s="165" t="s">
        <v>680</v>
      </c>
      <c r="J413" s="175" t="s">
        <v>103</v>
      </c>
      <c r="K413" s="168" t="s">
        <v>681</v>
      </c>
      <c r="L413" s="164" t="s">
        <v>739</v>
      </c>
      <c r="M413" s="169">
        <v>8938.98</v>
      </c>
      <c r="N413" s="169"/>
      <c r="O413" s="169"/>
      <c r="P413" s="170"/>
      <c r="Q413" s="202" t="s">
        <v>31</v>
      </c>
      <c r="R413" s="179">
        <v>43913</v>
      </c>
      <c r="S413" s="8" t="s">
        <v>703</v>
      </c>
      <c r="T413" s="6"/>
      <c r="U413" s="6"/>
      <c r="V413" s="6"/>
      <c r="W413" s="6"/>
      <c r="X413" s="6"/>
      <c r="Y413" s="6"/>
      <c r="Z413" s="6"/>
      <c r="AA413" s="6"/>
      <c r="AB413" s="6"/>
      <c r="AC413" s="124"/>
    </row>
    <row r="414" ht="18" customHeight="1" spans="2:29">
      <c r="B414" s="164" t="s">
        <v>741</v>
      </c>
      <c r="C414" s="168">
        <v>968211200</v>
      </c>
      <c r="D414" s="168" t="s">
        <v>742</v>
      </c>
      <c r="E414" s="165">
        <v>17192714833</v>
      </c>
      <c r="F414" s="165" t="s">
        <v>27</v>
      </c>
      <c r="G414" s="165">
        <v>1000</v>
      </c>
      <c r="H414" s="165">
        <v>15072125895</v>
      </c>
      <c r="I414" s="165" t="s">
        <v>680</v>
      </c>
      <c r="J414" s="175" t="s">
        <v>103</v>
      </c>
      <c r="K414" s="168" t="s">
        <v>681</v>
      </c>
      <c r="L414" s="164" t="s">
        <v>741</v>
      </c>
      <c r="M414" s="169">
        <v>8538.77</v>
      </c>
      <c r="N414" s="169"/>
      <c r="O414" s="169"/>
      <c r="P414" s="170"/>
      <c r="Q414" s="202" t="s">
        <v>31</v>
      </c>
      <c r="R414" s="179">
        <v>43920</v>
      </c>
      <c r="S414" s="8" t="s">
        <v>710</v>
      </c>
      <c r="T414" s="6"/>
      <c r="U414" s="6"/>
      <c r="V414" s="6"/>
      <c r="W414" s="6"/>
      <c r="X414" s="6"/>
      <c r="Y414" s="6"/>
      <c r="Z414" s="6"/>
      <c r="AA414" s="6"/>
      <c r="AB414" s="6"/>
      <c r="AC414" s="124"/>
    </row>
    <row r="415" ht="18" customHeight="1" spans="2:29">
      <c r="B415" s="164" t="s">
        <v>743</v>
      </c>
      <c r="C415" s="168">
        <v>175131659</v>
      </c>
      <c r="D415" s="168" t="s">
        <v>744</v>
      </c>
      <c r="E415" s="165">
        <v>17192714872</v>
      </c>
      <c r="F415" s="165" t="s">
        <v>27</v>
      </c>
      <c r="G415" s="165">
        <v>1000</v>
      </c>
      <c r="H415" s="165">
        <v>15072125895</v>
      </c>
      <c r="I415" s="165" t="s">
        <v>680</v>
      </c>
      <c r="J415" s="175" t="s">
        <v>103</v>
      </c>
      <c r="K415" s="168" t="s">
        <v>681</v>
      </c>
      <c r="L415" s="164" t="s">
        <v>743</v>
      </c>
      <c r="M415" s="169">
        <v>8041.09</v>
      </c>
      <c r="N415" s="169"/>
      <c r="O415" s="169"/>
      <c r="P415" s="170"/>
      <c r="Q415" s="202" t="s">
        <v>31</v>
      </c>
      <c r="R415" s="179">
        <v>43920</v>
      </c>
      <c r="S415" s="8" t="s">
        <v>710</v>
      </c>
      <c r="T415" s="6"/>
      <c r="U415" s="6"/>
      <c r="V415" s="6"/>
      <c r="W415" s="6"/>
      <c r="X415" s="6"/>
      <c r="Y415" s="6"/>
      <c r="Z415" s="6"/>
      <c r="AA415" s="6"/>
      <c r="AB415" s="6"/>
      <c r="AC415" s="124"/>
    </row>
    <row r="416" ht="18" customHeight="1" spans="2:29">
      <c r="B416" s="164" t="s">
        <v>745</v>
      </c>
      <c r="C416" s="168">
        <v>167115616</v>
      </c>
      <c r="D416" s="168" t="s">
        <v>746</v>
      </c>
      <c r="E416" s="165">
        <v>17192714927</v>
      </c>
      <c r="F416" s="165" t="s">
        <v>27</v>
      </c>
      <c r="G416" s="165">
        <v>1000</v>
      </c>
      <c r="H416" s="165">
        <v>15072125895</v>
      </c>
      <c r="I416" s="165" t="s">
        <v>680</v>
      </c>
      <c r="J416" s="176" t="s">
        <v>285</v>
      </c>
      <c r="K416" s="168" t="s">
        <v>681</v>
      </c>
      <c r="L416" s="164" t="s">
        <v>745</v>
      </c>
      <c r="M416" s="169">
        <v>7947.32</v>
      </c>
      <c r="N416" s="169"/>
      <c r="O416" s="169"/>
      <c r="P416" s="170"/>
      <c r="Q416" s="202" t="s">
        <v>31</v>
      </c>
      <c r="R416" s="179">
        <v>43913</v>
      </c>
      <c r="S416" s="8" t="s">
        <v>703</v>
      </c>
      <c r="T416" s="6"/>
      <c r="U416" s="6"/>
      <c r="V416" s="6"/>
      <c r="W416" s="6"/>
      <c r="X416" s="6"/>
      <c r="Y416" s="6"/>
      <c r="Z416" s="6"/>
      <c r="AA416" s="6"/>
      <c r="AB416" s="6"/>
      <c r="AC416" s="124"/>
    </row>
    <row r="417" ht="18" customHeight="1" spans="2:29">
      <c r="B417" s="181" t="s">
        <v>747</v>
      </c>
      <c r="C417" s="165">
        <v>183114670</v>
      </c>
      <c r="D417" s="165" t="s">
        <v>748</v>
      </c>
      <c r="E417" s="165">
        <v>16741725604</v>
      </c>
      <c r="F417" s="165" t="s">
        <v>27</v>
      </c>
      <c r="G417" s="165">
        <v>1000</v>
      </c>
      <c r="H417" s="165">
        <v>18771678907</v>
      </c>
      <c r="I417" s="165" t="s">
        <v>409</v>
      </c>
      <c r="J417" s="174" t="s">
        <v>109</v>
      </c>
      <c r="K417" s="168" t="s">
        <v>410</v>
      </c>
      <c r="L417" s="181" t="s">
        <v>747</v>
      </c>
      <c r="M417" s="169">
        <v>7947.35</v>
      </c>
      <c r="N417" s="172">
        <v>6997</v>
      </c>
      <c r="O417" s="172"/>
      <c r="P417" s="173"/>
      <c r="Q417" s="202" t="s">
        <v>31</v>
      </c>
      <c r="R417" s="203">
        <v>43895</v>
      </c>
      <c r="S417" s="8" t="s">
        <v>749</v>
      </c>
      <c r="T417" s="6"/>
      <c r="U417" s="6"/>
      <c r="V417" s="6"/>
      <c r="W417" s="6"/>
      <c r="X417" s="6"/>
      <c r="Y417" s="6"/>
      <c r="Z417" s="6"/>
      <c r="AA417" s="6"/>
      <c r="AB417" s="6"/>
      <c r="AC417" s="124"/>
    </row>
    <row r="418" ht="18" customHeight="1" spans="2:29">
      <c r="B418" s="181" t="s">
        <v>750</v>
      </c>
      <c r="C418" s="165">
        <v>338405675</v>
      </c>
      <c r="D418" s="165" t="s">
        <v>751</v>
      </c>
      <c r="E418" s="165">
        <v>16741725611</v>
      </c>
      <c r="F418" s="165" t="s">
        <v>27</v>
      </c>
      <c r="G418" s="165">
        <v>1000</v>
      </c>
      <c r="H418" s="165">
        <v>18771678907</v>
      </c>
      <c r="I418" s="165" t="s">
        <v>409</v>
      </c>
      <c r="J418" s="174" t="s">
        <v>109</v>
      </c>
      <c r="K418" s="168" t="s">
        <v>410</v>
      </c>
      <c r="L418" s="181" t="s">
        <v>750</v>
      </c>
      <c r="M418" s="169">
        <v>9131.73</v>
      </c>
      <c r="N418" s="169"/>
      <c r="O418" s="169"/>
      <c r="P418" s="170"/>
      <c r="Q418" s="202" t="s">
        <v>31</v>
      </c>
      <c r="R418" s="203">
        <v>43895</v>
      </c>
      <c r="S418" s="8" t="s">
        <v>710</v>
      </c>
      <c r="T418" s="6"/>
      <c r="U418" s="6"/>
      <c r="V418" s="6"/>
      <c r="W418" s="6"/>
      <c r="X418" s="6"/>
      <c r="Y418" s="6"/>
      <c r="Z418" s="6"/>
      <c r="AA418" s="6"/>
      <c r="AB418" s="6"/>
      <c r="AC418" s="124"/>
    </row>
    <row r="419" ht="18" customHeight="1" spans="2:29">
      <c r="B419" s="181" t="s">
        <v>752</v>
      </c>
      <c r="C419" s="165">
        <v>784019578</v>
      </c>
      <c r="D419" s="165" t="s">
        <v>753</v>
      </c>
      <c r="E419" s="165">
        <v>16741725613</v>
      </c>
      <c r="F419" s="165" t="s">
        <v>27</v>
      </c>
      <c r="G419" s="165">
        <v>1000</v>
      </c>
      <c r="H419" s="165">
        <v>18771678907</v>
      </c>
      <c r="I419" s="165" t="s">
        <v>409</v>
      </c>
      <c r="J419" s="174" t="s">
        <v>109</v>
      </c>
      <c r="K419" s="168" t="s">
        <v>410</v>
      </c>
      <c r="L419" s="181" t="s">
        <v>752</v>
      </c>
      <c r="M419" s="169">
        <v>7946.01</v>
      </c>
      <c r="N419" s="169"/>
      <c r="O419" s="169"/>
      <c r="P419" s="170"/>
      <c r="Q419" s="202" t="s">
        <v>31</v>
      </c>
      <c r="R419" s="203">
        <v>43895</v>
      </c>
      <c r="S419" s="8" t="s">
        <v>710</v>
      </c>
      <c r="T419" s="6"/>
      <c r="U419" s="6"/>
      <c r="V419" s="6"/>
      <c r="W419" s="6"/>
      <c r="X419" s="6"/>
      <c r="Y419" s="6"/>
      <c r="Z419" s="6"/>
      <c r="AA419" s="6"/>
      <c r="AB419" s="6"/>
      <c r="AC419" s="124"/>
    </row>
    <row r="420" ht="18" customHeight="1" spans="2:29">
      <c r="B420" s="181" t="s">
        <v>754</v>
      </c>
      <c r="C420" s="165">
        <v>655685751</v>
      </c>
      <c r="D420" s="165" t="s">
        <v>755</v>
      </c>
      <c r="E420" s="165">
        <v>16741725630</v>
      </c>
      <c r="F420" s="165" t="s">
        <v>27</v>
      </c>
      <c r="G420" s="165">
        <v>1000</v>
      </c>
      <c r="H420" s="165">
        <v>18771678907</v>
      </c>
      <c r="I420" s="165" t="s">
        <v>409</v>
      </c>
      <c r="J420" s="177" t="s">
        <v>29</v>
      </c>
      <c r="K420" s="168" t="s">
        <v>410</v>
      </c>
      <c r="L420" s="181" t="s">
        <v>754</v>
      </c>
      <c r="M420" s="169">
        <v>7941.08</v>
      </c>
      <c r="N420" s="169"/>
      <c r="O420" s="169"/>
      <c r="P420" s="170"/>
      <c r="Q420" s="202" t="s">
        <v>31</v>
      </c>
      <c r="R420" s="203">
        <v>43895</v>
      </c>
      <c r="S420" s="8" t="s">
        <v>710</v>
      </c>
      <c r="T420" s="6"/>
      <c r="U420" s="6"/>
      <c r="V420" s="6"/>
      <c r="W420" s="6"/>
      <c r="X420" s="6"/>
      <c r="Y420" s="6"/>
      <c r="Z420" s="6"/>
      <c r="AA420" s="6"/>
      <c r="AB420" s="6"/>
      <c r="AC420" s="124"/>
    </row>
    <row r="421" ht="18" customHeight="1" spans="2:29">
      <c r="B421" s="181" t="s">
        <v>756</v>
      </c>
      <c r="C421" s="165">
        <v>755205083</v>
      </c>
      <c r="D421" s="165" t="s">
        <v>757</v>
      </c>
      <c r="E421" s="165">
        <v>16741725640</v>
      </c>
      <c r="F421" s="165" t="s">
        <v>27</v>
      </c>
      <c r="G421" s="165">
        <v>1000</v>
      </c>
      <c r="H421" s="165">
        <v>18771678907</v>
      </c>
      <c r="I421" s="165" t="s">
        <v>409</v>
      </c>
      <c r="J421" s="177" t="s">
        <v>29</v>
      </c>
      <c r="K421" s="168" t="s">
        <v>410</v>
      </c>
      <c r="L421" s="181" t="s">
        <v>756</v>
      </c>
      <c r="M421" s="169">
        <v>8441.38</v>
      </c>
      <c r="N421" s="169"/>
      <c r="O421" s="169"/>
      <c r="P421" s="170"/>
      <c r="Q421" s="202" t="s">
        <v>31</v>
      </c>
      <c r="R421" s="203">
        <v>43895</v>
      </c>
      <c r="S421" s="8" t="s">
        <v>710</v>
      </c>
      <c r="T421" s="6"/>
      <c r="U421" s="6"/>
      <c r="V421" s="6"/>
      <c r="W421" s="6"/>
      <c r="X421" s="6"/>
      <c r="Y421" s="6"/>
      <c r="Z421" s="6"/>
      <c r="AA421" s="6"/>
      <c r="AB421" s="6"/>
      <c r="AC421" s="124"/>
    </row>
    <row r="422" ht="18" customHeight="1" spans="2:29">
      <c r="B422" s="181" t="s">
        <v>758</v>
      </c>
      <c r="C422" s="165">
        <v>782431171</v>
      </c>
      <c r="D422" s="165" t="s">
        <v>759</v>
      </c>
      <c r="E422" s="165">
        <v>16741725639</v>
      </c>
      <c r="F422" s="165" t="s">
        <v>27</v>
      </c>
      <c r="G422" s="165">
        <v>1000</v>
      </c>
      <c r="H422" s="165">
        <v>18771678907</v>
      </c>
      <c r="I422" s="165" t="s">
        <v>409</v>
      </c>
      <c r="J422" s="177" t="s">
        <v>29</v>
      </c>
      <c r="K422" s="168" t="s">
        <v>410</v>
      </c>
      <c r="L422" s="181" t="s">
        <v>758</v>
      </c>
      <c r="M422" s="169">
        <v>7843.52</v>
      </c>
      <c r="N422" s="169"/>
      <c r="O422" s="169"/>
      <c r="P422" s="170"/>
      <c r="Q422" s="202" t="s">
        <v>31</v>
      </c>
      <c r="R422" s="203">
        <v>43895</v>
      </c>
      <c r="S422" s="8" t="s">
        <v>710</v>
      </c>
      <c r="T422" s="6"/>
      <c r="U422" s="6"/>
      <c r="V422" s="6"/>
      <c r="W422" s="6"/>
      <c r="X422" s="6"/>
      <c r="Y422" s="6"/>
      <c r="Z422" s="6"/>
      <c r="AA422" s="6"/>
      <c r="AB422" s="6"/>
      <c r="AC422" s="124"/>
    </row>
    <row r="423" ht="18" customHeight="1" spans="2:29">
      <c r="B423" s="181" t="s">
        <v>760</v>
      </c>
      <c r="C423" s="165">
        <v>555864507</v>
      </c>
      <c r="D423" s="165" t="s">
        <v>761</v>
      </c>
      <c r="E423" s="165">
        <v>16741725536</v>
      </c>
      <c r="F423" s="165" t="s">
        <v>27</v>
      </c>
      <c r="G423" s="165">
        <v>1000</v>
      </c>
      <c r="H423" s="165">
        <v>18771678907</v>
      </c>
      <c r="I423" s="165" t="s">
        <v>409</v>
      </c>
      <c r="J423" s="177" t="s">
        <v>29</v>
      </c>
      <c r="K423" s="168" t="s">
        <v>410</v>
      </c>
      <c r="L423" s="181" t="s">
        <v>760</v>
      </c>
      <c r="M423" s="169">
        <v>7948.18</v>
      </c>
      <c r="N423" s="169"/>
      <c r="O423" s="169"/>
      <c r="P423" s="170"/>
      <c r="Q423" s="202" t="s">
        <v>31</v>
      </c>
      <c r="R423" s="203">
        <v>43895</v>
      </c>
      <c r="S423" s="8" t="s">
        <v>710</v>
      </c>
      <c r="T423" s="6"/>
      <c r="U423" s="6"/>
      <c r="V423" s="6"/>
      <c r="W423" s="6"/>
      <c r="X423" s="6"/>
      <c r="Y423" s="6"/>
      <c r="Z423" s="6"/>
      <c r="AA423" s="6"/>
      <c r="AB423" s="6"/>
      <c r="AC423" s="124"/>
    </row>
    <row r="424" ht="18" customHeight="1" spans="2:29">
      <c r="B424" s="164" t="s">
        <v>762</v>
      </c>
      <c r="C424" s="165">
        <v>113190114</v>
      </c>
      <c r="D424" s="165" t="s">
        <v>763</v>
      </c>
      <c r="E424" s="165">
        <v>17136866638</v>
      </c>
      <c r="F424" s="165" t="s">
        <v>107</v>
      </c>
      <c r="G424" s="165">
        <v>1000</v>
      </c>
      <c r="H424" s="165">
        <v>13422075559</v>
      </c>
      <c r="I424" s="165" t="s">
        <v>567</v>
      </c>
      <c r="J424" s="167" t="s">
        <v>29</v>
      </c>
      <c r="K424" s="168" t="s">
        <v>568</v>
      </c>
      <c r="L424" s="164" t="s">
        <v>762</v>
      </c>
      <c r="M424" s="169">
        <v>8837.62</v>
      </c>
      <c r="N424" s="169"/>
      <c r="O424" s="169"/>
      <c r="P424" s="170"/>
      <c r="Q424" s="202" t="s">
        <v>31</v>
      </c>
      <c r="R424" s="179">
        <v>43910</v>
      </c>
      <c r="S424" s="8" t="s">
        <v>710</v>
      </c>
      <c r="T424" s="6"/>
      <c r="U424" s="6"/>
      <c r="V424" s="6"/>
      <c r="W424" s="6"/>
      <c r="X424" s="6"/>
      <c r="Y424" s="6"/>
      <c r="Z424" s="6"/>
      <c r="AA424" s="6"/>
      <c r="AB424" s="6"/>
      <c r="AC424" s="124"/>
    </row>
    <row r="425" ht="18" customHeight="1" spans="2:29">
      <c r="B425" s="164" t="s">
        <v>764</v>
      </c>
      <c r="C425" s="165">
        <v>790228211</v>
      </c>
      <c r="D425" s="165" t="s">
        <v>765</v>
      </c>
      <c r="E425" s="165">
        <v>17136866807</v>
      </c>
      <c r="F425" s="165" t="s">
        <v>107</v>
      </c>
      <c r="G425" s="165">
        <v>1000</v>
      </c>
      <c r="H425" s="165">
        <v>13632223538</v>
      </c>
      <c r="I425" s="165" t="s">
        <v>567</v>
      </c>
      <c r="J425" s="171" t="s">
        <v>367</v>
      </c>
      <c r="K425" s="168" t="s">
        <v>568</v>
      </c>
      <c r="L425" s="164" t="s">
        <v>764</v>
      </c>
      <c r="M425" s="169">
        <v>8042.88</v>
      </c>
      <c r="N425" s="169"/>
      <c r="O425" s="169"/>
      <c r="P425" s="170"/>
      <c r="Q425" s="202" t="s">
        <v>31</v>
      </c>
      <c r="R425" s="179">
        <v>43910</v>
      </c>
      <c r="S425" s="8" t="s">
        <v>710</v>
      </c>
      <c r="T425" s="6"/>
      <c r="U425" s="6"/>
      <c r="V425" s="6"/>
      <c r="W425" s="6"/>
      <c r="X425" s="6"/>
      <c r="Y425" s="6"/>
      <c r="Z425" s="6"/>
      <c r="AA425" s="6"/>
      <c r="AB425" s="6"/>
      <c r="AC425" s="124"/>
    </row>
    <row r="426" ht="18" customHeight="1" spans="2:29">
      <c r="B426" s="164" t="s">
        <v>766</v>
      </c>
      <c r="C426" s="165">
        <v>887720662</v>
      </c>
      <c r="D426" s="165" t="s">
        <v>767</v>
      </c>
      <c r="E426" s="165">
        <v>17136866641</v>
      </c>
      <c r="F426" s="165" t="s">
        <v>107</v>
      </c>
      <c r="G426" s="165">
        <v>1000</v>
      </c>
      <c r="H426" s="165">
        <v>13632223538</v>
      </c>
      <c r="I426" s="165" t="s">
        <v>567</v>
      </c>
      <c r="J426" s="175" t="s">
        <v>103</v>
      </c>
      <c r="K426" s="168" t="s">
        <v>568</v>
      </c>
      <c r="L426" s="164" t="s">
        <v>766</v>
      </c>
      <c r="M426" s="169">
        <v>8045.95</v>
      </c>
      <c r="N426" s="169"/>
      <c r="O426" s="169"/>
      <c r="P426" s="170"/>
      <c r="Q426" s="202" t="s">
        <v>31</v>
      </c>
      <c r="R426" s="179">
        <v>43910</v>
      </c>
      <c r="S426" s="8" t="s">
        <v>710</v>
      </c>
      <c r="T426" s="6"/>
      <c r="U426" s="6"/>
      <c r="V426" s="6"/>
      <c r="W426" s="6"/>
      <c r="X426" s="6"/>
      <c r="Y426" s="6"/>
      <c r="Z426" s="6"/>
      <c r="AA426" s="6"/>
      <c r="AB426" s="6"/>
      <c r="AC426" s="124"/>
    </row>
    <row r="427" ht="18" customHeight="1" spans="2:29">
      <c r="B427" s="164" t="s">
        <v>768</v>
      </c>
      <c r="C427" s="165">
        <v>484129820</v>
      </c>
      <c r="D427" s="165" t="s">
        <v>769</v>
      </c>
      <c r="E427" s="165">
        <v>17038923374</v>
      </c>
      <c r="F427" s="165" t="s">
        <v>27</v>
      </c>
      <c r="G427" s="165">
        <v>1000</v>
      </c>
      <c r="H427" s="165">
        <v>17720254512</v>
      </c>
      <c r="I427" s="165" t="s">
        <v>253</v>
      </c>
      <c r="J427" s="403" t="s">
        <v>294</v>
      </c>
      <c r="K427" s="168" t="s">
        <v>254</v>
      </c>
      <c r="L427" s="164" t="s">
        <v>768</v>
      </c>
      <c r="M427" s="169">
        <v>8047.29</v>
      </c>
      <c r="N427" s="169"/>
      <c r="O427" s="169"/>
      <c r="P427" s="170"/>
      <c r="Q427" s="202" t="s">
        <v>31</v>
      </c>
      <c r="R427" s="203">
        <v>43895</v>
      </c>
      <c r="S427" s="8" t="s">
        <v>770</v>
      </c>
      <c r="T427" s="6"/>
      <c r="U427" s="6"/>
      <c r="V427" s="6"/>
      <c r="W427" s="6"/>
      <c r="X427" s="6"/>
      <c r="Y427" s="6"/>
      <c r="Z427" s="6"/>
      <c r="AA427" s="6"/>
      <c r="AB427" s="6"/>
      <c r="AC427" s="124"/>
    </row>
    <row r="428" s="1" customFormat="1" ht="18" customHeight="1" spans="2:29">
      <c r="B428" s="164" t="s">
        <v>771</v>
      </c>
      <c r="C428" s="165">
        <v>348633157</v>
      </c>
      <c r="D428" s="165" t="s">
        <v>772</v>
      </c>
      <c r="E428" s="165">
        <v>17192714513</v>
      </c>
      <c r="F428" s="165" t="s">
        <v>27</v>
      </c>
      <c r="G428" s="165">
        <v>1000</v>
      </c>
      <c r="H428" s="165">
        <v>18872118075</v>
      </c>
      <c r="I428" s="165" t="s">
        <v>389</v>
      </c>
      <c r="J428" s="185" t="s">
        <v>170</v>
      </c>
      <c r="K428" s="168" t="s">
        <v>390</v>
      </c>
      <c r="L428" s="164" t="s">
        <v>771</v>
      </c>
      <c r="M428" s="169">
        <v>10383.81</v>
      </c>
      <c r="N428" s="169"/>
      <c r="O428" s="169"/>
      <c r="P428" s="170"/>
      <c r="Q428" s="201" t="s">
        <v>31</v>
      </c>
      <c r="R428" s="179">
        <v>43913</v>
      </c>
      <c r="S428" s="8" t="s">
        <v>773</v>
      </c>
      <c r="AC428" s="271"/>
    </row>
    <row r="429" ht="18" customHeight="1" spans="2:29">
      <c r="B429" s="164" t="s">
        <v>774</v>
      </c>
      <c r="C429" s="165">
        <v>832548948</v>
      </c>
      <c r="D429" s="165" t="s">
        <v>775</v>
      </c>
      <c r="E429" s="165">
        <v>17192714464</v>
      </c>
      <c r="F429" s="165" t="s">
        <v>27</v>
      </c>
      <c r="G429" s="165">
        <v>1000</v>
      </c>
      <c r="H429" s="165">
        <v>18872118075</v>
      </c>
      <c r="I429" s="165" t="s">
        <v>389</v>
      </c>
      <c r="J429" s="185" t="s">
        <v>170</v>
      </c>
      <c r="K429" s="168" t="s">
        <v>390</v>
      </c>
      <c r="L429" s="164" t="s">
        <v>774</v>
      </c>
      <c r="M429" s="169">
        <v>5061.93</v>
      </c>
      <c r="N429" s="169"/>
      <c r="O429" s="169"/>
      <c r="P429" s="170"/>
      <c r="Q429" s="201" t="s">
        <v>31</v>
      </c>
      <c r="R429" s="179">
        <v>43913</v>
      </c>
      <c r="S429" s="8" t="s">
        <v>776</v>
      </c>
      <c r="T429" s="6"/>
      <c r="U429" s="6"/>
      <c r="V429" s="6"/>
      <c r="W429" s="6"/>
      <c r="X429" s="6"/>
      <c r="Y429" s="6"/>
      <c r="Z429" s="6"/>
      <c r="AA429" s="6"/>
      <c r="AB429" s="6"/>
      <c r="AC429" s="124"/>
    </row>
    <row r="430" ht="18" customHeight="1" spans="2:29">
      <c r="B430" s="164" t="s">
        <v>777</v>
      </c>
      <c r="C430" s="165">
        <v>729449661</v>
      </c>
      <c r="D430" s="165" t="s">
        <v>778</v>
      </c>
      <c r="E430" s="165">
        <v>17192714471</v>
      </c>
      <c r="F430" s="165" t="s">
        <v>27</v>
      </c>
      <c r="G430" s="165">
        <v>1000</v>
      </c>
      <c r="H430" s="165">
        <v>18872118075</v>
      </c>
      <c r="I430" s="165" t="s">
        <v>389</v>
      </c>
      <c r="J430" s="185" t="s">
        <v>170</v>
      </c>
      <c r="K430" s="168" t="s">
        <v>390</v>
      </c>
      <c r="L430" s="164" t="s">
        <v>777</v>
      </c>
      <c r="M430" s="169">
        <v>5056.78</v>
      </c>
      <c r="N430" s="169"/>
      <c r="O430" s="169"/>
      <c r="P430" s="170"/>
      <c r="Q430" s="201" t="s">
        <v>31</v>
      </c>
      <c r="R430" s="179">
        <v>43913</v>
      </c>
      <c r="S430" s="8" t="s">
        <v>776</v>
      </c>
      <c r="T430" s="6"/>
      <c r="U430" s="6"/>
      <c r="V430" s="6"/>
      <c r="W430" s="6"/>
      <c r="X430" s="6"/>
      <c r="Y430" s="6"/>
      <c r="Z430" s="6"/>
      <c r="AA430" s="6"/>
      <c r="AB430" s="6"/>
      <c r="AC430" s="124"/>
    </row>
    <row r="431" ht="18" customHeight="1" spans="2:29">
      <c r="B431" s="164" t="s">
        <v>779</v>
      </c>
      <c r="C431" s="165">
        <v>420897029</v>
      </c>
      <c r="D431" s="165" t="s">
        <v>780</v>
      </c>
      <c r="E431" s="165">
        <v>17192714502</v>
      </c>
      <c r="F431" s="165" t="s">
        <v>27</v>
      </c>
      <c r="G431" s="165">
        <v>1000</v>
      </c>
      <c r="H431" s="165">
        <v>18872118075</v>
      </c>
      <c r="I431" s="165" t="s">
        <v>389</v>
      </c>
      <c r="J431" s="177" t="s">
        <v>29</v>
      </c>
      <c r="K431" s="168" t="s">
        <v>390</v>
      </c>
      <c r="L431" s="164" t="s">
        <v>779</v>
      </c>
      <c r="M431" s="169">
        <v>5057.76</v>
      </c>
      <c r="N431" s="169"/>
      <c r="O431" s="169"/>
      <c r="P431" s="170"/>
      <c r="Q431" s="201" t="s">
        <v>31</v>
      </c>
      <c r="R431" s="179">
        <v>43913</v>
      </c>
      <c r="S431" s="8" t="s">
        <v>776</v>
      </c>
      <c r="T431" s="6"/>
      <c r="U431" s="6"/>
      <c r="V431" s="6"/>
      <c r="W431" s="6"/>
      <c r="X431" s="6"/>
      <c r="Y431" s="6"/>
      <c r="Z431" s="6"/>
      <c r="AA431" s="6"/>
      <c r="AB431" s="6"/>
      <c r="AC431" s="124"/>
    </row>
    <row r="432" ht="18" customHeight="1" spans="2:29">
      <c r="B432" s="164" t="s">
        <v>781</v>
      </c>
      <c r="C432" s="168">
        <v>735590645</v>
      </c>
      <c r="D432" s="168" t="s">
        <v>782</v>
      </c>
      <c r="E432" s="165">
        <v>17192714935</v>
      </c>
      <c r="F432" s="165" t="s">
        <v>27</v>
      </c>
      <c r="G432" s="165">
        <v>1000</v>
      </c>
      <c r="H432" s="165">
        <v>15072125895</v>
      </c>
      <c r="I432" s="165" t="s">
        <v>680</v>
      </c>
      <c r="J432" s="176" t="s">
        <v>285</v>
      </c>
      <c r="K432" s="168" t="s">
        <v>681</v>
      </c>
      <c r="L432" s="164" t="s">
        <v>781</v>
      </c>
      <c r="M432" s="169">
        <v>3601.89</v>
      </c>
      <c r="N432" s="169"/>
      <c r="O432" s="169"/>
      <c r="P432" s="170"/>
      <c r="Q432" s="202" t="s">
        <v>31</v>
      </c>
      <c r="R432" s="179">
        <v>43913</v>
      </c>
      <c r="S432" s="8" t="s">
        <v>776</v>
      </c>
      <c r="T432" s="6"/>
      <c r="U432" s="6"/>
      <c r="V432" s="6"/>
      <c r="W432" s="6"/>
      <c r="X432" s="6"/>
      <c r="Y432" s="6"/>
      <c r="Z432" s="6"/>
      <c r="AA432" s="6"/>
      <c r="AB432" s="6"/>
      <c r="AC432" s="124"/>
    </row>
    <row r="433" ht="18" customHeight="1" spans="2:29">
      <c r="B433" s="181" t="s">
        <v>783</v>
      </c>
      <c r="C433" s="165">
        <v>857618028</v>
      </c>
      <c r="D433" s="165" t="s">
        <v>784</v>
      </c>
      <c r="E433" s="165">
        <v>16741725645</v>
      </c>
      <c r="F433" s="165" t="s">
        <v>27</v>
      </c>
      <c r="G433" s="165">
        <v>1000</v>
      </c>
      <c r="H433" s="165">
        <v>18771678907</v>
      </c>
      <c r="I433" s="165" t="s">
        <v>409</v>
      </c>
      <c r="J433" s="177" t="s">
        <v>29</v>
      </c>
      <c r="K433" s="168" t="s">
        <v>410</v>
      </c>
      <c r="L433" s="181" t="s">
        <v>783</v>
      </c>
      <c r="M433" s="169">
        <v>5062.29</v>
      </c>
      <c r="N433" s="169"/>
      <c r="O433" s="169"/>
      <c r="P433" s="170"/>
      <c r="Q433" s="202" t="s">
        <v>31</v>
      </c>
      <c r="R433" s="203">
        <v>43900</v>
      </c>
      <c r="S433" s="8" t="s">
        <v>785</v>
      </c>
      <c r="T433" s="6"/>
      <c r="U433" s="6"/>
      <c r="V433" s="6"/>
      <c r="W433" s="6"/>
      <c r="X433" s="6"/>
      <c r="Y433" s="6"/>
      <c r="Z433" s="6"/>
      <c r="AA433" s="6"/>
      <c r="AB433" s="6"/>
      <c r="AC433" s="124"/>
    </row>
    <row r="434" ht="18" customHeight="1" spans="2:29">
      <c r="B434" s="181" t="s">
        <v>786</v>
      </c>
      <c r="C434" s="165">
        <v>755005723</v>
      </c>
      <c r="D434" s="165" t="s">
        <v>787</v>
      </c>
      <c r="E434" s="165">
        <v>16741725644</v>
      </c>
      <c r="F434" s="165" t="s">
        <v>27</v>
      </c>
      <c r="G434" s="165">
        <v>1000</v>
      </c>
      <c r="H434" s="165">
        <v>18771678907</v>
      </c>
      <c r="I434" s="165" t="s">
        <v>409</v>
      </c>
      <c r="J434" s="177" t="s">
        <v>29</v>
      </c>
      <c r="K434" s="168" t="s">
        <v>410</v>
      </c>
      <c r="L434" s="181" t="s">
        <v>786</v>
      </c>
      <c r="M434" s="169">
        <v>15789.09</v>
      </c>
      <c r="N434" s="169"/>
      <c r="O434" s="169"/>
      <c r="P434" s="170"/>
      <c r="Q434" s="202" t="s">
        <v>31</v>
      </c>
      <c r="R434" s="203">
        <v>43900</v>
      </c>
      <c r="S434" s="8" t="s">
        <v>785</v>
      </c>
      <c r="T434" s="6"/>
      <c r="U434" s="6"/>
      <c r="V434" s="6"/>
      <c r="W434" s="6"/>
      <c r="X434" s="6"/>
      <c r="Y434" s="6"/>
      <c r="Z434" s="6"/>
      <c r="AA434" s="6"/>
      <c r="AB434" s="6"/>
      <c r="AC434" s="124"/>
    </row>
    <row r="435" ht="18" customHeight="1" spans="2:29">
      <c r="B435" s="164" t="s">
        <v>788</v>
      </c>
      <c r="C435" s="165">
        <v>982613012</v>
      </c>
      <c r="D435" s="165" t="s">
        <v>789</v>
      </c>
      <c r="E435" s="165">
        <v>17192710798</v>
      </c>
      <c r="F435" s="165" t="s">
        <v>27</v>
      </c>
      <c r="G435" s="165">
        <v>1000</v>
      </c>
      <c r="H435" s="165">
        <v>13545476959</v>
      </c>
      <c r="I435" s="165" t="s">
        <v>265</v>
      </c>
      <c r="J435" s="174" t="s">
        <v>109</v>
      </c>
      <c r="K435" s="168" t="s">
        <v>266</v>
      </c>
      <c r="L435" s="164" t="s">
        <v>788</v>
      </c>
      <c r="M435" s="169">
        <v>9928.64</v>
      </c>
      <c r="N435" s="169"/>
      <c r="O435" s="169"/>
      <c r="P435" s="170"/>
      <c r="Q435" s="201" t="s">
        <v>31</v>
      </c>
      <c r="R435" s="179">
        <v>43913</v>
      </c>
      <c r="S435" s="8" t="s">
        <v>790</v>
      </c>
      <c r="T435" s="6"/>
      <c r="U435" s="6"/>
      <c r="V435" s="6"/>
      <c r="W435" s="6"/>
      <c r="X435" s="6"/>
      <c r="Y435" s="6"/>
      <c r="Z435" s="6"/>
      <c r="AA435" s="6"/>
      <c r="AB435" s="6"/>
      <c r="AC435" s="124"/>
    </row>
    <row r="436" ht="18" customHeight="1" spans="2:29">
      <c r="B436" s="164" t="s">
        <v>791</v>
      </c>
      <c r="C436" s="165">
        <v>674551731</v>
      </c>
      <c r="D436" s="165" t="s">
        <v>792</v>
      </c>
      <c r="E436" s="165">
        <v>17192715413</v>
      </c>
      <c r="F436" s="165" t="s">
        <v>27</v>
      </c>
      <c r="G436" s="165">
        <v>1000</v>
      </c>
      <c r="H436" s="165">
        <v>18672882330</v>
      </c>
      <c r="I436" s="165" t="s">
        <v>361</v>
      </c>
      <c r="J436" s="174" t="s">
        <v>109</v>
      </c>
      <c r="K436" s="168" t="s">
        <v>362</v>
      </c>
      <c r="L436" s="164" t="s">
        <v>791</v>
      </c>
      <c r="M436" s="169">
        <v>10523.32</v>
      </c>
      <c r="N436" s="169"/>
      <c r="O436" s="169"/>
      <c r="P436" s="170"/>
      <c r="Q436" s="201" t="s">
        <v>31</v>
      </c>
      <c r="R436" s="179">
        <v>43913</v>
      </c>
      <c r="S436" s="8" t="s">
        <v>793</v>
      </c>
      <c r="T436" s="6"/>
      <c r="U436" s="6"/>
      <c r="V436" s="6"/>
      <c r="W436" s="6"/>
      <c r="X436" s="6"/>
      <c r="Y436" s="6"/>
      <c r="Z436" s="6"/>
      <c r="AA436" s="6"/>
      <c r="AB436" s="6"/>
      <c r="AC436" s="124"/>
    </row>
    <row r="437" ht="18" customHeight="1" spans="2:29">
      <c r="B437" s="164" t="s">
        <v>794</v>
      </c>
      <c r="C437" s="165">
        <v>335180183</v>
      </c>
      <c r="D437" s="165" t="s">
        <v>795</v>
      </c>
      <c r="E437" s="165">
        <v>17192714987</v>
      </c>
      <c r="F437" s="165" t="s">
        <v>27</v>
      </c>
      <c r="G437" s="165">
        <v>1000</v>
      </c>
      <c r="H437" s="165">
        <v>18672882330</v>
      </c>
      <c r="I437" s="165" t="s">
        <v>361</v>
      </c>
      <c r="J437" s="171" t="s">
        <v>367</v>
      </c>
      <c r="K437" s="168" t="s">
        <v>362</v>
      </c>
      <c r="L437" s="164" t="s">
        <v>794</v>
      </c>
      <c r="M437" s="169">
        <v>10159.84</v>
      </c>
      <c r="N437" s="169"/>
      <c r="O437" s="169"/>
      <c r="P437" s="170"/>
      <c r="Q437" s="201" t="s">
        <v>31</v>
      </c>
      <c r="R437" s="179">
        <v>43913</v>
      </c>
      <c r="S437" s="8" t="s">
        <v>790</v>
      </c>
      <c r="T437" s="6"/>
      <c r="U437" s="6"/>
      <c r="V437" s="6"/>
      <c r="W437" s="6"/>
      <c r="X437" s="6"/>
      <c r="Y437" s="6"/>
      <c r="Z437" s="6"/>
      <c r="AA437" s="6"/>
      <c r="AB437" s="6"/>
      <c r="AC437" s="124"/>
    </row>
    <row r="438" ht="18" customHeight="1" spans="2:29">
      <c r="B438" s="164" t="s">
        <v>796</v>
      </c>
      <c r="C438" s="165">
        <v>498254878</v>
      </c>
      <c r="D438" s="165" t="s">
        <v>797</v>
      </c>
      <c r="E438" s="165">
        <v>17192714370</v>
      </c>
      <c r="F438" s="165" t="s">
        <v>27</v>
      </c>
      <c r="G438" s="165">
        <v>1000</v>
      </c>
      <c r="H438" s="165">
        <v>18872118075</v>
      </c>
      <c r="I438" s="165" t="s">
        <v>389</v>
      </c>
      <c r="J438" s="185" t="s">
        <v>170</v>
      </c>
      <c r="K438" s="168" t="s">
        <v>390</v>
      </c>
      <c r="L438" s="164" t="s">
        <v>796</v>
      </c>
      <c r="M438" s="169">
        <v>5061.74</v>
      </c>
      <c r="N438" s="169"/>
      <c r="O438" s="169"/>
      <c r="P438" s="170"/>
      <c r="Q438" s="201" t="s">
        <v>31</v>
      </c>
      <c r="R438" s="179">
        <v>43913</v>
      </c>
      <c r="S438" s="8" t="s">
        <v>798</v>
      </c>
      <c r="T438" s="6"/>
      <c r="U438" s="6"/>
      <c r="V438" s="6"/>
      <c r="W438" s="6"/>
      <c r="X438" s="6"/>
      <c r="Y438" s="6"/>
      <c r="Z438" s="6"/>
      <c r="AA438" s="6"/>
      <c r="AB438" s="6"/>
      <c r="AC438" s="124"/>
    </row>
    <row r="439" ht="18" customHeight="1" spans="2:29">
      <c r="B439" s="164" t="s">
        <v>799</v>
      </c>
      <c r="C439" s="168">
        <v>652926149</v>
      </c>
      <c r="D439" s="168" t="s">
        <v>800</v>
      </c>
      <c r="E439" s="165">
        <v>17192714832</v>
      </c>
      <c r="F439" s="165" t="s">
        <v>27</v>
      </c>
      <c r="G439" s="165">
        <v>1000</v>
      </c>
      <c r="H439" s="165">
        <v>15072125895</v>
      </c>
      <c r="I439" s="165" t="s">
        <v>680</v>
      </c>
      <c r="J439" s="175" t="s">
        <v>103</v>
      </c>
      <c r="K439" s="168" t="s">
        <v>681</v>
      </c>
      <c r="L439" s="164" t="s">
        <v>799</v>
      </c>
      <c r="M439" s="169">
        <v>4965.73</v>
      </c>
      <c r="N439" s="169"/>
      <c r="O439" s="169"/>
      <c r="P439" s="170"/>
      <c r="Q439" s="202" t="s">
        <v>31</v>
      </c>
      <c r="R439" s="179">
        <v>43913</v>
      </c>
      <c r="S439" s="8" t="s">
        <v>790</v>
      </c>
      <c r="T439" s="6"/>
      <c r="U439" s="6"/>
      <c r="V439" s="6"/>
      <c r="W439" s="6"/>
      <c r="X439" s="6"/>
      <c r="Y439" s="6"/>
      <c r="Z439" s="6"/>
      <c r="AA439" s="6"/>
      <c r="AB439" s="6"/>
      <c r="AC439" s="124"/>
    </row>
    <row r="440" ht="18" customHeight="1" spans="2:29">
      <c r="B440" s="164" t="s">
        <v>801</v>
      </c>
      <c r="C440" s="168">
        <v>789491775</v>
      </c>
      <c r="D440" s="168" t="s">
        <v>802</v>
      </c>
      <c r="E440" s="165">
        <v>17192714892</v>
      </c>
      <c r="F440" s="165" t="s">
        <v>27</v>
      </c>
      <c r="G440" s="165">
        <v>1000</v>
      </c>
      <c r="H440" s="165">
        <v>15072125895</v>
      </c>
      <c r="I440" s="165" t="s">
        <v>680</v>
      </c>
      <c r="J440" s="175" t="s">
        <v>103</v>
      </c>
      <c r="K440" s="168" t="s">
        <v>681</v>
      </c>
      <c r="L440" s="164" t="s">
        <v>801</v>
      </c>
      <c r="M440" s="169">
        <v>100.52</v>
      </c>
      <c r="N440" s="169"/>
      <c r="O440" s="169"/>
      <c r="P440" s="170"/>
      <c r="Q440" s="202" t="s">
        <v>31</v>
      </c>
      <c r="R440" s="179">
        <v>43913</v>
      </c>
      <c r="S440" s="8" t="s">
        <v>790</v>
      </c>
      <c r="T440" s="6"/>
      <c r="U440" s="6"/>
      <c r="V440" s="6"/>
      <c r="W440" s="6"/>
      <c r="X440" s="6"/>
      <c r="Y440" s="6"/>
      <c r="Z440" s="6"/>
      <c r="AA440" s="6"/>
      <c r="AB440" s="6"/>
      <c r="AC440" s="124"/>
    </row>
    <row r="441" ht="18" customHeight="1" spans="2:29">
      <c r="B441" s="181" t="s">
        <v>803</v>
      </c>
      <c r="C441" s="165">
        <v>689251681</v>
      </c>
      <c r="D441" s="165" t="s">
        <v>804</v>
      </c>
      <c r="E441" s="165">
        <v>16741725603</v>
      </c>
      <c r="F441" s="165" t="s">
        <v>27</v>
      </c>
      <c r="G441" s="165">
        <v>1000</v>
      </c>
      <c r="H441" s="165">
        <v>18771678907</v>
      </c>
      <c r="I441" s="165" t="s">
        <v>409</v>
      </c>
      <c r="J441" s="174" t="s">
        <v>109</v>
      </c>
      <c r="K441" s="168" t="s">
        <v>410</v>
      </c>
      <c r="L441" s="181" t="s">
        <v>803</v>
      </c>
      <c r="M441" s="169">
        <v>5755.95</v>
      </c>
      <c r="N441" s="169"/>
      <c r="O441" s="169"/>
      <c r="P441" s="170"/>
      <c r="Q441" s="202" t="s">
        <v>31</v>
      </c>
      <c r="R441" s="203">
        <v>43900</v>
      </c>
      <c r="S441" s="8" t="s">
        <v>798</v>
      </c>
      <c r="T441" s="6"/>
      <c r="U441" s="6"/>
      <c r="V441" s="6"/>
      <c r="W441" s="6"/>
      <c r="X441" s="6"/>
      <c r="Y441" s="6"/>
      <c r="Z441" s="6"/>
      <c r="AA441" s="6"/>
      <c r="AB441" s="6"/>
      <c r="AC441" s="124"/>
    </row>
    <row r="442" ht="18" customHeight="1" spans="2:29">
      <c r="B442" s="164" t="s">
        <v>805</v>
      </c>
      <c r="C442" s="168">
        <v>867295666</v>
      </c>
      <c r="D442" s="168" t="s">
        <v>806</v>
      </c>
      <c r="E442" s="165">
        <v>16741725266</v>
      </c>
      <c r="F442" s="165" t="s">
        <v>27</v>
      </c>
      <c r="G442" s="165">
        <v>1000</v>
      </c>
      <c r="H442" s="165">
        <v>13545445297</v>
      </c>
      <c r="I442" s="165" t="s">
        <v>313</v>
      </c>
      <c r="J442" s="177" t="s">
        <v>29</v>
      </c>
      <c r="K442" s="168" t="s">
        <v>314</v>
      </c>
      <c r="L442" s="164" t="s">
        <v>805</v>
      </c>
      <c r="M442" s="169">
        <v>8047.88</v>
      </c>
      <c r="N442" s="169"/>
      <c r="O442" s="169"/>
      <c r="P442" s="170"/>
      <c r="Q442" s="202" t="s">
        <v>31</v>
      </c>
      <c r="R442" s="203">
        <v>43900</v>
      </c>
      <c r="S442" s="8" t="s">
        <v>807</v>
      </c>
      <c r="T442" s="6"/>
      <c r="U442" s="6"/>
      <c r="V442" s="6"/>
      <c r="W442" s="6"/>
      <c r="X442" s="6"/>
      <c r="Y442" s="6"/>
      <c r="Z442" s="6"/>
      <c r="AA442" s="6"/>
      <c r="AB442" s="6"/>
      <c r="AC442" s="124"/>
    </row>
    <row r="443" ht="18" customHeight="1" spans="1:29">
      <c r="A443" s="180"/>
      <c r="B443" s="164" t="s">
        <v>808</v>
      </c>
      <c r="C443" s="168">
        <v>406041342</v>
      </c>
      <c r="D443" s="168" t="s">
        <v>809</v>
      </c>
      <c r="E443" s="168">
        <v>16572875402</v>
      </c>
      <c r="F443" s="168" t="s">
        <v>27</v>
      </c>
      <c r="G443" s="165">
        <v>1000</v>
      </c>
      <c r="H443" s="168">
        <v>17520439418</v>
      </c>
      <c r="I443" s="168" t="s">
        <v>377</v>
      </c>
      <c r="J443" s="186" t="s">
        <v>285</v>
      </c>
      <c r="K443" s="168" t="s">
        <v>378</v>
      </c>
      <c r="L443" s="164" t="s">
        <v>808</v>
      </c>
      <c r="M443" s="169">
        <v>5069.58</v>
      </c>
      <c r="N443" s="169"/>
      <c r="O443" s="169"/>
      <c r="P443" s="170"/>
      <c r="Q443" s="187" t="s">
        <v>31</v>
      </c>
      <c r="R443" s="203">
        <v>43902</v>
      </c>
      <c r="S443" s="8" t="s">
        <v>810</v>
      </c>
      <c r="T443" s="6"/>
      <c r="U443" s="6"/>
      <c r="V443" s="6"/>
      <c r="W443" s="6"/>
      <c r="X443" s="6"/>
      <c r="Y443" s="6"/>
      <c r="Z443" s="6"/>
      <c r="AA443" s="6"/>
      <c r="AB443" s="6"/>
      <c r="AC443" s="124"/>
    </row>
    <row r="444" ht="18" customHeight="1" spans="2:29">
      <c r="B444" s="181" t="s">
        <v>811</v>
      </c>
      <c r="C444" s="165">
        <v>785914580</v>
      </c>
      <c r="D444" s="165" t="s">
        <v>812</v>
      </c>
      <c r="E444" s="165">
        <v>16741725606</v>
      </c>
      <c r="F444" s="165" t="s">
        <v>27</v>
      </c>
      <c r="G444" s="165">
        <v>1000</v>
      </c>
      <c r="H444" s="165">
        <v>18771678907</v>
      </c>
      <c r="I444" s="165" t="s">
        <v>409</v>
      </c>
      <c r="J444" s="174" t="s">
        <v>109</v>
      </c>
      <c r="K444" s="168" t="s">
        <v>410</v>
      </c>
      <c r="L444" s="181" t="s">
        <v>811</v>
      </c>
      <c r="M444" s="169">
        <v>8243.24</v>
      </c>
      <c r="N444" s="169"/>
      <c r="O444" s="169"/>
      <c r="P444" s="170"/>
      <c r="Q444" s="187" t="s">
        <v>31</v>
      </c>
      <c r="R444" s="203">
        <v>43902</v>
      </c>
      <c r="S444" s="8" t="s">
        <v>813</v>
      </c>
      <c r="T444" s="6"/>
      <c r="U444" s="6"/>
      <c r="V444" s="6"/>
      <c r="W444" s="6"/>
      <c r="X444" s="6"/>
      <c r="Y444" s="6"/>
      <c r="Z444" s="6"/>
      <c r="AA444" s="6"/>
      <c r="AB444" s="6"/>
      <c r="AC444" s="124"/>
    </row>
    <row r="445" ht="18" customHeight="1" spans="2:28">
      <c r="B445" s="164" t="s">
        <v>814</v>
      </c>
      <c r="C445" s="165">
        <v>111204758</v>
      </c>
      <c r="D445" s="165" t="s">
        <v>815</v>
      </c>
      <c r="E445" s="165">
        <v>17192714462</v>
      </c>
      <c r="F445" s="165" t="s">
        <v>27</v>
      </c>
      <c r="G445" s="165">
        <v>1000</v>
      </c>
      <c r="H445" s="165">
        <v>18872118075</v>
      </c>
      <c r="I445" s="165" t="s">
        <v>389</v>
      </c>
      <c r="J445" s="185" t="s">
        <v>170</v>
      </c>
      <c r="K445" s="168" t="s">
        <v>390</v>
      </c>
      <c r="L445" s="164" t="s">
        <v>814</v>
      </c>
      <c r="M445" s="169">
        <v>7936.5</v>
      </c>
      <c r="N445" s="169"/>
      <c r="O445" s="169"/>
      <c r="P445" s="170"/>
      <c r="Q445" s="202" t="s">
        <v>31</v>
      </c>
      <c r="R445" s="179">
        <v>43913</v>
      </c>
      <c r="S445" s="8" t="s">
        <v>816</v>
      </c>
      <c r="T445" s="6"/>
      <c r="U445" s="6"/>
      <c r="V445" s="6"/>
      <c r="W445" s="6"/>
      <c r="X445" s="6"/>
      <c r="Y445" s="6"/>
      <c r="Z445" s="6"/>
      <c r="AA445" s="6"/>
      <c r="AB445" s="6"/>
    </row>
    <row r="446" ht="18" customHeight="1" spans="2:28">
      <c r="B446" s="164" t="s">
        <v>817</v>
      </c>
      <c r="C446" s="168">
        <v>804881373</v>
      </c>
      <c r="D446" s="168" t="s">
        <v>818</v>
      </c>
      <c r="E446" s="165">
        <v>17192714897</v>
      </c>
      <c r="F446" s="165" t="s">
        <v>27</v>
      </c>
      <c r="G446" s="165">
        <v>1000</v>
      </c>
      <c r="H446" s="165">
        <v>15072125895</v>
      </c>
      <c r="I446" s="165" t="s">
        <v>680</v>
      </c>
      <c r="J446" s="175" t="s">
        <v>103</v>
      </c>
      <c r="K446" s="168" t="s">
        <v>681</v>
      </c>
      <c r="L446" s="164" t="s">
        <v>817</v>
      </c>
      <c r="M446" s="169">
        <v>15980.63</v>
      </c>
      <c r="N446" s="169"/>
      <c r="O446" s="169"/>
      <c r="P446" s="170"/>
      <c r="Q446" s="202" t="s">
        <v>31</v>
      </c>
      <c r="R446" s="179">
        <v>43913</v>
      </c>
      <c r="S446" s="8" t="s">
        <v>819</v>
      </c>
      <c r="T446" s="6"/>
      <c r="U446" s="6"/>
      <c r="V446" s="6"/>
      <c r="W446" s="6"/>
      <c r="X446" s="6"/>
      <c r="Y446" s="6"/>
      <c r="Z446" s="6"/>
      <c r="AA446" s="6"/>
      <c r="AB446" s="6"/>
    </row>
    <row r="447" ht="18" customHeight="1" spans="2:28">
      <c r="B447" s="164" t="s">
        <v>820</v>
      </c>
      <c r="C447" s="168">
        <v>924031657</v>
      </c>
      <c r="D447" s="168" t="s">
        <v>821</v>
      </c>
      <c r="E447" s="165">
        <v>17192714952</v>
      </c>
      <c r="F447" s="165" t="s">
        <v>27</v>
      </c>
      <c r="G447" s="165">
        <v>1000</v>
      </c>
      <c r="H447" s="165">
        <v>15072125895</v>
      </c>
      <c r="I447" s="165" t="s">
        <v>680</v>
      </c>
      <c r="J447" s="175" t="s">
        <v>103</v>
      </c>
      <c r="K447" s="168" t="s">
        <v>681</v>
      </c>
      <c r="L447" s="164" t="s">
        <v>820</v>
      </c>
      <c r="M447" s="169">
        <v>9725.77</v>
      </c>
      <c r="N447" s="169"/>
      <c r="O447" s="169"/>
      <c r="P447" s="170"/>
      <c r="Q447" s="189" t="s">
        <v>31</v>
      </c>
      <c r="R447" s="179">
        <v>43920</v>
      </c>
      <c r="S447" s="8" t="s">
        <v>822</v>
      </c>
      <c r="T447" s="6"/>
      <c r="U447" s="6"/>
      <c r="V447" s="6"/>
      <c r="W447" s="6"/>
      <c r="X447" s="6"/>
      <c r="Y447" s="6"/>
      <c r="Z447" s="6"/>
      <c r="AA447" s="6"/>
      <c r="AB447" s="6"/>
    </row>
    <row r="448" ht="18" customHeight="1" spans="2:28">
      <c r="B448" s="181" t="s">
        <v>823</v>
      </c>
      <c r="C448" s="165">
        <v>377832390</v>
      </c>
      <c r="D448" s="165" t="s">
        <v>824</v>
      </c>
      <c r="E448" s="165">
        <v>16741725618</v>
      </c>
      <c r="F448" s="165" t="s">
        <v>27</v>
      </c>
      <c r="G448" s="165">
        <v>1000</v>
      </c>
      <c r="H448" s="165">
        <v>18771678907</v>
      </c>
      <c r="I448" s="165" t="s">
        <v>409</v>
      </c>
      <c r="J448" s="174" t="s">
        <v>109</v>
      </c>
      <c r="K448" s="168" t="s">
        <v>410</v>
      </c>
      <c r="L448" s="181" t="s">
        <v>823</v>
      </c>
      <c r="M448" s="169">
        <v>5061.12</v>
      </c>
      <c r="N448" s="169"/>
      <c r="O448" s="187"/>
      <c r="P448" s="170"/>
      <c r="Q448" s="189" t="s">
        <v>31</v>
      </c>
      <c r="R448" s="205">
        <v>43901</v>
      </c>
      <c r="S448" s="8" t="s">
        <v>825</v>
      </c>
      <c r="T448" s="6"/>
      <c r="U448" s="6"/>
      <c r="V448" s="6"/>
      <c r="W448" s="6"/>
      <c r="X448" s="6"/>
      <c r="Y448" s="6"/>
      <c r="Z448" s="6"/>
      <c r="AA448" s="6"/>
      <c r="AB448" s="6"/>
    </row>
    <row r="449" ht="18" customHeight="1" spans="2:28">
      <c r="B449" s="182" t="s">
        <v>826</v>
      </c>
      <c r="C449" s="165">
        <v>123481921</v>
      </c>
      <c r="D449" s="165" t="s">
        <v>827</v>
      </c>
      <c r="E449" s="165">
        <v>17192715534</v>
      </c>
      <c r="F449" s="165" t="s">
        <v>27</v>
      </c>
      <c r="G449" s="165">
        <v>1000</v>
      </c>
      <c r="H449" s="183">
        <v>18672882330</v>
      </c>
      <c r="I449" s="165" t="s">
        <v>361</v>
      </c>
      <c r="J449" s="188" t="s">
        <v>109</v>
      </c>
      <c r="K449" s="189" t="s">
        <v>362</v>
      </c>
      <c r="L449" s="182" t="s">
        <v>826</v>
      </c>
      <c r="M449" s="190">
        <v>5061.57</v>
      </c>
      <c r="N449" s="190"/>
      <c r="O449" s="191"/>
      <c r="P449" s="192"/>
      <c r="Q449" s="189" t="s">
        <v>31</v>
      </c>
      <c r="R449" s="179">
        <v>43910</v>
      </c>
      <c r="S449" s="8" t="s">
        <v>828</v>
      </c>
      <c r="T449" s="6"/>
      <c r="U449" s="6"/>
      <c r="V449" s="6"/>
      <c r="W449" s="6"/>
      <c r="X449" s="6"/>
      <c r="Y449" s="6"/>
      <c r="Z449" s="6"/>
      <c r="AA449" s="6"/>
      <c r="AB449" s="6"/>
    </row>
    <row r="450" ht="18" customHeight="1" spans="2:28">
      <c r="B450" s="182" t="s">
        <v>829</v>
      </c>
      <c r="C450" s="165">
        <v>772772761</v>
      </c>
      <c r="D450" s="165" t="s">
        <v>830</v>
      </c>
      <c r="E450" s="165">
        <v>17192715524</v>
      </c>
      <c r="F450" s="165" t="s">
        <v>27</v>
      </c>
      <c r="G450" s="165">
        <v>1000</v>
      </c>
      <c r="H450" s="183">
        <v>18672882330</v>
      </c>
      <c r="I450" s="165" t="s">
        <v>361</v>
      </c>
      <c r="J450" s="188" t="s">
        <v>109</v>
      </c>
      <c r="K450" s="189" t="s">
        <v>362</v>
      </c>
      <c r="L450" s="182" t="s">
        <v>829</v>
      </c>
      <c r="M450" s="190">
        <v>5057.82</v>
      </c>
      <c r="N450" s="190"/>
      <c r="O450" s="191"/>
      <c r="P450" s="192"/>
      <c r="Q450" s="189" t="s">
        <v>31</v>
      </c>
      <c r="R450" s="179">
        <v>43910</v>
      </c>
      <c r="S450" s="8" t="s">
        <v>831</v>
      </c>
      <c r="T450" s="6"/>
      <c r="U450" s="6"/>
      <c r="V450" s="6"/>
      <c r="W450" s="6"/>
      <c r="X450" s="6"/>
      <c r="Y450" s="6"/>
      <c r="Z450" s="6"/>
      <c r="AA450" s="6"/>
      <c r="AB450" s="6"/>
    </row>
    <row r="451" ht="18" customHeight="1" spans="2:28">
      <c r="B451" s="182" t="s">
        <v>832</v>
      </c>
      <c r="C451" s="165">
        <v>392803062</v>
      </c>
      <c r="D451" s="165" t="s">
        <v>833</v>
      </c>
      <c r="E451" s="165">
        <v>17192715131</v>
      </c>
      <c r="F451" s="165" t="s">
        <v>27</v>
      </c>
      <c r="G451" s="165">
        <v>1000</v>
      </c>
      <c r="H451" s="183">
        <v>18672882330</v>
      </c>
      <c r="I451" s="165" t="s">
        <v>361</v>
      </c>
      <c r="J451" s="193" t="s">
        <v>367</v>
      </c>
      <c r="K451" s="189" t="s">
        <v>362</v>
      </c>
      <c r="L451" s="182" t="s">
        <v>832</v>
      </c>
      <c r="M451" s="190">
        <v>5064.86</v>
      </c>
      <c r="N451" s="190"/>
      <c r="O451" s="191"/>
      <c r="P451" s="192"/>
      <c r="Q451" s="189" t="s">
        <v>31</v>
      </c>
      <c r="R451" s="179">
        <v>43910</v>
      </c>
      <c r="S451" s="8" t="s">
        <v>828</v>
      </c>
      <c r="T451" s="6"/>
      <c r="U451" s="6"/>
      <c r="V451" s="6"/>
      <c r="W451" s="6"/>
      <c r="X451" s="6"/>
      <c r="Y451" s="6"/>
      <c r="Z451" s="6"/>
      <c r="AA451" s="6"/>
      <c r="AB451" s="6"/>
    </row>
    <row r="452" ht="18" customHeight="1" spans="2:28">
      <c r="B452" s="184" t="s">
        <v>834</v>
      </c>
      <c r="C452" s="165">
        <v>264218547</v>
      </c>
      <c r="D452" s="165" t="s">
        <v>835</v>
      </c>
      <c r="E452" s="165">
        <v>16741725484</v>
      </c>
      <c r="F452" s="165" t="s">
        <v>27</v>
      </c>
      <c r="G452" s="165">
        <v>1000</v>
      </c>
      <c r="H452" s="183">
        <v>13545472582</v>
      </c>
      <c r="I452" s="165" t="s">
        <v>370</v>
      </c>
      <c r="J452" s="194" t="s">
        <v>285</v>
      </c>
      <c r="K452" s="189" t="s">
        <v>371</v>
      </c>
      <c r="L452" s="184" t="s">
        <v>834</v>
      </c>
      <c r="M452" s="190">
        <v>4957.11</v>
      </c>
      <c r="N452" s="190"/>
      <c r="O452" s="195"/>
      <c r="P452" s="196"/>
      <c r="Q452" s="189" t="s">
        <v>31</v>
      </c>
      <c r="R452" s="205">
        <v>43902</v>
      </c>
      <c r="S452" s="8" t="s">
        <v>836</v>
      </c>
      <c r="T452" s="6"/>
      <c r="U452" s="6"/>
      <c r="V452" s="6"/>
      <c r="W452" s="6"/>
      <c r="X452" s="6"/>
      <c r="Y452" s="6"/>
      <c r="Z452" s="6"/>
      <c r="AA452" s="6"/>
      <c r="AB452" s="6"/>
    </row>
    <row r="453" ht="18" customHeight="1" spans="2:28">
      <c r="B453" s="184" t="s">
        <v>837</v>
      </c>
      <c r="C453" s="165">
        <v>990852531</v>
      </c>
      <c r="D453" s="165" t="s">
        <v>838</v>
      </c>
      <c r="E453" s="165">
        <v>16741725460</v>
      </c>
      <c r="F453" s="165" t="s">
        <v>27</v>
      </c>
      <c r="G453" s="165">
        <v>1000</v>
      </c>
      <c r="H453" s="183">
        <v>13545472582</v>
      </c>
      <c r="I453" s="165" t="s">
        <v>370</v>
      </c>
      <c r="J453" s="194" t="s">
        <v>285</v>
      </c>
      <c r="K453" s="189" t="s">
        <v>371</v>
      </c>
      <c r="L453" s="184" t="s">
        <v>837</v>
      </c>
      <c r="M453" s="190">
        <v>5060.04</v>
      </c>
      <c r="N453" s="190"/>
      <c r="O453" s="195"/>
      <c r="P453" s="196"/>
      <c r="Q453" s="189" t="s">
        <v>31</v>
      </c>
      <c r="R453" s="205">
        <v>43901</v>
      </c>
      <c r="S453" s="8" t="s">
        <v>839</v>
      </c>
      <c r="T453" s="6"/>
      <c r="U453" s="6"/>
      <c r="V453" s="6"/>
      <c r="W453" s="6"/>
      <c r="X453" s="6"/>
      <c r="Y453" s="6"/>
      <c r="Z453" s="6"/>
      <c r="AA453" s="6"/>
      <c r="AB453" s="6"/>
    </row>
    <row r="454" ht="18" customHeight="1" spans="2:28">
      <c r="B454" s="184" t="s">
        <v>840</v>
      </c>
      <c r="C454" s="165">
        <v>508181496</v>
      </c>
      <c r="D454" s="165" t="s">
        <v>841</v>
      </c>
      <c r="E454" s="165">
        <v>16741725481</v>
      </c>
      <c r="F454" s="165" t="s">
        <v>27</v>
      </c>
      <c r="G454" s="165">
        <v>1000</v>
      </c>
      <c r="H454" s="183">
        <v>13545472582</v>
      </c>
      <c r="I454" s="165" t="s">
        <v>370</v>
      </c>
      <c r="J454" s="194" t="s">
        <v>285</v>
      </c>
      <c r="K454" s="189" t="s">
        <v>371</v>
      </c>
      <c r="L454" s="184" t="s">
        <v>840</v>
      </c>
      <c r="M454" s="190">
        <v>7946.66</v>
      </c>
      <c r="N454" s="190"/>
      <c r="O454" s="195"/>
      <c r="P454" s="196"/>
      <c r="Q454" s="189" t="s">
        <v>31</v>
      </c>
      <c r="R454" s="205">
        <v>43902</v>
      </c>
      <c r="S454" s="8" t="s">
        <v>839</v>
      </c>
      <c r="T454" s="6"/>
      <c r="U454" s="6"/>
      <c r="V454" s="6"/>
      <c r="W454" s="6"/>
      <c r="X454" s="6"/>
      <c r="Y454" s="6"/>
      <c r="Z454" s="6"/>
      <c r="AA454" s="6"/>
      <c r="AB454" s="6"/>
    </row>
    <row r="455" ht="18" customHeight="1" spans="2:28">
      <c r="B455" s="184" t="s">
        <v>842</v>
      </c>
      <c r="C455" s="165">
        <v>380498456</v>
      </c>
      <c r="D455" s="165" t="s">
        <v>843</v>
      </c>
      <c r="E455" s="165">
        <v>16741725490</v>
      </c>
      <c r="F455" s="165" t="s">
        <v>27</v>
      </c>
      <c r="G455" s="165">
        <v>1000</v>
      </c>
      <c r="H455" s="183">
        <v>13545472582</v>
      </c>
      <c r="I455" s="165" t="s">
        <v>370</v>
      </c>
      <c r="J455" s="194" t="s">
        <v>285</v>
      </c>
      <c r="K455" s="189" t="s">
        <v>371</v>
      </c>
      <c r="L455" s="184" t="s">
        <v>842</v>
      </c>
      <c r="M455" s="190">
        <v>15974.63</v>
      </c>
      <c r="N455" s="190"/>
      <c r="O455" s="195"/>
      <c r="P455" s="196"/>
      <c r="Q455" s="189" t="s">
        <v>31</v>
      </c>
      <c r="R455" s="205">
        <v>43902</v>
      </c>
      <c r="S455" s="8" t="s">
        <v>844</v>
      </c>
      <c r="T455" s="6"/>
      <c r="U455" s="6"/>
      <c r="V455" s="6"/>
      <c r="W455" s="6"/>
      <c r="X455" s="6"/>
      <c r="Y455" s="6"/>
      <c r="Z455" s="6"/>
      <c r="AA455" s="6"/>
      <c r="AB455" s="6"/>
    </row>
    <row r="456" ht="18" customHeight="1" spans="2:28">
      <c r="B456" s="184" t="s">
        <v>845</v>
      </c>
      <c r="C456" s="165">
        <v>696378948</v>
      </c>
      <c r="D456" s="165" t="s">
        <v>846</v>
      </c>
      <c r="E456" s="165">
        <v>16741725477</v>
      </c>
      <c r="F456" s="165" t="s">
        <v>27</v>
      </c>
      <c r="G456" s="165">
        <v>1000</v>
      </c>
      <c r="H456" s="183">
        <v>13545472582</v>
      </c>
      <c r="I456" s="165" t="s">
        <v>370</v>
      </c>
      <c r="J456" s="194" t="s">
        <v>285</v>
      </c>
      <c r="K456" s="189" t="s">
        <v>371</v>
      </c>
      <c r="L456" s="184" t="s">
        <v>845</v>
      </c>
      <c r="M456" s="190">
        <v>8037.05</v>
      </c>
      <c r="N456" s="190"/>
      <c r="O456" s="195"/>
      <c r="P456" s="196"/>
      <c r="Q456" s="189" t="s">
        <v>31</v>
      </c>
      <c r="R456" s="205">
        <v>43902</v>
      </c>
      <c r="S456" s="8" t="s">
        <v>847</v>
      </c>
      <c r="T456" s="6"/>
      <c r="U456" s="6"/>
      <c r="V456" s="6"/>
      <c r="W456" s="6"/>
      <c r="X456" s="6"/>
      <c r="Y456" s="6"/>
      <c r="Z456" s="6"/>
      <c r="AA456" s="6"/>
      <c r="AB456" s="6"/>
    </row>
    <row r="457" ht="18" customHeight="1" spans="2:28">
      <c r="B457" s="182" t="s">
        <v>848</v>
      </c>
      <c r="C457" s="165">
        <v>734460565</v>
      </c>
      <c r="D457" s="165" t="s">
        <v>849</v>
      </c>
      <c r="E457" s="165">
        <v>17190430951</v>
      </c>
      <c r="F457" s="165" t="s">
        <v>27</v>
      </c>
      <c r="G457" s="165">
        <v>1000</v>
      </c>
      <c r="H457" s="183">
        <v>17720254512</v>
      </c>
      <c r="I457" s="165" t="s">
        <v>253</v>
      </c>
      <c r="J457" s="197" t="s">
        <v>294</v>
      </c>
      <c r="K457" s="189" t="s">
        <v>254</v>
      </c>
      <c r="L457" s="182" t="s">
        <v>848</v>
      </c>
      <c r="M457" s="190">
        <v>4957.41</v>
      </c>
      <c r="N457" s="190"/>
      <c r="O457" s="198"/>
      <c r="P457" s="196"/>
      <c r="Q457" s="189" t="s">
        <v>31</v>
      </c>
      <c r="R457" s="205">
        <v>43902</v>
      </c>
      <c r="S457" s="8" t="s">
        <v>831</v>
      </c>
      <c r="T457" s="6"/>
      <c r="U457" s="6"/>
      <c r="V457" s="6"/>
      <c r="W457" s="6"/>
      <c r="X457" s="6"/>
      <c r="Y457" s="6"/>
      <c r="Z457" s="6"/>
      <c r="AA457" s="6"/>
      <c r="AB457" s="6"/>
    </row>
    <row r="458" ht="18" customHeight="1" spans="2:28">
      <c r="B458" s="182" t="s">
        <v>850</v>
      </c>
      <c r="C458" s="165">
        <v>715565187</v>
      </c>
      <c r="D458" s="165" t="s">
        <v>851</v>
      </c>
      <c r="E458" s="165">
        <v>16572208494</v>
      </c>
      <c r="F458" s="165" t="s">
        <v>27</v>
      </c>
      <c r="G458" s="165">
        <v>1000</v>
      </c>
      <c r="H458" s="183">
        <v>17720254512</v>
      </c>
      <c r="I458" s="165" t="s">
        <v>253</v>
      </c>
      <c r="J458" s="199" t="s">
        <v>103</v>
      </c>
      <c r="K458" s="189" t="s">
        <v>254</v>
      </c>
      <c r="L458" s="182" t="s">
        <v>850</v>
      </c>
      <c r="M458" s="190">
        <v>8038.42</v>
      </c>
      <c r="N458" s="190"/>
      <c r="O458" s="198"/>
      <c r="P458" s="196"/>
      <c r="Q458" s="189" t="s">
        <v>31</v>
      </c>
      <c r="R458" s="205">
        <v>43902</v>
      </c>
      <c r="S458" s="8" t="s">
        <v>831</v>
      </c>
      <c r="T458" s="6"/>
      <c r="U458" s="6"/>
      <c r="V458" s="6"/>
      <c r="W458" s="6"/>
      <c r="X458" s="6"/>
      <c r="Y458" s="6"/>
      <c r="Z458" s="6"/>
      <c r="AA458" s="6"/>
      <c r="AB458" s="6"/>
    </row>
    <row r="459" ht="18" customHeight="1" spans="2:28">
      <c r="B459" s="182" t="s">
        <v>852</v>
      </c>
      <c r="C459" s="165">
        <v>696750581</v>
      </c>
      <c r="D459" s="165" t="s">
        <v>853</v>
      </c>
      <c r="E459" s="165">
        <v>16741725526</v>
      </c>
      <c r="F459" s="165" t="s">
        <v>27</v>
      </c>
      <c r="G459" s="165">
        <v>1000</v>
      </c>
      <c r="H459" s="183">
        <v>18327671812</v>
      </c>
      <c r="I459" s="165" t="s">
        <v>247</v>
      </c>
      <c r="J459" s="199" t="s">
        <v>103</v>
      </c>
      <c r="K459" s="189" t="s">
        <v>298</v>
      </c>
      <c r="L459" s="182" t="s">
        <v>852</v>
      </c>
      <c r="M459" s="190">
        <v>5058.68</v>
      </c>
      <c r="N459" s="190"/>
      <c r="O459" s="195"/>
      <c r="P459" s="196"/>
      <c r="Q459" s="189" t="s">
        <v>31</v>
      </c>
      <c r="R459" s="205">
        <v>43900</v>
      </c>
      <c r="S459" s="8" t="s">
        <v>831</v>
      </c>
      <c r="T459" s="6"/>
      <c r="U459" s="6"/>
      <c r="V459" s="6"/>
      <c r="W459" s="6"/>
      <c r="X459" s="6"/>
      <c r="Y459" s="6"/>
      <c r="Z459" s="6"/>
      <c r="AA459" s="6"/>
      <c r="AB459" s="6"/>
    </row>
    <row r="460" ht="18" customHeight="1" spans="2:28">
      <c r="B460" s="182" t="s">
        <v>854</v>
      </c>
      <c r="C460" s="165">
        <v>504174990</v>
      </c>
      <c r="D460" s="165" t="s">
        <v>855</v>
      </c>
      <c r="E460" s="165">
        <v>16741725527</v>
      </c>
      <c r="F460" s="165" t="s">
        <v>27</v>
      </c>
      <c r="G460" s="165">
        <v>1000</v>
      </c>
      <c r="H460" s="183">
        <v>18327671812</v>
      </c>
      <c r="I460" s="165" t="s">
        <v>247</v>
      </c>
      <c r="J460" s="199" t="s">
        <v>103</v>
      </c>
      <c r="K460" s="189" t="s">
        <v>298</v>
      </c>
      <c r="L460" s="182" t="s">
        <v>854</v>
      </c>
      <c r="M460" s="190">
        <v>4966.34</v>
      </c>
      <c r="N460" s="190"/>
      <c r="O460" s="195"/>
      <c r="P460" s="196"/>
      <c r="Q460" s="189" t="s">
        <v>31</v>
      </c>
      <c r="R460" s="205">
        <v>43900</v>
      </c>
      <c r="S460" s="8" t="s">
        <v>856</v>
      </c>
      <c r="T460" s="6"/>
      <c r="U460" s="6"/>
      <c r="V460" s="6"/>
      <c r="W460" s="6"/>
      <c r="X460" s="6"/>
      <c r="Y460" s="6"/>
      <c r="Z460" s="6"/>
      <c r="AA460" s="6"/>
      <c r="AB460" s="6"/>
    </row>
    <row r="461" ht="18" customHeight="1" spans="2:28">
      <c r="B461" s="182" t="s">
        <v>857</v>
      </c>
      <c r="C461" s="165">
        <v>966263586</v>
      </c>
      <c r="D461" s="165" t="s">
        <v>858</v>
      </c>
      <c r="E461" s="165">
        <v>17136315118</v>
      </c>
      <c r="F461" s="165" t="s">
        <v>27</v>
      </c>
      <c r="G461" s="165">
        <v>1000</v>
      </c>
      <c r="H461" s="183">
        <v>18771691121</v>
      </c>
      <c r="I461" s="165" t="s">
        <v>258</v>
      </c>
      <c r="J461" s="199" t="s">
        <v>103</v>
      </c>
      <c r="K461" s="189" t="s">
        <v>259</v>
      </c>
      <c r="L461" s="182" t="s">
        <v>857</v>
      </c>
      <c r="M461" s="190">
        <v>7942.19</v>
      </c>
      <c r="N461" s="190"/>
      <c r="O461" s="195"/>
      <c r="P461" s="196"/>
      <c r="Q461" s="189" t="s">
        <v>31</v>
      </c>
      <c r="R461" s="205">
        <v>43900</v>
      </c>
      <c r="S461" s="8" t="s">
        <v>847</v>
      </c>
      <c r="T461" s="6"/>
      <c r="U461" s="6"/>
      <c r="V461" s="6"/>
      <c r="W461" s="6"/>
      <c r="X461" s="6"/>
      <c r="Y461" s="6"/>
      <c r="Z461" s="6"/>
      <c r="AA461" s="6"/>
      <c r="AB461" s="6"/>
    </row>
    <row r="462" ht="18" customHeight="1" spans="2:28">
      <c r="B462" s="184" t="s">
        <v>859</v>
      </c>
      <c r="C462" s="165">
        <v>796629575</v>
      </c>
      <c r="D462" s="165" t="s">
        <v>860</v>
      </c>
      <c r="E462" s="165">
        <v>16741725608</v>
      </c>
      <c r="F462" s="165" t="s">
        <v>27</v>
      </c>
      <c r="G462" s="165">
        <v>1000</v>
      </c>
      <c r="H462" s="183">
        <v>18771678907</v>
      </c>
      <c r="I462" s="165" t="s">
        <v>409</v>
      </c>
      <c r="J462" s="188" t="s">
        <v>109</v>
      </c>
      <c r="K462" s="189" t="s">
        <v>410</v>
      </c>
      <c r="L462" s="184" t="s">
        <v>859</v>
      </c>
      <c r="M462" s="190">
        <v>5057.54</v>
      </c>
      <c r="N462" s="190"/>
      <c r="O462" s="200"/>
      <c r="P462" s="196"/>
      <c r="Q462" s="189" t="s">
        <v>31</v>
      </c>
      <c r="R462" s="205">
        <v>43901</v>
      </c>
      <c r="S462" s="8" t="s">
        <v>828</v>
      </c>
      <c r="T462" s="6"/>
      <c r="U462" s="6"/>
      <c r="V462" s="6"/>
      <c r="W462" s="6"/>
      <c r="X462" s="6"/>
      <c r="Y462" s="6"/>
      <c r="Z462" s="6"/>
      <c r="AA462" s="6"/>
      <c r="AB462" s="6"/>
    </row>
    <row r="463" ht="18" customHeight="1" spans="2:28">
      <c r="B463" s="184" t="s">
        <v>861</v>
      </c>
      <c r="C463" s="165">
        <v>306818383</v>
      </c>
      <c r="D463" s="165" t="s">
        <v>862</v>
      </c>
      <c r="E463" s="165">
        <v>16741725605</v>
      </c>
      <c r="F463" s="165" t="s">
        <v>27</v>
      </c>
      <c r="G463" s="165">
        <v>1000</v>
      </c>
      <c r="H463" s="183">
        <v>18771678907</v>
      </c>
      <c r="I463" s="165" t="s">
        <v>409</v>
      </c>
      <c r="J463" s="188" t="s">
        <v>109</v>
      </c>
      <c r="K463" s="189" t="s">
        <v>410</v>
      </c>
      <c r="L463" s="184" t="s">
        <v>861</v>
      </c>
      <c r="M463" s="190">
        <v>5058.38</v>
      </c>
      <c r="N463" s="190"/>
      <c r="O463" s="200"/>
      <c r="P463" s="196"/>
      <c r="Q463" s="189" t="s">
        <v>31</v>
      </c>
      <c r="R463" s="205">
        <v>43901</v>
      </c>
      <c r="S463" s="8" t="s">
        <v>828</v>
      </c>
      <c r="T463" s="6"/>
      <c r="U463" s="6"/>
      <c r="V463" s="6"/>
      <c r="W463" s="6"/>
      <c r="X463" s="6"/>
      <c r="Y463" s="6"/>
      <c r="Z463" s="6"/>
      <c r="AA463" s="6"/>
      <c r="AB463" s="6"/>
    </row>
    <row r="464" ht="18" customHeight="1" spans="2:28">
      <c r="B464" s="184" t="s">
        <v>863</v>
      </c>
      <c r="C464" s="165">
        <v>583383426</v>
      </c>
      <c r="D464" s="165" t="s">
        <v>864</v>
      </c>
      <c r="E464" s="165">
        <v>16741725623</v>
      </c>
      <c r="F464" s="165" t="s">
        <v>27</v>
      </c>
      <c r="G464" s="165">
        <v>1000</v>
      </c>
      <c r="H464" s="183">
        <v>18771678907</v>
      </c>
      <c r="I464" s="165" t="s">
        <v>409</v>
      </c>
      <c r="J464" s="188" t="s">
        <v>109</v>
      </c>
      <c r="K464" s="189" t="s">
        <v>410</v>
      </c>
      <c r="L464" s="184" t="s">
        <v>863</v>
      </c>
      <c r="M464" s="190">
        <v>4958.8</v>
      </c>
      <c r="N464" s="190"/>
      <c r="O464" s="200"/>
      <c r="P464" s="196"/>
      <c r="Q464" s="189" t="s">
        <v>31</v>
      </c>
      <c r="R464" s="205">
        <v>43901</v>
      </c>
      <c r="S464" s="8" t="s">
        <v>828</v>
      </c>
      <c r="T464" s="6"/>
      <c r="U464" s="6"/>
      <c r="V464" s="6"/>
      <c r="W464" s="6"/>
      <c r="X464" s="6"/>
      <c r="Y464" s="6"/>
      <c r="Z464" s="6"/>
      <c r="AA464" s="6"/>
      <c r="AB464" s="6"/>
    </row>
    <row r="465" ht="18" customHeight="1" spans="2:28">
      <c r="B465" s="182" t="s">
        <v>865</v>
      </c>
      <c r="C465" s="165">
        <v>207586113</v>
      </c>
      <c r="D465" s="165" t="s">
        <v>866</v>
      </c>
      <c r="E465" s="165">
        <v>17192714352</v>
      </c>
      <c r="F465" s="165" t="s">
        <v>27</v>
      </c>
      <c r="G465" s="165">
        <v>1000</v>
      </c>
      <c r="H465" s="183">
        <v>18872118075</v>
      </c>
      <c r="I465" s="165" t="s">
        <v>389</v>
      </c>
      <c r="J465" s="208" t="s">
        <v>170</v>
      </c>
      <c r="K465" s="189" t="s">
        <v>390</v>
      </c>
      <c r="L465" s="182" t="s">
        <v>865</v>
      </c>
      <c r="M465" s="190">
        <v>7947.03</v>
      </c>
      <c r="N465" s="190"/>
      <c r="O465" s="195"/>
      <c r="P465" s="196"/>
      <c r="Q465" s="189" t="s">
        <v>31</v>
      </c>
      <c r="R465" s="179">
        <v>43913</v>
      </c>
      <c r="S465" s="8" t="s">
        <v>867</v>
      </c>
      <c r="T465" s="6"/>
      <c r="U465" s="6"/>
      <c r="V465" s="6"/>
      <c r="W465" s="6"/>
      <c r="X465" s="6"/>
      <c r="Y465" s="6"/>
      <c r="Z465" s="6"/>
      <c r="AA465" s="6"/>
      <c r="AB465" s="6"/>
    </row>
    <row r="466" ht="18" customHeight="1" spans="2:28">
      <c r="B466" s="182" t="s">
        <v>868</v>
      </c>
      <c r="C466" s="165">
        <v>129716832</v>
      </c>
      <c r="D466" s="165" t="s">
        <v>869</v>
      </c>
      <c r="E466" s="165">
        <v>17136314470</v>
      </c>
      <c r="F466" s="165" t="s">
        <v>27</v>
      </c>
      <c r="G466" s="165">
        <v>1000</v>
      </c>
      <c r="H466" s="183">
        <v>18771691121</v>
      </c>
      <c r="I466" s="165" t="s">
        <v>258</v>
      </c>
      <c r="J466" s="199" t="s">
        <v>103</v>
      </c>
      <c r="K466" s="189" t="s">
        <v>259</v>
      </c>
      <c r="L466" s="182" t="s">
        <v>868</v>
      </c>
      <c r="M466" s="190">
        <v>7938.23</v>
      </c>
      <c r="N466" s="190"/>
      <c r="O466" s="195"/>
      <c r="P466" s="196"/>
      <c r="Q466" s="189" t="s">
        <v>31</v>
      </c>
      <c r="R466" s="205">
        <v>43900</v>
      </c>
      <c r="S466" s="8" t="s">
        <v>870</v>
      </c>
      <c r="T466" s="6"/>
      <c r="U466" s="6"/>
      <c r="V466" s="6"/>
      <c r="W466" s="6"/>
      <c r="X466" s="6"/>
      <c r="Y466" s="6"/>
      <c r="Z466" s="6"/>
      <c r="AA466" s="6"/>
      <c r="AB466" s="6"/>
    </row>
    <row r="467" ht="18" customHeight="1" spans="2:28">
      <c r="B467" s="182" t="s">
        <v>871</v>
      </c>
      <c r="C467" s="168">
        <v>486457658</v>
      </c>
      <c r="D467" s="168" t="s">
        <v>872</v>
      </c>
      <c r="E467" s="165">
        <v>17192714960</v>
      </c>
      <c r="F467" s="165" t="s">
        <v>27</v>
      </c>
      <c r="G467" s="165">
        <v>1000</v>
      </c>
      <c r="H467" s="183">
        <v>15072125895</v>
      </c>
      <c r="I467" s="165" t="s">
        <v>680</v>
      </c>
      <c r="J467" s="199" t="s">
        <v>103</v>
      </c>
      <c r="K467" s="189" t="s">
        <v>681</v>
      </c>
      <c r="L467" s="182" t="s">
        <v>871</v>
      </c>
      <c r="M467" s="190">
        <v>5065.98</v>
      </c>
      <c r="N467" s="190"/>
      <c r="O467" s="200"/>
      <c r="P467" s="196"/>
      <c r="Q467" s="189" t="s">
        <v>31</v>
      </c>
      <c r="R467" s="179">
        <v>43920</v>
      </c>
      <c r="S467" s="8" t="s">
        <v>867</v>
      </c>
      <c r="T467" s="6"/>
      <c r="U467" s="6"/>
      <c r="V467" s="6"/>
      <c r="W467" s="6"/>
      <c r="X467" s="6"/>
      <c r="Y467" s="6"/>
      <c r="Z467" s="6"/>
      <c r="AA467" s="6"/>
      <c r="AB467" s="6"/>
    </row>
    <row r="468" ht="18" customHeight="1" spans="2:28">
      <c r="B468" s="184" t="s">
        <v>873</v>
      </c>
      <c r="C468" s="165">
        <v>875185444</v>
      </c>
      <c r="D468" s="165" t="s">
        <v>874</v>
      </c>
      <c r="E468" s="165">
        <v>16741725610</v>
      </c>
      <c r="F468" s="165" t="s">
        <v>27</v>
      </c>
      <c r="G468" s="165">
        <v>1000</v>
      </c>
      <c r="H468" s="183">
        <v>18771678907</v>
      </c>
      <c r="I468" s="165" t="s">
        <v>409</v>
      </c>
      <c r="J468" s="188" t="s">
        <v>109</v>
      </c>
      <c r="K468" s="189" t="s">
        <v>410</v>
      </c>
      <c r="L468" s="184" t="s">
        <v>873</v>
      </c>
      <c r="M468" s="190">
        <v>4958.42</v>
      </c>
      <c r="N468" s="190"/>
      <c r="O468" s="200"/>
      <c r="P468" s="196"/>
      <c r="Q468" s="189" t="s">
        <v>31</v>
      </c>
      <c r="R468" s="205">
        <v>43901</v>
      </c>
      <c r="S468" s="8" t="s">
        <v>867</v>
      </c>
      <c r="T468" s="6"/>
      <c r="U468" s="6"/>
      <c r="V468" s="6"/>
      <c r="W468" s="6"/>
      <c r="X468" s="6"/>
      <c r="Y468" s="6"/>
      <c r="Z468" s="6"/>
      <c r="AA468" s="6"/>
      <c r="AB468" s="6"/>
    </row>
    <row r="469" ht="18" customHeight="1" spans="2:28">
      <c r="B469" s="184" t="s">
        <v>875</v>
      </c>
      <c r="C469" s="165">
        <v>409834317</v>
      </c>
      <c r="D469" s="165" t="s">
        <v>876</v>
      </c>
      <c r="E469" s="165">
        <v>16741725638</v>
      </c>
      <c r="F469" s="165" t="s">
        <v>27</v>
      </c>
      <c r="G469" s="165">
        <v>1000</v>
      </c>
      <c r="H469" s="183">
        <v>18771678907</v>
      </c>
      <c r="I469" s="165" t="s">
        <v>409</v>
      </c>
      <c r="J469" s="209" t="s">
        <v>29</v>
      </c>
      <c r="K469" s="189" t="s">
        <v>410</v>
      </c>
      <c r="L469" s="184" t="s">
        <v>875</v>
      </c>
      <c r="M469" s="190">
        <v>4961.46</v>
      </c>
      <c r="N469" s="190"/>
      <c r="O469" s="200"/>
      <c r="P469" s="196"/>
      <c r="Q469" s="189" t="s">
        <v>31</v>
      </c>
      <c r="R469" s="205">
        <v>43901</v>
      </c>
      <c r="S469" s="8" t="s">
        <v>867</v>
      </c>
      <c r="T469" s="6"/>
      <c r="U469" s="6"/>
      <c r="V469" s="6"/>
      <c r="W469" s="6"/>
      <c r="X469" s="6"/>
      <c r="Y469" s="6"/>
      <c r="Z469" s="6"/>
      <c r="AA469" s="6"/>
      <c r="AB469" s="6"/>
    </row>
    <row r="470" ht="18" customHeight="1" spans="2:28">
      <c r="B470" s="184" t="s">
        <v>877</v>
      </c>
      <c r="C470" s="165">
        <v>377109484</v>
      </c>
      <c r="D470" s="165" t="s">
        <v>878</v>
      </c>
      <c r="E470" s="165">
        <v>16741725637</v>
      </c>
      <c r="F470" s="165" t="s">
        <v>27</v>
      </c>
      <c r="G470" s="165">
        <v>1000</v>
      </c>
      <c r="H470" s="183">
        <v>18771678907</v>
      </c>
      <c r="I470" s="165" t="s">
        <v>409</v>
      </c>
      <c r="J470" s="209" t="s">
        <v>29</v>
      </c>
      <c r="K470" s="189" t="s">
        <v>410</v>
      </c>
      <c r="L470" s="184" t="s">
        <v>877</v>
      </c>
      <c r="M470" s="190">
        <v>4959.54</v>
      </c>
      <c r="N470" s="190"/>
      <c r="O470" s="200"/>
      <c r="P470" s="196"/>
      <c r="Q470" s="189" t="s">
        <v>31</v>
      </c>
      <c r="R470" s="205">
        <v>43901</v>
      </c>
      <c r="S470" s="8" t="s">
        <v>867</v>
      </c>
      <c r="T470" s="6"/>
      <c r="U470" s="6"/>
      <c r="V470" s="6"/>
      <c r="W470" s="6"/>
      <c r="X470" s="6"/>
      <c r="Y470" s="6"/>
      <c r="Z470" s="6"/>
      <c r="AA470" s="6"/>
      <c r="AB470" s="6"/>
    </row>
    <row r="471" ht="18" customHeight="1" spans="2:28">
      <c r="B471" s="184" t="s">
        <v>879</v>
      </c>
      <c r="C471" s="165">
        <v>340207633</v>
      </c>
      <c r="D471" s="165" t="s">
        <v>880</v>
      </c>
      <c r="E471" s="165">
        <v>16741725615</v>
      </c>
      <c r="F471" s="165" t="s">
        <v>27</v>
      </c>
      <c r="G471" s="165">
        <v>1000</v>
      </c>
      <c r="H471" s="183">
        <v>18771678907</v>
      </c>
      <c r="I471" s="165" t="s">
        <v>409</v>
      </c>
      <c r="J471" s="188" t="s">
        <v>109</v>
      </c>
      <c r="K471" s="189" t="s">
        <v>410</v>
      </c>
      <c r="L471" s="184" t="s">
        <v>879</v>
      </c>
      <c r="M471" s="190">
        <v>6579.04</v>
      </c>
      <c r="N471" s="190"/>
      <c r="O471" s="200"/>
      <c r="P471" s="196"/>
      <c r="Q471" s="189" t="s">
        <v>31</v>
      </c>
      <c r="R471" s="205">
        <v>43901</v>
      </c>
      <c r="S471" s="8" t="s">
        <v>867</v>
      </c>
      <c r="T471" s="6"/>
      <c r="U471" s="6"/>
      <c r="V471" s="6"/>
      <c r="W471" s="6"/>
      <c r="X471" s="6"/>
      <c r="Y471" s="6"/>
      <c r="Z471" s="6"/>
      <c r="AA471" s="6"/>
      <c r="AB471" s="6"/>
    </row>
    <row r="472" ht="18" customHeight="1" spans="2:28">
      <c r="B472" s="182" t="s">
        <v>881</v>
      </c>
      <c r="C472" s="165">
        <v>710137487</v>
      </c>
      <c r="D472" s="165" t="s">
        <v>882</v>
      </c>
      <c r="E472" s="165">
        <v>17192710511</v>
      </c>
      <c r="F472" s="165" t="s">
        <v>27</v>
      </c>
      <c r="G472" s="165">
        <v>1000</v>
      </c>
      <c r="H472" s="183">
        <v>13545476959</v>
      </c>
      <c r="I472" s="165" t="s">
        <v>265</v>
      </c>
      <c r="J472" s="188" t="s">
        <v>109</v>
      </c>
      <c r="K472" s="189" t="s">
        <v>266</v>
      </c>
      <c r="L472" s="182" t="s">
        <v>881</v>
      </c>
      <c r="M472" s="190">
        <v>5060.64</v>
      </c>
      <c r="N472" s="190"/>
      <c r="O472" s="191"/>
      <c r="P472" s="192"/>
      <c r="Q472" s="189" t="s">
        <v>31</v>
      </c>
      <c r="R472" s="179">
        <v>43913</v>
      </c>
      <c r="S472" s="87" t="s">
        <v>883</v>
      </c>
      <c r="T472" s="6"/>
      <c r="U472" s="6"/>
      <c r="V472" s="6"/>
      <c r="W472" s="6"/>
      <c r="X472" s="6"/>
      <c r="Y472" s="6"/>
      <c r="Z472" s="6"/>
      <c r="AA472" s="6"/>
      <c r="AB472" s="6"/>
    </row>
    <row r="473" ht="18" customHeight="1" spans="2:28">
      <c r="B473" s="182" t="s">
        <v>884</v>
      </c>
      <c r="C473" s="165">
        <v>683261128</v>
      </c>
      <c r="D473" s="165" t="s">
        <v>885</v>
      </c>
      <c r="E473" s="165">
        <v>17192710415</v>
      </c>
      <c r="F473" s="165" t="s">
        <v>27</v>
      </c>
      <c r="G473" s="165">
        <v>1000</v>
      </c>
      <c r="H473" s="183">
        <v>13545476959</v>
      </c>
      <c r="I473" s="165" t="s">
        <v>265</v>
      </c>
      <c r="J473" s="199" t="s">
        <v>103</v>
      </c>
      <c r="K473" s="189" t="s">
        <v>266</v>
      </c>
      <c r="L473" s="182" t="s">
        <v>884</v>
      </c>
      <c r="M473" s="190">
        <v>4964.5</v>
      </c>
      <c r="N473" s="190"/>
      <c r="O473" s="191"/>
      <c r="P473" s="192"/>
      <c r="Q473" s="189" t="s">
        <v>31</v>
      </c>
      <c r="R473" s="179">
        <v>43913</v>
      </c>
      <c r="S473" s="87" t="s">
        <v>886</v>
      </c>
      <c r="T473" s="6"/>
      <c r="U473" s="6"/>
      <c r="V473" s="6"/>
      <c r="W473" s="6"/>
      <c r="X473" s="6"/>
      <c r="Y473" s="6"/>
      <c r="Z473" s="6"/>
      <c r="AA473" s="6"/>
      <c r="AB473" s="6"/>
    </row>
    <row r="474" ht="18" customHeight="1" spans="2:28">
      <c r="B474" s="182" t="s">
        <v>887</v>
      </c>
      <c r="C474" s="165">
        <v>658506057</v>
      </c>
      <c r="D474" s="165" t="s">
        <v>888</v>
      </c>
      <c r="E474" s="165">
        <v>17192711435</v>
      </c>
      <c r="F474" s="165" t="s">
        <v>27</v>
      </c>
      <c r="G474" s="165">
        <v>1000</v>
      </c>
      <c r="H474" s="183">
        <v>13545476959</v>
      </c>
      <c r="I474" s="165" t="s">
        <v>265</v>
      </c>
      <c r="J474" s="199" t="s">
        <v>103</v>
      </c>
      <c r="K474" s="189" t="s">
        <v>266</v>
      </c>
      <c r="L474" s="182" t="s">
        <v>887</v>
      </c>
      <c r="M474" s="190">
        <v>8139.04</v>
      </c>
      <c r="N474" s="190"/>
      <c r="O474" s="191"/>
      <c r="P474" s="192"/>
      <c r="Q474" s="189" t="s">
        <v>31</v>
      </c>
      <c r="R474" s="179">
        <v>43913</v>
      </c>
      <c r="S474" s="87" t="s">
        <v>889</v>
      </c>
      <c r="T474" s="6"/>
      <c r="U474" s="6"/>
      <c r="V474" s="6"/>
      <c r="W474" s="6"/>
      <c r="X474" s="6"/>
      <c r="Y474" s="6"/>
      <c r="Z474" s="6"/>
      <c r="AA474" s="6"/>
      <c r="AB474" s="6"/>
    </row>
    <row r="475" ht="18" customHeight="1" spans="2:28">
      <c r="B475" s="182" t="s">
        <v>890</v>
      </c>
      <c r="C475" s="165">
        <v>159471637</v>
      </c>
      <c r="D475" s="165" t="s">
        <v>891</v>
      </c>
      <c r="E475" s="165">
        <v>17192715420</v>
      </c>
      <c r="F475" s="165" t="s">
        <v>27</v>
      </c>
      <c r="G475" s="165">
        <v>1000</v>
      </c>
      <c r="H475" s="183">
        <v>18672882330</v>
      </c>
      <c r="I475" s="165" t="s">
        <v>361</v>
      </c>
      <c r="J475" s="188" t="s">
        <v>109</v>
      </c>
      <c r="K475" s="189" t="s">
        <v>362</v>
      </c>
      <c r="L475" s="182" t="s">
        <v>890</v>
      </c>
      <c r="M475" s="190">
        <v>5061.81</v>
      </c>
      <c r="N475" s="190"/>
      <c r="O475" s="191"/>
      <c r="P475" s="192"/>
      <c r="Q475" s="189" t="s">
        <v>31</v>
      </c>
      <c r="R475" s="179">
        <v>43913</v>
      </c>
      <c r="S475" s="87" t="s">
        <v>883</v>
      </c>
      <c r="T475" s="6"/>
      <c r="U475" s="6"/>
      <c r="V475" s="6"/>
      <c r="W475" s="6"/>
      <c r="X475" s="6"/>
      <c r="Y475" s="6"/>
      <c r="Z475" s="6"/>
      <c r="AA475" s="6"/>
      <c r="AB475" s="6"/>
    </row>
    <row r="476" ht="18" customHeight="1" spans="2:28">
      <c r="B476" s="182" t="s">
        <v>892</v>
      </c>
      <c r="C476" s="165">
        <v>215460169</v>
      </c>
      <c r="D476" s="165" t="s">
        <v>893</v>
      </c>
      <c r="E476" s="165">
        <v>17192714994</v>
      </c>
      <c r="F476" s="165" t="s">
        <v>27</v>
      </c>
      <c r="G476" s="165">
        <v>1000</v>
      </c>
      <c r="H476" s="183">
        <v>18672882330</v>
      </c>
      <c r="I476" s="165" t="s">
        <v>361</v>
      </c>
      <c r="J476" s="193" t="s">
        <v>367</v>
      </c>
      <c r="K476" s="189" t="s">
        <v>362</v>
      </c>
      <c r="L476" s="182" t="s">
        <v>892</v>
      </c>
      <c r="M476" s="190">
        <v>5155.54</v>
      </c>
      <c r="N476" s="190"/>
      <c r="O476" s="191"/>
      <c r="P476" s="192"/>
      <c r="Q476" s="189" t="s">
        <v>31</v>
      </c>
      <c r="R476" s="179">
        <v>43913</v>
      </c>
      <c r="S476" s="87" t="s">
        <v>883</v>
      </c>
      <c r="T476" s="6"/>
      <c r="U476" s="6"/>
      <c r="V476" s="6"/>
      <c r="W476" s="6"/>
      <c r="X476" s="6"/>
      <c r="Y476" s="6"/>
      <c r="Z476" s="6"/>
      <c r="AA476" s="6"/>
      <c r="AB476" s="6"/>
    </row>
    <row r="477" ht="18" customHeight="1" spans="2:28">
      <c r="B477" s="182" t="s">
        <v>894</v>
      </c>
      <c r="C477" s="165">
        <v>826734945</v>
      </c>
      <c r="D477" s="165" t="s">
        <v>895</v>
      </c>
      <c r="E477" s="165">
        <v>17192714968</v>
      </c>
      <c r="F477" s="165" t="s">
        <v>27</v>
      </c>
      <c r="G477" s="165">
        <v>1000</v>
      </c>
      <c r="H477" s="183">
        <v>18672882330</v>
      </c>
      <c r="I477" s="165" t="s">
        <v>361</v>
      </c>
      <c r="J477" s="193" t="s">
        <v>367</v>
      </c>
      <c r="K477" s="189" t="s">
        <v>362</v>
      </c>
      <c r="L477" s="182" t="s">
        <v>894</v>
      </c>
      <c r="M477" s="190">
        <v>7944.05</v>
      </c>
      <c r="N477" s="190"/>
      <c r="O477" s="191"/>
      <c r="P477" s="192"/>
      <c r="Q477" s="189" t="s">
        <v>31</v>
      </c>
      <c r="R477" s="179">
        <v>43913</v>
      </c>
      <c r="S477" s="87" t="s">
        <v>896</v>
      </c>
      <c r="T477" s="6"/>
      <c r="U477" s="6"/>
      <c r="V477" s="6"/>
      <c r="W477" s="6"/>
      <c r="X477" s="6"/>
      <c r="Y477" s="6"/>
      <c r="Z477" s="6"/>
      <c r="AA477" s="6"/>
      <c r="AB477" s="6"/>
    </row>
    <row r="478" ht="18" customHeight="1" spans="2:28">
      <c r="B478" s="184" t="s">
        <v>897</v>
      </c>
      <c r="C478" s="165">
        <v>326918384</v>
      </c>
      <c r="D478" s="165" t="s">
        <v>898</v>
      </c>
      <c r="E478" s="165">
        <v>16741725478</v>
      </c>
      <c r="F478" s="165" t="s">
        <v>27</v>
      </c>
      <c r="G478" s="165">
        <v>1000</v>
      </c>
      <c r="H478" s="183">
        <v>13545472582</v>
      </c>
      <c r="I478" s="165" t="s">
        <v>370</v>
      </c>
      <c r="J478" s="194" t="s">
        <v>285</v>
      </c>
      <c r="K478" s="189" t="s">
        <v>371</v>
      </c>
      <c r="L478" s="184" t="s">
        <v>897</v>
      </c>
      <c r="M478" s="190">
        <v>7948.63</v>
      </c>
      <c r="N478" s="190"/>
      <c r="O478" s="191"/>
      <c r="P478" s="192"/>
      <c r="Q478" s="189" t="s">
        <v>31</v>
      </c>
      <c r="R478" s="205">
        <v>43902</v>
      </c>
      <c r="S478" s="87" t="s">
        <v>899</v>
      </c>
      <c r="T478" s="6"/>
      <c r="U478" s="6"/>
      <c r="V478" s="6"/>
      <c r="W478" s="6"/>
      <c r="X478" s="6"/>
      <c r="Y478" s="6"/>
      <c r="Z478" s="6"/>
      <c r="AA478" s="6"/>
      <c r="AB478" s="6"/>
    </row>
    <row r="479" ht="18" customHeight="1" spans="2:28">
      <c r="B479" s="184" t="s">
        <v>900</v>
      </c>
      <c r="C479" s="165">
        <v>676343278</v>
      </c>
      <c r="D479" s="165" t="s">
        <v>901</v>
      </c>
      <c r="E479" s="165">
        <v>16741725479</v>
      </c>
      <c r="F479" s="165" t="s">
        <v>27</v>
      </c>
      <c r="G479" s="165">
        <v>1000</v>
      </c>
      <c r="H479" s="183">
        <v>13545472582</v>
      </c>
      <c r="I479" s="165" t="s">
        <v>370</v>
      </c>
      <c r="J479" s="194" t="s">
        <v>285</v>
      </c>
      <c r="K479" s="189" t="s">
        <v>371</v>
      </c>
      <c r="L479" s="184" t="s">
        <v>900</v>
      </c>
      <c r="M479" s="190">
        <v>6249.39</v>
      </c>
      <c r="N479" s="190"/>
      <c r="O479" s="191"/>
      <c r="P479" s="192"/>
      <c r="Q479" s="189" t="s">
        <v>31</v>
      </c>
      <c r="R479" s="205">
        <v>43902</v>
      </c>
      <c r="S479" s="87" t="s">
        <v>899</v>
      </c>
      <c r="T479" s="6"/>
      <c r="U479" s="6"/>
      <c r="V479" s="6"/>
      <c r="W479" s="6"/>
      <c r="X479" s="6"/>
      <c r="Y479" s="6"/>
      <c r="Z479" s="6"/>
      <c r="AA479" s="6"/>
      <c r="AB479" s="6"/>
    </row>
    <row r="480" ht="18" customHeight="1" spans="2:28">
      <c r="B480" s="184" t="s">
        <v>902</v>
      </c>
      <c r="C480" s="165">
        <v>666031702</v>
      </c>
      <c r="D480" s="165" t="s">
        <v>903</v>
      </c>
      <c r="E480" s="165">
        <v>16741725483</v>
      </c>
      <c r="F480" s="165" t="s">
        <v>27</v>
      </c>
      <c r="G480" s="165">
        <v>1000</v>
      </c>
      <c r="H480" s="183">
        <v>13545472582</v>
      </c>
      <c r="I480" s="165" t="s">
        <v>370</v>
      </c>
      <c r="J480" s="194" t="s">
        <v>285</v>
      </c>
      <c r="K480" s="189" t="s">
        <v>371</v>
      </c>
      <c r="L480" s="184" t="s">
        <v>902</v>
      </c>
      <c r="M480" s="190">
        <v>5062.73</v>
      </c>
      <c r="N480" s="190"/>
      <c r="O480" s="195"/>
      <c r="P480" s="196"/>
      <c r="Q480" s="189" t="s">
        <v>31</v>
      </c>
      <c r="R480" s="205">
        <v>43902</v>
      </c>
      <c r="S480" s="87" t="s">
        <v>904</v>
      </c>
      <c r="T480" s="6"/>
      <c r="U480" s="6"/>
      <c r="V480" s="6"/>
      <c r="W480" s="6"/>
      <c r="X480" s="6"/>
      <c r="Y480" s="6"/>
      <c r="Z480" s="6"/>
      <c r="AA480" s="6"/>
      <c r="AB480" s="6"/>
    </row>
    <row r="481" ht="18" customHeight="1" spans="2:28">
      <c r="B481" s="184" t="s">
        <v>905</v>
      </c>
      <c r="C481" s="165">
        <v>953258937</v>
      </c>
      <c r="D481" s="165" t="s">
        <v>906</v>
      </c>
      <c r="E481" s="165">
        <v>16741725506</v>
      </c>
      <c r="F481" s="165" t="s">
        <v>27</v>
      </c>
      <c r="G481" s="165">
        <v>1000</v>
      </c>
      <c r="H481" s="183">
        <v>13545472582</v>
      </c>
      <c r="I481" s="165" t="s">
        <v>370</v>
      </c>
      <c r="J481" s="194" t="s">
        <v>285</v>
      </c>
      <c r="K481" s="189" t="s">
        <v>371</v>
      </c>
      <c r="L481" s="184" t="s">
        <v>905</v>
      </c>
      <c r="M481" s="190">
        <v>4964.74</v>
      </c>
      <c r="N481" s="190"/>
      <c r="O481" s="195"/>
      <c r="P481" s="196"/>
      <c r="Q481" s="189" t="s">
        <v>31</v>
      </c>
      <c r="R481" s="205">
        <v>43902</v>
      </c>
      <c r="S481" s="87" t="s">
        <v>886</v>
      </c>
      <c r="T481" s="6"/>
      <c r="U481" s="6"/>
      <c r="V481" s="6"/>
      <c r="W481" s="6"/>
      <c r="X481" s="6"/>
      <c r="Y481" s="6"/>
      <c r="Z481" s="6"/>
      <c r="AA481" s="6"/>
      <c r="AB481" s="6"/>
    </row>
    <row r="482" ht="18" customHeight="1" spans="2:28">
      <c r="B482" s="184" t="s">
        <v>907</v>
      </c>
      <c r="C482" s="165">
        <v>315215256</v>
      </c>
      <c r="D482" s="165" t="s">
        <v>908</v>
      </c>
      <c r="E482" s="165">
        <v>16741725474</v>
      </c>
      <c r="F482" s="165" t="s">
        <v>27</v>
      </c>
      <c r="G482" s="165">
        <v>1000</v>
      </c>
      <c r="H482" s="183">
        <v>13545472582</v>
      </c>
      <c r="I482" s="165" t="s">
        <v>370</v>
      </c>
      <c r="J482" s="194" t="s">
        <v>285</v>
      </c>
      <c r="K482" s="189" t="s">
        <v>371</v>
      </c>
      <c r="L482" s="184" t="s">
        <v>907</v>
      </c>
      <c r="M482" s="190">
        <v>7936.92</v>
      </c>
      <c r="N482" s="190"/>
      <c r="O482" s="195"/>
      <c r="P482" s="196"/>
      <c r="Q482" s="189" t="s">
        <v>31</v>
      </c>
      <c r="R482" s="205">
        <v>43902</v>
      </c>
      <c r="S482" s="87" t="s">
        <v>909</v>
      </c>
      <c r="T482" s="6"/>
      <c r="U482" s="6"/>
      <c r="V482" s="6"/>
      <c r="W482" s="6"/>
      <c r="X482" s="6"/>
      <c r="Y482" s="6"/>
      <c r="Z482" s="6"/>
      <c r="AA482" s="6"/>
      <c r="AB482" s="6"/>
    </row>
    <row r="483" ht="18" customHeight="1" spans="2:28">
      <c r="B483" s="184" t="s">
        <v>910</v>
      </c>
      <c r="C483" s="165">
        <v>513393706</v>
      </c>
      <c r="D483" s="165" t="s">
        <v>911</v>
      </c>
      <c r="E483" s="165">
        <v>16741725482</v>
      </c>
      <c r="F483" s="165" t="s">
        <v>27</v>
      </c>
      <c r="G483" s="165">
        <v>1000</v>
      </c>
      <c r="H483" s="183">
        <v>13545472582</v>
      </c>
      <c r="I483" s="165" t="s">
        <v>370</v>
      </c>
      <c r="J483" s="194" t="s">
        <v>285</v>
      </c>
      <c r="K483" s="189" t="s">
        <v>371</v>
      </c>
      <c r="L483" s="184" t="s">
        <v>910</v>
      </c>
      <c r="M483" s="190">
        <v>8042.71</v>
      </c>
      <c r="N483" s="190"/>
      <c r="O483" s="195"/>
      <c r="P483" s="196"/>
      <c r="Q483" s="189" t="s">
        <v>31</v>
      </c>
      <c r="R483" s="205">
        <v>43902</v>
      </c>
      <c r="S483" s="87" t="s">
        <v>909</v>
      </c>
      <c r="T483" s="6"/>
      <c r="U483" s="6"/>
      <c r="V483" s="6"/>
      <c r="W483" s="6"/>
      <c r="X483" s="6"/>
      <c r="Y483" s="6"/>
      <c r="Z483" s="6"/>
      <c r="AA483" s="6"/>
      <c r="AB483" s="6"/>
    </row>
    <row r="484" ht="18" customHeight="1" spans="2:28">
      <c r="B484" s="182" t="s">
        <v>912</v>
      </c>
      <c r="C484" s="165">
        <v>209832189</v>
      </c>
      <c r="D484" s="165" t="s">
        <v>913</v>
      </c>
      <c r="E484" s="165">
        <v>16572879521</v>
      </c>
      <c r="F484" s="165" t="s">
        <v>27</v>
      </c>
      <c r="G484" s="165">
        <v>1000</v>
      </c>
      <c r="H484" s="183">
        <v>16602049418</v>
      </c>
      <c r="I484" s="165" t="s">
        <v>377</v>
      </c>
      <c r="J484" s="188" t="s">
        <v>109</v>
      </c>
      <c r="K484" s="189" t="s">
        <v>378</v>
      </c>
      <c r="L484" s="182" t="s">
        <v>912</v>
      </c>
      <c r="M484" s="190">
        <v>9036.72</v>
      </c>
      <c r="N484" s="190"/>
      <c r="O484" s="198"/>
      <c r="P484" s="196"/>
      <c r="Q484" s="189" t="s">
        <v>31</v>
      </c>
      <c r="R484" s="205">
        <v>43902</v>
      </c>
      <c r="S484" s="87" t="s">
        <v>904</v>
      </c>
      <c r="T484" s="6"/>
      <c r="U484" s="6"/>
      <c r="V484" s="6"/>
      <c r="W484" s="6"/>
      <c r="X484" s="6"/>
      <c r="Y484" s="6"/>
      <c r="Z484" s="6"/>
      <c r="AA484" s="6"/>
      <c r="AB484" s="6"/>
    </row>
    <row r="485" ht="18" customHeight="1" spans="2:28">
      <c r="B485" s="182" t="s">
        <v>914</v>
      </c>
      <c r="C485" s="165">
        <v>408146594</v>
      </c>
      <c r="D485" s="165" t="s">
        <v>915</v>
      </c>
      <c r="E485" s="165">
        <v>16572875409</v>
      </c>
      <c r="F485" s="165" t="s">
        <v>27</v>
      </c>
      <c r="G485" s="165">
        <v>1000</v>
      </c>
      <c r="H485" s="183">
        <v>17520439418</v>
      </c>
      <c r="I485" s="165" t="s">
        <v>377</v>
      </c>
      <c r="J485" s="194" t="s">
        <v>285</v>
      </c>
      <c r="K485" s="189" t="s">
        <v>378</v>
      </c>
      <c r="L485" s="182" t="s">
        <v>914</v>
      </c>
      <c r="M485" s="190">
        <v>9035.02</v>
      </c>
      <c r="N485" s="190"/>
      <c r="O485" s="198"/>
      <c r="P485" s="196"/>
      <c r="Q485" s="189" t="s">
        <v>31</v>
      </c>
      <c r="R485" s="205">
        <v>43902</v>
      </c>
      <c r="S485" s="87" t="s">
        <v>904</v>
      </c>
      <c r="T485" s="6"/>
      <c r="U485" s="6"/>
      <c r="V485" s="6"/>
      <c r="W485" s="6"/>
      <c r="X485" s="6"/>
      <c r="Y485" s="6"/>
      <c r="Z485" s="6"/>
      <c r="AA485" s="6"/>
      <c r="AB485" s="6"/>
    </row>
    <row r="486" ht="18" customHeight="1" spans="2:28">
      <c r="B486" s="182" t="s">
        <v>916</v>
      </c>
      <c r="C486" s="165">
        <v>632040172</v>
      </c>
      <c r="D486" s="165" t="s">
        <v>917</v>
      </c>
      <c r="E486" s="165">
        <v>16572203191</v>
      </c>
      <c r="F486" s="165" t="s">
        <v>27</v>
      </c>
      <c r="G486" s="165">
        <v>1000</v>
      </c>
      <c r="H486" s="183">
        <v>17720254512</v>
      </c>
      <c r="I486" s="165" t="s">
        <v>253</v>
      </c>
      <c r="J486" s="199" t="s">
        <v>103</v>
      </c>
      <c r="K486" s="189" t="s">
        <v>254</v>
      </c>
      <c r="L486" s="182" t="s">
        <v>916</v>
      </c>
      <c r="M486" s="190">
        <v>4959.86</v>
      </c>
      <c r="N486" s="190"/>
      <c r="O486" s="198"/>
      <c r="P486" s="196"/>
      <c r="Q486" s="189" t="s">
        <v>31</v>
      </c>
      <c r="R486" s="205">
        <v>43902</v>
      </c>
      <c r="S486" s="87" t="s">
        <v>904</v>
      </c>
      <c r="T486" s="6"/>
      <c r="U486" s="6"/>
      <c r="V486" s="6"/>
      <c r="W486" s="6"/>
      <c r="X486" s="6"/>
      <c r="Y486" s="6"/>
      <c r="Z486" s="6"/>
      <c r="AA486" s="6"/>
      <c r="AB486" s="6"/>
    </row>
    <row r="487" ht="18" customHeight="1" spans="2:28">
      <c r="B487" s="182" t="s">
        <v>918</v>
      </c>
      <c r="C487" s="165">
        <v>165646277</v>
      </c>
      <c r="D487" s="165" t="s">
        <v>919</v>
      </c>
      <c r="E487" s="165">
        <v>16572204408</v>
      </c>
      <c r="F487" s="165" t="s">
        <v>27</v>
      </c>
      <c r="G487" s="165">
        <v>1000</v>
      </c>
      <c r="H487" s="183">
        <v>17720254512</v>
      </c>
      <c r="I487" s="165" t="s">
        <v>253</v>
      </c>
      <c r="J487" s="199" t="s">
        <v>103</v>
      </c>
      <c r="K487" s="189" t="s">
        <v>254</v>
      </c>
      <c r="L487" s="182" t="s">
        <v>918</v>
      </c>
      <c r="M487" s="190">
        <v>5062.7</v>
      </c>
      <c r="N487" s="190"/>
      <c r="O487" s="198"/>
      <c r="P487" s="196"/>
      <c r="Q487" s="189" t="s">
        <v>31</v>
      </c>
      <c r="R487" s="205">
        <v>43902</v>
      </c>
      <c r="S487" s="87" t="s">
        <v>886</v>
      </c>
      <c r="T487" s="6"/>
      <c r="U487" s="6"/>
      <c r="V487" s="6"/>
      <c r="W487" s="6"/>
      <c r="X487" s="6"/>
      <c r="Y487" s="6"/>
      <c r="Z487" s="6"/>
      <c r="AA487" s="6"/>
      <c r="AB487" s="6"/>
    </row>
    <row r="488" ht="18" customHeight="1" spans="2:28">
      <c r="B488" s="182" t="s">
        <v>920</v>
      </c>
      <c r="C488" s="165">
        <v>924026476</v>
      </c>
      <c r="D488" s="165" t="s">
        <v>921</v>
      </c>
      <c r="E488" s="165">
        <v>17192712645</v>
      </c>
      <c r="F488" s="165" t="s">
        <v>27</v>
      </c>
      <c r="G488" s="165">
        <v>1000</v>
      </c>
      <c r="H488" s="183">
        <v>17720254512</v>
      </c>
      <c r="I488" s="165" t="s">
        <v>253</v>
      </c>
      <c r="J488" s="199" t="s">
        <v>103</v>
      </c>
      <c r="K488" s="189" t="s">
        <v>254</v>
      </c>
      <c r="L488" s="182" t="s">
        <v>920</v>
      </c>
      <c r="M488" s="190">
        <v>5065.06</v>
      </c>
      <c r="N488" s="190"/>
      <c r="O488" s="198"/>
      <c r="P488" s="196"/>
      <c r="Q488" s="189" t="s">
        <v>31</v>
      </c>
      <c r="R488" s="179">
        <v>43910</v>
      </c>
      <c r="S488" s="87" t="s">
        <v>886</v>
      </c>
      <c r="T488" s="6"/>
      <c r="U488" s="6"/>
      <c r="V488" s="6"/>
      <c r="W488" s="6"/>
      <c r="X488" s="6"/>
      <c r="Y488" s="6"/>
      <c r="Z488" s="6"/>
      <c r="AA488" s="6"/>
      <c r="AB488" s="6"/>
    </row>
    <row r="489" ht="18" customHeight="1" spans="2:28">
      <c r="B489" s="182" t="s">
        <v>922</v>
      </c>
      <c r="C489" s="165">
        <v>950596110</v>
      </c>
      <c r="D489" s="165" t="s">
        <v>923</v>
      </c>
      <c r="E489" s="165">
        <v>17192714452</v>
      </c>
      <c r="F489" s="165" t="s">
        <v>27</v>
      </c>
      <c r="G489" s="165">
        <v>1000</v>
      </c>
      <c r="H489" s="183">
        <v>18872118075</v>
      </c>
      <c r="I489" s="165" t="s">
        <v>389</v>
      </c>
      <c r="J489" s="208" t="s">
        <v>170</v>
      </c>
      <c r="K489" s="189" t="s">
        <v>390</v>
      </c>
      <c r="L489" s="182" t="s">
        <v>922</v>
      </c>
      <c r="M489" s="190">
        <v>5259.05</v>
      </c>
      <c r="N489" s="190"/>
      <c r="O489" s="210"/>
      <c r="P489" s="192"/>
      <c r="Q489" s="189" t="s">
        <v>31</v>
      </c>
      <c r="R489" s="179">
        <v>43913</v>
      </c>
      <c r="S489" s="87" t="s">
        <v>924</v>
      </c>
      <c r="T489" s="6"/>
      <c r="U489" s="6"/>
      <c r="V489" s="6"/>
      <c r="W489" s="6"/>
      <c r="X489" s="6"/>
      <c r="Y489" s="6"/>
      <c r="Z489" s="6"/>
      <c r="AA489" s="6"/>
      <c r="AB489" s="6"/>
    </row>
    <row r="490" ht="18" customHeight="1" spans="2:28">
      <c r="B490" s="182" t="s">
        <v>925</v>
      </c>
      <c r="C490" s="165">
        <v>200656603</v>
      </c>
      <c r="D490" s="165" t="s">
        <v>926</v>
      </c>
      <c r="E490" s="165">
        <v>16741725517</v>
      </c>
      <c r="F490" s="165" t="s">
        <v>27</v>
      </c>
      <c r="G490" s="165">
        <v>1000</v>
      </c>
      <c r="H490" s="183">
        <v>18327671812</v>
      </c>
      <c r="I490" s="165" t="s">
        <v>247</v>
      </c>
      <c r="J490" s="199" t="s">
        <v>103</v>
      </c>
      <c r="K490" s="189" t="s">
        <v>298</v>
      </c>
      <c r="L490" s="182" t="s">
        <v>925</v>
      </c>
      <c r="M490" s="190">
        <v>5059.66</v>
      </c>
      <c r="N490" s="190"/>
      <c r="O490" s="210"/>
      <c r="P490" s="192"/>
      <c r="Q490" s="189" t="s">
        <v>31</v>
      </c>
      <c r="R490" s="205">
        <v>43900</v>
      </c>
      <c r="S490" s="87" t="s">
        <v>886</v>
      </c>
      <c r="T490" s="6"/>
      <c r="U490" s="6"/>
      <c r="V490" s="6"/>
      <c r="W490" s="6"/>
      <c r="X490" s="6"/>
      <c r="Y490" s="6"/>
      <c r="Z490" s="6"/>
      <c r="AA490" s="6"/>
      <c r="AB490" s="6"/>
    </row>
    <row r="491" ht="18" customHeight="1" spans="2:28">
      <c r="B491" s="182" t="s">
        <v>927</v>
      </c>
      <c r="C491" s="165">
        <v>172633706</v>
      </c>
      <c r="D491" s="165" t="s">
        <v>928</v>
      </c>
      <c r="E491" s="165">
        <v>16741725452</v>
      </c>
      <c r="F491" s="165" t="s">
        <v>27</v>
      </c>
      <c r="G491" s="165">
        <v>1000</v>
      </c>
      <c r="H491" s="183">
        <v>18327671812</v>
      </c>
      <c r="I491" s="165" t="s">
        <v>247</v>
      </c>
      <c r="J491" s="199" t="s">
        <v>103</v>
      </c>
      <c r="K491" s="189" t="s">
        <v>298</v>
      </c>
      <c r="L491" s="182" t="s">
        <v>927</v>
      </c>
      <c r="M491" s="190">
        <v>8046.19</v>
      </c>
      <c r="N491" s="190"/>
      <c r="O491" s="210"/>
      <c r="P491" s="192"/>
      <c r="Q491" s="189" t="s">
        <v>31</v>
      </c>
      <c r="R491" s="205">
        <v>43900</v>
      </c>
      <c r="S491" s="87" t="s">
        <v>929</v>
      </c>
      <c r="T491" s="6"/>
      <c r="U491" s="6"/>
      <c r="V491" s="6"/>
      <c r="W491" s="6"/>
      <c r="X491" s="6"/>
      <c r="Y491" s="6"/>
      <c r="Z491" s="6"/>
      <c r="AA491" s="6"/>
      <c r="AB491" s="6"/>
    </row>
    <row r="492" ht="18" customHeight="1" spans="2:28">
      <c r="B492" s="182" t="s">
        <v>930</v>
      </c>
      <c r="C492" s="165">
        <v>744028099</v>
      </c>
      <c r="D492" s="165" t="s">
        <v>931</v>
      </c>
      <c r="E492" s="165">
        <v>16741725523</v>
      </c>
      <c r="F492" s="165" t="s">
        <v>27</v>
      </c>
      <c r="G492" s="165">
        <v>1000</v>
      </c>
      <c r="H492" s="183">
        <v>18327671812</v>
      </c>
      <c r="I492" s="165" t="s">
        <v>247</v>
      </c>
      <c r="J492" s="199" t="s">
        <v>103</v>
      </c>
      <c r="K492" s="189" t="s">
        <v>298</v>
      </c>
      <c r="L492" s="182" t="s">
        <v>930</v>
      </c>
      <c r="M492" s="190">
        <v>8339.05</v>
      </c>
      <c r="N492" s="190"/>
      <c r="O492" s="210"/>
      <c r="P492" s="192"/>
      <c r="Q492" s="189" t="s">
        <v>31</v>
      </c>
      <c r="R492" s="205">
        <v>43900</v>
      </c>
      <c r="S492" s="87" t="s">
        <v>929</v>
      </c>
      <c r="T492" s="6"/>
      <c r="U492" s="6"/>
      <c r="V492" s="6"/>
      <c r="W492" s="6"/>
      <c r="X492" s="6"/>
      <c r="Y492" s="6"/>
      <c r="Z492" s="6"/>
      <c r="AA492" s="6"/>
      <c r="AB492" s="6"/>
    </row>
    <row r="493" ht="18" customHeight="1" spans="2:28">
      <c r="B493" s="182" t="s">
        <v>932</v>
      </c>
      <c r="C493" s="165">
        <v>365509050</v>
      </c>
      <c r="D493" s="165" t="s">
        <v>933</v>
      </c>
      <c r="E493" s="165">
        <v>17136314500</v>
      </c>
      <c r="F493" s="165" t="s">
        <v>27</v>
      </c>
      <c r="G493" s="165">
        <v>1000</v>
      </c>
      <c r="H493" s="183">
        <v>18771691121</v>
      </c>
      <c r="I493" s="165" t="s">
        <v>258</v>
      </c>
      <c r="J493" s="199" t="s">
        <v>103</v>
      </c>
      <c r="K493" s="189" t="s">
        <v>259</v>
      </c>
      <c r="L493" s="182" t="s">
        <v>932</v>
      </c>
      <c r="M493" s="190">
        <v>5059.75</v>
      </c>
      <c r="N493" s="190"/>
      <c r="O493" s="210"/>
      <c r="P493" s="192"/>
      <c r="Q493" s="189" t="s">
        <v>31</v>
      </c>
      <c r="R493" s="205">
        <v>43900</v>
      </c>
      <c r="S493" s="87" t="s">
        <v>889</v>
      </c>
      <c r="T493" s="6"/>
      <c r="U493" s="6"/>
      <c r="V493" s="6"/>
      <c r="W493" s="6"/>
      <c r="X493" s="6"/>
      <c r="Y493" s="6"/>
      <c r="Z493" s="6"/>
      <c r="AA493" s="6"/>
      <c r="AB493" s="6"/>
    </row>
    <row r="494" ht="18" customHeight="1" spans="2:28">
      <c r="B494" s="182" t="s">
        <v>934</v>
      </c>
      <c r="C494" s="165">
        <v>299124480</v>
      </c>
      <c r="D494" s="165" t="s">
        <v>935</v>
      </c>
      <c r="E494" s="165">
        <v>17136314459</v>
      </c>
      <c r="F494" s="165" t="s">
        <v>27</v>
      </c>
      <c r="G494" s="165">
        <v>1000</v>
      </c>
      <c r="H494" s="183">
        <v>18771691121</v>
      </c>
      <c r="I494" s="165" t="s">
        <v>258</v>
      </c>
      <c r="J494" s="199" t="s">
        <v>103</v>
      </c>
      <c r="K494" s="189" t="s">
        <v>259</v>
      </c>
      <c r="L494" s="182" t="s">
        <v>934</v>
      </c>
      <c r="M494" s="190">
        <v>7737.64</v>
      </c>
      <c r="N494" s="190"/>
      <c r="O494" s="210"/>
      <c r="P494" s="192"/>
      <c r="Q494" s="189" t="s">
        <v>31</v>
      </c>
      <c r="R494" s="205">
        <v>43900</v>
      </c>
      <c r="S494" s="87" t="s">
        <v>889</v>
      </c>
      <c r="T494" s="6"/>
      <c r="U494" s="6"/>
      <c r="V494" s="6"/>
      <c r="W494" s="6"/>
      <c r="X494" s="6"/>
      <c r="Y494" s="6"/>
      <c r="Z494" s="6"/>
      <c r="AA494" s="6"/>
      <c r="AB494" s="6"/>
    </row>
    <row r="495" ht="18" customHeight="1" spans="2:28">
      <c r="B495" s="182" t="s">
        <v>936</v>
      </c>
      <c r="C495" s="165">
        <v>469289271</v>
      </c>
      <c r="D495" s="165" t="s">
        <v>937</v>
      </c>
      <c r="E495" s="165">
        <v>17136314946</v>
      </c>
      <c r="F495" s="165" t="s">
        <v>27</v>
      </c>
      <c r="G495" s="165">
        <v>1000</v>
      </c>
      <c r="H495" s="183">
        <v>18771691121</v>
      </c>
      <c r="I495" s="165" t="s">
        <v>258</v>
      </c>
      <c r="J495" s="199" t="s">
        <v>103</v>
      </c>
      <c r="K495" s="189" t="s">
        <v>259</v>
      </c>
      <c r="L495" s="182" t="s">
        <v>936</v>
      </c>
      <c r="M495" s="190">
        <v>8043.17</v>
      </c>
      <c r="N495" s="190"/>
      <c r="O495" s="210"/>
      <c r="P495" s="192"/>
      <c r="Q495" s="189" t="s">
        <v>31</v>
      </c>
      <c r="R495" s="205">
        <v>43900</v>
      </c>
      <c r="S495" s="87" t="s">
        <v>938</v>
      </c>
      <c r="T495" s="6"/>
      <c r="U495" s="6"/>
      <c r="V495" s="6"/>
      <c r="W495" s="6"/>
      <c r="X495" s="6"/>
      <c r="Y495" s="6"/>
      <c r="Z495" s="6"/>
      <c r="AA495" s="6"/>
      <c r="AB495" s="6"/>
    </row>
    <row r="496" ht="18" customHeight="1" spans="2:28">
      <c r="B496" s="182" t="s">
        <v>939</v>
      </c>
      <c r="C496" s="165">
        <v>638342669</v>
      </c>
      <c r="D496" s="165" t="s">
        <v>940</v>
      </c>
      <c r="E496" s="165">
        <v>17136316497</v>
      </c>
      <c r="F496" s="165" t="s">
        <v>27</v>
      </c>
      <c r="G496" s="165">
        <v>1000</v>
      </c>
      <c r="H496" s="183">
        <v>18771691121</v>
      </c>
      <c r="I496" s="165" t="s">
        <v>258</v>
      </c>
      <c r="J496" s="199" t="s">
        <v>103</v>
      </c>
      <c r="K496" s="189" t="s">
        <v>259</v>
      </c>
      <c r="L496" s="182" t="s">
        <v>939</v>
      </c>
      <c r="M496" s="190">
        <v>7944.15</v>
      </c>
      <c r="N496" s="190"/>
      <c r="O496" s="210"/>
      <c r="P496" s="192"/>
      <c r="Q496" s="189" t="s">
        <v>31</v>
      </c>
      <c r="R496" s="205">
        <v>43900</v>
      </c>
      <c r="S496" s="87" t="s">
        <v>938</v>
      </c>
      <c r="T496" s="6"/>
      <c r="U496" s="6"/>
      <c r="V496" s="6"/>
      <c r="W496" s="6"/>
      <c r="X496" s="6"/>
      <c r="Y496" s="6"/>
      <c r="Z496" s="6"/>
      <c r="AA496" s="6"/>
      <c r="AB496" s="6"/>
    </row>
    <row r="497" ht="18" customHeight="1" spans="2:28">
      <c r="B497" s="182" t="s">
        <v>941</v>
      </c>
      <c r="C497" s="165">
        <v>689940669</v>
      </c>
      <c r="D497" s="165" t="s">
        <v>942</v>
      </c>
      <c r="E497" s="165">
        <v>17038951577</v>
      </c>
      <c r="F497" s="165" t="s">
        <v>27</v>
      </c>
      <c r="G497" s="165">
        <v>1000</v>
      </c>
      <c r="H497" s="183">
        <v>18771691121</v>
      </c>
      <c r="I497" s="165" t="s">
        <v>258</v>
      </c>
      <c r="J497" s="199" t="s">
        <v>103</v>
      </c>
      <c r="K497" s="189" t="s">
        <v>259</v>
      </c>
      <c r="L497" s="182" t="s">
        <v>941</v>
      </c>
      <c r="M497" s="190">
        <v>8044.83</v>
      </c>
      <c r="N497" s="190"/>
      <c r="O497" s="210"/>
      <c r="P497" s="192"/>
      <c r="Q497" s="189" t="s">
        <v>31</v>
      </c>
      <c r="R497" s="205">
        <v>43900</v>
      </c>
      <c r="S497" s="87" t="s">
        <v>938</v>
      </c>
      <c r="T497" s="6"/>
      <c r="U497" s="6"/>
      <c r="V497" s="6"/>
      <c r="W497" s="6"/>
      <c r="X497" s="6"/>
      <c r="Y497" s="6"/>
      <c r="Z497" s="6"/>
      <c r="AA497" s="6"/>
      <c r="AB497" s="6"/>
    </row>
    <row r="498" ht="18" customHeight="1" spans="2:28">
      <c r="B498" s="182" t="s">
        <v>943</v>
      </c>
      <c r="C498" s="165">
        <v>761247535</v>
      </c>
      <c r="D498" s="165" t="s">
        <v>944</v>
      </c>
      <c r="E498" s="165">
        <v>17136317461</v>
      </c>
      <c r="F498" s="165" t="s">
        <v>27</v>
      </c>
      <c r="G498" s="165">
        <v>1000</v>
      </c>
      <c r="H498" s="183">
        <v>18771691121</v>
      </c>
      <c r="I498" s="165" t="s">
        <v>258</v>
      </c>
      <c r="J498" s="199" t="s">
        <v>103</v>
      </c>
      <c r="K498" s="189" t="s">
        <v>259</v>
      </c>
      <c r="L498" s="182" t="s">
        <v>943</v>
      </c>
      <c r="M498" s="190">
        <v>7245.66</v>
      </c>
      <c r="N498" s="190"/>
      <c r="O498" s="210"/>
      <c r="P498" s="192"/>
      <c r="Q498" s="189" t="s">
        <v>31</v>
      </c>
      <c r="R498" s="205">
        <v>43900</v>
      </c>
      <c r="S498" s="87" t="s">
        <v>945</v>
      </c>
      <c r="T498" s="6"/>
      <c r="U498" s="6"/>
      <c r="V498" s="6"/>
      <c r="W498" s="6"/>
      <c r="X498" s="6"/>
      <c r="Y498" s="6"/>
      <c r="Z498" s="6"/>
      <c r="AA498" s="6"/>
      <c r="AB498" s="6"/>
    </row>
    <row r="499" ht="18" customHeight="1" spans="2:28">
      <c r="B499" s="182" t="s">
        <v>946</v>
      </c>
      <c r="C499" s="165">
        <v>230999129</v>
      </c>
      <c r="D499" s="165" t="s">
        <v>947</v>
      </c>
      <c r="E499" s="165">
        <v>17136318499</v>
      </c>
      <c r="F499" s="165" t="s">
        <v>27</v>
      </c>
      <c r="G499" s="165">
        <v>1000</v>
      </c>
      <c r="H499" s="183">
        <v>18771691121</v>
      </c>
      <c r="I499" s="165" t="s">
        <v>258</v>
      </c>
      <c r="J499" s="199" t="s">
        <v>103</v>
      </c>
      <c r="K499" s="189" t="s">
        <v>259</v>
      </c>
      <c r="L499" s="182" t="s">
        <v>946</v>
      </c>
      <c r="M499" s="190">
        <v>8135.73</v>
      </c>
      <c r="N499" s="190"/>
      <c r="O499" s="210"/>
      <c r="P499" s="192"/>
      <c r="Q499" s="189" t="s">
        <v>31</v>
      </c>
      <c r="R499" s="205">
        <v>43900</v>
      </c>
      <c r="S499" s="87" t="s">
        <v>945</v>
      </c>
      <c r="T499" s="6"/>
      <c r="U499" s="6"/>
      <c r="V499" s="6"/>
      <c r="W499" s="6"/>
      <c r="X499" s="6"/>
      <c r="Y499" s="6"/>
      <c r="Z499" s="6"/>
      <c r="AA499" s="6"/>
      <c r="AB499" s="6"/>
    </row>
    <row r="500" ht="18" customHeight="1" spans="2:28">
      <c r="B500" s="182" t="s">
        <v>948</v>
      </c>
      <c r="C500" s="165">
        <v>490799447</v>
      </c>
      <c r="D500" s="165" t="s">
        <v>949</v>
      </c>
      <c r="E500" s="165">
        <v>17187465031</v>
      </c>
      <c r="F500" s="165" t="s">
        <v>27</v>
      </c>
      <c r="G500" s="165">
        <v>1000</v>
      </c>
      <c r="H500" s="183">
        <v>18771691121</v>
      </c>
      <c r="I500" s="165" t="s">
        <v>258</v>
      </c>
      <c r="J500" s="199" t="s">
        <v>103</v>
      </c>
      <c r="K500" s="189" t="s">
        <v>259</v>
      </c>
      <c r="L500" s="182" t="s">
        <v>948</v>
      </c>
      <c r="M500" s="190">
        <v>9132.72</v>
      </c>
      <c r="N500" s="190"/>
      <c r="O500" s="210"/>
      <c r="P500" s="192"/>
      <c r="Q500" s="189" t="s">
        <v>31</v>
      </c>
      <c r="R500" s="205">
        <v>43900</v>
      </c>
      <c r="S500" s="87" t="s">
        <v>950</v>
      </c>
      <c r="T500" s="6"/>
      <c r="U500" s="6"/>
      <c r="V500" s="6"/>
      <c r="W500" s="6"/>
      <c r="X500" s="6"/>
      <c r="Y500" s="6"/>
      <c r="Z500" s="6"/>
      <c r="AA500" s="6"/>
      <c r="AB500" s="6"/>
    </row>
    <row r="501" ht="18" customHeight="1" spans="2:28">
      <c r="B501" s="182" t="s">
        <v>951</v>
      </c>
      <c r="C501" s="165">
        <v>130391043</v>
      </c>
      <c r="D501" s="165" t="s">
        <v>952</v>
      </c>
      <c r="E501" s="165">
        <v>17038924118</v>
      </c>
      <c r="F501" s="165" t="s">
        <v>27</v>
      </c>
      <c r="G501" s="165">
        <v>1000</v>
      </c>
      <c r="H501" s="183">
        <v>18771691121</v>
      </c>
      <c r="I501" s="165" t="s">
        <v>258</v>
      </c>
      <c r="J501" s="199" t="s">
        <v>103</v>
      </c>
      <c r="K501" s="189" t="s">
        <v>259</v>
      </c>
      <c r="L501" s="182" t="s">
        <v>951</v>
      </c>
      <c r="M501" s="190">
        <v>8833.49</v>
      </c>
      <c r="N501" s="190"/>
      <c r="O501" s="210"/>
      <c r="P501" s="192"/>
      <c r="Q501" s="189" t="s">
        <v>31</v>
      </c>
      <c r="R501" s="205">
        <v>43900</v>
      </c>
      <c r="S501" s="87" t="s">
        <v>953</v>
      </c>
      <c r="T501" s="6"/>
      <c r="U501" s="6"/>
      <c r="V501" s="6"/>
      <c r="W501" s="6"/>
      <c r="X501" s="6"/>
      <c r="Y501" s="6"/>
      <c r="Z501" s="6"/>
      <c r="AA501" s="6"/>
      <c r="AB501" s="6"/>
    </row>
    <row r="502" ht="18" customHeight="1" spans="2:28">
      <c r="B502" s="182" t="s">
        <v>954</v>
      </c>
      <c r="C502" s="168">
        <v>179571129</v>
      </c>
      <c r="D502" s="168" t="s">
        <v>955</v>
      </c>
      <c r="E502" s="165">
        <v>17192714824</v>
      </c>
      <c r="F502" s="165" t="s">
        <v>27</v>
      </c>
      <c r="G502" s="165">
        <v>1000</v>
      </c>
      <c r="H502" s="183">
        <v>15072125895</v>
      </c>
      <c r="I502" s="165" t="s">
        <v>680</v>
      </c>
      <c r="J502" s="199" t="s">
        <v>103</v>
      </c>
      <c r="K502" s="189" t="s">
        <v>681</v>
      </c>
      <c r="L502" s="182" t="s">
        <v>954</v>
      </c>
      <c r="M502" s="190">
        <v>5059.81</v>
      </c>
      <c r="N502" s="190"/>
      <c r="O502" s="200"/>
      <c r="P502" s="196"/>
      <c r="Q502" s="189" t="s">
        <v>31</v>
      </c>
      <c r="R502" s="179">
        <v>43913</v>
      </c>
      <c r="S502" s="87" t="s">
        <v>883</v>
      </c>
      <c r="T502" s="6"/>
      <c r="U502" s="6"/>
      <c r="V502" s="6"/>
      <c r="W502" s="6"/>
      <c r="X502" s="6"/>
      <c r="Y502" s="6"/>
      <c r="Z502" s="6"/>
      <c r="AA502" s="6"/>
      <c r="AB502" s="6"/>
    </row>
    <row r="503" ht="18" customHeight="1" spans="2:28">
      <c r="B503" s="182" t="s">
        <v>956</v>
      </c>
      <c r="C503" s="168">
        <v>587314749</v>
      </c>
      <c r="D503" s="168" t="s">
        <v>957</v>
      </c>
      <c r="E503" s="165">
        <v>17192714853</v>
      </c>
      <c r="F503" s="165" t="s">
        <v>27</v>
      </c>
      <c r="G503" s="165">
        <v>1000</v>
      </c>
      <c r="H503" s="183">
        <v>15072125895</v>
      </c>
      <c r="I503" s="165" t="s">
        <v>680</v>
      </c>
      <c r="J503" s="194" t="s">
        <v>285</v>
      </c>
      <c r="K503" s="189" t="s">
        <v>681</v>
      </c>
      <c r="L503" s="182" t="s">
        <v>956</v>
      </c>
      <c r="M503" s="190">
        <v>8039.97</v>
      </c>
      <c r="N503" s="190"/>
      <c r="O503" s="200"/>
      <c r="P503" s="196"/>
      <c r="Q503" s="214"/>
      <c r="R503" s="215"/>
      <c r="S503" s="87" t="s">
        <v>889</v>
      </c>
      <c r="T503" s="6"/>
      <c r="U503" s="6"/>
      <c r="V503" s="6"/>
      <c r="W503" s="6"/>
      <c r="X503" s="6"/>
      <c r="Y503" s="6"/>
      <c r="Z503" s="6"/>
      <c r="AA503" s="6"/>
      <c r="AB503" s="6"/>
    </row>
    <row r="504" ht="18" customHeight="1" spans="2:28">
      <c r="B504" s="184" t="s">
        <v>958</v>
      </c>
      <c r="C504" s="165">
        <v>574307312</v>
      </c>
      <c r="D504" s="165" t="s">
        <v>959</v>
      </c>
      <c r="E504" s="165">
        <v>16741725622</v>
      </c>
      <c r="F504" s="165" t="s">
        <v>27</v>
      </c>
      <c r="G504" s="165">
        <v>1000</v>
      </c>
      <c r="H504" s="183">
        <v>18771678907</v>
      </c>
      <c r="I504" s="165" t="s">
        <v>409</v>
      </c>
      <c r="J504" s="188" t="s">
        <v>109</v>
      </c>
      <c r="K504" s="189" t="s">
        <v>410</v>
      </c>
      <c r="L504" s="184" t="s">
        <v>958</v>
      </c>
      <c r="M504" s="190">
        <v>4966.47</v>
      </c>
      <c r="N504" s="190"/>
      <c r="O504" s="200"/>
      <c r="P504" s="196"/>
      <c r="Q504" s="189" t="s">
        <v>31</v>
      </c>
      <c r="R504" s="205">
        <v>43901</v>
      </c>
      <c r="S504" s="87" t="s">
        <v>883</v>
      </c>
      <c r="T504" s="6"/>
      <c r="U504" s="6"/>
      <c r="V504" s="6"/>
      <c r="W504" s="6"/>
      <c r="X504" s="6"/>
      <c r="Y504" s="6"/>
      <c r="Z504" s="6"/>
      <c r="AA504" s="6"/>
      <c r="AB504" s="6"/>
    </row>
    <row r="505" ht="18" customHeight="1" spans="2:28">
      <c r="B505" s="184" t="s">
        <v>960</v>
      </c>
      <c r="C505" s="165">
        <v>588646454</v>
      </c>
      <c r="D505" s="165" t="s">
        <v>961</v>
      </c>
      <c r="E505" s="165">
        <v>16741725607</v>
      </c>
      <c r="F505" s="165" t="s">
        <v>27</v>
      </c>
      <c r="G505" s="165">
        <v>1000</v>
      </c>
      <c r="H505" s="183">
        <v>18771678907</v>
      </c>
      <c r="I505" s="165" t="s">
        <v>409</v>
      </c>
      <c r="J505" s="188" t="s">
        <v>109</v>
      </c>
      <c r="K505" s="189" t="s">
        <v>410</v>
      </c>
      <c r="L505" s="184" t="s">
        <v>960</v>
      </c>
      <c r="M505" s="190">
        <v>4959.14</v>
      </c>
      <c r="N505" s="190"/>
      <c r="O505" s="200"/>
      <c r="P505" s="196"/>
      <c r="Q505" s="189" t="s">
        <v>31</v>
      </c>
      <c r="R505" s="205">
        <v>43899</v>
      </c>
      <c r="S505" s="87" t="s">
        <v>886</v>
      </c>
      <c r="T505" s="6"/>
      <c r="U505" s="6"/>
      <c r="V505" s="6"/>
      <c r="W505" s="6"/>
      <c r="X505" s="6"/>
      <c r="Y505" s="6"/>
      <c r="Z505" s="6"/>
      <c r="AA505" s="6"/>
      <c r="AB505" s="6"/>
    </row>
    <row r="506" ht="18" customHeight="1" spans="2:28">
      <c r="B506" s="184" t="s">
        <v>962</v>
      </c>
      <c r="C506" s="165">
        <v>258749863</v>
      </c>
      <c r="D506" s="165" t="s">
        <v>963</v>
      </c>
      <c r="E506" s="165">
        <v>16741725626</v>
      </c>
      <c r="F506" s="165" t="s">
        <v>27</v>
      </c>
      <c r="G506" s="165">
        <v>1000</v>
      </c>
      <c r="H506" s="183">
        <v>18771678907</v>
      </c>
      <c r="I506" s="165" t="s">
        <v>409</v>
      </c>
      <c r="J506" s="209" t="s">
        <v>29</v>
      </c>
      <c r="K506" s="189" t="s">
        <v>410</v>
      </c>
      <c r="L506" s="184" t="s">
        <v>962</v>
      </c>
      <c r="M506" s="190">
        <v>5276.71</v>
      </c>
      <c r="N506" s="190"/>
      <c r="O506" s="200"/>
      <c r="P506" s="196"/>
      <c r="Q506" s="189" t="s">
        <v>31</v>
      </c>
      <c r="R506" s="205">
        <v>43901</v>
      </c>
      <c r="S506" s="87" t="s">
        <v>883</v>
      </c>
      <c r="T506" s="6"/>
      <c r="U506" s="6"/>
      <c r="V506" s="6"/>
      <c r="W506" s="6"/>
      <c r="X506" s="6"/>
      <c r="Y506" s="6"/>
      <c r="Z506" s="6"/>
      <c r="AA506" s="6"/>
      <c r="AB506" s="6"/>
    </row>
    <row r="507" ht="18" customHeight="1" spans="2:28">
      <c r="B507" s="182" t="s">
        <v>964</v>
      </c>
      <c r="C507" s="168">
        <v>768975813</v>
      </c>
      <c r="D507" s="168" t="s">
        <v>965</v>
      </c>
      <c r="E507" s="165">
        <v>16741725284</v>
      </c>
      <c r="F507" s="165" t="s">
        <v>27</v>
      </c>
      <c r="G507" s="165">
        <v>1000</v>
      </c>
      <c r="H507" s="183">
        <v>13545445297</v>
      </c>
      <c r="I507" s="165" t="s">
        <v>313</v>
      </c>
      <c r="J507" s="209" t="s">
        <v>29</v>
      </c>
      <c r="K507" s="189" t="s">
        <v>314</v>
      </c>
      <c r="L507" s="182" t="s">
        <v>964</v>
      </c>
      <c r="M507" s="190">
        <v>7943.19</v>
      </c>
      <c r="N507" s="190"/>
      <c r="O507" s="200"/>
      <c r="P507" s="196"/>
      <c r="Q507" s="189" t="s">
        <v>31</v>
      </c>
      <c r="R507" s="205">
        <v>43899</v>
      </c>
      <c r="S507" s="87" t="s">
        <v>904</v>
      </c>
      <c r="T507" s="6"/>
      <c r="U507" s="6"/>
      <c r="V507" s="6"/>
      <c r="W507" s="6"/>
      <c r="X507" s="6"/>
      <c r="Y507" s="6"/>
      <c r="Z507" s="6"/>
      <c r="AA507" s="6"/>
      <c r="AB507" s="6"/>
    </row>
    <row r="508" ht="18" customHeight="1" spans="2:28">
      <c r="B508" s="182" t="s">
        <v>966</v>
      </c>
      <c r="C508" s="165">
        <v>202968372</v>
      </c>
      <c r="D508" s="165" t="s">
        <v>967</v>
      </c>
      <c r="E508" s="165">
        <v>16741725270</v>
      </c>
      <c r="F508" s="165" t="s">
        <v>27</v>
      </c>
      <c r="G508" s="165">
        <v>1000</v>
      </c>
      <c r="H508" s="183">
        <v>13545445297</v>
      </c>
      <c r="I508" s="165" t="s">
        <v>313</v>
      </c>
      <c r="J508" s="194" t="s">
        <v>285</v>
      </c>
      <c r="K508" s="189" t="s">
        <v>314</v>
      </c>
      <c r="L508" s="182" t="s">
        <v>966</v>
      </c>
      <c r="M508" s="190">
        <v>4957.89</v>
      </c>
      <c r="N508" s="190"/>
      <c r="O508" s="200"/>
      <c r="P508" s="196"/>
      <c r="Q508" s="189" t="s">
        <v>31</v>
      </c>
      <c r="R508" s="205">
        <v>43902</v>
      </c>
      <c r="S508" s="87" t="s">
        <v>968</v>
      </c>
      <c r="T508" s="6"/>
      <c r="U508" s="6"/>
      <c r="V508" s="6"/>
      <c r="W508" s="6"/>
      <c r="X508" s="6"/>
      <c r="Y508" s="6"/>
      <c r="Z508" s="6"/>
      <c r="AA508" s="6"/>
      <c r="AB508" s="6"/>
    </row>
    <row r="509" ht="18" customHeight="1" spans="2:28">
      <c r="B509" s="182" t="s">
        <v>969</v>
      </c>
      <c r="C509" s="165">
        <v>915979170</v>
      </c>
      <c r="D509" s="165" t="s">
        <v>970</v>
      </c>
      <c r="E509" s="165">
        <v>17136866793</v>
      </c>
      <c r="F509" s="165" t="s">
        <v>107</v>
      </c>
      <c r="G509" s="165">
        <v>1000</v>
      </c>
      <c r="H509" s="183">
        <v>13422075559</v>
      </c>
      <c r="I509" s="165" t="s">
        <v>971</v>
      </c>
      <c r="J509" s="211" t="s">
        <v>29</v>
      </c>
      <c r="K509" s="189" t="s">
        <v>568</v>
      </c>
      <c r="L509" s="182" t="s">
        <v>969</v>
      </c>
      <c r="M509" s="190">
        <v>4961.01</v>
      </c>
      <c r="N509" s="190"/>
      <c r="O509" s="200"/>
      <c r="P509" s="196"/>
      <c r="Q509" s="189" t="s">
        <v>31</v>
      </c>
      <c r="R509" s="205">
        <v>43910</v>
      </c>
      <c r="S509" s="87" t="s">
        <v>886</v>
      </c>
      <c r="T509" s="6"/>
      <c r="U509" s="6"/>
      <c r="V509" s="6"/>
      <c r="W509" s="6"/>
      <c r="X509" s="6"/>
      <c r="Y509" s="6"/>
      <c r="Z509" s="6"/>
      <c r="AA509" s="6"/>
      <c r="AB509" s="6"/>
    </row>
    <row r="510" ht="18" customHeight="1" spans="2:28">
      <c r="B510" s="182" t="s">
        <v>972</v>
      </c>
      <c r="C510" s="165">
        <v>399078587</v>
      </c>
      <c r="D510" s="165" t="s">
        <v>973</v>
      </c>
      <c r="E510" s="165">
        <v>17136866645</v>
      </c>
      <c r="F510" s="165" t="s">
        <v>107</v>
      </c>
      <c r="G510" s="165">
        <v>1000</v>
      </c>
      <c r="H510" s="183">
        <v>13632223538</v>
      </c>
      <c r="I510" s="165" t="s">
        <v>971</v>
      </c>
      <c r="J510" s="199" t="s">
        <v>103</v>
      </c>
      <c r="K510" s="189" t="s">
        <v>568</v>
      </c>
      <c r="L510" s="182" t="s">
        <v>972</v>
      </c>
      <c r="M510" s="190">
        <v>5248.99</v>
      </c>
      <c r="N510" s="190"/>
      <c r="O510" s="200"/>
      <c r="P510" s="196"/>
      <c r="Q510" s="189" t="s">
        <v>31</v>
      </c>
      <c r="R510" s="205">
        <v>43911</v>
      </c>
      <c r="S510" s="87" t="s">
        <v>886</v>
      </c>
      <c r="T510" s="6"/>
      <c r="U510" s="6"/>
      <c r="V510" s="6"/>
      <c r="W510" s="6"/>
      <c r="X510" s="6"/>
      <c r="Y510" s="6"/>
      <c r="Z510" s="6"/>
      <c r="AA510" s="6"/>
      <c r="AB510" s="6"/>
    </row>
    <row r="511" ht="18" customHeight="1" spans="2:28">
      <c r="B511" s="164" t="s">
        <v>974</v>
      </c>
      <c r="C511" s="165">
        <v>331270480</v>
      </c>
      <c r="D511" s="165" t="s">
        <v>975</v>
      </c>
      <c r="E511" s="165">
        <v>17192715414</v>
      </c>
      <c r="F511" s="165" t="s">
        <v>27</v>
      </c>
      <c r="G511" s="165">
        <v>1000</v>
      </c>
      <c r="H511" s="165">
        <v>18672882330</v>
      </c>
      <c r="I511" s="165" t="s">
        <v>361</v>
      </c>
      <c r="J511" s="174" t="s">
        <v>109</v>
      </c>
      <c r="K511" s="168" t="s">
        <v>362</v>
      </c>
      <c r="L511" s="164" t="s">
        <v>974</v>
      </c>
      <c r="M511" s="190">
        <v>7940.12</v>
      </c>
      <c r="N511" s="190"/>
      <c r="O511" s="191"/>
      <c r="P511" s="192"/>
      <c r="Q511" s="189" t="s">
        <v>31</v>
      </c>
      <c r="R511" s="205">
        <v>43912</v>
      </c>
      <c r="S511" s="87" t="s">
        <v>976</v>
      </c>
      <c r="T511" s="6"/>
      <c r="U511" s="6"/>
      <c r="V511" s="6"/>
      <c r="W511" s="6"/>
      <c r="X511" s="6"/>
      <c r="Y511" s="6"/>
      <c r="Z511" s="6"/>
      <c r="AA511" s="6"/>
      <c r="AB511" s="6"/>
    </row>
    <row r="512" ht="18" customHeight="1" spans="13:30">
      <c r="M512" s="6"/>
      <c r="N512" s="6"/>
      <c r="O512" s="6"/>
      <c r="P512" s="6"/>
      <c r="X512" s="4"/>
      <c r="Z512" s="9"/>
      <c r="AA512" s="4"/>
      <c r="AB512" s="4"/>
      <c r="AC512" s="10"/>
      <c r="AD512" s="11"/>
    </row>
    <row r="513" ht="18" customHeight="1" spans="7:14">
      <c r="G513" s="23">
        <f>SUM(G380:G512)</f>
        <v>132000</v>
      </c>
      <c r="M513" s="47">
        <f>SUM(M380:M512)</f>
        <v>876301.85</v>
      </c>
      <c r="N513" s="4">
        <f>SUM(N380:N512)</f>
        <v>15635.37</v>
      </c>
    </row>
    <row r="514" ht="18" customHeight="1" spans="13:13">
      <c r="M514" s="47">
        <f>M513+N513</f>
        <v>891937.22</v>
      </c>
    </row>
    <row r="515" ht="18" customHeight="1" spans="13:13">
      <c r="M515" s="47"/>
    </row>
    <row r="516" ht="18" customHeight="1" spans="13:13">
      <c r="M516" s="47"/>
    </row>
    <row r="517" ht="18" customHeight="1" spans="13:13">
      <c r="M517" s="47"/>
    </row>
    <row r="518" ht="18" customHeight="1" spans="13:13">
      <c r="M518" s="47"/>
    </row>
    <row r="519" ht="18" customHeight="1" spans="13:13">
      <c r="M519" s="47"/>
    </row>
    <row r="520" ht="18" customHeight="1" spans="13:13">
      <c r="M520" s="47"/>
    </row>
    <row r="521" ht="18" customHeight="1" spans="13:13">
      <c r="M521" s="47"/>
    </row>
    <row r="522" ht="18" customHeight="1" spans="13:13">
      <c r="M522" s="47"/>
    </row>
    <row r="523" ht="18" customHeight="1"/>
    <row r="524" ht="18" customHeight="1" spans="13:30">
      <c r="M524" s="112" t="s">
        <v>658</v>
      </c>
      <c r="N524" s="112" t="s">
        <v>977</v>
      </c>
      <c r="O524" s="112" t="s">
        <v>660</v>
      </c>
      <c r="P524" s="112" t="s">
        <v>661</v>
      </c>
      <c r="Q524" s="47" t="s">
        <v>23</v>
      </c>
      <c r="R524" s="178" t="s">
        <v>24</v>
      </c>
      <c r="X524" s="4"/>
      <c r="Z524" s="6"/>
      <c r="AA524" s="6"/>
      <c r="AB524" s="6"/>
      <c r="AC524" s="124"/>
      <c r="AD524" s="11"/>
    </row>
    <row r="525" ht="18" customHeight="1" spans="2:28">
      <c r="B525" s="216" t="s">
        <v>978</v>
      </c>
      <c r="C525" s="217">
        <v>837512951</v>
      </c>
      <c r="D525" s="217" t="s">
        <v>979</v>
      </c>
      <c r="E525" s="217">
        <v>16741725496</v>
      </c>
      <c r="F525" s="217" t="s">
        <v>27</v>
      </c>
      <c r="G525" s="217">
        <v>1000</v>
      </c>
      <c r="H525" s="217">
        <v>13545472582</v>
      </c>
      <c r="I525" s="217" t="s">
        <v>370</v>
      </c>
      <c r="J525" s="227" t="s">
        <v>285</v>
      </c>
      <c r="K525" s="219" t="s">
        <v>371</v>
      </c>
      <c r="L525" s="216" t="s">
        <v>978</v>
      </c>
      <c r="M525" s="228">
        <v>0</v>
      </c>
      <c r="N525" s="94"/>
      <c r="O525" s="229"/>
      <c r="P525" s="94"/>
      <c r="Q525" s="234" t="s">
        <v>31</v>
      </c>
      <c r="R525" s="249">
        <v>43902</v>
      </c>
      <c r="S525" s="8" t="s">
        <v>980</v>
      </c>
      <c r="T525" s="6"/>
      <c r="U525" s="6"/>
      <c r="V525" s="6"/>
      <c r="W525" s="6"/>
      <c r="X525" s="6"/>
      <c r="Y525" s="6"/>
      <c r="Z525" s="6"/>
      <c r="AA525" s="6"/>
      <c r="AB525" s="6"/>
    </row>
    <row r="526" ht="18" customHeight="1" spans="2:28">
      <c r="B526" s="216" t="s">
        <v>981</v>
      </c>
      <c r="C526" s="217">
        <v>929582944</v>
      </c>
      <c r="D526" s="217" t="s">
        <v>982</v>
      </c>
      <c r="E526" s="217">
        <v>16741725503</v>
      </c>
      <c r="F526" s="217" t="s">
        <v>27</v>
      </c>
      <c r="G526" s="217">
        <v>1000</v>
      </c>
      <c r="H526" s="217">
        <v>13545472582</v>
      </c>
      <c r="I526" s="217" t="s">
        <v>370</v>
      </c>
      <c r="J526" s="227" t="s">
        <v>285</v>
      </c>
      <c r="K526" s="219" t="s">
        <v>371</v>
      </c>
      <c r="L526" s="216" t="s">
        <v>981</v>
      </c>
      <c r="M526" s="228">
        <v>0</v>
      </c>
      <c r="N526" s="94"/>
      <c r="O526" s="229"/>
      <c r="P526" s="94"/>
      <c r="Q526" s="234" t="s">
        <v>31</v>
      </c>
      <c r="R526" s="249">
        <v>43902</v>
      </c>
      <c r="S526" s="8" t="s">
        <v>980</v>
      </c>
      <c r="T526" s="6"/>
      <c r="U526" s="6"/>
      <c r="V526" s="6"/>
      <c r="W526" s="6"/>
      <c r="X526" s="6"/>
      <c r="Y526" s="6"/>
      <c r="Z526" s="6"/>
      <c r="AA526" s="6"/>
      <c r="AB526" s="6"/>
    </row>
    <row r="527" s="1" customFormat="1" ht="19.9" customHeight="1" spans="2:19">
      <c r="B527" s="218" t="s">
        <v>983</v>
      </c>
      <c r="C527" s="219">
        <v>396656416</v>
      </c>
      <c r="D527" s="219" t="s">
        <v>984</v>
      </c>
      <c r="E527" s="217">
        <v>17102786712</v>
      </c>
      <c r="F527" s="217" t="s">
        <v>27</v>
      </c>
      <c r="G527" s="217">
        <v>1000</v>
      </c>
      <c r="H527" s="217">
        <v>13545435217</v>
      </c>
      <c r="I527" s="217" t="s">
        <v>284</v>
      </c>
      <c r="J527" s="227" t="s">
        <v>285</v>
      </c>
      <c r="K527" s="219" t="s">
        <v>286</v>
      </c>
      <c r="L527" s="218" t="s">
        <v>983</v>
      </c>
      <c r="M527" s="228">
        <v>0</v>
      </c>
      <c r="N527" s="94"/>
      <c r="O527" s="229"/>
      <c r="P527" s="230"/>
      <c r="Q527" s="234" t="s">
        <v>31</v>
      </c>
      <c r="R527" s="249">
        <v>43901</v>
      </c>
      <c r="S527" s="87" t="s">
        <v>985</v>
      </c>
    </row>
    <row r="528" ht="18" customHeight="1" spans="2:29">
      <c r="B528" s="218" t="s">
        <v>986</v>
      </c>
      <c r="C528" s="217">
        <v>567498651</v>
      </c>
      <c r="D528" s="217" t="s">
        <v>987</v>
      </c>
      <c r="E528" s="217">
        <v>18645604937</v>
      </c>
      <c r="F528" s="217" t="s">
        <v>664</v>
      </c>
      <c r="G528" s="217">
        <v>1000</v>
      </c>
      <c r="H528" s="217">
        <v>17665435181</v>
      </c>
      <c r="I528" s="217" t="s">
        <v>988</v>
      </c>
      <c r="J528" s="231" t="s">
        <v>103</v>
      </c>
      <c r="K528" s="219" t="s">
        <v>989</v>
      </c>
      <c r="L528" s="218" t="s">
        <v>986</v>
      </c>
      <c r="M528" s="94">
        <v>0</v>
      </c>
      <c r="N528" s="94"/>
      <c r="O528" s="94"/>
      <c r="P528" s="94"/>
      <c r="Q528" s="94" t="s">
        <v>31</v>
      </c>
      <c r="R528" s="249">
        <v>43910</v>
      </c>
      <c r="S528" s="87" t="s">
        <v>985</v>
      </c>
      <c r="T528" s="6"/>
      <c r="U528" s="6"/>
      <c r="V528" s="6"/>
      <c r="W528" s="6"/>
      <c r="X528" s="6"/>
      <c r="Y528" s="6"/>
      <c r="Z528" s="6"/>
      <c r="AA528" s="6"/>
      <c r="AB528" s="6"/>
      <c r="AC528" s="124"/>
    </row>
    <row r="529" ht="18" customHeight="1" spans="2:29">
      <c r="B529" s="218" t="s">
        <v>990</v>
      </c>
      <c r="C529" s="217">
        <v>365216773</v>
      </c>
      <c r="D529" s="217" t="s">
        <v>991</v>
      </c>
      <c r="E529" s="217">
        <v>17136866654</v>
      </c>
      <c r="F529" s="217" t="s">
        <v>107</v>
      </c>
      <c r="G529" s="217">
        <v>1000</v>
      </c>
      <c r="H529" s="217">
        <v>17665435181</v>
      </c>
      <c r="I529" s="217" t="s">
        <v>988</v>
      </c>
      <c r="J529" s="232" t="s">
        <v>109</v>
      </c>
      <c r="K529" s="219" t="s">
        <v>989</v>
      </c>
      <c r="L529" s="218" t="s">
        <v>990</v>
      </c>
      <c r="M529" s="94">
        <v>0</v>
      </c>
      <c r="N529" s="94"/>
      <c r="O529" s="94"/>
      <c r="P529" s="94"/>
      <c r="Q529" s="94" t="s">
        <v>31</v>
      </c>
      <c r="R529" s="249">
        <v>43910</v>
      </c>
      <c r="S529" s="87" t="s">
        <v>985</v>
      </c>
      <c r="T529" s="6"/>
      <c r="U529" s="6"/>
      <c r="V529" s="6"/>
      <c r="W529" s="6"/>
      <c r="X529" s="6"/>
      <c r="Y529" s="6"/>
      <c r="Z529" s="6"/>
      <c r="AA529" s="6"/>
      <c r="AB529" s="6"/>
      <c r="AC529" s="124"/>
    </row>
    <row r="530" ht="18" customHeight="1" spans="2:29">
      <c r="B530" s="218" t="s">
        <v>992</v>
      </c>
      <c r="C530" s="217">
        <v>887955512</v>
      </c>
      <c r="D530" s="217" t="s">
        <v>993</v>
      </c>
      <c r="E530" s="217">
        <v>17136866773</v>
      </c>
      <c r="F530" s="217" t="s">
        <v>107</v>
      </c>
      <c r="G530" s="217">
        <v>1000</v>
      </c>
      <c r="H530" s="217">
        <v>17665435181</v>
      </c>
      <c r="I530" s="217" t="s">
        <v>988</v>
      </c>
      <c r="J530" s="232" t="s">
        <v>109</v>
      </c>
      <c r="K530" s="219" t="s">
        <v>989</v>
      </c>
      <c r="L530" s="218" t="s">
        <v>992</v>
      </c>
      <c r="M530" s="94">
        <v>0.13</v>
      </c>
      <c r="N530" s="94"/>
      <c r="O530" s="94"/>
      <c r="P530" s="94"/>
      <c r="Q530" s="94" t="s">
        <v>31</v>
      </c>
      <c r="R530" s="249">
        <v>43910</v>
      </c>
      <c r="S530" s="87" t="s">
        <v>985</v>
      </c>
      <c r="T530" s="6"/>
      <c r="U530" s="6"/>
      <c r="V530" s="6"/>
      <c r="W530" s="6"/>
      <c r="X530" s="6"/>
      <c r="Y530" s="6"/>
      <c r="Z530" s="6"/>
      <c r="AA530" s="6"/>
      <c r="AB530" s="6"/>
      <c r="AC530" s="124"/>
    </row>
    <row r="531" ht="18" customHeight="1" spans="2:28">
      <c r="B531" s="220" t="s">
        <v>994</v>
      </c>
      <c r="C531" s="217">
        <v>130276725</v>
      </c>
      <c r="D531" s="217" t="s">
        <v>995</v>
      </c>
      <c r="E531" s="217">
        <v>16741725504</v>
      </c>
      <c r="F531" s="217" t="s">
        <v>27</v>
      </c>
      <c r="G531" s="221">
        <v>1000</v>
      </c>
      <c r="H531" s="221">
        <v>13545472582</v>
      </c>
      <c r="I531" s="217" t="s">
        <v>370</v>
      </c>
      <c r="J531" s="233" t="s">
        <v>285</v>
      </c>
      <c r="K531" s="234" t="s">
        <v>371</v>
      </c>
      <c r="L531" s="220" t="s">
        <v>994</v>
      </c>
      <c r="M531" s="235">
        <v>0</v>
      </c>
      <c r="N531" s="235"/>
      <c r="O531" s="235"/>
      <c r="P531" s="235"/>
      <c r="Q531" s="234" t="s">
        <v>31</v>
      </c>
      <c r="R531" s="249">
        <v>43902</v>
      </c>
      <c r="S531" s="8" t="s">
        <v>996</v>
      </c>
      <c r="T531" s="6"/>
      <c r="U531" s="6"/>
      <c r="V531" s="6"/>
      <c r="W531" s="6"/>
      <c r="X531" s="6"/>
      <c r="Y531" s="6"/>
      <c r="Z531" s="6"/>
      <c r="AA531" s="6"/>
      <c r="AB531" s="6"/>
    </row>
    <row r="532" ht="18" customHeight="1" spans="2:28">
      <c r="B532" s="220" t="s">
        <v>997</v>
      </c>
      <c r="C532" s="217">
        <v>390732860</v>
      </c>
      <c r="D532" s="217" t="s">
        <v>998</v>
      </c>
      <c r="E532" s="217">
        <v>16741725463</v>
      </c>
      <c r="F532" s="217" t="s">
        <v>27</v>
      </c>
      <c r="G532" s="221">
        <v>1000</v>
      </c>
      <c r="H532" s="221">
        <v>13545472582</v>
      </c>
      <c r="I532" s="217" t="s">
        <v>370</v>
      </c>
      <c r="J532" s="233" t="s">
        <v>285</v>
      </c>
      <c r="K532" s="234" t="s">
        <v>371</v>
      </c>
      <c r="L532" s="220" t="s">
        <v>997</v>
      </c>
      <c r="M532" s="235">
        <v>0.49</v>
      </c>
      <c r="N532" s="235"/>
      <c r="O532" s="235"/>
      <c r="P532" s="235"/>
      <c r="Q532" s="234" t="s">
        <v>31</v>
      </c>
      <c r="R532" s="249">
        <v>43902</v>
      </c>
      <c r="S532" s="8" t="s">
        <v>999</v>
      </c>
      <c r="T532" s="6"/>
      <c r="U532" s="6"/>
      <c r="V532" s="6"/>
      <c r="W532" s="6"/>
      <c r="X532" s="6"/>
      <c r="Y532" s="6"/>
      <c r="Z532" s="6"/>
      <c r="AA532" s="6"/>
      <c r="AB532" s="6"/>
    </row>
    <row r="533" ht="18" customHeight="1" spans="2:28">
      <c r="B533" s="220" t="s">
        <v>1000</v>
      </c>
      <c r="C533" s="217">
        <v>110991842</v>
      </c>
      <c r="D533" s="217" t="s">
        <v>1001</v>
      </c>
      <c r="E533" s="217">
        <v>16741725466</v>
      </c>
      <c r="F533" s="217" t="s">
        <v>27</v>
      </c>
      <c r="G533" s="221">
        <v>1000</v>
      </c>
      <c r="H533" s="221">
        <v>13545472582</v>
      </c>
      <c r="I533" s="217" t="s">
        <v>370</v>
      </c>
      <c r="J533" s="233" t="s">
        <v>285</v>
      </c>
      <c r="K533" s="234" t="s">
        <v>371</v>
      </c>
      <c r="L533" s="220" t="s">
        <v>1000</v>
      </c>
      <c r="M533" s="235">
        <v>0</v>
      </c>
      <c r="N533" s="235"/>
      <c r="O533" s="235"/>
      <c r="P533" s="235"/>
      <c r="Q533" s="234" t="s">
        <v>31</v>
      </c>
      <c r="R533" s="249">
        <v>43902</v>
      </c>
      <c r="S533" s="8" t="s">
        <v>1002</v>
      </c>
      <c r="T533" s="6"/>
      <c r="U533" s="6"/>
      <c r="V533" s="6"/>
      <c r="W533" s="6"/>
      <c r="X533" s="6"/>
      <c r="Y533" s="6"/>
      <c r="Z533" s="6"/>
      <c r="AA533" s="6"/>
      <c r="AB533" s="6"/>
    </row>
    <row r="534" ht="18" customHeight="1" spans="2:28">
      <c r="B534" s="220" t="s">
        <v>1003</v>
      </c>
      <c r="C534" s="217">
        <v>208487261</v>
      </c>
      <c r="D534" s="217" t="s">
        <v>1004</v>
      </c>
      <c r="E534" s="217">
        <v>16741725505</v>
      </c>
      <c r="F534" s="217" t="s">
        <v>27</v>
      </c>
      <c r="G534" s="221">
        <v>1000</v>
      </c>
      <c r="H534" s="221">
        <v>13545472582</v>
      </c>
      <c r="I534" s="217" t="s">
        <v>370</v>
      </c>
      <c r="J534" s="233" t="s">
        <v>285</v>
      </c>
      <c r="K534" s="234" t="s">
        <v>371</v>
      </c>
      <c r="L534" s="220" t="s">
        <v>1003</v>
      </c>
      <c r="M534" s="235">
        <v>0</v>
      </c>
      <c r="N534" s="235"/>
      <c r="O534" s="235"/>
      <c r="P534" s="235"/>
      <c r="Q534" s="234" t="s">
        <v>31</v>
      </c>
      <c r="R534" s="249">
        <v>43902</v>
      </c>
      <c r="S534" s="8" t="s">
        <v>1005</v>
      </c>
      <c r="T534" s="6"/>
      <c r="U534" s="6"/>
      <c r="V534" s="6"/>
      <c r="W534" s="6"/>
      <c r="X534" s="6"/>
      <c r="Y534" s="6"/>
      <c r="Z534" s="6"/>
      <c r="AA534" s="6"/>
      <c r="AB534" s="6"/>
    </row>
    <row r="535" ht="18" customHeight="1" spans="2:28">
      <c r="B535" s="216" t="s">
        <v>1006</v>
      </c>
      <c r="C535" s="217">
        <v>190348641</v>
      </c>
      <c r="D535" s="217" t="s">
        <v>1007</v>
      </c>
      <c r="E535" s="217">
        <v>16741725468</v>
      </c>
      <c r="F535" s="217" t="s">
        <v>27</v>
      </c>
      <c r="G535" s="217">
        <v>1000</v>
      </c>
      <c r="H535" s="217">
        <v>13545472582</v>
      </c>
      <c r="I535" s="217" t="s">
        <v>370</v>
      </c>
      <c r="J535" s="227" t="s">
        <v>285</v>
      </c>
      <c r="K535" s="234" t="s">
        <v>371</v>
      </c>
      <c r="L535" s="216" t="s">
        <v>1006</v>
      </c>
      <c r="M535" s="235">
        <v>0</v>
      </c>
      <c r="N535" s="235"/>
      <c r="O535" s="235"/>
      <c r="P535" s="235"/>
      <c r="Q535" s="234" t="s">
        <v>31</v>
      </c>
      <c r="R535" s="249">
        <v>43902</v>
      </c>
      <c r="S535" s="8" t="s">
        <v>1008</v>
      </c>
      <c r="T535" s="6"/>
      <c r="U535" s="6"/>
      <c r="V535" s="6"/>
      <c r="W535" s="6"/>
      <c r="X535" s="6"/>
      <c r="Y535" s="6"/>
      <c r="Z535" s="6"/>
      <c r="AA535" s="6"/>
      <c r="AB535" s="6"/>
    </row>
    <row r="536" ht="18" customHeight="1" spans="2:28">
      <c r="B536" s="222" t="s">
        <v>1009</v>
      </c>
      <c r="C536" s="217">
        <v>798295988</v>
      </c>
      <c r="D536" s="217" t="s">
        <v>1010</v>
      </c>
      <c r="E536" s="217">
        <v>16572204407</v>
      </c>
      <c r="F536" s="217" t="s">
        <v>27</v>
      </c>
      <c r="G536" s="221">
        <v>1000</v>
      </c>
      <c r="H536" s="221">
        <v>17720254512</v>
      </c>
      <c r="I536" s="217" t="s">
        <v>253</v>
      </c>
      <c r="J536" s="236" t="s">
        <v>103</v>
      </c>
      <c r="K536" s="234" t="s">
        <v>254</v>
      </c>
      <c r="L536" s="222" t="s">
        <v>1009</v>
      </c>
      <c r="M536" s="235">
        <v>0</v>
      </c>
      <c r="N536" s="235"/>
      <c r="O536" s="235"/>
      <c r="P536" s="235"/>
      <c r="Q536" s="234" t="s">
        <v>31</v>
      </c>
      <c r="R536" s="249">
        <v>43902</v>
      </c>
      <c r="S536" s="8" t="s">
        <v>1011</v>
      </c>
      <c r="T536" s="6"/>
      <c r="U536" s="6"/>
      <c r="V536" s="6"/>
      <c r="W536" s="6"/>
      <c r="X536" s="6"/>
      <c r="Y536" s="6"/>
      <c r="Z536" s="6"/>
      <c r="AA536" s="6"/>
      <c r="AB536" s="6"/>
    </row>
    <row r="537" ht="18" customHeight="1" spans="2:28">
      <c r="B537" s="222" t="s">
        <v>1012</v>
      </c>
      <c r="C537" s="217">
        <v>678489800</v>
      </c>
      <c r="D537" s="217" t="s">
        <v>1013</v>
      </c>
      <c r="E537" s="217">
        <v>17192714356</v>
      </c>
      <c r="F537" s="217" t="s">
        <v>27</v>
      </c>
      <c r="G537" s="221">
        <v>1000</v>
      </c>
      <c r="H537" s="221">
        <v>18872118075</v>
      </c>
      <c r="I537" s="217" t="s">
        <v>389</v>
      </c>
      <c r="J537" s="237" t="s">
        <v>170</v>
      </c>
      <c r="K537" s="234" t="s">
        <v>390</v>
      </c>
      <c r="L537" s="222" t="s">
        <v>1012</v>
      </c>
      <c r="M537" s="235">
        <v>0</v>
      </c>
      <c r="N537" s="235"/>
      <c r="O537" s="235"/>
      <c r="P537" s="235"/>
      <c r="Q537" s="234" t="s">
        <v>31</v>
      </c>
      <c r="R537" s="249">
        <v>43913</v>
      </c>
      <c r="S537" s="8" t="s">
        <v>980</v>
      </c>
      <c r="T537" s="6"/>
      <c r="U537" s="6"/>
      <c r="V537" s="6"/>
      <c r="W537" s="6"/>
      <c r="X537" s="6"/>
      <c r="Y537" s="6"/>
      <c r="Z537" s="6"/>
      <c r="AA537" s="6"/>
      <c r="AB537" s="6"/>
    </row>
    <row r="538" ht="18" customHeight="1" spans="2:28">
      <c r="B538" s="218" t="s">
        <v>1014</v>
      </c>
      <c r="C538" s="217">
        <v>317752392</v>
      </c>
      <c r="D538" s="217" t="s">
        <v>1015</v>
      </c>
      <c r="E538" s="217">
        <v>17192714484</v>
      </c>
      <c r="F538" s="217" t="s">
        <v>27</v>
      </c>
      <c r="G538" s="217">
        <v>1000</v>
      </c>
      <c r="H538" s="217">
        <v>18872118075</v>
      </c>
      <c r="I538" s="217" t="s">
        <v>389</v>
      </c>
      <c r="J538" s="238" t="s">
        <v>29</v>
      </c>
      <c r="K538" s="219" t="s">
        <v>390</v>
      </c>
      <c r="L538" s="218" t="s">
        <v>1014</v>
      </c>
      <c r="M538" s="235">
        <v>0</v>
      </c>
      <c r="N538" s="235"/>
      <c r="O538" s="235"/>
      <c r="P538" s="235"/>
      <c r="Q538" s="234" t="s">
        <v>31</v>
      </c>
      <c r="R538" s="249">
        <v>43920</v>
      </c>
      <c r="S538" s="8" t="s">
        <v>1008</v>
      </c>
      <c r="T538" s="6"/>
      <c r="U538" s="6"/>
      <c r="V538" s="6"/>
      <c r="W538" s="6"/>
      <c r="X538" s="6"/>
      <c r="Y538" s="6"/>
      <c r="Z538" s="6"/>
      <c r="AA538" s="6"/>
      <c r="AB538" s="6"/>
    </row>
    <row r="539" ht="18" customHeight="1" spans="2:28">
      <c r="B539" s="222" t="s">
        <v>1016</v>
      </c>
      <c r="C539" s="217">
        <v>448197054</v>
      </c>
      <c r="D539" s="217" t="s">
        <v>1017</v>
      </c>
      <c r="E539" s="217">
        <v>16741725524</v>
      </c>
      <c r="F539" s="217" t="s">
        <v>27</v>
      </c>
      <c r="G539" s="221">
        <v>1000</v>
      </c>
      <c r="H539" s="221">
        <v>18327671812</v>
      </c>
      <c r="I539" s="217" t="s">
        <v>247</v>
      </c>
      <c r="J539" s="236" t="s">
        <v>103</v>
      </c>
      <c r="K539" s="234" t="s">
        <v>298</v>
      </c>
      <c r="L539" s="222" t="s">
        <v>1016</v>
      </c>
      <c r="M539" s="235">
        <v>0</v>
      </c>
      <c r="N539" s="235"/>
      <c r="O539" s="235"/>
      <c r="P539" s="235"/>
      <c r="Q539" s="234" t="s">
        <v>31</v>
      </c>
      <c r="R539" s="249">
        <v>43900</v>
      </c>
      <c r="S539" s="8" t="s">
        <v>980</v>
      </c>
      <c r="T539" s="6"/>
      <c r="U539" s="6"/>
      <c r="V539" s="6"/>
      <c r="W539" s="6"/>
      <c r="X539" s="6"/>
      <c r="Y539" s="6"/>
      <c r="Z539" s="6"/>
      <c r="AA539" s="6"/>
      <c r="AB539" s="6"/>
    </row>
    <row r="540" ht="18" customHeight="1" spans="2:28">
      <c r="B540" s="222" t="s">
        <v>1018</v>
      </c>
      <c r="C540" s="219" t="s">
        <v>1019</v>
      </c>
      <c r="D540" s="219" t="s">
        <v>1020</v>
      </c>
      <c r="E540" s="217">
        <v>16741725258</v>
      </c>
      <c r="F540" s="217" t="s">
        <v>27</v>
      </c>
      <c r="G540" s="221">
        <v>1000</v>
      </c>
      <c r="H540" s="221">
        <v>13545445297</v>
      </c>
      <c r="I540" s="217" t="s">
        <v>313</v>
      </c>
      <c r="J540" s="239" t="s">
        <v>29</v>
      </c>
      <c r="K540" s="234" t="s">
        <v>314</v>
      </c>
      <c r="L540" s="222" t="s">
        <v>1018</v>
      </c>
      <c r="M540" s="235">
        <v>0.01</v>
      </c>
      <c r="N540" s="235"/>
      <c r="O540" s="235"/>
      <c r="P540" s="235"/>
      <c r="Q540" s="234" t="s">
        <v>31</v>
      </c>
      <c r="R540" s="249">
        <v>43900</v>
      </c>
      <c r="S540" s="8" t="s">
        <v>980</v>
      </c>
      <c r="T540" s="6"/>
      <c r="U540" s="6"/>
      <c r="V540" s="6"/>
      <c r="W540" s="6"/>
      <c r="X540" s="6"/>
      <c r="Y540" s="6"/>
      <c r="Z540" s="6"/>
      <c r="AA540" s="6"/>
      <c r="AB540" s="6"/>
    </row>
    <row r="541" ht="18" customHeight="1" spans="2:28">
      <c r="B541" s="222" t="s">
        <v>1021</v>
      </c>
      <c r="C541" s="217">
        <v>373731697</v>
      </c>
      <c r="D541" s="217" t="s">
        <v>1022</v>
      </c>
      <c r="E541" s="217">
        <v>16741725278</v>
      </c>
      <c r="F541" s="217" t="s">
        <v>27</v>
      </c>
      <c r="G541" s="221">
        <v>1000</v>
      </c>
      <c r="H541" s="221">
        <v>13545445297</v>
      </c>
      <c r="I541" s="217" t="s">
        <v>313</v>
      </c>
      <c r="J541" s="233" t="s">
        <v>285</v>
      </c>
      <c r="K541" s="234" t="s">
        <v>314</v>
      </c>
      <c r="L541" s="222" t="s">
        <v>1021</v>
      </c>
      <c r="M541" s="235">
        <v>0</v>
      </c>
      <c r="N541" s="235"/>
      <c r="O541" s="235"/>
      <c r="P541" s="235"/>
      <c r="Q541" s="234" t="s">
        <v>31</v>
      </c>
      <c r="R541" s="249">
        <v>43901</v>
      </c>
      <c r="S541" s="8" t="s">
        <v>980</v>
      </c>
      <c r="T541" s="6"/>
      <c r="U541" s="6"/>
      <c r="V541" s="6"/>
      <c r="W541" s="6"/>
      <c r="X541" s="6"/>
      <c r="Y541" s="6"/>
      <c r="Z541" s="6"/>
      <c r="AA541" s="6"/>
      <c r="AB541" s="6"/>
    </row>
    <row r="542" ht="18" customHeight="1" spans="2:29">
      <c r="B542" s="223" t="s">
        <v>1023</v>
      </c>
      <c r="C542" s="224">
        <v>685840360</v>
      </c>
      <c r="D542" s="224" t="s">
        <v>1024</v>
      </c>
      <c r="E542" s="224">
        <v>17136866507</v>
      </c>
      <c r="F542" s="224" t="s">
        <v>107</v>
      </c>
      <c r="G542" s="224">
        <v>1000</v>
      </c>
      <c r="H542" s="224">
        <v>17665435181</v>
      </c>
      <c r="I542" s="224" t="s">
        <v>988</v>
      </c>
      <c r="J542" s="240" t="s">
        <v>103</v>
      </c>
      <c r="K542" s="226" t="s">
        <v>989</v>
      </c>
      <c r="L542" s="223" t="s">
        <v>1023</v>
      </c>
      <c r="M542" s="241">
        <v>0.3</v>
      </c>
      <c r="N542" s="241"/>
      <c r="O542" s="241"/>
      <c r="P542" s="241"/>
      <c r="Q542" s="241" t="s">
        <v>31</v>
      </c>
      <c r="R542" s="250">
        <v>43910</v>
      </c>
      <c r="S542" s="87" t="s">
        <v>1025</v>
      </c>
      <c r="T542" s="6"/>
      <c r="U542" s="6"/>
      <c r="V542" s="6"/>
      <c r="W542" s="6"/>
      <c r="X542" s="6"/>
      <c r="Y542" s="6"/>
      <c r="Z542" s="6"/>
      <c r="AA542" s="6"/>
      <c r="AB542" s="6"/>
      <c r="AC542" s="124"/>
    </row>
    <row r="543" ht="18" customHeight="1" spans="2:29">
      <c r="B543" s="223" t="s">
        <v>1026</v>
      </c>
      <c r="C543" s="224">
        <v>659619483</v>
      </c>
      <c r="D543" s="224" t="s">
        <v>1027</v>
      </c>
      <c r="E543" s="224">
        <v>17136866718</v>
      </c>
      <c r="F543" s="224" t="s">
        <v>107</v>
      </c>
      <c r="G543" s="224">
        <v>1000</v>
      </c>
      <c r="H543" s="224">
        <v>17665435181</v>
      </c>
      <c r="I543" s="224" t="s">
        <v>988</v>
      </c>
      <c r="J543" s="240" t="s">
        <v>103</v>
      </c>
      <c r="K543" s="226" t="s">
        <v>989</v>
      </c>
      <c r="L543" s="223" t="s">
        <v>1026</v>
      </c>
      <c r="M543" s="241">
        <v>0.88</v>
      </c>
      <c r="N543" s="241"/>
      <c r="O543" s="241"/>
      <c r="P543" s="241"/>
      <c r="Q543" s="241" t="s">
        <v>31</v>
      </c>
      <c r="R543" s="250">
        <v>43910</v>
      </c>
      <c r="S543" s="87" t="s">
        <v>1025</v>
      </c>
      <c r="T543" s="6"/>
      <c r="U543" s="6"/>
      <c r="V543" s="6"/>
      <c r="W543" s="6"/>
      <c r="X543" s="6"/>
      <c r="Y543" s="6"/>
      <c r="Z543" s="6"/>
      <c r="AA543" s="6"/>
      <c r="AB543" s="6"/>
      <c r="AC543" s="124"/>
    </row>
    <row r="544" ht="18" customHeight="1" spans="2:29">
      <c r="B544" s="223" t="s">
        <v>1028</v>
      </c>
      <c r="C544" s="224">
        <v>699138387</v>
      </c>
      <c r="D544" s="224" t="s">
        <v>1029</v>
      </c>
      <c r="E544" s="224">
        <v>17192710821</v>
      </c>
      <c r="F544" s="224" t="s">
        <v>27</v>
      </c>
      <c r="G544" s="224">
        <v>1000</v>
      </c>
      <c r="H544" s="224">
        <v>13545476959</v>
      </c>
      <c r="I544" s="224" t="s">
        <v>265</v>
      </c>
      <c r="J544" s="242" t="s">
        <v>109</v>
      </c>
      <c r="K544" s="226" t="s">
        <v>266</v>
      </c>
      <c r="L544" s="223" t="s">
        <v>1028</v>
      </c>
      <c r="M544" s="241">
        <v>0</v>
      </c>
      <c r="N544" s="241"/>
      <c r="O544" s="241"/>
      <c r="P544" s="241"/>
      <c r="Q544" s="226" t="s">
        <v>31</v>
      </c>
      <c r="R544" s="250">
        <v>43910</v>
      </c>
      <c r="S544" s="8" t="s">
        <v>1030</v>
      </c>
      <c r="T544" s="6"/>
      <c r="U544" s="6"/>
      <c r="V544" s="6"/>
      <c r="W544" s="6"/>
      <c r="X544" s="6"/>
      <c r="Y544" s="6"/>
      <c r="Z544" s="6"/>
      <c r="AA544" s="6"/>
      <c r="AB544" s="6"/>
      <c r="AC544" s="124"/>
    </row>
    <row r="545" ht="18" customHeight="1" spans="2:29">
      <c r="B545" s="223" t="s">
        <v>1031</v>
      </c>
      <c r="C545" s="224">
        <v>509326095</v>
      </c>
      <c r="D545" s="224" t="s">
        <v>1032</v>
      </c>
      <c r="E545" s="224">
        <v>17192710831</v>
      </c>
      <c r="F545" s="224" t="s">
        <v>27</v>
      </c>
      <c r="G545" s="224">
        <v>1000</v>
      </c>
      <c r="H545" s="224">
        <v>13545476959</v>
      </c>
      <c r="I545" s="224" t="s">
        <v>265</v>
      </c>
      <c r="J545" s="242" t="s">
        <v>109</v>
      </c>
      <c r="K545" s="226" t="s">
        <v>266</v>
      </c>
      <c r="L545" s="223" t="s">
        <v>1031</v>
      </c>
      <c r="M545" s="241">
        <v>0</v>
      </c>
      <c r="N545" s="241"/>
      <c r="O545" s="241"/>
      <c r="P545" s="241"/>
      <c r="Q545" s="226" t="s">
        <v>31</v>
      </c>
      <c r="R545" s="250">
        <v>43910</v>
      </c>
      <c r="S545" s="8" t="s">
        <v>1030</v>
      </c>
      <c r="T545" s="6"/>
      <c r="U545" s="6"/>
      <c r="V545" s="6"/>
      <c r="W545" s="6"/>
      <c r="X545" s="6"/>
      <c r="Y545" s="6"/>
      <c r="Z545" s="6"/>
      <c r="AA545" s="6"/>
      <c r="AB545" s="6"/>
      <c r="AC545" s="124"/>
    </row>
    <row r="546" ht="18" customHeight="1" spans="2:29">
      <c r="B546" s="223" t="s">
        <v>1033</v>
      </c>
      <c r="C546" s="224">
        <v>390578471</v>
      </c>
      <c r="D546" s="224" t="s">
        <v>1034</v>
      </c>
      <c r="E546" s="224">
        <v>17192711424</v>
      </c>
      <c r="F546" s="224" t="s">
        <v>27</v>
      </c>
      <c r="G546" s="224">
        <v>1000</v>
      </c>
      <c r="H546" s="224">
        <v>13545476959</v>
      </c>
      <c r="I546" s="224" t="s">
        <v>265</v>
      </c>
      <c r="J546" s="240" t="s">
        <v>103</v>
      </c>
      <c r="K546" s="226" t="s">
        <v>266</v>
      </c>
      <c r="L546" s="223" t="s">
        <v>1033</v>
      </c>
      <c r="M546" s="241">
        <v>0</v>
      </c>
      <c r="N546" s="241"/>
      <c r="O546" s="241"/>
      <c r="P546" s="241"/>
      <c r="Q546" s="226" t="s">
        <v>31</v>
      </c>
      <c r="R546" s="250">
        <v>43910</v>
      </c>
      <c r="S546" s="8" t="s">
        <v>1030</v>
      </c>
      <c r="T546" s="6"/>
      <c r="U546" s="6"/>
      <c r="V546" s="6"/>
      <c r="W546" s="6"/>
      <c r="X546" s="6"/>
      <c r="Y546" s="6"/>
      <c r="Z546" s="6"/>
      <c r="AA546" s="6"/>
      <c r="AB546" s="6"/>
      <c r="AC546" s="124"/>
    </row>
    <row r="547" ht="18" customHeight="1" spans="2:29">
      <c r="B547" s="223" t="s">
        <v>1035</v>
      </c>
      <c r="C547" s="224">
        <v>402849151</v>
      </c>
      <c r="D547" s="224" t="s">
        <v>1036</v>
      </c>
      <c r="E547" s="224">
        <v>17192715396</v>
      </c>
      <c r="F547" s="224" t="s">
        <v>27</v>
      </c>
      <c r="G547" s="224">
        <v>1000</v>
      </c>
      <c r="H547" s="224">
        <v>18672882330</v>
      </c>
      <c r="I547" s="224" t="s">
        <v>361</v>
      </c>
      <c r="J547" s="242" t="s">
        <v>109</v>
      </c>
      <c r="K547" s="226" t="s">
        <v>362</v>
      </c>
      <c r="L547" s="223" t="s">
        <v>1035</v>
      </c>
      <c r="M547" s="241">
        <v>100.34</v>
      </c>
      <c r="N547" s="241"/>
      <c r="O547" s="241"/>
      <c r="P547" s="241"/>
      <c r="Q547" s="226" t="s">
        <v>31</v>
      </c>
      <c r="R547" s="250">
        <v>43910</v>
      </c>
      <c r="S547" s="8" t="s">
        <v>1037</v>
      </c>
      <c r="T547" s="6"/>
      <c r="U547" s="6"/>
      <c r="V547" s="6"/>
      <c r="W547" s="6"/>
      <c r="X547" s="6"/>
      <c r="Y547" s="6"/>
      <c r="Z547" s="6"/>
      <c r="AA547" s="6"/>
      <c r="AB547" s="6"/>
      <c r="AC547" s="124"/>
    </row>
    <row r="548" ht="18" customHeight="1" spans="2:29">
      <c r="B548" s="223" t="s">
        <v>1038</v>
      </c>
      <c r="C548" s="224">
        <v>516834208</v>
      </c>
      <c r="D548" s="224" t="s">
        <v>1039</v>
      </c>
      <c r="E548" s="224">
        <v>17192715428</v>
      </c>
      <c r="F548" s="224" t="s">
        <v>27</v>
      </c>
      <c r="G548" s="224">
        <v>1000</v>
      </c>
      <c r="H548" s="224">
        <v>18672882330</v>
      </c>
      <c r="I548" s="224" t="s">
        <v>361</v>
      </c>
      <c r="J548" s="242" t="s">
        <v>109</v>
      </c>
      <c r="K548" s="226" t="s">
        <v>362</v>
      </c>
      <c r="L548" s="223" t="s">
        <v>1038</v>
      </c>
      <c r="M548" s="241">
        <v>0</v>
      </c>
      <c r="N548" s="241"/>
      <c r="O548" s="241"/>
      <c r="P548" s="241"/>
      <c r="Q548" s="226" t="s">
        <v>31</v>
      </c>
      <c r="R548" s="250">
        <v>43910</v>
      </c>
      <c r="S548" s="8" t="s">
        <v>1030</v>
      </c>
      <c r="T548" s="6"/>
      <c r="U548" s="6"/>
      <c r="V548" s="6"/>
      <c r="W548" s="6"/>
      <c r="X548" s="6"/>
      <c r="Y548" s="6"/>
      <c r="Z548" s="6"/>
      <c r="AA548" s="6"/>
      <c r="AB548" s="6"/>
      <c r="AC548" s="124"/>
    </row>
    <row r="549" ht="18" customHeight="1" spans="2:29">
      <c r="B549" s="223" t="s">
        <v>1040</v>
      </c>
      <c r="C549" s="224">
        <v>126621449</v>
      </c>
      <c r="D549" s="224" t="s">
        <v>1041</v>
      </c>
      <c r="E549" s="224">
        <v>17192715514</v>
      </c>
      <c r="F549" s="224" t="s">
        <v>27</v>
      </c>
      <c r="G549" s="224">
        <v>1000</v>
      </c>
      <c r="H549" s="224">
        <v>18672882330</v>
      </c>
      <c r="I549" s="224" t="s">
        <v>361</v>
      </c>
      <c r="J549" s="242" t="s">
        <v>109</v>
      </c>
      <c r="K549" s="226" t="s">
        <v>362</v>
      </c>
      <c r="L549" s="223" t="s">
        <v>1040</v>
      </c>
      <c r="M549" s="241">
        <v>0</v>
      </c>
      <c r="N549" s="241"/>
      <c r="O549" s="241"/>
      <c r="P549" s="241"/>
      <c r="Q549" s="226" t="s">
        <v>31</v>
      </c>
      <c r="R549" s="250">
        <v>43910</v>
      </c>
      <c r="S549" s="8" t="s">
        <v>1030</v>
      </c>
      <c r="T549" s="6"/>
      <c r="U549" s="6"/>
      <c r="V549" s="6"/>
      <c r="W549" s="6"/>
      <c r="X549" s="6"/>
      <c r="Y549" s="6"/>
      <c r="Z549" s="6"/>
      <c r="AA549" s="6"/>
      <c r="AB549" s="6"/>
      <c r="AC549" s="124"/>
    </row>
    <row r="550" ht="18" customHeight="1" spans="2:29">
      <c r="B550" s="223" t="s">
        <v>1042</v>
      </c>
      <c r="C550" s="224">
        <v>823853406</v>
      </c>
      <c r="D550" s="224" t="s">
        <v>1043</v>
      </c>
      <c r="E550" s="224">
        <v>17192715157</v>
      </c>
      <c r="F550" s="224" t="s">
        <v>27</v>
      </c>
      <c r="G550" s="224">
        <v>1000</v>
      </c>
      <c r="H550" s="224">
        <v>18672882330</v>
      </c>
      <c r="I550" s="224" t="s">
        <v>361</v>
      </c>
      <c r="J550" s="244" t="s">
        <v>367</v>
      </c>
      <c r="K550" s="226" t="s">
        <v>362</v>
      </c>
      <c r="L550" s="223" t="s">
        <v>1042</v>
      </c>
      <c r="M550" s="241">
        <v>0</v>
      </c>
      <c r="N550" s="241"/>
      <c r="O550" s="241"/>
      <c r="P550" s="241"/>
      <c r="Q550" s="226" t="s">
        <v>31</v>
      </c>
      <c r="R550" s="250">
        <v>43910</v>
      </c>
      <c r="S550" s="8" t="s">
        <v>1030</v>
      </c>
      <c r="T550" s="6"/>
      <c r="U550" s="6"/>
      <c r="V550" s="6"/>
      <c r="W550" s="6"/>
      <c r="X550" s="6"/>
      <c r="Y550" s="6"/>
      <c r="Z550" s="6"/>
      <c r="AA550" s="6"/>
      <c r="AB550" s="6"/>
      <c r="AC550" s="124"/>
    </row>
    <row r="551" ht="18" customHeight="1" spans="2:29">
      <c r="B551" s="223" t="s">
        <v>1044</v>
      </c>
      <c r="C551" s="224">
        <v>673566175</v>
      </c>
      <c r="D551" s="224" t="s">
        <v>1045</v>
      </c>
      <c r="E551" s="224">
        <v>17192715016</v>
      </c>
      <c r="F551" s="224" t="s">
        <v>27</v>
      </c>
      <c r="G551" s="224">
        <v>1000</v>
      </c>
      <c r="H551" s="224">
        <v>18672882330</v>
      </c>
      <c r="I551" s="224" t="s">
        <v>361</v>
      </c>
      <c r="J551" s="244" t="s">
        <v>367</v>
      </c>
      <c r="K551" s="226" t="s">
        <v>362</v>
      </c>
      <c r="L551" s="223" t="s">
        <v>1044</v>
      </c>
      <c r="M551" s="241">
        <v>0</v>
      </c>
      <c r="N551" s="241"/>
      <c r="O551" s="241"/>
      <c r="P551" s="241"/>
      <c r="Q551" s="226" t="s">
        <v>31</v>
      </c>
      <c r="R551" s="250">
        <v>43910</v>
      </c>
      <c r="S551" s="8" t="s">
        <v>1030</v>
      </c>
      <c r="T551" s="6"/>
      <c r="U551" s="6"/>
      <c r="V551" s="6"/>
      <c r="W551" s="6"/>
      <c r="X551" s="6"/>
      <c r="Y551" s="6"/>
      <c r="Z551" s="6"/>
      <c r="AA551" s="6"/>
      <c r="AB551" s="6"/>
      <c r="AC551" s="124"/>
    </row>
    <row r="552" ht="18" customHeight="1" spans="2:29">
      <c r="B552" s="223" t="s">
        <v>1046</v>
      </c>
      <c r="C552" s="224">
        <v>684049329</v>
      </c>
      <c r="D552" s="224" t="s">
        <v>1047</v>
      </c>
      <c r="E552" s="224">
        <v>17192714971</v>
      </c>
      <c r="F552" s="224" t="s">
        <v>27</v>
      </c>
      <c r="G552" s="224">
        <v>1000</v>
      </c>
      <c r="H552" s="224">
        <v>18672882330</v>
      </c>
      <c r="I552" s="224" t="s">
        <v>361</v>
      </c>
      <c r="J552" s="244" t="s">
        <v>367</v>
      </c>
      <c r="K552" s="226" t="s">
        <v>362</v>
      </c>
      <c r="L552" s="223" t="s">
        <v>1046</v>
      </c>
      <c r="M552" s="241">
        <v>0</v>
      </c>
      <c r="N552" s="241"/>
      <c r="O552" s="241"/>
      <c r="P552" s="241"/>
      <c r="Q552" s="226" t="s">
        <v>31</v>
      </c>
      <c r="R552" s="250">
        <v>43910</v>
      </c>
      <c r="S552" s="8" t="s">
        <v>1030</v>
      </c>
      <c r="T552" s="6"/>
      <c r="U552" s="6"/>
      <c r="V552" s="6"/>
      <c r="W552" s="6"/>
      <c r="X552" s="6"/>
      <c r="Y552" s="6"/>
      <c r="Z552" s="6"/>
      <c r="AA552" s="6"/>
      <c r="AB552" s="6"/>
      <c r="AC552" s="124"/>
    </row>
    <row r="553" ht="18" customHeight="1" spans="2:29">
      <c r="B553" s="223" t="s">
        <v>1048</v>
      </c>
      <c r="C553" s="224">
        <v>385529365</v>
      </c>
      <c r="D553" s="224" t="s">
        <v>1049</v>
      </c>
      <c r="E553" s="224">
        <v>17192714967</v>
      </c>
      <c r="F553" s="224" t="s">
        <v>27</v>
      </c>
      <c r="G553" s="224">
        <v>1000</v>
      </c>
      <c r="H553" s="224">
        <v>18672882330</v>
      </c>
      <c r="I553" s="224" t="s">
        <v>361</v>
      </c>
      <c r="J553" s="244" t="s">
        <v>367</v>
      </c>
      <c r="K553" s="226" t="s">
        <v>362</v>
      </c>
      <c r="L553" s="223" t="s">
        <v>1048</v>
      </c>
      <c r="M553" s="241">
        <v>0</v>
      </c>
      <c r="N553" s="241"/>
      <c r="O553" s="241"/>
      <c r="P553" s="241"/>
      <c r="Q553" s="226" t="s">
        <v>31</v>
      </c>
      <c r="R553" s="250">
        <v>43923</v>
      </c>
      <c r="S553" s="8" t="s">
        <v>1030</v>
      </c>
      <c r="T553" s="6"/>
      <c r="U553" s="6"/>
      <c r="V553" s="6"/>
      <c r="W553" s="6"/>
      <c r="X553" s="6"/>
      <c r="Y553" s="6"/>
      <c r="Z553" s="6"/>
      <c r="AA553" s="6"/>
      <c r="AB553" s="6"/>
      <c r="AC553" s="124"/>
    </row>
    <row r="554" ht="18" customHeight="1" spans="2:29">
      <c r="B554" s="223" t="s">
        <v>1050</v>
      </c>
      <c r="C554" s="224">
        <v>661247668</v>
      </c>
      <c r="D554" s="224" t="s">
        <v>1051</v>
      </c>
      <c r="E554" s="224">
        <v>17192714577</v>
      </c>
      <c r="F554" s="224" t="s">
        <v>27</v>
      </c>
      <c r="G554" s="224">
        <v>1000</v>
      </c>
      <c r="H554" s="224">
        <v>18672882330</v>
      </c>
      <c r="I554" s="224" t="s">
        <v>361</v>
      </c>
      <c r="J554" s="244" t="s">
        <v>367</v>
      </c>
      <c r="K554" s="226" t="s">
        <v>362</v>
      </c>
      <c r="L554" s="223" t="s">
        <v>1050</v>
      </c>
      <c r="M554" s="241">
        <v>0</v>
      </c>
      <c r="N554" s="241"/>
      <c r="O554" s="241"/>
      <c r="P554" s="241"/>
      <c r="Q554" s="226" t="s">
        <v>31</v>
      </c>
      <c r="R554" s="250">
        <v>43910</v>
      </c>
      <c r="S554" s="8" t="s">
        <v>1030</v>
      </c>
      <c r="T554" s="6"/>
      <c r="U554" s="6"/>
      <c r="V554" s="6"/>
      <c r="W554" s="6"/>
      <c r="X554" s="6"/>
      <c r="Y554" s="6"/>
      <c r="Z554" s="6"/>
      <c r="AA554" s="6"/>
      <c r="AB554" s="6"/>
      <c r="AC554" s="124"/>
    </row>
    <row r="555" ht="18" customHeight="1" spans="2:29">
      <c r="B555" s="225" t="s">
        <v>1052</v>
      </c>
      <c r="C555" s="224">
        <v>837522475</v>
      </c>
      <c r="D555" s="224" t="s">
        <v>1053</v>
      </c>
      <c r="E555" s="224">
        <v>16741725462</v>
      </c>
      <c r="F555" s="224" t="s">
        <v>27</v>
      </c>
      <c r="G555" s="224">
        <v>1000</v>
      </c>
      <c r="H555" s="224">
        <v>13545472582</v>
      </c>
      <c r="I555" s="224" t="s">
        <v>370</v>
      </c>
      <c r="J555" s="245" t="s">
        <v>285</v>
      </c>
      <c r="K555" s="226" t="s">
        <v>371</v>
      </c>
      <c r="L555" s="225" t="s">
        <v>1052</v>
      </c>
      <c r="M555" s="241">
        <v>0</v>
      </c>
      <c r="N555" s="241"/>
      <c r="O555" s="241"/>
      <c r="P555" s="241"/>
      <c r="Q555" s="226" t="s">
        <v>31</v>
      </c>
      <c r="R555" s="250">
        <v>43894</v>
      </c>
      <c r="S555" s="8" t="s">
        <v>1030</v>
      </c>
      <c r="T555" s="6"/>
      <c r="U555" s="6"/>
      <c r="V555" s="6"/>
      <c r="W555" s="6"/>
      <c r="X555" s="6"/>
      <c r="Y555" s="6"/>
      <c r="Z555" s="6"/>
      <c r="AA555" s="6"/>
      <c r="AB555" s="6"/>
      <c r="AC555" s="124"/>
    </row>
    <row r="556" ht="18" customHeight="1" spans="2:29">
      <c r="B556" s="225" t="s">
        <v>1054</v>
      </c>
      <c r="C556" s="224">
        <v>739010982</v>
      </c>
      <c r="D556" s="224" t="s">
        <v>1055</v>
      </c>
      <c r="E556" s="224">
        <v>16741725465</v>
      </c>
      <c r="F556" s="224" t="s">
        <v>27</v>
      </c>
      <c r="G556" s="224">
        <v>1000</v>
      </c>
      <c r="H556" s="224">
        <v>13545472582</v>
      </c>
      <c r="I556" s="224" t="s">
        <v>370</v>
      </c>
      <c r="J556" s="245" t="s">
        <v>285</v>
      </c>
      <c r="K556" s="226" t="s">
        <v>371</v>
      </c>
      <c r="L556" s="225" t="s">
        <v>1054</v>
      </c>
      <c r="M556" s="241">
        <v>0</v>
      </c>
      <c r="N556" s="241"/>
      <c r="O556" s="241"/>
      <c r="P556" s="241"/>
      <c r="Q556" s="226" t="s">
        <v>31</v>
      </c>
      <c r="R556" s="250">
        <v>43894</v>
      </c>
      <c r="S556" s="8" t="s">
        <v>1030</v>
      </c>
      <c r="T556" s="6"/>
      <c r="U556" s="6"/>
      <c r="V556" s="6"/>
      <c r="W556" s="6"/>
      <c r="X556" s="6"/>
      <c r="Y556" s="6"/>
      <c r="Z556" s="6"/>
      <c r="AA556" s="6"/>
      <c r="AB556" s="6"/>
      <c r="AC556" s="124"/>
    </row>
    <row r="557" ht="18" customHeight="1" spans="2:29">
      <c r="B557" s="225" t="s">
        <v>1056</v>
      </c>
      <c r="C557" s="224">
        <v>437157364</v>
      </c>
      <c r="D557" s="224" t="s">
        <v>1057</v>
      </c>
      <c r="E557" s="224">
        <v>16741725480</v>
      </c>
      <c r="F557" s="224" t="s">
        <v>27</v>
      </c>
      <c r="G557" s="224">
        <v>1000</v>
      </c>
      <c r="H557" s="224">
        <v>13545472582</v>
      </c>
      <c r="I557" s="224" t="s">
        <v>370</v>
      </c>
      <c r="J557" s="245" t="s">
        <v>285</v>
      </c>
      <c r="K557" s="226" t="s">
        <v>371</v>
      </c>
      <c r="L557" s="225" t="s">
        <v>1056</v>
      </c>
      <c r="M557" s="241">
        <v>0</v>
      </c>
      <c r="N557" s="241"/>
      <c r="O557" s="241"/>
      <c r="P557" s="241"/>
      <c r="Q557" s="226" t="s">
        <v>31</v>
      </c>
      <c r="R557" s="250">
        <v>43894</v>
      </c>
      <c r="S557" s="8" t="s">
        <v>1030</v>
      </c>
      <c r="T557" s="6"/>
      <c r="U557" s="6"/>
      <c r="V557" s="6"/>
      <c r="W557" s="6"/>
      <c r="X557" s="6"/>
      <c r="Y557" s="6"/>
      <c r="Z557" s="6"/>
      <c r="AA557" s="6"/>
      <c r="AB557" s="6"/>
      <c r="AC557" s="124"/>
    </row>
    <row r="558" ht="18" customHeight="1" spans="2:29">
      <c r="B558" s="225" t="s">
        <v>1058</v>
      </c>
      <c r="C558" s="224">
        <v>318404956</v>
      </c>
      <c r="D558" s="224" t="s">
        <v>1059</v>
      </c>
      <c r="E558" s="224">
        <v>16741725492</v>
      </c>
      <c r="F558" s="224" t="s">
        <v>27</v>
      </c>
      <c r="G558" s="224">
        <v>1000</v>
      </c>
      <c r="H558" s="224">
        <v>13545472582</v>
      </c>
      <c r="I558" s="224" t="s">
        <v>370</v>
      </c>
      <c r="J558" s="245" t="s">
        <v>285</v>
      </c>
      <c r="K558" s="226" t="s">
        <v>371</v>
      </c>
      <c r="L558" s="225" t="s">
        <v>1058</v>
      </c>
      <c r="M558" s="241">
        <v>396.61</v>
      </c>
      <c r="N558" s="241"/>
      <c r="O558" s="241"/>
      <c r="P558" s="241"/>
      <c r="Q558" s="226" t="s">
        <v>31</v>
      </c>
      <c r="R558" s="250">
        <v>43894</v>
      </c>
      <c r="S558" s="8" t="s">
        <v>1060</v>
      </c>
      <c r="T558" s="6"/>
      <c r="U558" s="6"/>
      <c r="V558" s="6"/>
      <c r="W558" s="6"/>
      <c r="X558" s="6"/>
      <c r="Y558" s="6"/>
      <c r="Z558" s="6"/>
      <c r="AA558" s="6"/>
      <c r="AB558" s="6"/>
      <c r="AC558" s="124"/>
    </row>
    <row r="559" ht="18" customHeight="1" spans="2:29">
      <c r="B559" s="225" t="s">
        <v>1061</v>
      </c>
      <c r="C559" s="224">
        <v>265847668</v>
      </c>
      <c r="D559" s="224" t="s">
        <v>1062</v>
      </c>
      <c r="E559" s="224">
        <v>16741725495</v>
      </c>
      <c r="F559" s="224" t="s">
        <v>27</v>
      </c>
      <c r="G559" s="224">
        <v>1000</v>
      </c>
      <c r="H559" s="224">
        <v>13545472582</v>
      </c>
      <c r="I559" s="224" t="s">
        <v>370</v>
      </c>
      <c r="J559" s="245" t="s">
        <v>285</v>
      </c>
      <c r="K559" s="226" t="s">
        <v>371</v>
      </c>
      <c r="L559" s="225" t="s">
        <v>1061</v>
      </c>
      <c r="M559" s="241">
        <v>980.49</v>
      </c>
      <c r="N559" s="241"/>
      <c r="O559" s="241"/>
      <c r="P559" s="241"/>
      <c r="Q559" s="226" t="s">
        <v>31</v>
      </c>
      <c r="R559" s="250">
        <v>43894</v>
      </c>
      <c r="S559" s="8" t="s">
        <v>1037</v>
      </c>
      <c r="T559" s="6"/>
      <c r="U559" s="6"/>
      <c r="V559" s="6"/>
      <c r="W559" s="6"/>
      <c r="X559" s="6"/>
      <c r="Y559" s="6"/>
      <c r="Z559" s="6"/>
      <c r="AA559" s="6"/>
      <c r="AB559" s="6"/>
      <c r="AC559" s="124"/>
    </row>
    <row r="560" ht="18" customHeight="1" spans="2:29">
      <c r="B560" s="225" t="s">
        <v>1063</v>
      </c>
      <c r="C560" s="224">
        <v>414496131</v>
      </c>
      <c r="D560" s="224" t="s">
        <v>1064</v>
      </c>
      <c r="E560" s="224">
        <v>16741725497</v>
      </c>
      <c r="F560" s="224" t="s">
        <v>27</v>
      </c>
      <c r="G560" s="224">
        <v>1000</v>
      </c>
      <c r="H560" s="224">
        <v>13545472582</v>
      </c>
      <c r="I560" s="224" t="s">
        <v>370</v>
      </c>
      <c r="J560" s="245" t="s">
        <v>285</v>
      </c>
      <c r="K560" s="226" t="s">
        <v>371</v>
      </c>
      <c r="L560" s="225" t="s">
        <v>1063</v>
      </c>
      <c r="M560" s="241">
        <v>0</v>
      </c>
      <c r="N560" s="241"/>
      <c r="O560" s="241"/>
      <c r="P560" s="241"/>
      <c r="Q560" s="226" t="s">
        <v>31</v>
      </c>
      <c r="R560" s="250">
        <v>43894</v>
      </c>
      <c r="S560" s="8" t="s">
        <v>1030</v>
      </c>
      <c r="T560" s="6"/>
      <c r="U560" s="6"/>
      <c r="V560" s="6"/>
      <c r="W560" s="6"/>
      <c r="X560" s="6"/>
      <c r="Y560" s="6"/>
      <c r="Z560" s="6"/>
      <c r="AA560" s="6"/>
      <c r="AB560" s="6"/>
      <c r="AC560" s="124"/>
    </row>
    <row r="561" ht="18" customHeight="1" spans="2:29">
      <c r="B561" s="225" t="s">
        <v>1065</v>
      </c>
      <c r="C561" s="224">
        <v>564544238</v>
      </c>
      <c r="D561" s="224" t="s">
        <v>1066</v>
      </c>
      <c r="E561" s="224">
        <v>16741725499</v>
      </c>
      <c r="F561" s="224" t="s">
        <v>27</v>
      </c>
      <c r="G561" s="224">
        <v>1000</v>
      </c>
      <c r="H561" s="224">
        <v>13545472582</v>
      </c>
      <c r="I561" s="224" t="s">
        <v>370</v>
      </c>
      <c r="J561" s="245" t="s">
        <v>285</v>
      </c>
      <c r="K561" s="226" t="s">
        <v>371</v>
      </c>
      <c r="L561" s="225" t="s">
        <v>1065</v>
      </c>
      <c r="M561" s="241">
        <v>0</v>
      </c>
      <c r="N561" s="241"/>
      <c r="O561" s="241"/>
      <c r="P561" s="241"/>
      <c r="Q561" s="226" t="s">
        <v>31</v>
      </c>
      <c r="R561" s="250">
        <v>43894</v>
      </c>
      <c r="S561" s="8" t="s">
        <v>1030</v>
      </c>
      <c r="T561" s="6"/>
      <c r="U561" s="6"/>
      <c r="V561" s="6"/>
      <c r="W561" s="6"/>
      <c r="X561" s="6"/>
      <c r="Y561" s="6"/>
      <c r="Z561" s="6"/>
      <c r="AA561" s="6"/>
      <c r="AB561" s="6"/>
      <c r="AC561" s="124"/>
    </row>
    <row r="562" ht="18" customHeight="1" spans="2:29">
      <c r="B562" s="223" t="s">
        <v>1067</v>
      </c>
      <c r="C562" s="224">
        <v>373983370</v>
      </c>
      <c r="D562" s="224" t="s">
        <v>1068</v>
      </c>
      <c r="E562" s="224">
        <v>16572877620</v>
      </c>
      <c r="F562" s="224" t="s">
        <v>27</v>
      </c>
      <c r="G562" s="224">
        <v>1000</v>
      </c>
      <c r="H562" s="224">
        <v>16602049418</v>
      </c>
      <c r="I562" s="224" t="s">
        <v>377</v>
      </c>
      <c r="J562" s="242" t="s">
        <v>109</v>
      </c>
      <c r="K562" s="226" t="s">
        <v>378</v>
      </c>
      <c r="L562" s="223" t="s">
        <v>1067</v>
      </c>
      <c r="M562" s="241">
        <v>0</v>
      </c>
      <c r="N562" s="241"/>
      <c r="O562" s="241"/>
      <c r="P562" s="241"/>
      <c r="Q562" s="251" t="s">
        <v>31</v>
      </c>
      <c r="R562" s="250">
        <v>43894</v>
      </c>
      <c r="S562" s="8" t="s">
        <v>1030</v>
      </c>
      <c r="T562" s="6"/>
      <c r="U562" s="6"/>
      <c r="V562" s="6"/>
      <c r="W562" s="6"/>
      <c r="X562" s="6"/>
      <c r="Y562" s="6"/>
      <c r="Z562" s="6"/>
      <c r="AA562" s="6"/>
      <c r="AB562" s="6"/>
      <c r="AC562" s="124"/>
    </row>
    <row r="563" ht="18" customHeight="1" spans="2:29">
      <c r="B563" s="223" t="s">
        <v>1069</v>
      </c>
      <c r="C563" s="224">
        <v>443997997</v>
      </c>
      <c r="D563" s="224" t="s">
        <v>1070</v>
      </c>
      <c r="E563" s="224">
        <v>17191140871</v>
      </c>
      <c r="F563" s="224" t="s">
        <v>27</v>
      </c>
      <c r="G563" s="224">
        <v>1000</v>
      </c>
      <c r="H563" s="224">
        <v>17720254512</v>
      </c>
      <c r="I563" s="224" t="s">
        <v>253</v>
      </c>
      <c r="J563" s="246" t="s">
        <v>294</v>
      </c>
      <c r="K563" s="226" t="s">
        <v>254</v>
      </c>
      <c r="L563" s="223" t="s">
        <v>1069</v>
      </c>
      <c r="M563" s="241">
        <v>0</v>
      </c>
      <c r="N563" s="241"/>
      <c r="O563" s="241"/>
      <c r="P563" s="241"/>
      <c r="Q563" s="251" t="s">
        <v>31</v>
      </c>
      <c r="R563" s="250">
        <v>43894</v>
      </c>
      <c r="S563" s="8" t="s">
        <v>1030</v>
      </c>
      <c r="T563" s="6"/>
      <c r="U563" s="6"/>
      <c r="V563" s="6"/>
      <c r="W563" s="6"/>
      <c r="X563" s="6"/>
      <c r="Y563" s="6"/>
      <c r="Z563" s="6"/>
      <c r="AA563" s="6"/>
      <c r="AB563" s="6"/>
      <c r="AC563" s="124"/>
    </row>
    <row r="564" ht="18" customHeight="1" spans="2:29">
      <c r="B564" s="223" t="s">
        <v>1071</v>
      </c>
      <c r="C564" s="224">
        <v>607636098</v>
      </c>
      <c r="D564" s="224" t="s">
        <v>1072</v>
      </c>
      <c r="E564" s="224">
        <v>16572201268</v>
      </c>
      <c r="F564" s="224" t="s">
        <v>27</v>
      </c>
      <c r="G564" s="224">
        <v>1000</v>
      </c>
      <c r="H564" s="224">
        <v>17720254512</v>
      </c>
      <c r="I564" s="224" t="s">
        <v>253</v>
      </c>
      <c r="J564" s="246" t="s">
        <v>294</v>
      </c>
      <c r="K564" s="226" t="s">
        <v>254</v>
      </c>
      <c r="L564" s="223" t="s">
        <v>1071</v>
      </c>
      <c r="M564" s="241">
        <v>0</v>
      </c>
      <c r="N564" s="241"/>
      <c r="O564" s="241"/>
      <c r="P564" s="241"/>
      <c r="Q564" s="251" t="s">
        <v>31</v>
      </c>
      <c r="R564" s="250">
        <v>43894</v>
      </c>
      <c r="S564" s="8" t="s">
        <v>1030</v>
      </c>
      <c r="T564" s="6"/>
      <c r="U564" s="6"/>
      <c r="V564" s="6"/>
      <c r="W564" s="6"/>
      <c r="X564" s="6"/>
      <c r="Y564" s="6"/>
      <c r="Z564" s="6"/>
      <c r="AA564" s="6"/>
      <c r="AB564" s="6"/>
      <c r="AC564" s="124"/>
    </row>
    <row r="565" ht="18" customHeight="1" spans="2:29">
      <c r="B565" s="223" t="s">
        <v>1073</v>
      </c>
      <c r="C565" s="224">
        <v>641497228</v>
      </c>
      <c r="D565" s="224" t="s">
        <v>1074</v>
      </c>
      <c r="E565" s="224">
        <v>16572203707</v>
      </c>
      <c r="F565" s="224" t="s">
        <v>27</v>
      </c>
      <c r="G565" s="224">
        <v>1000</v>
      </c>
      <c r="H565" s="224">
        <v>17720254512</v>
      </c>
      <c r="I565" s="224" t="s">
        <v>253</v>
      </c>
      <c r="J565" s="246" t="s">
        <v>294</v>
      </c>
      <c r="K565" s="226" t="s">
        <v>254</v>
      </c>
      <c r="L565" s="223" t="s">
        <v>1073</v>
      </c>
      <c r="M565" s="241">
        <v>0</v>
      </c>
      <c r="N565" s="241"/>
      <c r="O565" s="241"/>
      <c r="P565" s="241"/>
      <c r="Q565" s="251" t="s">
        <v>31</v>
      </c>
      <c r="R565" s="250">
        <v>43894</v>
      </c>
      <c r="S565" s="8" t="s">
        <v>1030</v>
      </c>
      <c r="T565" s="6"/>
      <c r="U565" s="6"/>
      <c r="V565" s="6"/>
      <c r="W565" s="6"/>
      <c r="X565" s="6"/>
      <c r="Y565" s="6"/>
      <c r="Z565" s="6"/>
      <c r="AA565" s="6"/>
      <c r="AB565" s="6"/>
      <c r="AC565" s="124"/>
    </row>
    <row r="566" ht="18" customHeight="1" spans="2:29">
      <c r="B566" s="223" t="s">
        <v>1075</v>
      </c>
      <c r="C566" s="224">
        <v>624563227</v>
      </c>
      <c r="D566" s="224" t="s">
        <v>1076</v>
      </c>
      <c r="E566" s="224">
        <v>16572203708</v>
      </c>
      <c r="F566" s="224" t="s">
        <v>27</v>
      </c>
      <c r="G566" s="224">
        <v>1000</v>
      </c>
      <c r="H566" s="224">
        <v>17720254512</v>
      </c>
      <c r="I566" s="224" t="s">
        <v>253</v>
      </c>
      <c r="J566" s="246" t="s">
        <v>294</v>
      </c>
      <c r="K566" s="226" t="s">
        <v>254</v>
      </c>
      <c r="L566" s="223" t="s">
        <v>1075</v>
      </c>
      <c r="M566" s="241">
        <v>0</v>
      </c>
      <c r="N566" s="241"/>
      <c r="O566" s="241"/>
      <c r="P566" s="241"/>
      <c r="Q566" s="251" t="s">
        <v>31</v>
      </c>
      <c r="R566" s="250">
        <v>43894</v>
      </c>
      <c r="S566" s="8" t="s">
        <v>1030</v>
      </c>
      <c r="T566" s="87"/>
      <c r="U566" s="6"/>
      <c r="V566" s="6"/>
      <c r="W566" s="6"/>
      <c r="X566" s="6"/>
      <c r="Y566" s="6"/>
      <c r="Z566" s="6"/>
      <c r="AA566" s="6"/>
      <c r="AB566" s="6"/>
      <c r="AC566" s="124"/>
    </row>
    <row r="567" ht="18" customHeight="1" spans="2:29">
      <c r="B567" s="223" t="s">
        <v>1077</v>
      </c>
      <c r="C567" s="224">
        <v>582499681</v>
      </c>
      <c r="D567" s="224" t="s">
        <v>1078</v>
      </c>
      <c r="E567" s="224">
        <v>16572203186</v>
      </c>
      <c r="F567" s="224" t="s">
        <v>27</v>
      </c>
      <c r="G567" s="224">
        <v>1000</v>
      </c>
      <c r="H567" s="224">
        <v>17720254512</v>
      </c>
      <c r="I567" s="224" t="s">
        <v>253</v>
      </c>
      <c r="J567" s="246" t="s">
        <v>294</v>
      </c>
      <c r="K567" s="226" t="s">
        <v>254</v>
      </c>
      <c r="L567" s="223" t="s">
        <v>1077</v>
      </c>
      <c r="M567" s="241">
        <v>0</v>
      </c>
      <c r="N567" s="241"/>
      <c r="O567" s="241"/>
      <c r="P567" s="241"/>
      <c r="Q567" s="251" t="s">
        <v>31</v>
      </c>
      <c r="R567" s="250">
        <v>43894</v>
      </c>
      <c r="S567" s="8" t="s">
        <v>1030</v>
      </c>
      <c r="T567" s="6"/>
      <c r="U567" s="6"/>
      <c r="V567" s="6"/>
      <c r="W567" s="6"/>
      <c r="X567" s="6"/>
      <c r="Y567" s="6"/>
      <c r="Z567" s="6"/>
      <c r="AA567" s="6"/>
      <c r="AB567" s="6"/>
      <c r="AC567" s="124"/>
    </row>
    <row r="568" ht="18" customHeight="1" spans="2:29">
      <c r="B568" s="223" t="s">
        <v>1079</v>
      </c>
      <c r="C568" s="224">
        <v>494916572</v>
      </c>
      <c r="D568" s="224" t="s">
        <v>1080</v>
      </c>
      <c r="E568" s="224">
        <v>17038923486</v>
      </c>
      <c r="F568" s="224" t="s">
        <v>27</v>
      </c>
      <c r="G568" s="224">
        <v>1000</v>
      </c>
      <c r="H568" s="224">
        <v>17720254512</v>
      </c>
      <c r="I568" s="224" t="s">
        <v>253</v>
      </c>
      <c r="J568" s="246" t="s">
        <v>294</v>
      </c>
      <c r="K568" s="226" t="s">
        <v>254</v>
      </c>
      <c r="L568" s="223" t="s">
        <v>1079</v>
      </c>
      <c r="M568" s="241">
        <v>0</v>
      </c>
      <c r="N568" s="241"/>
      <c r="O568" s="241"/>
      <c r="P568" s="241"/>
      <c r="Q568" s="251" t="s">
        <v>31</v>
      </c>
      <c r="R568" s="250">
        <v>43894</v>
      </c>
      <c r="S568" s="8" t="s">
        <v>1030</v>
      </c>
      <c r="T568" s="6"/>
      <c r="U568" s="6"/>
      <c r="V568" s="6"/>
      <c r="W568" s="6"/>
      <c r="X568" s="6"/>
      <c r="Y568" s="6"/>
      <c r="Z568" s="6"/>
      <c r="AA568" s="6"/>
      <c r="AB568" s="6"/>
      <c r="AC568" s="124"/>
    </row>
    <row r="569" ht="18" customHeight="1" spans="2:29">
      <c r="B569" s="223" t="s">
        <v>1081</v>
      </c>
      <c r="C569" s="224">
        <v>169230098</v>
      </c>
      <c r="D569" s="224" t="s">
        <v>1082</v>
      </c>
      <c r="E569" s="224">
        <v>16572204409</v>
      </c>
      <c r="F569" s="224" t="s">
        <v>27</v>
      </c>
      <c r="G569" s="224">
        <v>1000</v>
      </c>
      <c r="H569" s="224">
        <v>17720254512</v>
      </c>
      <c r="I569" s="224" t="s">
        <v>253</v>
      </c>
      <c r="J569" s="240" t="s">
        <v>103</v>
      </c>
      <c r="K569" s="226" t="s">
        <v>254</v>
      </c>
      <c r="L569" s="223" t="s">
        <v>1081</v>
      </c>
      <c r="M569" s="241">
        <v>0</v>
      </c>
      <c r="N569" s="241"/>
      <c r="O569" s="241"/>
      <c r="P569" s="241"/>
      <c r="Q569" s="251" t="s">
        <v>31</v>
      </c>
      <c r="R569" s="250">
        <v>43894</v>
      </c>
      <c r="S569" s="8" t="s">
        <v>1030</v>
      </c>
      <c r="T569" s="6"/>
      <c r="U569" s="6"/>
      <c r="V569" s="6"/>
      <c r="W569" s="6"/>
      <c r="X569" s="6"/>
      <c r="Y569" s="6"/>
      <c r="Z569" s="6"/>
      <c r="AA569" s="6"/>
      <c r="AB569" s="6"/>
      <c r="AC569" s="124"/>
    </row>
    <row r="570" ht="18" customHeight="1" spans="2:29">
      <c r="B570" s="223" t="s">
        <v>1083</v>
      </c>
      <c r="C570" s="224">
        <v>660874096</v>
      </c>
      <c r="D570" s="224" t="s">
        <v>1084</v>
      </c>
      <c r="E570" s="224">
        <v>16572203190</v>
      </c>
      <c r="F570" s="224" t="s">
        <v>27</v>
      </c>
      <c r="G570" s="224">
        <v>1000</v>
      </c>
      <c r="H570" s="224">
        <v>17720254512</v>
      </c>
      <c r="I570" s="224" t="s">
        <v>253</v>
      </c>
      <c r="J570" s="240" t="s">
        <v>103</v>
      </c>
      <c r="K570" s="226" t="s">
        <v>254</v>
      </c>
      <c r="L570" s="223" t="s">
        <v>1083</v>
      </c>
      <c r="M570" s="241">
        <v>0</v>
      </c>
      <c r="N570" s="241"/>
      <c r="O570" s="241"/>
      <c r="P570" s="241"/>
      <c r="Q570" s="251" t="s">
        <v>31</v>
      </c>
      <c r="R570" s="250">
        <v>43894</v>
      </c>
      <c r="S570" s="8" t="s">
        <v>1030</v>
      </c>
      <c r="T570" s="6"/>
      <c r="U570" s="6"/>
      <c r="V570" s="6"/>
      <c r="W570" s="6"/>
      <c r="X570" s="6"/>
      <c r="Y570" s="6"/>
      <c r="Z570" s="6"/>
      <c r="AA570" s="6"/>
      <c r="AB570" s="6"/>
      <c r="AC570" s="124"/>
    </row>
    <row r="571" ht="18" customHeight="1" spans="2:29">
      <c r="B571" s="223" t="s">
        <v>1085</v>
      </c>
      <c r="C571" s="224">
        <v>574788214</v>
      </c>
      <c r="D571" s="224" t="s">
        <v>1086</v>
      </c>
      <c r="E571" s="224">
        <v>17192714378</v>
      </c>
      <c r="F571" s="224" t="s">
        <v>27</v>
      </c>
      <c r="G571" s="224">
        <v>1000</v>
      </c>
      <c r="H571" s="224">
        <v>18872118075</v>
      </c>
      <c r="I571" s="224" t="s">
        <v>389</v>
      </c>
      <c r="J571" s="247" t="s">
        <v>170</v>
      </c>
      <c r="K571" s="226" t="s">
        <v>390</v>
      </c>
      <c r="L571" s="223" t="s">
        <v>1085</v>
      </c>
      <c r="M571" s="241">
        <v>0</v>
      </c>
      <c r="N571" s="241"/>
      <c r="O571" s="241"/>
      <c r="P571" s="241"/>
      <c r="Q571" s="252" t="s">
        <v>31</v>
      </c>
      <c r="R571" s="250">
        <v>43913</v>
      </c>
      <c r="S571" s="8" t="s">
        <v>1030</v>
      </c>
      <c r="T571" s="6"/>
      <c r="U571" s="6"/>
      <c r="V571" s="6"/>
      <c r="W571" s="6"/>
      <c r="X571" s="6"/>
      <c r="Y571" s="6"/>
      <c r="Z571" s="6"/>
      <c r="AA571" s="6"/>
      <c r="AB571" s="6"/>
      <c r="AC571" s="124"/>
    </row>
    <row r="572" ht="18" customHeight="1" spans="2:29">
      <c r="B572" s="223" t="s">
        <v>1087</v>
      </c>
      <c r="C572" s="224">
        <v>814855011</v>
      </c>
      <c r="D572" s="224" t="s">
        <v>1088</v>
      </c>
      <c r="E572" s="224">
        <v>17192714385</v>
      </c>
      <c r="F572" s="224" t="s">
        <v>27</v>
      </c>
      <c r="G572" s="224">
        <v>1000</v>
      </c>
      <c r="H572" s="224">
        <v>18872118075</v>
      </c>
      <c r="I572" s="224" t="s">
        <v>389</v>
      </c>
      <c r="J572" s="248" t="s">
        <v>29</v>
      </c>
      <c r="K572" s="226" t="s">
        <v>390</v>
      </c>
      <c r="L572" s="223" t="s">
        <v>1087</v>
      </c>
      <c r="M572" s="241">
        <v>0</v>
      </c>
      <c r="N572" s="241"/>
      <c r="O572" s="241"/>
      <c r="P572" s="241"/>
      <c r="Q572" s="226" t="s">
        <v>31</v>
      </c>
      <c r="R572" s="250">
        <v>43913</v>
      </c>
      <c r="S572" s="8" t="s">
        <v>1030</v>
      </c>
      <c r="T572" s="6"/>
      <c r="U572" s="6"/>
      <c r="V572" s="6"/>
      <c r="W572" s="6"/>
      <c r="X572" s="6"/>
      <c r="Y572" s="6"/>
      <c r="Z572" s="6"/>
      <c r="AA572" s="6"/>
      <c r="AB572" s="6"/>
      <c r="AC572" s="124"/>
    </row>
    <row r="573" ht="18" customHeight="1" spans="2:29">
      <c r="B573" s="223" t="s">
        <v>1089</v>
      </c>
      <c r="C573" s="224">
        <v>375659402</v>
      </c>
      <c r="D573" s="224" t="s">
        <v>1090</v>
      </c>
      <c r="E573" s="224">
        <v>17192714391</v>
      </c>
      <c r="F573" s="224" t="s">
        <v>27</v>
      </c>
      <c r="G573" s="224">
        <v>1000</v>
      </c>
      <c r="H573" s="224">
        <v>18872118075</v>
      </c>
      <c r="I573" s="224" t="s">
        <v>389</v>
      </c>
      <c r="J573" s="248" t="s">
        <v>29</v>
      </c>
      <c r="K573" s="226" t="s">
        <v>390</v>
      </c>
      <c r="L573" s="223" t="s">
        <v>1089</v>
      </c>
      <c r="M573" s="241">
        <v>0</v>
      </c>
      <c r="N573" s="241"/>
      <c r="O573" s="241"/>
      <c r="P573" s="241"/>
      <c r="Q573" s="252" t="s">
        <v>31</v>
      </c>
      <c r="R573" s="250">
        <v>43913</v>
      </c>
      <c r="S573" s="8" t="s">
        <v>1030</v>
      </c>
      <c r="T573" s="6"/>
      <c r="U573" s="6"/>
      <c r="V573" s="6"/>
      <c r="W573" s="6"/>
      <c r="X573" s="6"/>
      <c r="Y573" s="6"/>
      <c r="Z573" s="6"/>
      <c r="AA573" s="6"/>
      <c r="AB573" s="6"/>
      <c r="AC573" s="124"/>
    </row>
    <row r="574" ht="18" customHeight="1" spans="2:29">
      <c r="B574" s="223" t="s">
        <v>1091</v>
      </c>
      <c r="C574" s="224">
        <v>643576334</v>
      </c>
      <c r="D574" s="224" t="s">
        <v>1092</v>
      </c>
      <c r="E574" s="224">
        <v>17192714489</v>
      </c>
      <c r="F574" s="224" t="s">
        <v>27</v>
      </c>
      <c r="G574" s="224">
        <v>1000</v>
      </c>
      <c r="H574" s="224">
        <v>18872118075</v>
      </c>
      <c r="I574" s="224" t="s">
        <v>389</v>
      </c>
      <c r="J574" s="248" t="s">
        <v>29</v>
      </c>
      <c r="K574" s="226" t="s">
        <v>390</v>
      </c>
      <c r="L574" s="223" t="s">
        <v>1091</v>
      </c>
      <c r="M574" s="241">
        <v>0</v>
      </c>
      <c r="N574" s="241"/>
      <c r="O574" s="241"/>
      <c r="P574" s="241"/>
      <c r="Q574" s="252" t="s">
        <v>31</v>
      </c>
      <c r="R574" s="250">
        <v>43913</v>
      </c>
      <c r="S574" s="8" t="s">
        <v>1030</v>
      </c>
      <c r="T574" s="6"/>
      <c r="U574" s="6"/>
      <c r="V574" s="6"/>
      <c r="W574" s="6"/>
      <c r="X574" s="6"/>
      <c r="Y574" s="6"/>
      <c r="Z574" s="6"/>
      <c r="AA574" s="6"/>
      <c r="AB574" s="6"/>
      <c r="AC574" s="124"/>
    </row>
    <row r="575" ht="18" customHeight="1" spans="2:29">
      <c r="B575" s="223" t="s">
        <v>1093</v>
      </c>
      <c r="C575" s="224">
        <v>285333628</v>
      </c>
      <c r="D575" s="224" t="s">
        <v>1094</v>
      </c>
      <c r="E575" s="224">
        <v>16741725450</v>
      </c>
      <c r="F575" s="224" t="s">
        <v>27</v>
      </c>
      <c r="G575" s="224">
        <v>1000</v>
      </c>
      <c r="H575" s="224">
        <v>18327671812</v>
      </c>
      <c r="I575" s="224" t="s">
        <v>247</v>
      </c>
      <c r="J575" s="240" t="s">
        <v>103</v>
      </c>
      <c r="K575" s="226" t="s">
        <v>298</v>
      </c>
      <c r="L575" s="223" t="s">
        <v>1093</v>
      </c>
      <c r="M575" s="241">
        <v>0</v>
      </c>
      <c r="N575" s="241"/>
      <c r="O575" s="241"/>
      <c r="P575" s="241"/>
      <c r="Q575" s="252" t="s">
        <v>31</v>
      </c>
      <c r="R575" s="250">
        <v>43895</v>
      </c>
      <c r="S575" s="8" t="s">
        <v>1030</v>
      </c>
      <c r="T575" s="6"/>
      <c r="U575" s="6"/>
      <c r="V575" s="6"/>
      <c r="W575" s="6"/>
      <c r="X575" s="6"/>
      <c r="Y575" s="6"/>
      <c r="Z575" s="6"/>
      <c r="AA575" s="6"/>
      <c r="AB575" s="6"/>
      <c r="AC575" s="124"/>
    </row>
    <row r="576" ht="18" customHeight="1" spans="2:29">
      <c r="B576" s="223" t="s">
        <v>1095</v>
      </c>
      <c r="C576" s="224">
        <v>864153631</v>
      </c>
      <c r="D576" s="224" t="s">
        <v>1096</v>
      </c>
      <c r="E576" s="224">
        <v>16741725528</v>
      </c>
      <c r="F576" s="224" t="s">
        <v>27</v>
      </c>
      <c r="G576" s="224">
        <v>1000</v>
      </c>
      <c r="H576" s="224">
        <v>18327671812</v>
      </c>
      <c r="I576" s="224" t="s">
        <v>247</v>
      </c>
      <c r="J576" s="240" t="s">
        <v>103</v>
      </c>
      <c r="K576" s="226" t="s">
        <v>298</v>
      </c>
      <c r="L576" s="223" t="s">
        <v>1095</v>
      </c>
      <c r="M576" s="241">
        <v>0</v>
      </c>
      <c r="N576" s="241"/>
      <c r="O576" s="241"/>
      <c r="P576" s="241"/>
      <c r="Q576" s="252" t="s">
        <v>31</v>
      </c>
      <c r="R576" s="250">
        <v>43895</v>
      </c>
      <c r="S576" s="8" t="s">
        <v>1030</v>
      </c>
      <c r="T576" s="6"/>
      <c r="U576" s="6"/>
      <c r="V576" s="6"/>
      <c r="W576" s="6"/>
      <c r="X576" s="6"/>
      <c r="Y576" s="6"/>
      <c r="Z576" s="6"/>
      <c r="AA576" s="6"/>
      <c r="AB576" s="6"/>
      <c r="AC576" s="124"/>
    </row>
    <row r="577" ht="18" customHeight="1" spans="2:29">
      <c r="B577" s="223" t="s">
        <v>1097</v>
      </c>
      <c r="C577" s="224">
        <v>411710219</v>
      </c>
      <c r="D577" s="224" t="s">
        <v>1098</v>
      </c>
      <c r="E577" s="224">
        <v>16741725440</v>
      </c>
      <c r="F577" s="224" t="s">
        <v>27</v>
      </c>
      <c r="G577" s="224">
        <v>1000</v>
      </c>
      <c r="H577" s="224">
        <v>18327671812</v>
      </c>
      <c r="I577" s="224" t="s">
        <v>247</v>
      </c>
      <c r="J577" s="248" t="s">
        <v>29</v>
      </c>
      <c r="K577" s="226" t="s">
        <v>298</v>
      </c>
      <c r="L577" s="223" t="s">
        <v>1097</v>
      </c>
      <c r="M577" s="241">
        <v>0</v>
      </c>
      <c r="N577" s="241"/>
      <c r="O577" s="241"/>
      <c r="P577" s="241"/>
      <c r="Q577" s="252" t="s">
        <v>31</v>
      </c>
      <c r="R577" s="250">
        <v>43895</v>
      </c>
      <c r="S577" s="8" t="s">
        <v>1030</v>
      </c>
      <c r="T577" s="6"/>
      <c r="U577" s="6"/>
      <c r="V577" s="6"/>
      <c r="W577" s="6"/>
      <c r="X577" s="6"/>
      <c r="Y577" s="6"/>
      <c r="Z577" s="6"/>
      <c r="AA577" s="6"/>
      <c r="AB577" s="6"/>
      <c r="AC577" s="124"/>
    </row>
    <row r="578" ht="18" customHeight="1" spans="2:29">
      <c r="B578" s="223" t="s">
        <v>1099</v>
      </c>
      <c r="C578" s="224">
        <v>111194945</v>
      </c>
      <c r="D578" s="224" t="s">
        <v>1100</v>
      </c>
      <c r="E578" s="224">
        <v>16741725441</v>
      </c>
      <c r="F578" s="224" t="s">
        <v>27</v>
      </c>
      <c r="G578" s="224">
        <v>1000</v>
      </c>
      <c r="H578" s="224">
        <v>18327671812</v>
      </c>
      <c r="I578" s="224" t="s">
        <v>247</v>
      </c>
      <c r="J578" s="248" t="s">
        <v>29</v>
      </c>
      <c r="K578" s="226" t="s">
        <v>298</v>
      </c>
      <c r="L578" s="223" t="s">
        <v>1099</v>
      </c>
      <c r="M578" s="241">
        <v>0</v>
      </c>
      <c r="N578" s="241"/>
      <c r="O578" s="241"/>
      <c r="P578" s="241"/>
      <c r="Q578" s="252" t="s">
        <v>31</v>
      </c>
      <c r="R578" s="250">
        <v>43895</v>
      </c>
      <c r="S578" s="8" t="s">
        <v>1030</v>
      </c>
      <c r="T578" s="6"/>
      <c r="U578" s="6"/>
      <c r="V578" s="6"/>
      <c r="W578" s="6"/>
      <c r="X578" s="6"/>
      <c r="Y578" s="6"/>
      <c r="Z578" s="6"/>
      <c r="AA578" s="6"/>
      <c r="AB578" s="6"/>
      <c r="AC578" s="124"/>
    </row>
    <row r="579" ht="18" customHeight="1" spans="2:29">
      <c r="B579" s="223" t="s">
        <v>1101</v>
      </c>
      <c r="C579" s="224">
        <v>377949982</v>
      </c>
      <c r="D579" s="224" t="s">
        <v>1102</v>
      </c>
      <c r="E579" s="224">
        <v>16741725443</v>
      </c>
      <c r="F579" s="224" t="s">
        <v>27</v>
      </c>
      <c r="G579" s="224">
        <v>1000</v>
      </c>
      <c r="H579" s="224">
        <v>18327671812</v>
      </c>
      <c r="I579" s="224" t="s">
        <v>247</v>
      </c>
      <c r="J579" s="248" t="s">
        <v>29</v>
      </c>
      <c r="K579" s="226" t="s">
        <v>298</v>
      </c>
      <c r="L579" s="223" t="s">
        <v>1101</v>
      </c>
      <c r="M579" s="241">
        <v>0</v>
      </c>
      <c r="N579" s="241"/>
      <c r="O579" s="241"/>
      <c r="P579" s="241"/>
      <c r="Q579" s="252" t="s">
        <v>31</v>
      </c>
      <c r="R579" s="250">
        <v>43895</v>
      </c>
      <c r="S579" s="8" t="s">
        <v>1030</v>
      </c>
      <c r="T579" s="6"/>
      <c r="U579" s="6"/>
      <c r="V579" s="6"/>
      <c r="W579" s="6"/>
      <c r="X579" s="6"/>
      <c r="Y579" s="6"/>
      <c r="Z579" s="6"/>
      <c r="AA579" s="6"/>
      <c r="AB579" s="6"/>
      <c r="AC579" s="124"/>
    </row>
    <row r="580" ht="18" customHeight="1" spans="2:29">
      <c r="B580" s="223" t="s">
        <v>1103</v>
      </c>
      <c r="C580" s="224">
        <v>480079074</v>
      </c>
      <c r="D580" s="224" t="s">
        <v>1104</v>
      </c>
      <c r="E580" s="224">
        <v>16741725508</v>
      </c>
      <c r="F580" s="224" t="s">
        <v>27</v>
      </c>
      <c r="G580" s="224">
        <v>1000</v>
      </c>
      <c r="H580" s="224">
        <v>18327671812</v>
      </c>
      <c r="I580" s="224" t="s">
        <v>247</v>
      </c>
      <c r="J580" s="248" t="s">
        <v>29</v>
      </c>
      <c r="K580" s="226" t="s">
        <v>298</v>
      </c>
      <c r="L580" s="223" t="s">
        <v>1103</v>
      </c>
      <c r="M580" s="241">
        <v>0</v>
      </c>
      <c r="N580" s="241"/>
      <c r="O580" s="241"/>
      <c r="P580" s="241"/>
      <c r="Q580" s="252" t="s">
        <v>31</v>
      </c>
      <c r="R580" s="250">
        <v>43895</v>
      </c>
      <c r="S580" s="8" t="s">
        <v>1030</v>
      </c>
      <c r="T580" s="6"/>
      <c r="U580" s="6"/>
      <c r="V580" s="6"/>
      <c r="W580" s="6"/>
      <c r="X580" s="6"/>
      <c r="Y580" s="6"/>
      <c r="Z580" s="6"/>
      <c r="AA580" s="6"/>
      <c r="AB580" s="6"/>
      <c r="AC580" s="124"/>
    </row>
    <row r="581" ht="18" customHeight="1" spans="2:29">
      <c r="B581" s="223" t="s">
        <v>1105</v>
      </c>
      <c r="C581" s="224">
        <v>526621106</v>
      </c>
      <c r="D581" s="224" t="s">
        <v>1106</v>
      </c>
      <c r="E581" s="224">
        <v>16741725515</v>
      </c>
      <c r="F581" s="224" t="s">
        <v>27</v>
      </c>
      <c r="G581" s="224">
        <v>1000</v>
      </c>
      <c r="H581" s="224">
        <v>18327671812</v>
      </c>
      <c r="I581" s="224" t="s">
        <v>247</v>
      </c>
      <c r="J581" s="248" t="s">
        <v>29</v>
      </c>
      <c r="K581" s="226" t="s">
        <v>298</v>
      </c>
      <c r="L581" s="223" t="s">
        <v>1105</v>
      </c>
      <c r="M581" s="241">
        <v>0</v>
      </c>
      <c r="N581" s="241"/>
      <c r="O581" s="241"/>
      <c r="P581" s="241"/>
      <c r="Q581" s="252" t="s">
        <v>31</v>
      </c>
      <c r="R581" s="250">
        <v>43895</v>
      </c>
      <c r="S581" s="8" t="s">
        <v>1030</v>
      </c>
      <c r="T581" s="6"/>
      <c r="U581" s="6"/>
      <c r="V581" s="6"/>
      <c r="W581" s="6"/>
      <c r="X581" s="6"/>
      <c r="Y581" s="6"/>
      <c r="Z581" s="6"/>
      <c r="AA581" s="6"/>
      <c r="AB581" s="6"/>
      <c r="AC581" s="124"/>
    </row>
    <row r="582" ht="18" customHeight="1" spans="2:29">
      <c r="B582" s="223" t="s">
        <v>1107</v>
      </c>
      <c r="C582" s="224">
        <v>372534493</v>
      </c>
      <c r="D582" s="224" t="s">
        <v>1108</v>
      </c>
      <c r="E582" s="224">
        <v>17136314547</v>
      </c>
      <c r="F582" s="224" t="s">
        <v>27</v>
      </c>
      <c r="G582" s="224">
        <v>1000</v>
      </c>
      <c r="H582" s="224">
        <v>18771691121</v>
      </c>
      <c r="I582" s="224" t="s">
        <v>258</v>
      </c>
      <c r="J582" s="240" t="s">
        <v>103</v>
      </c>
      <c r="K582" s="226" t="s">
        <v>259</v>
      </c>
      <c r="L582" s="223" t="s">
        <v>1107</v>
      </c>
      <c r="M582" s="241">
        <v>0</v>
      </c>
      <c r="N582" s="241"/>
      <c r="O582" s="241"/>
      <c r="P582" s="241"/>
      <c r="Q582" s="252" t="s">
        <v>31</v>
      </c>
      <c r="R582" s="250">
        <v>43895</v>
      </c>
      <c r="S582" s="8" t="s">
        <v>1030</v>
      </c>
      <c r="T582" s="6"/>
      <c r="U582" s="6"/>
      <c r="V582" s="6"/>
      <c r="W582" s="6"/>
      <c r="X582" s="6"/>
      <c r="Y582" s="6"/>
      <c r="Z582" s="6"/>
      <c r="AA582" s="6"/>
      <c r="AB582" s="6"/>
      <c r="AC582" s="124"/>
    </row>
    <row r="583" ht="18" customHeight="1" spans="2:29">
      <c r="B583" s="223" t="s">
        <v>1109</v>
      </c>
      <c r="C583" s="224">
        <v>159861187</v>
      </c>
      <c r="D583" s="224" t="s">
        <v>1110</v>
      </c>
      <c r="E583" s="224">
        <v>17136314590</v>
      </c>
      <c r="F583" s="224" t="s">
        <v>27</v>
      </c>
      <c r="G583" s="224">
        <v>1000</v>
      </c>
      <c r="H583" s="224">
        <v>18771691121</v>
      </c>
      <c r="I583" s="224" t="s">
        <v>258</v>
      </c>
      <c r="J583" s="240" t="s">
        <v>103</v>
      </c>
      <c r="K583" s="226" t="s">
        <v>259</v>
      </c>
      <c r="L583" s="223" t="s">
        <v>1109</v>
      </c>
      <c r="M583" s="241">
        <v>0</v>
      </c>
      <c r="N583" s="241"/>
      <c r="O583" s="241"/>
      <c r="P583" s="241"/>
      <c r="Q583" s="252" t="s">
        <v>31</v>
      </c>
      <c r="R583" s="250">
        <v>43895</v>
      </c>
      <c r="S583" s="8" t="s">
        <v>1030</v>
      </c>
      <c r="T583" s="6"/>
      <c r="U583" s="6"/>
      <c r="V583" s="6"/>
      <c r="W583" s="6"/>
      <c r="X583" s="6"/>
      <c r="Y583" s="6"/>
      <c r="Z583" s="6"/>
      <c r="AA583" s="6"/>
      <c r="AB583" s="6"/>
      <c r="AC583" s="124"/>
    </row>
    <row r="584" ht="18" customHeight="1" spans="2:29">
      <c r="B584" s="223" t="s">
        <v>1111</v>
      </c>
      <c r="C584" s="224">
        <v>812758053</v>
      </c>
      <c r="D584" s="224" t="s">
        <v>1112</v>
      </c>
      <c r="E584" s="224">
        <v>17136314597</v>
      </c>
      <c r="F584" s="224" t="s">
        <v>27</v>
      </c>
      <c r="G584" s="224">
        <v>1000</v>
      </c>
      <c r="H584" s="224">
        <v>18771691121</v>
      </c>
      <c r="I584" s="224" t="s">
        <v>258</v>
      </c>
      <c r="J584" s="240" t="s">
        <v>103</v>
      </c>
      <c r="K584" s="226" t="s">
        <v>259</v>
      </c>
      <c r="L584" s="223" t="s">
        <v>1111</v>
      </c>
      <c r="M584" s="241">
        <v>100.23</v>
      </c>
      <c r="N584" s="241"/>
      <c r="O584" s="241"/>
      <c r="P584" s="241"/>
      <c r="Q584" s="252" t="s">
        <v>31</v>
      </c>
      <c r="R584" s="250">
        <v>43895</v>
      </c>
      <c r="S584" s="8" t="s">
        <v>1037</v>
      </c>
      <c r="T584" s="6"/>
      <c r="U584" s="6"/>
      <c r="V584" s="6"/>
      <c r="W584" s="6"/>
      <c r="X584" s="6"/>
      <c r="Y584" s="6"/>
      <c r="Z584" s="6"/>
      <c r="AA584" s="6"/>
      <c r="AB584" s="6"/>
      <c r="AC584" s="124"/>
    </row>
    <row r="585" ht="18" customHeight="1" spans="2:29">
      <c r="B585" s="223" t="s">
        <v>1113</v>
      </c>
      <c r="C585" s="226">
        <v>722485201</v>
      </c>
      <c r="D585" s="226" t="s">
        <v>1114</v>
      </c>
      <c r="E585" s="224">
        <v>17192714871</v>
      </c>
      <c r="F585" s="224" t="s">
        <v>27</v>
      </c>
      <c r="G585" s="224">
        <v>1000</v>
      </c>
      <c r="H585" s="224">
        <v>15072125895</v>
      </c>
      <c r="I585" s="224" t="s">
        <v>680</v>
      </c>
      <c r="J585" s="240" t="s">
        <v>103</v>
      </c>
      <c r="K585" s="226" t="s">
        <v>681</v>
      </c>
      <c r="L585" s="223" t="s">
        <v>1113</v>
      </c>
      <c r="M585" s="241">
        <v>0</v>
      </c>
      <c r="N585" s="241"/>
      <c r="O585" s="241"/>
      <c r="P585" s="241"/>
      <c r="Q585" s="252" t="s">
        <v>31</v>
      </c>
      <c r="R585" s="250">
        <v>43913</v>
      </c>
      <c r="S585" s="87" t="s">
        <v>1115</v>
      </c>
      <c r="T585" s="6"/>
      <c r="U585" s="6"/>
      <c r="V585" s="6"/>
      <c r="W585" s="6"/>
      <c r="X585" s="6"/>
      <c r="Y585" s="6"/>
      <c r="Z585" s="6"/>
      <c r="AA585" s="6"/>
      <c r="AB585" s="6"/>
      <c r="AC585" s="124"/>
    </row>
    <row r="586" ht="18" customHeight="1" spans="2:29">
      <c r="B586" s="223" t="s">
        <v>1116</v>
      </c>
      <c r="C586" s="226">
        <v>636703198</v>
      </c>
      <c r="D586" s="226" t="s">
        <v>1117</v>
      </c>
      <c r="E586" s="224">
        <v>17192714878</v>
      </c>
      <c r="F586" s="224" t="s">
        <v>27</v>
      </c>
      <c r="G586" s="224">
        <v>1000</v>
      </c>
      <c r="H586" s="224">
        <v>15072125895</v>
      </c>
      <c r="I586" s="224" t="s">
        <v>680</v>
      </c>
      <c r="J586" s="240" t="s">
        <v>103</v>
      </c>
      <c r="K586" s="226" t="s">
        <v>681</v>
      </c>
      <c r="L586" s="223" t="s">
        <v>1116</v>
      </c>
      <c r="M586" s="241">
        <v>0</v>
      </c>
      <c r="N586" s="241"/>
      <c r="O586" s="241"/>
      <c r="P586" s="241"/>
      <c r="Q586" s="252" t="s">
        <v>31</v>
      </c>
      <c r="R586" s="250">
        <v>43913</v>
      </c>
      <c r="S586" s="8" t="s">
        <v>1030</v>
      </c>
      <c r="T586" s="6"/>
      <c r="U586" s="6"/>
      <c r="V586" s="6"/>
      <c r="W586" s="6"/>
      <c r="X586" s="6"/>
      <c r="Y586" s="6"/>
      <c r="Z586" s="6"/>
      <c r="AA586" s="6"/>
      <c r="AB586" s="6"/>
      <c r="AC586" s="124"/>
    </row>
    <row r="587" ht="18" customHeight="1" spans="2:29">
      <c r="B587" s="223" t="s">
        <v>1118</v>
      </c>
      <c r="C587" s="226">
        <v>558439294</v>
      </c>
      <c r="D587" s="226" t="s">
        <v>1119</v>
      </c>
      <c r="E587" s="224">
        <v>17192714835</v>
      </c>
      <c r="F587" s="224" t="s">
        <v>27</v>
      </c>
      <c r="G587" s="224">
        <v>1000</v>
      </c>
      <c r="H587" s="224">
        <v>15072125895</v>
      </c>
      <c r="I587" s="224" t="s">
        <v>680</v>
      </c>
      <c r="J587" s="245" t="s">
        <v>285</v>
      </c>
      <c r="K587" s="226" t="s">
        <v>681</v>
      </c>
      <c r="L587" s="223" t="s">
        <v>1118</v>
      </c>
      <c r="M587" s="241">
        <v>0</v>
      </c>
      <c r="N587" s="241"/>
      <c r="O587" s="241"/>
      <c r="P587" s="241"/>
      <c r="Q587" s="252" t="s">
        <v>31</v>
      </c>
      <c r="R587" s="250">
        <v>43913</v>
      </c>
      <c r="S587" s="8" t="s">
        <v>1030</v>
      </c>
      <c r="T587" s="6"/>
      <c r="U587" s="6"/>
      <c r="V587" s="6"/>
      <c r="W587" s="6"/>
      <c r="X587" s="6"/>
      <c r="Y587" s="6"/>
      <c r="Z587" s="6"/>
      <c r="AA587" s="6"/>
      <c r="AB587" s="6"/>
      <c r="AC587" s="124"/>
    </row>
    <row r="588" ht="18" customHeight="1" spans="2:29">
      <c r="B588" s="223" t="s">
        <v>1120</v>
      </c>
      <c r="C588" s="226">
        <v>885196020</v>
      </c>
      <c r="D588" s="226" t="s">
        <v>1121</v>
      </c>
      <c r="E588" s="224">
        <v>17192714845</v>
      </c>
      <c r="F588" s="224" t="s">
        <v>27</v>
      </c>
      <c r="G588" s="224">
        <v>1000</v>
      </c>
      <c r="H588" s="224">
        <v>15072125895</v>
      </c>
      <c r="I588" s="224" t="s">
        <v>680</v>
      </c>
      <c r="J588" s="245" t="s">
        <v>285</v>
      </c>
      <c r="K588" s="226" t="s">
        <v>681</v>
      </c>
      <c r="L588" s="223" t="s">
        <v>1120</v>
      </c>
      <c r="M588" s="241">
        <v>0</v>
      </c>
      <c r="N588" s="241"/>
      <c r="O588" s="241"/>
      <c r="P588" s="241"/>
      <c r="Q588" s="252" t="s">
        <v>31</v>
      </c>
      <c r="R588" s="250">
        <v>43913</v>
      </c>
      <c r="S588" s="8" t="s">
        <v>1030</v>
      </c>
      <c r="T588" s="6"/>
      <c r="U588" s="6"/>
      <c r="V588" s="6"/>
      <c r="W588" s="6"/>
      <c r="X588" s="6"/>
      <c r="Y588" s="6"/>
      <c r="Z588" s="6"/>
      <c r="AA588" s="6"/>
      <c r="AB588" s="6"/>
      <c r="AC588" s="124"/>
    </row>
    <row r="589" ht="18" customHeight="1" spans="2:29">
      <c r="B589" s="223" t="s">
        <v>1122</v>
      </c>
      <c r="C589" s="226">
        <v>717892107</v>
      </c>
      <c r="D589" s="226" t="s">
        <v>1123</v>
      </c>
      <c r="E589" s="224">
        <v>17192714849</v>
      </c>
      <c r="F589" s="224" t="s">
        <v>27</v>
      </c>
      <c r="G589" s="224">
        <v>1000</v>
      </c>
      <c r="H589" s="224">
        <v>15072125895</v>
      </c>
      <c r="I589" s="224" t="s">
        <v>680</v>
      </c>
      <c r="J589" s="245" t="s">
        <v>285</v>
      </c>
      <c r="K589" s="226" t="s">
        <v>681</v>
      </c>
      <c r="L589" s="223" t="s">
        <v>1122</v>
      </c>
      <c r="M589" s="241">
        <v>0</v>
      </c>
      <c r="N589" s="241"/>
      <c r="O589" s="241"/>
      <c r="P589" s="241"/>
      <c r="Q589" s="252" t="s">
        <v>31</v>
      </c>
      <c r="R589" s="250">
        <v>43913</v>
      </c>
      <c r="S589" s="8" t="s">
        <v>1030</v>
      </c>
      <c r="T589" s="6"/>
      <c r="U589" s="6"/>
      <c r="V589" s="6"/>
      <c r="W589" s="6"/>
      <c r="X589" s="6"/>
      <c r="Y589" s="6"/>
      <c r="Z589" s="6"/>
      <c r="AA589" s="6"/>
      <c r="AB589" s="6"/>
      <c r="AC589" s="124"/>
    </row>
    <row r="590" ht="18" customHeight="1" spans="2:29">
      <c r="B590" s="225" t="s">
        <v>1124</v>
      </c>
      <c r="C590" s="224">
        <v>182170366</v>
      </c>
      <c r="D590" s="224" t="s">
        <v>1125</v>
      </c>
      <c r="E590" s="224">
        <v>16741725620</v>
      </c>
      <c r="F590" s="224" t="s">
        <v>27</v>
      </c>
      <c r="G590" s="224">
        <v>1000</v>
      </c>
      <c r="H590" s="224">
        <v>18771678907</v>
      </c>
      <c r="I590" s="224" t="s">
        <v>409</v>
      </c>
      <c r="J590" s="242" t="s">
        <v>109</v>
      </c>
      <c r="K590" s="226" t="s">
        <v>410</v>
      </c>
      <c r="L590" s="225" t="s">
        <v>1124</v>
      </c>
      <c r="M590" s="241">
        <v>0</v>
      </c>
      <c r="N590" s="241"/>
      <c r="O590" s="241"/>
      <c r="P590" s="241"/>
      <c r="Q590" s="251" t="s">
        <v>31</v>
      </c>
      <c r="R590" s="250">
        <v>43895</v>
      </c>
      <c r="S590" s="8" t="s">
        <v>1030</v>
      </c>
      <c r="T590" s="6"/>
      <c r="U590" s="6"/>
      <c r="V590" s="6"/>
      <c r="W590" s="6"/>
      <c r="X590" s="6"/>
      <c r="Y590" s="6"/>
      <c r="Z590" s="6"/>
      <c r="AA590" s="6"/>
      <c r="AB590" s="6"/>
      <c r="AC590" s="124"/>
    </row>
    <row r="591" ht="18" customHeight="1" spans="2:29">
      <c r="B591" s="225" t="s">
        <v>1126</v>
      </c>
      <c r="C591" s="224">
        <v>239530679</v>
      </c>
      <c r="D591" s="224" t="s">
        <v>1127</v>
      </c>
      <c r="E591" s="224">
        <v>16741725619</v>
      </c>
      <c r="F591" s="224" t="s">
        <v>27</v>
      </c>
      <c r="G591" s="224">
        <v>1000</v>
      </c>
      <c r="H591" s="224">
        <v>18771678907</v>
      </c>
      <c r="I591" s="224" t="s">
        <v>409</v>
      </c>
      <c r="J591" s="242" t="s">
        <v>109</v>
      </c>
      <c r="K591" s="226" t="s">
        <v>410</v>
      </c>
      <c r="L591" s="225" t="s">
        <v>1126</v>
      </c>
      <c r="M591" s="241">
        <v>0</v>
      </c>
      <c r="N591" s="241"/>
      <c r="O591" s="241"/>
      <c r="P591" s="241"/>
      <c r="Q591" s="251" t="s">
        <v>31</v>
      </c>
      <c r="R591" s="250">
        <v>43895</v>
      </c>
      <c r="S591" s="8" t="s">
        <v>1030</v>
      </c>
      <c r="T591" s="6"/>
      <c r="U591" s="6"/>
      <c r="V591" s="6"/>
      <c r="W591" s="6"/>
      <c r="X591" s="6"/>
      <c r="Y591" s="6"/>
      <c r="Z591" s="6"/>
      <c r="AA591" s="6"/>
      <c r="AB591" s="6"/>
      <c r="AC591" s="124"/>
    </row>
    <row r="592" ht="18" customHeight="1" spans="2:29">
      <c r="B592" s="225" t="s">
        <v>1128</v>
      </c>
      <c r="C592" s="224">
        <v>768496318</v>
      </c>
      <c r="D592" s="224" t="s">
        <v>1129</v>
      </c>
      <c r="E592" s="224">
        <v>16741725628</v>
      </c>
      <c r="F592" s="224" t="s">
        <v>27</v>
      </c>
      <c r="G592" s="224">
        <v>1000</v>
      </c>
      <c r="H592" s="224">
        <v>18771678907</v>
      </c>
      <c r="I592" s="224" t="s">
        <v>409</v>
      </c>
      <c r="J592" s="248" t="s">
        <v>29</v>
      </c>
      <c r="K592" s="226" t="s">
        <v>410</v>
      </c>
      <c r="L592" s="225" t="s">
        <v>1128</v>
      </c>
      <c r="M592" s="241">
        <v>0</v>
      </c>
      <c r="N592" s="241"/>
      <c r="O592" s="241"/>
      <c r="P592" s="241"/>
      <c r="Q592" s="251" t="s">
        <v>31</v>
      </c>
      <c r="R592" s="250">
        <v>43895</v>
      </c>
      <c r="S592" s="8" t="s">
        <v>1030</v>
      </c>
      <c r="T592" s="6"/>
      <c r="U592" s="6"/>
      <c r="V592" s="6"/>
      <c r="W592" s="6"/>
      <c r="X592" s="6"/>
      <c r="Y592" s="6"/>
      <c r="Z592" s="6"/>
      <c r="AA592" s="6"/>
      <c r="AB592" s="6"/>
      <c r="AC592" s="124"/>
    </row>
    <row r="593" ht="18" customHeight="1" spans="2:29">
      <c r="B593" s="223" t="s">
        <v>1130</v>
      </c>
      <c r="C593" s="224">
        <v>617473420</v>
      </c>
      <c r="D593" s="224" t="s">
        <v>1131</v>
      </c>
      <c r="E593" s="224">
        <v>16741725633</v>
      </c>
      <c r="F593" s="224" t="s">
        <v>27</v>
      </c>
      <c r="G593" s="224">
        <v>1000</v>
      </c>
      <c r="H593" s="224">
        <v>18771678907</v>
      </c>
      <c r="I593" s="224" t="s">
        <v>409</v>
      </c>
      <c r="J593" s="248" t="s">
        <v>29</v>
      </c>
      <c r="K593" s="226" t="s">
        <v>410</v>
      </c>
      <c r="L593" s="223" t="s">
        <v>1130</v>
      </c>
      <c r="M593" s="241">
        <v>595.41</v>
      </c>
      <c r="N593" s="241"/>
      <c r="O593" s="241"/>
      <c r="P593" s="241"/>
      <c r="Q593" s="251" t="s">
        <v>31</v>
      </c>
      <c r="R593" s="250">
        <v>43895</v>
      </c>
      <c r="S593" s="87" t="s">
        <v>1132</v>
      </c>
      <c r="T593" s="6"/>
      <c r="U593" s="6"/>
      <c r="V593" s="6"/>
      <c r="W593" s="6"/>
      <c r="X593" s="6"/>
      <c r="Y593" s="6"/>
      <c r="Z593" s="6"/>
      <c r="AA593" s="6"/>
      <c r="AB593" s="6"/>
      <c r="AC593" s="124"/>
    </row>
    <row r="594" ht="18" customHeight="1" spans="2:29">
      <c r="B594" s="223" t="s">
        <v>1133</v>
      </c>
      <c r="C594" s="224">
        <v>593946766</v>
      </c>
      <c r="D594" s="224" t="s">
        <v>1134</v>
      </c>
      <c r="E594" s="224">
        <v>16741725631</v>
      </c>
      <c r="F594" s="224" t="s">
        <v>27</v>
      </c>
      <c r="G594" s="224">
        <v>1000</v>
      </c>
      <c r="H594" s="224">
        <v>18771678907</v>
      </c>
      <c r="I594" s="224" t="s">
        <v>409</v>
      </c>
      <c r="J594" s="248" t="s">
        <v>29</v>
      </c>
      <c r="K594" s="226" t="s">
        <v>410</v>
      </c>
      <c r="L594" s="223" t="s">
        <v>1133</v>
      </c>
      <c r="M594" s="241">
        <v>0</v>
      </c>
      <c r="N594" s="241"/>
      <c r="O594" s="241"/>
      <c r="P594" s="241"/>
      <c r="Q594" s="251" t="s">
        <v>31</v>
      </c>
      <c r="R594" s="250">
        <v>43895</v>
      </c>
      <c r="S594" s="8" t="s">
        <v>1030</v>
      </c>
      <c r="T594" s="6"/>
      <c r="U594" s="6"/>
      <c r="V594" s="6"/>
      <c r="W594" s="6"/>
      <c r="X594" s="6"/>
      <c r="Y594" s="6"/>
      <c r="Z594" s="6"/>
      <c r="AA594" s="6"/>
      <c r="AB594" s="6"/>
      <c r="AC594" s="124"/>
    </row>
    <row r="595" ht="18" customHeight="1" spans="2:29">
      <c r="B595" s="225" t="s">
        <v>1135</v>
      </c>
      <c r="C595" s="224">
        <v>532040475</v>
      </c>
      <c r="D595" s="224" t="s">
        <v>1136</v>
      </c>
      <c r="E595" s="224">
        <v>16741725643</v>
      </c>
      <c r="F595" s="224" t="s">
        <v>27</v>
      </c>
      <c r="G595" s="224">
        <v>1000</v>
      </c>
      <c r="H595" s="224">
        <v>18771678907</v>
      </c>
      <c r="I595" s="224" t="s">
        <v>409</v>
      </c>
      <c r="J595" s="248" t="s">
        <v>29</v>
      </c>
      <c r="K595" s="226" t="s">
        <v>410</v>
      </c>
      <c r="L595" s="225" t="s">
        <v>1135</v>
      </c>
      <c r="M595" s="241">
        <v>0</v>
      </c>
      <c r="N595" s="241"/>
      <c r="O595" s="241"/>
      <c r="P595" s="241"/>
      <c r="Q595" s="251" t="s">
        <v>31</v>
      </c>
      <c r="R595" s="250">
        <v>43895</v>
      </c>
      <c r="S595" s="8" t="s">
        <v>1030</v>
      </c>
      <c r="T595" s="6"/>
      <c r="U595" s="6"/>
      <c r="V595" s="6"/>
      <c r="W595" s="6"/>
      <c r="X595" s="6"/>
      <c r="Y595" s="6"/>
      <c r="Z595" s="6"/>
      <c r="AA595" s="6"/>
      <c r="AB595" s="6"/>
      <c r="AC595" s="124"/>
    </row>
    <row r="596" ht="18" customHeight="1" spans="2:29">
      <c r="B596" s="225" t="s">
        <v>1137</v>
      </c>
      <c r="C596" s="224">
        <v>853005178</v>
      </c>
      <c r="D596" s="224" t="s">
        <v>1138</v>
      </c>
      <c r="E596" s="224">
        <v>16741725641</v>
      </c>
      <c r="F596" s="224" t="s">
        <v>27</v>
      </c>
      <c r="G596" s="224">
        <v>1000</v>
      </c>
      <c r="H596" s="224">
        <v>18771678907</v>
      </c>
      <c r="I596" s="224" t="s">
        <v>409</v>
      </c>
      <c r="J596" s="248" t="s">
        <v>29</v>
      </c>
      <c r="K596" s="226" t="s">
        <v>410</v>
      </c>
      <c r="L596" s="225" t="s">
        <v>1137</v>
      </c>
      <c r="M596" s="241">
        <v>0</v>
      </c>
      <c r="N596" s="241"/>
      <c r="O596" s="241"/>
      <c r="P596" s="241"/>
      <c r="Q596" s="251" t="s">
        <v>31</v>
      </c>
      <c r="R596" s="250">
        <v>43895</v>
      </c>
      <c r="S596" s="8" t="s">
        <v>1030</v>
      </c>
      <c r="T596" s="6"/>
      <c r="U596" s="6"/>
      <c r="V596" s="6"/>
      <c r="W596" s="6"/>
      <c r="X596" s="6"/>
      <c r="Y596" s="6"/>
      <c r="Z596" s="6"/>
      <c r="AA596" s="6"/>
      <c r="AB596" s="6"/>
      <c r="AC596" s="124"/>
    </row>
    <row r="597" ht="18" customHeight="1" spans="2:29">
      <c r="B597" s="225" t="s">
        <v>1139</v>
      </c>
      <c r="C597" s="224">
        <v>725364218</v>
      </c>
      <c r="D597" s="224" t="s">
        <v>1140</v>
      </c>
      <c r="E597" s="224">
        <v>16741725635</v>
      </c>
      <c r="F597" s="224" t="s">
        <v>27</v>
      </c>
      <c r="G597" s="224">
        <v>1000</v>
      </c>
      <c r="H597" s="224">
        <v>18771678907</v>
      </c>
      <c r="I597" s="224" t="s">
        <v>409</v>
      </c>
      <c r="J597" s="248" t="s">
        <v>29</v>
      </c>
      <c r="K597" s="226" t="s">
        <v>410</v>
      </c>
      <c r="L597" s="225" t="s">
        <v>1139</v>
      </c>
      <c r="M597" s="241">
        <v>0</v>
      </c>
      <c r="N597" s="241"/>
      <c r="O597" s="241"/>
      <c r="P597" s="241"/>
      <c r="Q597" s="251" t="s">
        <v>31</v>
      </c>
      <c r="R597" s="250">
        <v>43895</v>
      </c>
      <c r="S597" s="8" t="s">
        <v>1030</v>
      </c>
      <c r="T597" s="6"/>
      <c r="U597" s="6"/>
      <c r="V597" s="6"/>
      <c r="W597" s="6"/>
      <c r="X597" s="6"/>
      <c r="Y597" s="6"/>
      <c r="Z597" s="6"/>
      <c r="AA597" s="6"/>
      <c r="AB597" s="6"/>
      <c r="AC597" s="124"/>
    </row>
    <row r="598" ht="18" customHeight="1" spans="2:29">
      <c r="B598" s="223" t="s">
        <v>1141</v>
      </c>
      <c r="C598" s="226" t="s">
        <v>1142</v>
      </c>
      <c r="D598" s="226" t="s">
        <v>1143</v>
      </c>
      <c r="E598" s="224">
        <v>16741725254</v>
      </c>
      <c r="F598" s="224" t="s">
        <v>27</v>
      </c>
      <c r="G598" s="224">
        <v>1000</v>
      </c>
      <c r="H598" s="224">
        <v>13545445297</v>
      </c>
      <c r="I598" s="224" t="s">
        <v>313</v>
      </c>
      <c r="J598" s="245" t="s">
        <v>285</v>
      </c>
      <c r="K598" s="226" t="s">
        <v>314</v>
      </c>
      <c r="L598" s="223" t="s">
        <v>1141</v>
      </c>
      <c r="M598" s="241">
        <v>0</v>
      </c>
      <c r="N598" s="241"/>
      <c r="O598" s="241"/>
      <c r="P598" s="241"/>
      <c r="Q598" s="251" t="s">
        <v>31</v>
      </c>
      <c r="R598" s="250">
        <v>43895</v>
      </c>
      <c r="S598" s="8" t="s">
        <v>1030</v>
      </c>
      <c r="T598" s="6"/>
      <c r="U598" s="6"/>
      <c r="V598" s="6"/>
      <c r="W598" s="6"/>
      <c r="X598" s="6"/>
      <c r="Y598" s="6"/>
      <c r="Z598" s="6"/>
      <c r="AA598" s="6"/>
      <c r="AB598" s="6"/>
      <c r="AC598" s="124"/>
    </row>
    <row r="599" ht="18" customHeight="1" spans="2:29">
      <c r="B599" s="223" t="s">
        <v>1144</v>
      </c>
      <c r="C599" s="226" t="s">
        <v>1145</v>
      </c>
      <c r="D599" s="226" t="s">
        <v>1146</v>
      </c>
      <c r="E599" s="224">
        <v>16741725293</v>
      </c>
      <c r="F599" s="224" t="s">
        <v>27</v>
      </c>
      <c r="G599" s="224">
        <v>1000</v>
      </c>
      <c r="H599" s="224">
        <v>13545445297</v>
      </c>
      <c r="I599" s="224" t="s">
        <v>313</v>
      </c>
      <c r="J599" s="245" t="s">
        <v>285</v>
      </c>
      <c r="K599" s="226" t="s">
        <v>314</v>
      </c>
      <c r="L599" s="223" t="s">
        <v>1144</v>
      </c>
      <c r="M599" s="241">
        <v>0</v>
      </c>
      <c r="N599" s="241"/>
      <c r="O599" s="241"/>
      <c r="P599" s="241"/>
      <c r="Q599" s="251" t="s">
        <v>31</v>
      </c>
      <c r="R599" s="250">
        <v>43895</v>
      </c>
      <c r="S599" s="8" t="s">
        <v>1030</v>
      </c>
      <c r="T599" s="6"/>
      <c r="U599" s="6"/>
      <c r="V599" s="6"/>
      <c r="W599" s="6"/>
      <c r="X599" s="6"/>
      <c r="Y599" s="6"/>
      <c r="Z599" s="6"/>
      <c r="AA599" s="6"/>
      <c r="AB599" s="6"/>
      <c r="AC599" s="124"/>
    </row>
    <row r="600" ht="18" customHeight="1" spans="2:29">
      <c r="B600" s="223" t="s">
        <v>1147</v>
      </c>
      <c r="C600" s="226">
        <v>707046447</v>
      </c>
      <c r="D600" s="226" t="s">
        <v>1148</v>
      </c>
      <c r="E600" s="224">
        <v>16741725247</v>
      </c>
      <c r="F600" s="224" t="s">
        <v>27</v>
      </c>
      <c r="G600" s="224">
        <v>1000</v>
      </c>
      <c r="H600" s="224">
        <v>13545445297</v>
      </c>
      <c r="I600" s="224" t="s">
        <v>313</v>
      </c>
      <c r="J600" s="245" t="s">
        <v>285</v>
      </c>
      <c r="K600" s="226" t="s">
        <v>314</v>
      </c>
      <c r="L600" s="223" t="s">
        <v>1147</v>
      </c>
      <c r="M600" s="241">
        <v>0</v>
      </c>
      <c r="N600" s="241"/>
      <c r="O600" s="241"/>
      <c r="P600" s="241"/>
      <c r="Q600" s="251" t="s">
        <v>31</v>
      </c>
      <c r="R600" s="250">
        <v>43895</v>
      </c>
      <c r="S600" s="8" t="s">
        <v>1030</v>
      </c>
      <c r="T600" s="6"/>
      <c r="U600" s="6"/>
      <c r="V600" s="6"/>
      <c r="W600" s="6"/>
      <c r="X600" s="6"/>
      <c r="Y600" s="6"/>
      <c r="Z600" s="6"/>
      <c r="AA600" s="6"/>
      <c r="AB600" s="6"/>
      <c r="AC600" s="124"/>
    </row>
    <row r="601" ht="18" customHeight="1" spans="2:29">
      <c r="B601" s="223" t="s">
        <v>1149</v>
      </c>
      <c r="C601" s="224">
        <v>211551030</v>
      </c>
      <c r="D601" s="224" t="s">
        <v>1150</v>
      </c>
      <c r="E601" s="224">
        <v>17136866513</v>
      </c>
      <c r="F601" s="224" t="s">
        <v>664</v>
      </c>
      <c r="G601" s="224">
        <v>1000</v>
      </c>
      <c r="H601" s="224">
        <v>13422075559</v>
      </c>
      <c r="I601" s="224" t="s">
        <v>567</v>
      </c>
      <c r="J601" s="256" t="s">
        <v>29</v>
      </c>
      <c r="K601" s="226" t="s">
        <v>568</v>
      </c>
      <c r="L601" s="223" t="s">
        <v>1149</v>
      </c>
      <c r="M601" s="241">
        <v>0</v>
      </c>
      <c r="N601" s="241"/>
      <c r="O601" s="241"/>
      <c r="P601" s="241"/>
      <c r="Q601" s="266"/>
      <c r="R601" s="267"/>
      <c r="S601" s="8" t="s">
        <v>1030</v>
      </c>
      <c r="T601" s="6"/>
      <c r="U601" s="6"/>
      <c r="V601" s="6"/>
      <c r="W601" s="6"/>
      <c r="X601" s="6"/>
      <c r="Y601" s="6"/>
      <c r="Z601" s="6"/>
      <c r="AA601" s="6"/>
      <c r="AB601" s="6"/>
      <c r="AC601" s="124"/>
    </row>
    <row r="602" ht="18" customHeight="1" spans="2:29">
      <c r="B602" s="223" t="s">
        <v>1151</v>
      </c>
      <c r="C602" s="224">
        <v>751772419</v>
      </c>
      <c r="D602" s="224" t="s">
        <v>1152</v>
      </c>
      <c r="E602" s="224">
        <v>16741725601</v>
      </c>
      <c r="F602" s="224" t="s">
        <v>27</v>
      </c>
      <c r="G602" s="224">
        <v>1000</v>
      </c>
      <c r="H602" s="224">
        <v>15771132386</v>
      </c>
      <c r="I602" s="224" t="s">
        <v>584</v>
      </c>
      <c r="J602" s="240" t="s">
        <v>103</v>
      </c>
      <c r="K602" s="226" t="s">
        <v>585</v>
      </c>
      <c r="L602" s="223" t="s">
        <v>1151</v>
      </c>
      <c r="M602" s="241">
        <v>0</v>
      </c>
      <c r="N602" s="241"/>
      <c r="O602" s="241"/>
      <c r="P602" s="241"/>
      <c r="Q602" s="241" t="s">
        <v>31</v>
      </c>
      <c r="R602" s="250">
        <v>43902</v>
      </c>
      <c r="S602" s="8" t="s">
        <v>1153</v>
      </c>
      <c r="T602" s="6"/>
      <c r="U602" s="6"/>
      <c r="V602" s="6"/>
      <c r="W602" s="6"/>
      <c r="X602" s="6"/>
      <c r="Y602" s="6"/>
      <c r="Z602" s="6"/>
      <c r="AA602" s="6"/>
      <c r="AB602" s="6"/>
      <c r="AC602" s="124"/>
    </row>
    <row r="603" ht="18" customHeight="1" spans="2:29">
      <c r="B603" s="223" t="s">
        <v>1154</v>
      </c>
      <c r="C603" s="224">
        <v>805176666</v>
      </c>
      <c r="D603" s="224" t="s">
        <v>1155</v>
      </c>
      <c r="E603" s="224">
        <v>16741725583</v>
      </c>
      <c r="F603" s="224" t="s">
        <v>27</v>
      </c>
      <c r="G603" s="224">
        <v>1000</v>
      </c>
      <c r="H603" s="224">
        <v>15771132386</v>
      </c>
      <c r="I603" s="224" t="s">
        <v>584</v>
      </c>
      <c r="J603" s="240" t="s">
        <v>103</v>
      </c>
      <c r="K603" s="226" t="s">
        <v>585</v>
      </c>
      <c r="L603" s="223" t="s">
        <v>1154</v>
      </c>
      <c r="M603" s="241">
        <v>0</v>
      </c>
      <c r="N603" s="241"/>
      <c r="O603" s="241"/>
      <c r="P603" s="241"/>
      <c r="Q603" s="241" t="s">
        <v>31</v>
      </c>
      <c r="R603" s="250">
        <v>43902</v>
      </c>
      <c r="S603" s="8" t="s">
        <v>1153</v>
      </c>
      <c r="T603" s="6"/>
      <c r="U603" s="6"/>
      <c r="V603" s="6"/>
      <c r="W603" s="6"/>
      <c r="X603" s="6"/>
      <c r="Y603" s="6"/>
      <c r="Z603" s="6"/>
      <c r="AA603" s="6"/>
      <c r="AB603" s="6"/>
      <c r="AC603" s="124"/>
    </row>
    <row r="604" ht="18" customHeight="1" spans="2:29">
      <c r="B604" s="223" t="s">
        <v>1156</v>
      </c>
      <c r="C604" s="224">
        <v>867950397</v>
      </c>
      <c r="D604" s="224" t="s">
        <v>1157</v>
      </c>
      <c r="E604" s="224">
        <v>16741725580</v>
      </c>
      <c r="F604" s="224" t="s">
        <v>27</v>
      </c>
      <c r="G604" s="224">
        <v>1000</v>
      </c>
      <c r="H604" s="224">
        <v>15771132386</v>
      </c>
      <c r="I604" s="224" t="s">
        <v>584</v>
      </c>
      <c r="J604" s="240" t="s">
        <v>103</v>
      </c>
      <c r="K604" s="226" t="s">
        <v>585</v>
      </c>
      <c r="L604" s="223" t="s">
        <v>1156</v>
      </c>
      <c r="M604" s="241">
        <v>0</v>
      </c>
      <c r="N604" s="241"/>
      <c r="O604" s="241"/>
      <c r="P604" s="241"/>
      <c r="Q604" s="241" t="s">
        <v>31</v>
      </c>
      <c r="R604" s="250">
        <v>43902</v>
      </c>
      <c r="S604" s="8" t="s">
        <v>1153</v>
      </c>
      <c r="T604" s="6"/>
      <c r="U604" s="6"/>
      <c r="V604" s="6"/>
      <c r="W604" s="6"/>
      <c r="X604" s="6"/>
      <c r="Y604" s="6"/>
      <c r="Z604" s="6"/>
      <c r="AA604" s="6"/>
      <c r="AB604" s="6"/>
      <c r="AC604" s="124"/>
    </row>
    <row r="605" ht="18" customHeight="1" spans="2:29">
      <c r="B605" s="223" t="s">
        <v>1158</v>
      </c>
      <c r="C605" s="224">
        <v>256542103</v>
      </c>
      <c r="D605" s="224" t="s">
        <v>1159</v>
      </c>
      <c r="E605" s="224">
        <v>16741725576</v>
      </c>
      <c r="F605" s="224" t="s">
        <v>27</v>
      </c>
      <c r="G605" s="224">
        <v>1000</v>
      </c>
      <c r="H605" s="224">
        <v>15771132386</v>
      </c>
      <c r="I605" s="224" t="s">
        <v>584</v>
      </c>
      <c r="J605" s="240" t="s">
        <v>103</v>
      </c>
      <c r="K605" s="226" t="s">
        <v>585</v>
      </c>
      <c r="L605" s="223" t="s">
        <v>1158</v>
      </c>
      <c r="M605" s="241">
        <v>0</v>
      </c>
      <c r="N605" s="241"/>
      <c r="O605" s="241"/>
      <c r="P605" s="241"/>
      <c r="Q605" s="241" t="s">
        <v>31</v>
      </c>
      <c r="R605" s="250">
        <v>43902</v>
      </c>
      <c r="S605" s="8" t="s">
        <v>1153</v>
      </c>
      <c r="T605" s="6"/>
      <c r="U605" s="6"/>
      <c r="V605" s="6"/>
      <c r="W605" s="6"/>
      <c r="X605" s="6"/>
      <c r="Y605" s="6"/>
      <c r="Z605" s="6"/>
      <c r="AA605" s="6"/>
      <c r="AB605" s="6"/>
      <c r="AC605" s="124"/>
    </row>
    <row r="606" ht="18" customHeight="1" spans="2:29">
      <c r="B606" s="223" t="s">
        <v>1160</v>
      </c>
      <c r="C606" s="224">
        <v>547645078</v>
      </c>
      <c r="D606" s="224" t="s">
        <v>1161</v>
      </c>
      <c r="E606" s="224">
        <v>16741725568</v>
      </c>
      <c r="F606" s="224" t="s">
        <v>27</v>
      </c>
      <c r="G606" s="224">
        <v>1000</v>
      </c>
      <c r="H606" s="224">
        <v>15771132386</v>
      </c>
      <c r="I606" s="224" t="s">
        <v>584</v>
      </c>
      <c r="J606" s="240" t="s">
        <v>103</v>
      </c>
      <c r="K606" s="226" t="s">
        <v>585</v>
      </c>
      <c r="L606" s="223" t="s">
        <v>1160</v>
      </c>
      <c r="M606" s="241">
        <v>0</v>
      </c>
      <c r="N606" s="241"/>
      <c r="O606" s="241"/>
      <c r="P606" s="241"/>
      <c r="Q606" s="241" t="s">
        <v>31</v>
      </c>
      <c r="R606" s="250">
        <v>43902</v>
      </c>
      <c r="S606" s="8" t="s">
        <v>1153</v>
      </c>
      <c r="T606" s="6"/>
      <c r="U606" s="6"/>
      <c r="V606" s="6"/>
      <c r="W606" s="6"/>
      <c r="X606" s="6"/>
      <c r="Y606" s="6"/>
      <c r="Z606" s="6"/>
      <c r="AA606" s="6"/>
      <c r="AB606" s="6"/>
      <c r="AC606" s="124"/>
    </row>
    <row r="607" ht="18" customHeight="1" spans="2:29">
      <c r="B607" s="223" t="s">
        <v>1162</v>
      </c>
      <c r="C607" s="224">
        <v>686821110</v>
      </c>
      <c r="D607" s="224" t="s">
        <v>1163</v>
      </c>
      <c r="E607" s="224">
        <v>16741725565</v>
      </c>
      <c r="F607" s="224" t="s">
        <v>27</v>
      </c>
      <c r="G607" s="224">
        <v>1000</v>
      </c>
      <c r="H607" s="224">
        <v>15771132386</v>
      </c>
      <c r="I607" s="224" t="s">
        <v>584</v>
      </c>
      <c r="J607" s="240" t="s">
        <v>103</v>
      </c>
      <c r="K607" s="226" t="s">
        <v>585</v>
      </c>
      <c r="L607" s="223" t="s">
        <v>1162</v>
      </c>
      <c r="M607" s="241">
        <v>0</v>
      </c>
      <c r="N607" s="241"/>
      <c r="O607" s="241"/>
      <c r="P607" s="241"/>
      <c r="Q607" s="241" t="s">
        <v>31</v>
      </c>
      <c r="R607" s="250">
        <v>43902</v>
      </c>
      <c r="S607" s="8" t="s">
        <v>1153</v>
      </c>
      <c r="T607" s="6"/>
      <c r="U607" s="6"/>
      <c r="V607" s="6"/>
      <c r="W607" s="6"/>
      <c r="X607" s="6"/>
      <c r="Y607" s="6"/>
      <c r="Z607" s="6"/>
      <c r="AA607" s="6"/>
      <c r="AB607" s="6"/>
      <c r="AC607" s="124"/>
    </row>
    <row r="608" ht="18" customHeight="1" spans="2:29">
      <c r="B608" s="223" t="s">
        <v>1164</v>
      </c>
      <c r="C608" s="224">
        <v>718333153</v>
      </c>
      <c r="D608" s="224" t="s">
        <v>1165</v>
      </c>
      <c r="E608" s="224">
        <v>16741725548</v>
      </c>
      <c r="F608" s="224" t="s">
        <v>27</v>
      </c>
      <c r="G608" s="224">
        <v>1000</v>
      </c>
      <c r="H608" s="224">
        <v>15771132386</v>
      </c>
      <c r="I608" s="224" t="s">
        <v>584</v>
      </c>
      <c r="J608" s="240" t="s">
        <v>103</v>
      </c>
      <c r="K608" s="226" t="s">
        <v>585</v>
      </c>
      <c r="L608" s="223" t="s">
        <v>1164</v>
      </c>
      <c r="M608" s="241">
        <v>0</v>
      </c>
      <c r="N608" s="241"/>
      <c r="O608" s="241"/>
      <c r="P608" s="241"/>
      <c r="Q608" s="241" t="s">
        <v>31</v>
      </c>
      <c r="R608" s="250">
        <v>43902</v>
      </c>
      <c r="S608" s="8" t="s">
        <v>1153</v>
      </c>
      <c r="T608" s="6"/>
      <c r="U608" s="6"/>
      <c r="V608" s="6"/>
      <c r="W608" s="6"/>
      <c r="X608" s="6"/>
      <c r="Y608" s="6"/>
      <c r="Z608" s="6"/>
      <c r="AA608" s="6"/>
      <c r="AB608" s="6"/>
      <c r="AC608" s="124"/>
    </row>
    <row r="609" ht="18" customHeight="1" spans="2:29">
      <c r="B609" s="223" t="s">
        <v>1166</v>
      </c>
      <c r="C609" s="224">
        <v>129711838</v>
      </c>
      <c r="D609" s="224" t="s">
        <v>1167</v>
      </c>
      <c r="E609" s="224">
        <v>16741725541</v>
      </c>
      <c r="F609" s="224" t="s">
        <v>27</v>
      </c>
      <c r="G609" s="224">
        <v>1000</v>
      </c>
      <c r="H609" s="224">
        <v>15771132386</v>
      </c>
      <c r="I609" s="224" t="s">
        <v>584</v>
      </c>
      <c r="J609" s="240" t="s">
        <v>103</v>
      </c>
      <c r="K609" s="226" t="s">
        <v>585</v>
      </c>
      <c r="L609" s="223" t="s">
        <v>1166</v>
      </c>
      <c r="M609" s="241">
        <v>0</v>
      </c>
      <c r="N609" s="241"/>
      <c r="O609" s="241"/>
      <c r="P609" s="241"/>
      <c r="Q609" s="241" t="s">
        <v>31</v>
      </c>
      <c r="R609" s="250">
        <v>43902</v>
      </c>
      <c r="S609" s="8" t="s">
        <v>1153</v>
      </c>
      <c r="T609" s="6"/>
      <c r="U609" s="6"/>
      <c r="V609" s="6"/>
      <c r="W609" s="6"/>
      <c r="X609" s="6"/>
      <c r="Y609" s="6"/>
      <c r="Z609" s="6"/>
      <c r="AA609" s="6"/>
      <c r="AB609" s="6"/>
      <c r="AC609" s="124"/>
    </row>
    <row r="610" s="1" customFormat="1" ht="19.9" customHeight="1" spans="2:29">
      <c r="B610" s="223" t="s">
        <v>1168</v>
      </c>
      <c r="C610" s="226">
        <v>608839701</v>
      </c>
      <c r="D610" s="226" t="s">
        <v>1169</v>
      </c>
      <c r="E610" s="224">
        <v>17102786726</v>
      </c>
      <c r="F610" s="224" t="s">
        <v>27</v>
      </c>
      <c r="G610" s="224">
        <v>1000</v>
      </c>
      <c r="H610" s="224">
        <v>13545435217</v>
      </c>
      <c r="I610" s="224" t="s">
        <v>284</v>
      </c>
      <c r="J610" s="245" t="s">
        <v>285</v>
      </c>
      <c r="K610" s="226" t="s">
        <v>286</v>
      </c>
      <c r="L610" s="223" t="s">
        <v>1168</v>
      </c>
      <c r="M610" s="241">
        <v>0</v>
      </c>
      <c r="N610" s="241"/>
      <c r="O610" s="241"/>
      <c r="P610" s="241"/>
      <c r="Q610" s="268" t="s">
        <v>31</v>
      </c>
      <c r="R610" s="250">
        <v>43900</v>
      </c>
      <c r="S610" s="8" t="s">
        <v>1153</v>
      </c>
      <c r="AC610" s="271"/>
    </row>
    <row r="611" s="1" customFormat="1" ht="19.9" customHeight="1" spans="2:29">
      <c r="B611" s="223" t="s">
        <v>1170</v>
      </c>
      <c r="C611" s="226">
        <v>394267010</v>
      </c>
      <c r="D611" s="226" t="s">
        <v>1171</v>
      </c>
      <c r="E611" s="224">
        <v>17102786761</v>
      </c>
      <c r="F611" s="224" t="s">
        <v>27</v>
      </c>
      <c r="G611" s="224">
        <v>1000</v>
      </c>
      <c r="H611" s="224">
        <v>13545435217</v>
      </c>
      <c r="I611" s="224" t="s">
        <v>284</v>
      </c>
      <c r="J611" s="245" t="s">
        <v>285</v>
      </c>
      <c r="K611" s="226" t="s">
        <v>286</v>
      </c>
      <c r="L611" s="223" t="s">
        <v>1170</v>
      </c>
      <c r="M611" s="241">
        <v>0</v>
      </c>
      <c r="N611" s="241"/>
      <c r="O611" s="241"/>
      <c r="P611" s="241"/>
      <c r="Q611" s="269" t="s">
        <v>31</v>
      </c>
      <c r="R611" s="250">
        <v>43900</v>
      </c>
      <c r="S611" s="8" t="s">
        <v>1153</v>
      </c>
      <c r="AC611" s="271"/>
    </row>
    <row r="612" ht="18" customHeight="1" spans="2:28">
      <c r="B612" s="225" t="s">
        <v>1172</v>
      </c>
      <c r="C612" s="224">
        <v>165055613</v>
      </c>
      <c r="D612" s="224" t="s">
        <v>1173</v>
      </c>
      <c r="E612" s="224">
        <v>16741725655</v>
      </c>
      <c r="F612" s="224" t="s">
        <v>27</v>
      </c>
      <c r="G612" s="224">
        <v>1000</v>
      </c>
      <c r="H612" s="224">
        <v>18771678907</v>
      </c>
      <c r="I612" s="224" t="s">
        <v>409</v>
      </c>
      <c r="J612" s="248" t="s">
        <v>29</v>
      </c>
      <c r="K612" s="226" t="s">
        <v>410</v>
      </c>
      <c r="L612" s="225" t="s">
        <v>1172</v>
      </c>
      <c r="M612" s="241">
        <f>4031.26+5000</f>
        <v>9031.26</v>
      </c>
      <c r="N612" s="241"/>
      <c r="O612" s="257"/>
      <c r="P612" s="257"/>
      <c r="Q612" s="259" t="s">
        <v>31</v>
      </c>
      <c r="R612" s="270">
        <v>43901</v>
      </c>
      <c r="S612" s="8" t="s">
        <v>1174</v>
      </c>
      <c r="T612" s="6"/>
      <c r="U612" s="6"/>
      <c r="V612" s="6"/>
      <c r="W612" s="6"/>
      <c r="X612" s="6"/>
      <c r="Y612" s="6"/>
      <c r="Z612" s="6"/>
      <c r="AA612" s="6"/>
      <c r="AB612" s="6"/>
    </row>
    <row r="613" ht="18" customHeight="1" spans="2:28">
      <c r="B613" s="253" t="s">
        <v>1175</v>
      </c>
      <c r="C613" s="224">
        <v>555537723</v>
      </c>
      <c r="D613" s="224" t="s">
        <v>1176</v>
      </c>
      <c r="E613" s="224">
        <v>17192710541</v>
      </c>
      <c r="F613" s="224" t="s">
        <v>27</v>
      </c>
      <c r="G613" s="254">
        <v>1000</v>
      </c>
      <c r="H613" s="254">
        <v>13545476959</v>
      </c>
      <c r="I613" s="224" t="s">
        <v>265</v>
      </c>
      <c r="J613" s="258" t="s">
        <v>109</v>
      </c>
      <c r="K613" s="259" t="s">
        <v>266</v>
      </c>
      <c r="L613" s="253" t="s">
        <v>1175</v>
      </c>
      <c r="M613" s="260">
        <v>5061.05</v>
      </c>
      <c r="N613" s="260"/>
      <c r="O613" s="260"/>
      <c r="P613" s="260"/>
      <c r="Q613" s="259" t="s">
        <v>31</v>
      </c>
      <c r="R613" s="250">
        <v>43913</v>
      </c>
      <c r="S613" s="8" t="s">
        <v>1177</v>
      </c>
      <c r="T613" s="6"/>
      <c r="U613" s="6"/>
      <c r="V613" s="6"/>
      <c r="W613" s="6"/>
      <c r="X613" s="6"/>
      <c r="Y613" s="6"/>
      <c r="Z613" s="6"/>
      <c r="AA613" s="6"/>
      <c r="AB613" s="6"/>
    </row>
    <row r="614" ht="18" customHeight="1" spans="2:28">
      <c r="B614" s="253" t="s">
        <v>1178</v>
      </c>
      <c r="C614" s="224">
        <v>501268959</v>
      </c>
      <c r="D614" s="224" t="s">
        <v>1179</v>
      </c>
      <c r="E614" s="224">
        <v>17192711228</v>
      </c>
      <c r="F614" s="224" t="s">
        <v>27</v>
      </c>
      <c r="G614" s="254">
        <v>1000</v>
      </c>
      <c r="H614" s="254">
        <v>13545476959</v>
      </c>
      <c r="I614" s="224" t="s">
        <v>265</v>
      </c>
      <c r="J614" s="261" t="s">
        <v>103</v>
      </c>
      <c r="K614" s="259" t="s">
        <v>266</v>
      </c>
      <c r="L614" s="253" t="s">
        <v>1178</v>
      </c>
      <c r="M614" s="260">
        <v>5060.21</v>
      </c>
      <c r="N614" s="260"/>
      <c r="O614" s="260"/>
      <c r="P614" s="260"/>
      <c r="Q614" s="259" t="s">
        <v>31</v>
      </c>
      <c r="R614" s="250">
        <v>43913</v>
      </c>
      <c r="S614" s="8" t="s">
        <v>1180</v>
      </c>
      <c r="T614" s="6"/>
      <c r="U614" s="6"/>
      <c r="V614" s="6"/>
      <c r="W614" s="6"/>
      <c r="X614" s="6"/>
      <c r="Y614" s="6"/>
      <c r="Z614" s="6"/>
      <c r="AA614" s="6"/>
      <c r="AB614" s="6"/>
    </row>
    <row r="615" ht="18" customHeight="1" spans="2:28">
      <c r="B615" s="253" t="s">
        <v>1181</v>
      </c>
      <c r="C615" s="224">
        <v>402659300</v>
      </c>
      <c r="D615" s="224" t="s">
        <v>1182</v>
      </c>
      <c r="E615" s="224">
        <v>17192715495</v>
      </c>
      <c r="F615" s="224" t="s">
        <v>27</v>
      </c>
      <c r="G615" s="254">
        <v>1000</v>
      </c>
      <c r="H615" s="254">
        <v>18672882330</v>
      </c>
      <c r="I615" s="224" t="s">
        <v>361</v>
      </c>
      <c r="J615" s="258" t="s">
        <v>109</v>
      </c>
      <c r="K615" s="259" t="s">
        <v>362</v>
      </c>
      <c r="L615" s="253" t="s">
        <v>1181</v>
      </c>
      <c r="M615" s="260">
        <v>10010.37</v>
      </c>
      <c r="N615" s="260"/>
      <c r="O615" s="260"/>
      <c r="P615" s="260"/>
      <c r="Q615" s="259" t="s">
        <v>31</v>
      </c>
      <c r="R615" s="250">
        <v>43913</v>
      </c>
      <c r="S615" s="8" t="s">
        <v>1183</v>
      </c>
      <c r="T615" s="6"/>
      <c r="U615" s="6"/>
      <c r="V615" s="6"/>
      <c r="W615" s="6"/>
      <c r="X615" s="6"/>
      <c r="Y615" s="6"/>
      <c r="Z615" s="6"/>
      <c r="AA615" s="6"/>
      <c r="AB615" s="6"/>
    </row>
    <row r="616" ht="18" customHeight="1" spans="2:28">
      <c r="B616" s="253" t="s">
        <v>1184</v>
      </c>
      <c r="C616" s="224">
        <v>321991673</v>
      </c>
      <c r="D616" s="224" t="s">
        <v>1185</v>
      </c>
      <c r="E616" s="224">
        <v>17192715549</v>
      </c>
      <c r="F616" s="224" t="s">
        <v>27</v>
      </c>
      <c r="G616" s="254">
        <v>1000</v>
      </c>
      <c r="H616" s="254">
        <v>18672882330</v>
      </c>
      <c r="I616" s="224" t="s">
        <v>361</v>
      </c>
      <c r="J616" s="258" t="s">
        <v>109</v>
      </c>
      <c r="K616" s="259" t="s">
        <v>362</v>
      </c>
      <c r="L616" s="253" t="s">
        <v>1184</v>
      </c>
      <c r="M616" s="260">
        <v>5061.1</v>
      </c>
      <c r="N616" s="260"/>
      <c r="O616" s="260"/>
      <c r="P616" s="260"/>
      <c r="Q616" s="259" t="s">
        <v>31</v>
      </c>
      <c r="R616" s="250">
        <v>43913</v>
      </c>
      <c r="S616" s="8" t="s">
        <v>1183</v>
      </c>
      <c r="T616" s="6"/>
      <c r="U616" s="6"/>
      <c r="V616" s="6"/>
      <c r="W616" s="6"/>
      <c r="X616" s="6"/>
      <c r="Y616" s="6"/>
      <c r="Z616" s="6"/>
      <c r="AA616" s="6"/>
      <c r="AB616" s="6"/>
    </row>
    <row r="617" ht="18" customHeight="1" spans="2:28">
      <c r="B617" s="255" t="s">
        <v>1186</v>
      </c>
      <c r="C617" s="224">
        <v>610586330</v>
      </c>
      <c r="D617" s="224" t="s">
        <v>1187</v>
      </c>
      <c r="E617" s="224">
        <v>16741725475</v>
      </c>
      <c r="F617" s="224" t="s">
        <v>27</v>
      </c>
      <c r="G617" s="254">
        <v>1000</v>
      </c>
      <c r="H617" s="254">
        <v>13545472582</v>
      </c>
      <c r="I617" s="224" t="s">
        <v>370</v>
      </c>
      <c r="J617" s="262" t="s">
        <v>285</v>
      </c>
      <c r="K617" s="259" t="s">
        <v>371</v>
      </c>
      <c r="L617" s="255" t="s">
        <v>1186</v>
      </c>
      <c r="M617" s="260">
        <v>4959.56</v>
      </c>
      <c r="N617" s="260"/>
      <c r="O617" s="260"/>
      <c r="P617" s="260"/>
      <c r="Q617" s="259" t="s">
        <v>31</v>
      </c>
      <c r="R617" s="270">
        <v>43902</v>
      </c>
      <c r="S617" s="8" t="s">
        <v>1183</v>
      </c>
      <c r="T617" s="6"/>
      <c r="U617" s="6"/>
      <c r="V617" s="6"/>
      <c r="W617" s="6"/>
      <c r="X617" s="6"/>
      <c r="Y617" s="6"/>
      <c r="Z617" s="6"/>
      <c r="AA617" s="6"/>
      <c r="AB617" s="6"/>
    </row>
    <row r="618" ht="18" customHeight="1" spans="2:28">
      <c r="B618" s="255" t="s">
        <v>1188</v>
      </c>
      <c r="C618" s="224">
        <v>140673914</v>
      </c>
      <c r="D618" s="224" t="s">
        <v>1189</v>
      </c>
      <c r="E618" s="224">
        <v>16741725485</v>
      </c>
      <c r="F618" s="224" t="s">
        <v>27</v>
      </c>
      <c r="G618" s="254">
        <v>1000</v>
      </c>
      <c r="H618" s="254">
        <v>13545472582</v>
      </c>
      <c r="I618" s="224" t="s">
        <v>370</v>
      </c>
      <c r="J618" s="262" t="s">
        <v>285</v>
      </c>
      <c r="K618" s="259" t="s">
        <v>371</v>
      </c>
      <c r="L618" s="255" t="s">
        <v>1188</v>
      </c>
      <c r="M618" s="260">
        <v>15876.89</v>
      </c>
      <c r="N618" s="260"/>
      <c r="O618" s="260"/>
      <c r="P618" s="260"/>
      <c r="Q618" s="259" t="s">
        <v>31</v>
      </c>
      <c r="R618" s="270">
        <v>43902</v>
      </c>
      <c r="S618" s="8" t="s">
        <v>1183</v>
      </c>
      <c r="T618" s="6"/>
      <c r="U618" s="6"/>
      <c r="V618" s="6"/>
      <c r="W618" s="6"/>
      <c r="X618" s="6"/>
      <c r="Y618" s="6"/>
      <c r="Z618" s="6"/>
      <c r="AA618" s="6"/>
      <c r="AB618" s="6"/>
    </row>
    <row r="619" ht="18" customHeight="1" spans="2:28">
      <c r="B619" s="255" t="s">
        <v>1190</v>
      </c>
      <c r="C619" s="224">
        <v>584908246</v>
      </c>
      <c r="D619" s="224" t="s">
        <v>1191</v>
      </c>
      <c r="E619" s="224">
        <v>16741725501</v>
      </c>
      <c r="F619" s="224" t="s">
        <v>27</v>
      </c>
      <c r="G619" s="254">
        <v>1000</v>
      </c>
      <c r="H619" s="254">
        <v>13545472582</v>
      </c>
      <c r="I619" s="224" t="s">
        <v>370</v>
      </c>
      <c r="J619" s="262" t="s">
        <v>285</v>
      </c>
      <c r="K619" s="259" t="s">
        <v>371</v>
      </c>
      <c r="L619" s="255" t="s">
        <v>1190</v>
      </c>
      <c r="M619" s="260">
        <v>4964.46</v>
      </c>
      <c r="N619" s="260"/>
      <c r="O619" s="260"/>
      <c r="P619" s="260"/>
      <c r="Q619" s="259" t="s">
        <v>31</v>
      </c>
      <c r="R619" s="270">
        <v>43902</v>
      </c>
      <c r="S619" s="8" t="s">
        <v>1192</v>
      </c>
      <c r="T619" s="6"/>
      <c r="U619" s="6"/>
      <c r="V619" s="6"/>
      <c r="W619" s="6"/>
      <c r="X619" s="6"/>
      <c r="Y619" s="6"/>
      <c r="Z619" s="6"/>
      <c r="AA619" s="6"/>
      <c r="AB619" s="6"/>
    </row>
    <row r="620" ht="18" customHeight="1" spans="2:28">
      <c r="B620" s="255" t="s">
        <v>1193</v>
      </c>
      <c r="C620" s="224">
        <v>359689511</v>
      </c>
      <c r="D620" s="224" t="s">
        <v>1194</v>
      </c>
      <c r="E620" s="224">
        <v>16741725493</v>
      </c>
      <c r="F620" s="224" t="s">
        <v>27</v>
      </c>
      <c r="G620" s="254">
        <v>1000</v>
      </c>
      <c r="H620" s="254">
        <v>13545472582</v>
      </c>
      <c r="I620" s="224" t="s">
        <v>370</v>
      </c>
      <c r="J620" s="262" t="s">
        <v>285</v>
      </c>
      <c r="K620" s="259" t="s">
        <v>371</v>
      </c>
      <c r="L620" s="255" t="s">
        <v>1193</v>
      </c>
      <c r="M620" s="260">
        <v>4961.42</v>
      </c>
      <c r="N620" s="260"/>
      <c r="O620" s="260"/>
      <c r="P620" s="260"/>
      <c r="Q620" s="259" t="s">
        <v>31</v>
      </c>
      <c r="R620" s="270">
        <v>43902</v>
      </c>
      <c r="S620" s="8" t="s">
        <v>1192</v>
      </c>
      <c r="T620" s="6"/>
      <c r="U620" s="6"/>
      <c r="V620" s="6"/>
      <c r="W620" s="6"/>
      <c r="X620" s="6"/>
      <c r="Y620" s="6"/>
      <c r="Z620" s="6"/>
      <c r="AA620" s="6"/>
      <c r="AB620" s="6"/>
    </row>
    <row r="621" ht="18" customHeight="1" spans="2:28">
      <c r="B621" s="255" t="s">
        <v>1195</v>
      </c>
      <c r="C621" s="224">
        <v>167880704</v>
      </c>
      <c r="D621" s="224" t="s">
        <v>1196</v>
      </c>
      <c r="E621" s="224">
        <v>16741725502</v>
      </c>
      <c r="F621" s="224" t="s">
        <v>27</v>
      </c>
      <c r="G621" s="254">
        <v>1000</v>
      </c>
      <c r="H621" s="254">
        <v>13545472582</v>
      </c>
      <c r="I621" s="224" t="s">
        <v>370</v>
      </c>
      <c r="J621" s="262" t="s">
        <v>285</v>
      </c>
      <c r="K621" s="259" t="s">
        <v>371</v>
      </c>
      <c r="L621" s="255" t="s">
        <v>1195</v>
      </c>
      <c r="M621" s="260">
        <v>5061.01</v>
      </c>
      <c r="N621" s="260"/>
      <c r="O621" s="260"/>
      <c r="P621" s="260"/>
      <c r="Q621" s="259" t="s">
        <v>31</v>
      </c>
      <c r="R621" s="270">
        <v>43902</v>
      </c>
      <c r="S621" s="8" t="s">
        <v>1192</v>
      </c>
      <c r="T621" s="6"/>
      <c r="U621" s="6"/>
      <c r="V621" s="6"/>
      <c r="W621" s="6"/>
      <c r="X621" s="6"/>
      <c r="Y621" s="6"/>
      <c r="Z621" s="6"/>
      <c r="AA621" s="6"/>
      <c r="AB621" s="6"/>
    </row>
    <row r="622" ht="18" customHeight="1" spans="2:28">
      <c r="B622" s="255" t="s">
        <v>1197</v>
      </c>
      <c r="C622" s="224">
        <v>845052506</v>
      </c>
      <c r="D622" s="224" t="s">
        <v>1198</v>
      </c>
      <c r="E622" s="224">
        <v>16741725472</v>
      </c>
      <c r="F622" s="224" t="s">
        <v>27</v>
      </c>
      <c r="G622" s="254">
        <v>1000</v>
      </c>
      <c r="H622" s="254">
        <v>13545472582</v>
      </c>
      <c r="I622" s="224" t="s">
        <v>370</v>
      </c>
      <c r="J622" s="262" t="s">
        <v>285</v>
      </c>
      <c r="K622" s="259" t="s">
        <v>371</v>
      </c>
      <c r="L622" s="255" t="s">
        <v>1197</v>
      </c>
      <c r="M622" s="260">
        <v>3141.77</v>
      </c>
      <c r="N622" s="260"/>
      <c r="O622" s="260"/>
      <c r="P622" s="260"/>
      <c r="Q622" s="259" t="s">
        <v>31</v>
      </c>
      <c r="R622" s="270">
        <v>43902</v>
      </c>
      <c r="S622" s="8" t="s">
        <v>1199</v>
      </c>
      <c r="T622" s="6"/>
      <c r="U622" s="6"/>
      <c r="V622" s="6"/>
      <c r="W622" s="6"/>
      <c r="X622" s="6"/>
      <c r="Y622" s="6"/>
      <c r="Z622" s="6"/>
      <c r="AA622" s="6"/>
      <c r="AB622" s="6"/>
    </row>
    <row r="623" ht="18" customHeight="1" spans="2:28">
      <c r="B623" s="255" t="s">
        <v>1200</v>
      </c>
      <c r="C623" s="224">
        <v>882086329</v>
      </c>
      <c r="D623" s="224" t="s">
        <v>1201</v>
      </c>
      <c r="E623" s="224">
        <v>16741725489</v>
      </c>
      <c r="F623" s="224" t="s">
        <v>27</v>
      </c>
      <c r="G623" s="254">
        <v>1000</v>
      </c>
      <c r="H623" s="254">
        <v>13545472582</v>
      </c>
      <c r="I623" s="224" t="s">
        <v>370</v>
      </c>
      <c r="J623" s="262" t="s">
        <v>285</v>
      </c>
      <c r="K623" s="259" t="s">
        <v>371</v>
      </c>
      <c r="L623" s="255" t="s">
        <v>1200</v>
      </c>
      <c r="M623" s="260">
        <v>8042.36</v>
      </c>
      <c r="N623" s="260"/>
      <c r="O623" s="260"/>
      <c r="P623" s="260"/>
      <c r="Q623" s="259" t="s">
        <v>31</v>
      </c>
      <c r="R623" s="270">
        <v>43902</v>
      </c>
      <c r="S623" s="8" t="s">
        <v>1199</v>
      </c>
      <c r="T623" s="6"/>
      <c r="U623" s="6"/>
      <c r="V623" s="6"/>
      <c r="W623" s="6"/>
      <c r="X623" s="6"/>
      <c r="Y623" s="6"/>
      <c r="Z623" s="6"/>
      <c r="AA623" s="6"/>
      <c r="AB623" s="6"/>
    </row>
    <row r="624" ht="18" customHeight="1" spans="2:28">
      <c r="B624" s="255" t="s">
        <v>1202</v>
      </c>
      <c r="C624" s="224">
        <v>523392474</v>
      </c>
      <c r="D624" s="224" t="s">
        <v>1203</v>
      </c>
      <c r="E624" s="224">
        <v>16741725491</v>
      </c>
      <c r="F624" s="224" t="s">
        <v>27</v>
      </c>
      <c r="G624" s="254">
        <v>1000</v>
      </c>
      <c r="H624" s="254">
        <v>13545472582</v>
      </c>
      <c r="I624" s="224" t="s">
        <v>370</v>
      </c>
      <c r="J624" s="262" t="s">
        <v>285</v>
      </c>
      <c r="K624" s="259" t="s">
        <v>371</v>
      </c>
      <c r="L624" s="255" t="s">
        <v>1202</v>
      </c>
      <c r="M624" s="260">
        <v>9222.5</v>
      </c>
      <c r="N624" s="260"/>
      <c r="O624" s="260"/>
      <c r="P624" s="260"/>
      <c r="Q624" s="259" t="s">
        <v>31</v>
      </c>
      <c r="R624" s="270">
        <v>43883</v>
      </c>
      <c r="S624" s="8" t="s">
        <v>1204</v>
      </c>
      <c r="T624" s="6"/>
      <c r="U624" s="6"/>
      <c r="V624" s="6"/>
      <c r="W624" s="6"/>
      <c r="X624" s="6"/>
      <c r="Y624" s="6"/>
      <c r="Z624" s="6"/>
      <c r="AA624" s="6"/>
      <c r="AB624" s="6"/>
    </row>
    <row r="625" ht="18" customHeight="1" spans="2:28">
      <c r="B625" s="255" t="s">
        <v>1205</v>
      </c>
      <c r="C625" s="224">
        <v>161337578</v>
      </c>
      <c r="D625" s="224" t="s">
        <v>1206</v>
      </c>
      <c r="E625" s="224">
        <v>16741725469</v>
      </c>
      <c r="F625" s="224" t="s">
        <v>27</v>
      </c>
      <c r="G625" s="254">
        <v>1000</v>
      </c>
      <c r="H625" s="254">
        <v>13545472582</v>
      </c>
      <c r="I625" s="224" t="s">
        <v>370</v>
      </c>
      <c r="J625" s="262" t="s">
        <v>285</v>
      </c>
      <c r="K625" s="259" t="s">
        <v>371</v>
      </c>
      <c r="L625" s="255" t="s">
        <v>1205</v>
      </c>
      <c r="M625" s="260">
        <v>8044.55</v>
      </c>
      <c r="N625" s="260"/>
      <c r="O625" s="260"/>
      <c r="P625" s="260"/>
      <c r="Q625" s="259" t="s">
        <v>31</v>
      </c>
      <c r="R625" s="270">
        <v>43902</v>
      </c>
      <c r="S625" s="8" t="s">
        <v>1207</v>
      </c>
      <c r="T625" s="6"/>
      <c r="U625" s="6"/>
      <c r="V625" s="6"/>
      <c r="W625" s="6"/>
      <c r="X625" s="6"/>
      <c r="Y625" s="6"/>
      <c r="Z625" s="6"/>
      <c r="AA625" s="6"/>
      <c r="AB625" s="6"/>
    </row>
    <row r="626" ht="18" customHeight="1" spans="2:28">
      <c r="B626" s="253" t="s">
        <v>1208</v>
      </c>
      <c r="C626" s="224">
        <v>981409030</v>
      </c>
      <c r="D626" s="224" t="s">
        <v>1209</v>
      </c>
      <c r="E626" s="224">
        <v>16572203187</v>
      </c>
      <c r="F626" s="224" t="s">
        <v>27</v>
      </c>
      <c r="G626" s="254">
        <v>1000</v>
      </c>
      <c r="H626" s="254">
        <v>17720254512</v>
      </c>
      <c r="I626" s="224" t="s">
        <v>253</v>
      </c>
      <c r="J626" s="263" t="s">
        <v>294</v>
      </c>
      <c r="K626" s="259" t="s">
        <v>254</v>
      </c>
      <c r="L626" s="253" t="s">
        <v>1208</v>
      </c>
      <c r="M626" s="260">
        <v>4958.76</v>
      </c>
      <c r="N626" s="260"/>
      <c r="O626" s="260"/>
      <c r="P626" s="260"/>
      <c r="Q626" s="259" t="s">
        <v>31</v>
      </c>
      <c r="R626" s="270">
        <v>43902</v>
      </c>
      <c r="S626" s="8" t="s">
        <v>1192</v>
      </c>
      <c r="T626" s="6"/>
      <c r="U626" s="6"/>
      <c r="V626" s="6"/>
      <c r="W626" s="6"/>
      <c r="X626" s="6"/>
      <c r="Y626" s="6"/>
      <c r="Z626" s="6"/>
      <c r="AA626" s="6"/>
      <c r="AB626" s="6"/>
    </row>
    <row r="627" ht="18" customHeight="1" spans="2:28">
      <c r="B627" s="253" t="s">
        <v>1210</v>
      </c>
      <c r="C627" s="224">
        <v>593231817</v>
      </c>
      <c r="D627" s="224" t="s">
        <v>1211</v>
      </c>
      <c r="E627" s="224">
        <v>16572203185</v>
      </c>
      <c r="F627" s="224" t="s">
        <v>27</v>
      </c>
      <c r="G627" s="254">
        <v>1000</v>
      </c>
      <c r="H627" s="254">
        <v>17720254512</v>
      </c>
      <c r="I627" s="224" t="s">
        <v>253</v>
      </c>
      <c r="J627" s="261" t="s">
        <v>103</v>
      </c>
      <c r="K627" s="259" t="s">
        <v>254</v>
      </c>
      <c r="L627" s="253" t="s">
        <v>1210</v>
      </c>
      <c r="M627" s="260">
        <v>4962.53</v>
      </c>
      <c r="N627" s="260"/>
      <c r="O627" s="260"/>
      <c r="P627" s="260"/>
      <c r="Q627" s="259" t="s">
        <v>31</v>
      </c>
      <c r="R627" s="270">
        <v>43902</v>
      </c>
      <c r="S627" s="8" t="s">
        <v>1212</v>
      </c>
      <c r="T627" s="6"/>
      <c r="U627" s="6"/>
      <c r="V627" s="6"/>
      <c r="W627" s="6"/>
      <c r="X627" s="6"/>
      <c r="Y627" s="6"/>
      <c r="Z627" s="6"/>
      <c r="AA627" s="6"/>
      <c r="AB627" s="6"/>
    </row>
    <row r="628" ht="18" customHeight="1" spans="2:28">
      <c r="B628" s="253" t="s">
        <v>1213</v>
      </c>
      <c r="C628" s="224">
        <v>462315679</v>
      </c>
      <c r="D628" s="224" t="s">
        <v>1214</v>
      </c>
      <c r="E628" s="224">
        <v>16572203710</v>
      </c>
      <c r="F628" s="224" t="s">
        <v>27</v>
      </c>
      <c r="G628" s="254">
        <v>1000</v>
      </c>
      <c r="H628" s="254">
        <v>17720254512</v>
      </c>
      <c r="I628" s="224" t="s">
        <v>253</v>
      </c>
      <c r="J628" s="261" t="s">
        <v>103</v>
      </c>
      <c r="K628" s="259" t="s">
        <v>254</v>
      </c>
      <c r="L628" s="253" t="s">
        <v>1213</v>
      </c>
      <c r="M628" s="260">
        <v>8232.47</v>
      </c>
      <c r="N628" s="260"/>
      <c r="O628" s="260"/>
      <c r="P628" s="260"/>
      <c r="Q628" s="259" t="s">
        <v>31</v>
      </c>
      <c r="R628" s="270">
        <v>43902</v>
      </c>
      <c r="S628" s="8" t="s">
        <v>1204</v>
      </c>
      <c r="T628" s="6"/>
      <c r="U628" s="6"/>
      <c r="V628" s="6"/>
      <c r="W628" s="6"/>
      <c r="X628" s="6"/>
      <c r="Y628" s="6"/>
      <c r="Z628" s="6"/>
      <c r="AA628" s="6"/>
      <c r="AB628" s="6"/>
    </row>
    <row r="629" ht="18" customHeight="1" spans="2:28">
      <c r="B629" s="253" t="s">
        <v>1215</v>
      </c>
      <c r="C629" s="224">
        <v>416533881</v>
      </c>
      <c r="D629" s="224" t="s">
        <v>1216</v>
      </c>
      <c r="E629" s="224">
        <v>16741725598</v>
      </c>
      <c r="F629" s="224" t="s">
        <v>27</v>
      </c>
      <c r="G629" s="254">
        <v>1000</v>
      </c>
      <c r="H629" s="254">
        <v>15771132386</v>
      </c>
      <c r="I629" s="224" t="s">
        <v>584</v>
      </c>
      <c r="J629" s="261" t="s">
        <v>103</v>
      </c>
      <c r="K629" s="259" t="s">
        <v>585</v>
      </c>
      <c r="L629" s="253" t="s">
        <v>1215</v>
      </c>
      <c r="M629" s="260">
        <v>4957.96</v>
      </c>
      <c r="N629" s="260"/>
      <c r="O629" s="260"/>
      <c r="P629" s="260"/>
      <c r="Q629" s="259" t="s">
        <v>31</v>
      </c>
      <c r="R629" s="270">
        <v>43901</v>
      </c>
      <c r="S629" s="87" t="s">
        <v>1177</v>
      </c>
      <c r="T629" s="6"/>
      <c r="U629" s="6"/>
      <c r="V629" s="6"/>
      <c r="W629" s="6"/>
      <c r="X629" s="6"/>
      <c r="Y629" s="6"/>
      <c r="Z629" s="6"/>
      <c r="AA629" s="6"/>
      <c r="AB629" s="6"/>
    </row>
    <row r="630" ht="18" customHeight="1" spans="2:28">
      <c r="B630" s="253" t="s">
        <v>1217</v>
      </c>
      <c r="C630" s="224">
        <v>492208550</v>
      </c>
      <c r="D630" s="224" t="s">
        <v>1218</v>
      </c>
      <c r="E630" s="224">
        <v>16741725592</v>
      </c>
      <c r="F630" s="224" t="s">
        <v>27</v>
      </c>
      <c r="G630" s="254">
        <v>1000</v>
      </c>
      <c r="H630" s="254">
        <v>15771132386</v>
      </c>
      <c r="I630" s="224" t="s">
        <v>584</v>
      </c>
      <c r="J630" s="261" t="s">
        <v>103</v>
      </c>
      <c r="K630" s="259" t="s">
        <v>585</v>
      </c>
      <c r="L630" s="253" t="s">
        <v>1217</v>
      </c>
      <c r="M630" s="260">
        <v>5062.42</v>
      </c>
      <c r="N630" s="260"/>
      <c r="O630" s="260"/>
      <c r="P630" s="260"/>
      <c r="Q630" s="259" t="s">
        <v>31</v>
      </c>
      <c r="R630" s="270">
        <v>43901</v>
      </c>
      <c r="S630" s="87" t="s">
        <v>1177</v>
      </c>
      <c r="T630" s="6"/>
      <c r="U630" s="6"/>
      <c r="V630" s="6"/>
      <c r="W630" s="6"/>
      <c r="X630" s="6"/>
      <c r="Y630" s="6"/>
      <c r="Z630" s="6"/>
      <c r="AA630" s="6"/>
      <c r="AB630" s="6"/>
    </row>
    <row r="631" ht="18" customHeight="1" spans="2:28">
      <c r="B631" s="253" t="s">
        <v>1219</v>
      </c>
      <c r="C631" s="224">
        <v>712816946</v>
      </c>
      <c r="D631" s="224" t="s">
        <v>1220</v>
      </c>
      <c r="E631" s="224">
        <v>16741725591</v>
      </c>
      <c r="F631" s="224" t="s">
        <v>27</v>
      </c>
      <c r="G631" s="254">
        <v>1000</v>
      </c>
      <c r="H631" s="254">
        <v>15771132386</v>
      </c>
      <c r="I631" s="224" t="s">
        <v>584</v>
      </c>
      <c r="J631" s="261" t="s">
        <v>103</v>
      </c>
      <c r="K631" s="259" t="s">
        <v>585</v>
      </c>
      <c r="L631" s="253" t="s">
        <v>1219</v>
      </c>
      <c r="M631" s="260">
        <v>4956.5</v>
      </c>
      <c r="N631" s="260"/>
      <c r="O631" s="260"/>
      <c r="P631" s="260"/>
      <c r="Q631" s="259" t="s">
        <v>31</v>
      </c>
      <c r="R631" s="270">
        <v>43901</v>
      </c>
      <c r="S631" s="87" t="s">
        <v>1177</v>
      </c>
      <c r="T631" s="6"/>
      <c r="U631" s="6"/>
      <c r="V631" s="6"/>
      <c r="W631" s="6"/>
      <c r="X631" s="6"/>
      <c r="Y631" s="6"/>
      <c r="Z631" s="6"/>
      <c r="AA631" s="6"/>
      <c r="AB631" s="6"/>
    </row>
    <row r="632" ht="18" customHeight="1" spans="2:28">
      <c r="B632" s="253" t="s">
        <v>1221</v>
      </c>
      <c r="C632" s="224">
        <v>964546923</v>
      </c>
      <c r="D632" s="224" t="s">
        <v>1222</v>
      </c>
      <c r="E632" s="224">
        <v>16741725586</v>
      </c>
      <c r="F632" s="224" t="s">
        <v>27</v>
      </c>
      <c r="G632" s="254">
        <v>1000</v>
      </c>
      <c r="H632" s="254">
        <v>15771132386</v>
      </c>
      <c r="I632" s="224" t="s">
        <v>584</v>
      </c>
      <c r="J632" s="261" t="s">
        <v>103</v>
      </c>
      <c r="K632" s="259" t="s">
        <v>585</v>
      </c>
      <c r="L632" s="253" t="s">
        <v>1221</v>
      </c>
      <c r="M632" s="260">
        <v>4962.74</v>
      </c>
      <c r="N632" s="260">
        <v>4958</v>
      </c>
      <c r="O632" s="260"/>
      <c r="P632" s="260"/>
      <c r="Q632" s="259" t="s">
        <v>31</v>
      </c>
      <c r="R632" s="270">
        <v>43901</v>
      </c>
      <c r="S632" s="87" t="s">
        <v>1223</v>
      </c>
      <c r="T632" s="6"/>
      <c r="U632" s="6"/>
      <c r="V632" s="6"/>
      <c r="W632" s="6"/>
      <c r="X632" s="6"/>
      <c r="Y632" s="6"/>
      <c r="Z632" s="6"/>
      <c r="AA632" s="6"/>
      <c r="AB632" s="6"/>
    </row>
    <row r="633" ht="18" customHeight="1" spans="2:28">
      <c r="B633" s="253" t="s">
        <v>1224</v>
      </c>
      <c r="C633" s="224">
        <v>494825257</v>
      </c>
      <c r="D633" s="224" t="s">
        <v>1225</v>
      </c>
      <c r="E633" s="224">
        <v>16741725584</v>
      </c>
      <c r="F633" s="224" t="s">
        <v>27</v>
      </c>
      <c r="G633" s="254">
        <v>1000</v>
      </c>
      <c r="H633" s="254">
        <v>15771132386</v>
      </c>
      <c r="I633" s="224" t="s">
        <v>584</v>
      </c>
      <c r="J633" s="261" t="s">
        <v>103</v>
      </c>
      <c r="K633" s="259" t="s">
        <v>585</v>
      </c>
      <c r="L633" s="253" t="s">
        <v>1224</v>
      </c>
      <c r="M633" s="260">
        <v>4960.23</v>
      </c>
      <c r="N633" s="260"/>
      <c r="O633" s="260"/>
      <c r="P633" s="260"/>
      <c r="Q633" s="259" t="s">
        <v>31</v>
      </c>
      <c r="R633" s="270">
        <v>43901</v>
      </c>
      <c r="S633" s="87" t="s">
        <v>1177</v>
      </c>
      <c r="T633" s="6"/>
      <c r="U633" s="6"/>
      <c r="V633" s="6"/>
      <c r="W633" s="6"/>
      <c r="X633" s="6"/>
      <c r="Y633" s="6"/>
      <c r="Z633" s="6"/>
      <c r="AA633" s="6"/>
      <c r="AB633" s="6"/>
    </row>
    <row r="634" ht="18" customHeight="1" spans="2:28">
      <c r="B634" s="253" t="s">
        <v>1226</v>
      </c>
      <c r="C634" s="224">
        <v>126960686</v>
      </c>
      <c r="D634" s="224" t="s">
        <v>1227</v>
      </c>
      <c r="E634" s="224">
        <v>16741725575</v>
      </c>
      <c r="F634" s="224" t="s">
        <v>27</v>
      </c>
      <c r="G634" s="254">
        <v>1000</v>
      </c>
      <c r="H634" s="254">
        <v>15771132386</v>
      </c>
      <c r="I634" s="224" t="s">
        <v>584</v>
      </c>
      <c r="J634" s="261" t="s">
        <v>103</v>
      </c>
      <c r="K634" s="259" t="s">
        <v>585</v>
      </c>
      <c r="L634" s="253" t="s">
        <v>1226</v>
      </c>
      <c r="M634" s="260">
        <v>5059.83</v>
      </c>
      <c r="N634" s="260"/>
      <c r="O634" s="260"/>
      <c r="P634" s="260"/>
      <c r="Q634" s="259" t="s">
        <v>31</v>
      </c>
      <c r="R634" s="270">
        <v>43901</v>
      </c>
      <c r="S634" s="87" t="s">
        <v>1177</v>
      </c>
      <c r="T634" s="6"/>
      <c r="U634" s="6"/>
      <c r="V634" s="6"/>
      <c r="W634" s="6"/>
      <c r="X634" s="6"/>
      <c r="Y634" s="6"/>
      <c r="Z634" s="6"/>
      <c r="AA634" s="6"/>
      <c r="AB634" s="6"/>
    </row>
    <row r="635" ht="18" customHeight="1" spans="2:28">
      <c r="B635" s="253" t="s">
        <v>1228</v>
      </c>
      <c r="C635" s="224">
        <v>722851865</v>
      </c>
      <c r="D635" s="224" t="s">
        <v>1229</v>
      </c>
      <c r="E635" s="224">
        <v>16741725571</v>
      </c>
      <c r="F635" s="224" t="s">
        <v>27</v>
      </c>
      <c r="G635" s="254">
        <v>1000</v>
      </c>
      <c r="H635" s="254">
        <v>15771132386</v>
      </c>
      <c r="I635" s="224" t="s">
        <v>584</v>
      </c>
      <c r="J635" s="261" t="s">
        <v>103</v>
      </c>
      <c r="K635" s="259" t="s">
        <v>585</v>
      </c>
      <c r="L635" s="253" t="s">
        <v>1228</v>
      </c>
      <c r="M635" s="260">
        <v>4956.41</v>
      </c>
      <c r="N635" s="260"/>
      <c r="O635" s="260"/>
      <c r="P635" s="260"/>
      <c r="Q635" s="259" t="s">
        <v>31</v>
      </c>
      <c r="R635" s="270">
        <v>43901</v>
      </c>
      <c r="S635" s="87" t="s">
        <v>1177</v>
      </c>
      <c r="T635" s="6"/>
      <c r="U635" s="6"/>
      <c r="V635" s="6"/>
      <c r="W635" s="6"/>
      <c r="X635" s="6"/>
      <c r="Y635" s="6"/>
      <c r="Z635" s="6"/>
      <c r="AA635" s="6"/>
      <c r="AB635" s="6"/>
    </row>
    <row r="636" ht="18" customHeight="1" spans="2:28">
      <c r="B636" s="253" t="s">
        <v>1230</v>
      </c>
      <c r="C636" s="224">
        <v>750944020</v>
      </c>
      <c r="D636" s="224" t="s">
        <v>1231</v>
      </c>
      <c r="E636" s="224">
        <v>16741725570</v>
      </c>
      <c r="F636" s="224" t="s">
        <v>27</v>
      </c>
      <c r="G636" s="254">
        <v>1000</v>
      </c>
      <c r="H636" s="254">
        <v>15771132386</v>
      </c>
      <c r="I636" s="224" t="s">
        <v>584</v>
      </c>
      <c r="J636" s="261" t="s">
        <v>103</v>
      </c>
      <c r="K636" s="259" t="s">
        <v>585</v>
      </c>
      <c r="L636" s="253" t="s">
        <v>1230</v>
      </c>
      <c r="M636" s="260">
        <v>4965.79</v>
      </c>
      <c r="N636" s="260"/>
      <c r="O636" s="260"/>
      <c r="P636" s="260"/>
      <c r="Q636" s="259" t="s">
        <v>31</v>
      </c>
      <c r="R636" s="270">
        <v>43901</v>
      </c>
      <c r="S636" s="87" t="s">
        <v>1177</v>
      </c>
      <c r="T636" s="6"/>
      <c r="U636" s="6"/>
      <c r="V636" s="6"/>
      <c r="W636" s="6"/>
      <c r="X636" s="6"/>
      <c r="Y636" s="6"/>
      <c r="Z636" s="6"/>
      <c r="AA636" s="6"/>
      <c r="AB636" s="6"/>
    </row>
    <row r="637" ht="18" customHeight="1" spans="2:28">
      <c r="B637" s="253" t="s">
        <v>1232</v>
      </c>
      <c r="C637" s="224">
        <v>514131340</v>
      </c>
      <c r="D637" s="224" t="s">
        <v>1233</v>
      </c>
      <c r="E637" s="224">
        <v>16741725564</v>
      </c>
      <c r="F637" s="224" t="s">
        <v>27</v>
      </c>
      <c r="G637" s="254">
        <v>1000</v>
      </c>
      <c r="H637" s="254">
        <v>15771132386</v>
      </c>
      <c r="I637" s="224" t="s">
        <v>584</v>
      </c>
      <c r="J637" s="261" t="s">
        <v>103</v>
      </c>
      <c r="K637" s="259" t="s">
        <v>585</v>
      </c>
      <c r="L637" s="253" t="s">
        <v>1232</v>
      </c>
      <c r="M637" s="260">
        <v>8049.04</v>
      </c>
      <c r="N637" s="260"/>
      <c r="O637" s="260"/>
      <c r="P637" s="260"/>
      <c r="Q637" s="259" t="s">
        <v>31</v>
      </c>
      <c r="R637" s="270">
        <v>43901</v>
      </c>
      <c r="S637" s="87" t="s">
        <v>1177</v>
      </c>
      <c r="T637" s="6"/>
      <c r="U637" s="6"/>
      <c r="V637" s="6"/>
      <c r="W637" s="6"/>
      <c r="X637" s="6"/>
      <c r="Y637" s="6"/>
      <c r="Z637" s="6"/>
      <c r="AA637" s="6"/>
      <c r="AB637" s="6"/>
    </row>
    <row r="638" ht="18" customHeight="1" spans="2:28">
      <c r="B638" s="253" t="s">
        <v>1234</v>
      </c>
      <c r="C638" s="224">
        <v>607585353</v>
      </c>
      <c r="D638" s="224" t="s">
        <v>1235</v>
      </c>
      <c r="E638" s="224">
        <v>16741725563</v>
      </c>
      <c r="F638" s="224" t="s">
        <v>27</v>
      </c>
      <c r="G638" s="254">
        <v>1000</v>
      </c>
      <c r="H638" s="254">
        <v>15771132386</v>
      </c>
      <c r="I638" s="224" t="s">
        <v>584</v>
      </c>
      <c r="J638" s="261" t="s">
        <v>103</v>
      </c>
      <c r="K638" s="259" t="s">
        <v>585</v>
      </c>
      <c r="L638" s="253" t="s">
        <v>1234</v>
      </c>
      <c r="M638" s="260">
        <v>4963.83</v>
      </c>
      <c r="N638" s="260"/>
      <c r="O638" s="260"/>
      <c r="P638" s="260"/>
      <c r="Q638" s="259" t="s">
        <v>31</v>
      </c>
      <c r="R638" s="270">
        <v>43901</v>
      </c>
      <c r="S638" s="87" t="s">
        <v>1177</v>
      </c>
      <c r="T638" s="6"/>
      <c r="U638" s="6"/>
      <c r="V638" s="6"/>
      <c r="W638" s="6"/>
      <c r="X638" s="6"/>
      <c r="Y638" s="6"/>
      <c r="Z638" s="6"/>
      <c r="AA638" s="6"/>
      <c r="AB638" s="6"/>
    </row>
    <row r="639" ht="18" customHeight="1" spans="2:28">
      <c r="B639" s="253" t="s">
        <v>1236</v>
      </c>
      <c r="C639" s="224">
        <v>222897781</v>
      </c>
      <c r="D639" s="224" t="s">
        <v>1237</v>
      </c>
      <c r="E639" s="224">
        <v>16741725549</v>
      </c>
      <c r="F639" s="224" t="s">
        <v>27</v>
      </c>
      <c r="G639" s="254">
        <v>1000</v>
      </c>
      <c r="H639" s="254">
        <v>15771132386</v>
      </c>
      <c r="I639" s="224" t="s">
        <v>584</v>
      </c>
      <c r="J639" s="261" t="s">
        <v>103</v>
      </c>
      <c r="K639" s="259" t="s">
        <v>585</v>
      </c>
      <c r="L639" s="253" t="s">
        <v>1236</v>
      </c>
      <c r="M639" s="260">
        <v>5356.15</v>
      </c>
      <c r="N639" s="260"/>
      <c r="O639" s="260"/>
      <c r="P639" s="260"/>
      <c r="Q639" s="259" t="s">
        <v>31</v>
      </c>
      <c r="R639" s="270">
        <v>43901</v>
      </c>
      <c r="S639" s="87" t="s">
        <v>1177</v>
      </c>
      <c r="T639" s="6"/>
      <c r="U639" s="6"/>
      <c r="V639" s="6"/>
      <c r="W639" s="6"/>
      <c r="X639" s="6"/>
      <c r="Y639" s="6"/>
      <c r="Z639" s="6"/>
      <c r="AA639" s="6"/>
      <c r="AB639" s="6"/>
    </row>
    <row r="640" ht="18" customHeight="1" spans="2:28">
      <c r="B640" s="253" t="s">
        <v>1238</v>
      </c>
      <c r="C640" s="224">
        <v>936031473</v>
      </c>
      <c r="D640" s="224" t="s">
        <v>1239</v>
      </c>
      <c r="E640" s="224">
        <v>16741725546</v>
      </c>
      <c r="F640" s="224" t="s">
        <v>27</v>
      </c>
      <c r="G640" s="254">
        <v>1000</v>
      </c>
      <c r="H640" s="254">
        <v>15771132386</v>
      </c>
      <c r="I640" s="224" t="s">
        <v>584</v>
      </c>
      <c r="J640" s="261" t="s">
        <v>103</v>
      </c>
      <c r="K640" s="259" t="s">
        <v>585</v>
      </c>
      <c r="L640" s="253" t="s">
        <v>1238</v>
      </c>
      <c r="M640" s="260">
        <v>10533.55</v>
      </c>
      <c r="N640" s="260"/>
      <c r="O640" s="260"/>
      <c r="P640" s="260"/>
      <c r="Q640" s="259" t="s">
        <v>31</v>
      </c>
      <c r="R640" s="270">
        <v>43901</v>
      </c>
      <c r="S640" s="87" t="s">
        <v>1177</v>
      </c>
      <c r="T640" s="6"/>
      <c r="U640" s="6"/>
      <c r="V640" s="6"/>
      <c r="W640" s="6"/>
      <c r="X640" s="6"/>
      <c r="Y640" s="6"/>
      <c r="Z640" s="6"/>
      <c r="AA640" s="6"/>
      <c r="AB640" s="6"/>
    </row>
    <row r="641" ht="18" customHeight="1" spans="2:28">
      <c r="B641" s="253" t="s">
        <v>1240</v>
      </c>
      <c r="C641" s="224">
        <v>113436289</v>
      </c>
      <c r="D641" s="224" t="s">
        <v>1241</v>
      </c>
      <c r="E641" s="224">
        <v>16741725545</v>
      </c>
      <c r="F641" s="224" t="s">
        <v>27</v>
      </c>
      <c r="G641" s="254">
        <v>1000</v>
      </c>
      <c r="H641" s="254">
        <v>15771132386</v>
      </c>
      <c r="I641" s="224" t="s">
        <v>584</v>
      </c>
      <c r="J641" s="261" t="s">
        <v>103</v>
      </c>
      <c r="K641" s="259" t="s">
        <v>585</v>
      </c>
      <c r="L641" s="253" t="s">
        <v>1240</v>
      </c>
      <c r="M641" s="260">
        <v>5059.69</v>
      </c>
      <c r="N641" s="260"/>
      <c r="O641" s="260"/>
      <c r="P641" s="260"/>
      <c r="Q641" s="259" t="s">
        <v>31</v>
      </c>
      <c r="R641" s="270">
        <v>43901</v>
      </c>
      <c r="S641" s="87" t="s">
        <v>1177</v>
      </c>
      <c r="T641" s="6"/>
      <c r="U641" s="6"/>
      <c r="V641" s="6"/>
      <c r="W641" s="6"/>
      <c r="X641" s="6"/>
      <c r="Y641" s="6"/>
      <c r="Z641" s="6"/>
      <c r="AA641" s="6"/>
      <c r="AB641" s="6"/>
    </row>
    <row r="642" ht="18" customHeight="1" spans="2:28">
      <c r="B642" s="253" t="s">
        <v>1242</v>
      </c>
      <c r="C642" s="224">
        <v>294700156</v>
      </c>
      <c r="D642" s="224" t="s">
        <v>1243</v>
      </c>
      <c r="E642" s="224">
        <v>17192714520</v>
      </c>
      <c r="F642" s="224" t="s">
        <v>27</v>
      </c>
      <c r="G642" s="254">
        <v>1000</v>
      </c>
      <c r="H642" s="254">
        <v>18872118075</v>
      </c>
      <c r="I642" s="224" t="s">
        <v>389</v>
      </c>
      <c r="J642" s="264" t="s">
        <v>170</v>
      </c>
      <c r="K642" s="259" t="s">
        <v>390</v>
      </c>
      <c r="L642" s="253" t="s">
        <v>1242</v>
      </c>
      <c r="M642" s="260">
        <v>5215.53</v>
      </c>
      <c r="N642" s="260"/>
      <c r="O642" s="260"/>
      <c r="P642" s="260"/>
      <c r="Q642" s="259" t="s">
        <v>31</v>
      </c>
      <c r="R642" s="250">
        <v>43913</v>
      </c>
      <c r="S642" s="8" t="s">
        <v>1244</v>
      </c>
      <c r="T642" s="6"/>
      <c r="U642" s="6"/>
      <c r="V642" s="6"/>
      <c r="W642" s="6"/>
      <c r="X642" s="6"/>
      <c r="Y642" s="6"/>
      <c r="Z642" s="6"/>
      <c r="AA642" s="6"/>
      <c r="AB642" s="6"/>
    </row>
    <row r="643" ht="18" customHeight="1" spans="2:28">
      <c r="B643" s="253" t="s">
        <v>1245</v>
      </c>
      <c r="C643" s="224">
        <v>579780897</v>
      </c>
      <c r="D643" s="224" t="s">
        <v>1246</v>
      </c>
      <c r="E643" s="224">
        <v>17192714394</v>
      </c>
      <c r="F643" s="224" t="s">
        <v>27</v>
      </c>
      <c r="G643" s="254">
        <v>1000</v>
      </c>
      <c r="H643" s="254">
        <v>18872118075</v>
      </c>
      <c r="I643" s="224" t="s">
        <v>389</v>
      </c>
      <c r="J643" s="265" t="s">
        <v>29</v>
      </c>
      <c r="K643" s="259" t="s">
        <v>390</v>
      </c>
      <c r="L643" s="253" t="s">
        <v>1245</v>
      </c>
      <c r="M643" s="260">
        <v>5056.53</v>
      </c>
      <c r="N643" s="260"/>
      <c r="O643" s="260"/>
      <c r="P643" s="260"/>
      <c r="Q643" s="259" t="s">
        <v>31</v>
      </c>
      <c r="R643" s="250">
        <v>43913</v>
      </c>
      <c r="S643" s="8" t="s">
        <v>1244</v>
      </c>
      <c r="T643" s="6"/>
      <c r="U643" s="6"/>
      <c r="V643" s="6"/>
      <c r="W643" s="6"/>
      <c r="X643" s="6"/>
      <c r="Y643" s="6"/>
      <c r="Z643" s="6"/>
      <c r="AA643" s="6"/>
      <c r="AB643" s="6"/>
    </row>
    <row r="644" ht="18" customHeight="1" spans="2:28">
      <c r="B644" s="253" t="s">
        <v>1247</v>
      </c>
      <c r="C644" s="224">
        <v>821376523</v>
      </c>
      <c r="D644" s="224" t="s">
        <v>1248</v>
      </c>
      <c r="E644" s="224">
        <v>17192714481</v>
      </c>
      <c r="F644" s="224" t="s">
        <v>27</v>
      </c>
      <c r="G644" s="254">
        <v>1000</v>
      </c>
      <c r="H644" s="254">
        <v>18872118075</v>
      </c>
      <c r="I644" s="224" t="s">
        <v>389</v>
      </c>
      <c r="J644" s="265" t="s">
        <v>29</v>
      </c>
      <c r="K644" s="259" t="s">
        <v>390</v>
      </c>
      <c r="L644" s="253" t="s">
        <v>1247</v>
      </c>
      <c r="M644" s="260">
        <v>4961.43</v>
      </c>
      <c r="N644" s="260"/>
      <c r="O644" s="260"/>
      <c r="P644" s="260"/>
      <c r="Q644" s="259" t="s">
        <v>31</v>
      </c>
      <c r="R644" s="250">
        <v>43913</v>
      </c>
      <c r="S644" s="8" t="s">
        <v>1244</v>
      </c>
      <c r="T644" s="6"/>
      <c r="U644" s="6"/>
      <c r="V644" s="6"/>
      <c r="W644" s="6"/>
      <c r="X644" s="6"/>
      <c r="Y644" s="6"/>
      <c r="Z644" s="6"/>
      <c r="AA644" s="6"/>
      <c r="AB644" s="6"/>
    </row>
    <row r="645" ht="18" customHeight="1" spans="2:28">
      <c r="B645" s="253" t="s">
        <v>1249</v>
      </c>
      <c r="C645" s="224">
        <v>370339556</v>
      </c>
      <c r="D645" s="224" t="s">
        <v>1250</v>
      </c>
      <c r="E645" s="224">
        <v>17192714483</v>
      </c>
      <c r="F645" s="224" t="s">
        <v>27</v>
      </c>
      <c r="G645" s="254">
        <v>1000</v>
      </c>
      <c r="H645" s="254">
        <v>18872118075</v>
      </c>
      <c r="I645" s="224" t="s">
        <v>389</v>
      </c>
      <c r="J645" s="265" t="s">
        <v>29</v>
      </c>
      <c r="K645" s="259" t="s">
        <v>390</v>
      </c>
      <c r="L645" s="253" t="s">
        <v>1249</v>
      </c>
      <c r="M645" s="260">
        <v>4959.74</v>
      </c>
      <c r="N645" s="260"/>
      <c r="O645" s="260"/>
      <c r="P645" s="260"/>
      <c r="Q645" s="259" t="s">
        <v>31</v>
      </c>
      <c r="R645" s="250">
        <v>43913</v>
      </c>
      <c r="S645" s="8" t="s">
        <v>1244</v>
      </c>
      <c r="T645" s="6"/>
      <c r="U645" s="6"/>
      <c r="V645" s="6"/>
      <c r="W645" s="6"/>
      <c r="X645" s="6"/>
      <c r="Y645" s="6"/>
      <c r="Z645" s="6"/>
      <c r="AA645" s="6"/>
      <c r="AB645" s="6"/>
    </row>
    <row r="646" ht="18" customHeight="1" spans="2:28">
      <c r="B646" s="253" t="s">
        <v>1251</v>
      </c>
      <c r="C646" s="224">
        <v>797925694</v>
      </c>
      <c r="D646" s="224" t="s">
        <v>1252</v>
      </c>
      <c r="E646" s="224">
        <v>17192714473</v>
      </c>
      <c r="F646" s="224" t="s">
        <v>27</v>
      </c>
      <c r="G646" s="254">
        <v>1000</v>
      </c>
      <c r="H646" s="254">
        <v>18872118075</v>
      </c>
      <c r="I646" s="224" t="s">
        <v>389</v>
      </c>
      <c r="J646" s="265" t="s">
        <v>29</v>
      </c>
      <c r="K646" s="259" t="s">
        <v>390</v>
      </c>
      <c r="L646" s="253" t="s">
        <v>1251</v>
      </c>
      <c r="M646" s="260">
        <v>4959.84</v>
      </c>
      <c r="N646" s="260"/>
      <c r="O646" s="260"/>
      <c r="P646" s="260"/>
      <c r="Q646" s="259" t="s">
        <v>31</v>
      </c>
      <c r="R646" s="250">
        <v>43913</v>
      </c>
      <c r="S646" s="8" t="s">
        <v>1244</v>
      </c>
      <c r="T646" s="6"/>
      <c r="U646" s="6"/>
      <c r="V646" s="6"/>
      <c r="W646" s="6"/>
      <c r="X646" s="6"/>
      <c r="Y646" s="6"/>
      <c r="Z646" s="6"/>
      <c r="AA646" s="6"/>
      <c r="AB646" s="6"/>
    </row>
    <row r="647" ht="18" customHeight="1" spans="2:28">
      <c r="B647" s="253" t="s">
        <v>1253</v>
      </c>
      <c r="C647" s="224">
        <v>706241367</v>
      </c>
      <c r="D647" s="224" t="s">
        <v>1254</v>
      </c>
      <c r="E647" s="224">
        <v>16741725509</v>
      </c>
      <c r="F647" s="224" t="s">
        <v>27</v>
      </c>
      <c r="G647" s="254">
        <v>1000</v>
      </c>
      <c r="H647" s="254">
        <v>18327671812</v>
      </c>
      <c r="I647" s="224" t="s">
        <v>247</v>
      </c>
      <c r="J647" s="265" t="s">
        <v>29</v>
      </c>
      <c r="K647" s="259" t="s">
        <v>298</v>
      </c>
      <c r="L647" s="253" t="s">
        <v>1253</v>
      </c>
      <c r="M647" s="260">
        <v>4958.77</v>
      </c>
      <c r="N647" s="260"/>
      <c r="O647" s="260"/>
      <c r="P647" s="260"/>
      <c r="Q647" s="259" t="s">
        <v>31</v>
      </c>
      <c r="R647" s="270">
        <v>43900</v>
      </c>
      <c r="S647" s="87" t="s">
        <v>1177</v>
      </c>
      <c r="T647" s="6"/>
      <c r="U647" s="6"/>
      <c r="V647" s="6"/>
      <c r="W647" s="6"/>
      <c r="X647" s="6"/>
      <c r="Y647" s="6"/>
      <c r="Z647" s="6"/>
      <c r="AA647" s="6"/>
      <c r="AB647" s="6"/>
    </row>
    <row r="648" ht="18" customHeight="1" spans="2:28">
      <c r="B648" s="253" t="s">
        <v>1255</v>
      </c>
      <c r="C648" s="224">
        <v>856945495</v>
      </c>
      <c r="D648" s="224" t="s">
        <v>1256</v>
      </c>
      <c r="E648" s="224">
        <v>17187467707</v>
      </c>
      <c r="F648" s="224" t="s">
        <v>27</v>
      </c>
      <c r="G648" s="254">
        <v>1000</v>
      </c>
      <c r="H648" s="254">
        <v>18771691121</v>
      </c>
      <c r="I648" s="224" t="s">
        <v>258</v>
      </c>
      <c r="J648" s="261" t="s">
        <v>103</v>
      </c>
      <c r="K648" s="259" t="s">
        <v>259</v>
      </c>
      <c r="L648" s="253" t="s">
        <v>1255</v>
      </c>
      <c r="M648" s="260">
        <v>7942.13</v>
      </c>
      <c r="N648" s="260"/>
      <c r="O648" s="260"/>
      <c r="P648" s="260"/>
      <c r="Q648" s="259" t="s">
        <v>31</v>
      </c>
      <c r="R648" s="270">
        <v>43900</v>
      </c>
      <c r="S648" s="87" t="s">
        <v>1177</v>
      </c>
      <c r="T648" s="6"/>
      <c r="U648" s="6"/>
      <c r="V648" s="6"/>
      <c r="W648" s="6"/>
      <c r="X648" s="6"/>
      <c r="Y648" s="6"/>
      <c r="Z648" s="6"/>
      <c r="AA648" s="6"/>
      <c r="AB648" s="6"/>
    </row>
    <row r="649" ht="18" customHeight="1" spans="2:28">
      <c r="B649" s="253" t="s">
        <v>1257</v>
      </c>
      <c r="C649" s="224">
        <v>867774867</v>
      </c>
      <c r="D649" s="224" t="s">
        <v>1258</v>
      </c>
      <c r="E649" s="224">
        <v>17136314519</v>
      </c>
      <c r="F649" s="224" t="s">
        <v>27</v>
      </c>
      <c r="G649" s="254">
        <v>1000</v>
      </c>
      <c r="H649" s="254">
        <v>18771691121</v>
      </c>
      <c r="I649" s="224" t="s">
        <v>258</v>
      </c>
      <c r="J649" s="261" t="s">
        <v>103</v>
      </c>
      <c r="K649" s="259" t="s">
        <v>259</v>
      </c>
      <c r="L649" s="253" t="s">
        <v>1257</v>
      </c>
      <c r="M649" s="260">
        <v>8041.03</v>
      </c>
      <c r="N649" s="260"/>
      <c r="O649" s="260"/>
      <c r="P649" s="260"/>
      <c r="Q649" s="259" t="s">
        <v>31</v>
      </c>
      <c r="R649" s="270">
        <v>43900</v>
      </c>
      <c r="S649" s="8" t="s">
        <v>1244</v>
      </c>
      <c r="T649" s="6"/>
      <c r="U649" s="6"/>
      <c r="V649" s="6"/>
      <c r="W649" s="6"/>
      <c r="X649" s="6"/>
      <c r="Y649" s="6"/>
      <c r="Z649" s="6"/>
      <c r="AA649" s="6"/>
      <c r="AB649" s="6"/>
    </row>
    <row r="650" ht="18" customHeight="1" spans="2:28">
      <c r="B650" s="253" t="s">
        <v>1259</v>
      </c>
      <c r="C650" s="224">
        <v>577853535</v>
      </c>
      <c r="D650" s="224" t="s">
        <v>1260</v>
      </c>
      <c r="E650" s="224">
        <v>17136317749</v>
      </c>
      <c r="F650" s="224" t="s">
        <v>27</v>
      </c>
      <c r="G650" s="254">
        <v>1000</v>
      </c>
      <c r="H650" s="254">
        <v>18771691121</v>
      </c>
      <c r="I650" s="224" t="s">
        <v>258</v>
      </c>
      <c r="J650" s="261" t="s">
        <v>103</v>
      </c>
      <c r="K650" s="259" t="s">
        <v>259</v>
      </c>
      <c r="L650" s="253" t="s">
        <v>1259</v>
      </c>
      <c r="M650" s="260">
        <v>8038.89</v>
      </c>
      <c r="N650" s="260"/>
      <c r="O650" s="260"/>
      <c r="P650" s="260"/>
      <c r="Q650" s="259" t="s">
        <v>31</v>
      </c>
      <c r="R650" s="270">
        <v>43900</v>
      </c>
      <c r="S650" s="87" t="s">
        <v>1177</v>
      </c>
      <c r="T650" s="6"/>
      <c r="U650" s="6"/>
      <c r="V650" s="6"/>
      <c r="W650" s="6"/>
      <c r="X650" s="6"/>
      <c r="Y650" s="6"/>
      <c r="Z650" s="6"/>
      <c r="AA650" s="6"/>
      <c r="AB650" s="6"/>
    </row>
    <row r="651" ht="18" customHeight="1" spans="2:28">
      <c r="B651" s="253" t="s">
        <v>1261</v>
      </c>
      <c r="C651" s="224">
        <v>858140106</v>
      </c>
      <c r="D651" s="224" t="s">
        <v>1262</v>
      </c>
      <c r="E651" s="224">
        <v>17136314478</v>
      </c>
      <c r="F651" s="224" t="s">
        <v>27</v>
      </c>
      <c r="G651" s="254">
        <v>1000</v>
      </c>
      <c r="H651" s="254">
        <v>18771691121</v>
      </c>
      <c r="I651" s="224" t="s">
        <v>258</v>
      </c>
      <c r="J651" s="261" t="s">
        <v>103</v>
      </c>
      <c r="K651" s="259" t="s">
        <v>259</v>
      </c>
      <c r="L651" s="253" t="s">
        <v>1261</v>
      </c>
      <c r="M651" s="260">
        <v>7945.57</v>
      </c>
      <c r="N651" s="260"/>
      <c r="O651" s="260"/>
      <c r="P651" s="260"/>
      <c r="Q651" s="259" t="s">
        <v>31</v>
      </c>
      <c r="R651" s="270">
        <v>43900</v>
      </c>
      <c r="S651" s="8" t="s">
        <v>1244</v>
      </c>
      <c r="T651" s="6"/>
      <c r="U651" s="6"/>
      <c r="V651" s="6"/>
      <c r="W651" s="6"/>
      <c r="X651" s="6"/>
      <c r="Y651" s="6"/>
      <c r="Z651" s="6"/>
      <c r="AA651" s="6"/>
      <c r="AB651" s="6"/>
    </row>
    <row r="652" ht="18" customHeight="1" spans="2:28">
      <c r="B652" s="253" t="s">
        <v>1263</v>
      </c>
      <c r="C652" s="224">
        <v>918013757</v>
      </c>
      <c r="D652" s="224" t="s">
        <v>1264</v>
      </c>
      <c r="E652" s="224">
        <v>17187465115</v>
      </c>
      <c r="F652" s="224" t="s">
        <v>27</v>
      </c>
      <c r="G652" s="254">
        <v>1000</v>
      </c>
      <c r="H652" s="254">
        <v>18771691121</v>
      </c>
      <c r="I652" s="224" t="s">
        <v>258</v>
      </c>
      <c r="J652" s="261" t="s">
        <v>103</v>
      </c>
      <c r="K652" s="259" t="s">
        <v>259</v>
      </c>
      <c r="L652" s="253" t="s">
        <v>1263</v>
      </c>
      <c r="M652" s="260">
        <v>8231.97</v>
      </c>
      <c r="N652" s="260"/>
      <c r="O652" s="260"/>
      <c r="P652" s="260"/>
      <c r="Q652" s="259" t="s">
        <v>31</v>
      </c>
      <c r="R652" s="270">
        <v>43900</v>
      </c>
      <c r="S652" s="87" t="s">
        <v>1177</v>
      </c>
      <c r="T652" s="6"/>
      <c r="U652" s="6"/>
      <c r="V652" s="6"/>
      <c r="W652" s="6"/>
      <c r="X652" s="6"/>
      <c r="Y652" s="6"/>
      <c r="Z652" s="6"/>
      <c r="AA652" s="6"/>
      <c r="AB652" s="6"/>
    </row>
    <row r="653" ht="18" customHeight="1" spans="2:28">
      <c r="B653" s="253" t="s">
        <v>1265</v>
      </c>
      <c r="C653" s="224">
        <v>954605434</v>
      </c>
      <c r="D653" s="224" t="s">
        <v>1266</v>
      </c>
      <c r="E653" s="224">
        <v>17187465188</v>
      </c>
      <c r="F653" s="224" t="s">
        <v>27</v>
      </c>
      <c r="G653" s="254">
        <v>1000</v>
      </c>
      <c r="H653" s="254">
        <v>18771691121</v>
      </c>
      <c r="I653" s="224" t="s">
        <v>258</v>
      </c>
      <c r="J653" s="261" t="s">
        <v>103</v>
      </c>
      <c r="K653" s="259" t="s">
        <v>259</v>
      </c>
      <c r="L653" s="253" t="s">
        <v>1265</v>
      </c>
      <c r="M653" s="260">
        <v>8038.23</v>
      </c>
      <c r="N653" s="260"/>
      <c r="O653" s="260"/>
      <c r="P653" s="260"/>
      <c r="Q653" s="259" t="s">
        <v>31</v>
      </c>
      <c r="R653" s="270">
        <v>43900</v>
      </c>
      <c r="S653" s="8" t="s">
        <v>1244</v>
      </c>
      <c r="T653" s="6"/>
      <c r="U653" s="6"/>
      <c r="V653" s="6"/>
      <c r="W653" s="6"/>
      <c r="X653" s="6"/>
      <c r="Y653" s="6"/>
      <c r="Z653" s="6"/>
      <c r="AA653" s="6"/>
      <c r="AB653" s="6"/>
    </row>
    <row r="654" s="1" customFormat="1" ht="19.9" customHeight="1" spans="2:19">
      <c r="B654" s="253" t="s">
        <v>1267</v>
      </c>
      <c r="C654" s="226">
        <v>155353854</v>
      </c>
      <c r="D654" s="226" t="s">
        <v>1268</v>
      </c>
      <c r="E654" s="224">
        <v>17102786725</v>
      </c>
      <c r="F654" s="224" t="s">
        <v>27</v>
      </c>
      <c r="G654" s="254">
        <v>1000</v>
      </c>
      <c r="H654" s="254">
        <v>13545435217</v>
      </c>
      <c r="I654" s="224" t="s">
        <v>284</v>
      </c>
      <c r="J654" s="262" t="s">
        <v>285</v>
      </c>
      <c r="K654" s="259" t="s">
        <v>286</v>
      </c>
      <c r="L654" s="253" t="s">
        <v>1267</v>
      </c>
      <c r="M654" s="260">
        <v>4960.07</v>
      </c>
      <c r="N654" s="260"/>
      <c r="O654" s="260"/>
      <c r="P654" s="260"/>
      <c r="Q654" s="259" t="s">
        <v>31</v>
      </c>
      <c r="R654" s="270">
        <v>43901</v>
      </c>
      <c r="S654" s="87" t="s">
        <v>1177</v>
      </c>
    </row>
    <row r="655" s="1" customFormat="1" ht="19.9" customHeight="1" spans="2:19">
      <c r="B655" s="253" t="s">
        <v>1269</v>
      </c>
      <c r="C655" s="226">
        <v>447805955</v>
      </c>
      <c r="D655" s="226" t="s">
        <v>1270</v>
      </c>
      <c r="E655" s="224">
        <v>17102786724</v>
      </c>
      <c r="F655" s="224" t="s">
        <v>27</v>
      </c>
      <c r="G655" s="254">
        <v>1000</v>
      </c>
      <c r="H655" s="254">
        <v>13545435217</v>
      </c>
      <c r="I655" s="224" t="s">
        <v>284</v>
      </c>
      <c r="J655" s="262" t="s">
        <v>285</v>
      </c>
      <c r="K655" s="259" t="s">
        <v>286</v>
      </c>
      <c r="L655" s="253" t="s">
        <v>1269</v>
      </c>
      <c r="M655" s="260">
        <v>5058.1</v>
      </c>
      <c r="N655" s="260"/>
      <c r="O655" s="260"/>
      <c r="P655" s="260"/>
      <c r="Q655" s="259" t="s">
        <v>31</v>
      </c>
      <c r="R655" s="270">
        <v>43901</v>
      </c>
      <c r="S655" s="87" t="s">
        <v>1177</v>
      </c>
    </row>
    <row r="656" s="1" customFormat="1" ht="19.9" customHeight="1" spans="2:19">
      <c r="B656" s="253" t="s">
        <v>1271</v>
      </c>
      <c r="C656" s="226">
        <v>390100188</v>
      </c>
      <c r="D656" s="226" t="s">
        <v>1272</v>
      </c>
      <c r="E656" s="224">
        <v>17102786720</v>
      </c>
      <c r="F656" s="224" t="s">
        <v>27</v>
      </c>
      <c r="G656" s="254">
        <v>1000</v>
      </c>
      <c r="H656" s="254">
        <v>13545435217</v>
      </c>
      <c r="I656" s="224" t="s">
        <v>284</v>
      </c>
      <c r="J656" s="262" t="s">
        <v>285</v>
      </c>
      <c r="K656" s="259" t="s">
        <v>286</v>
      </c>
      <c r="L656" s="253" t="s">
        <v>1271</v>
      </c>
      <c r="M656" s="260">
        <v>10208.31</v>
      </c>
      <c r="N656" s="260"/>
      <c r="O656" s="260"/>
      <c r="P656" s="260"/>
      <c r="Q656" s="259" t="s">
        <v>31</v>
      </c>
      <c r="R656" s="270">
        <v>43901</v>
      </c>
      <c r="S656" s="87" t="s">
        <v>1177</v>
      </c>
    </row>
    <row r="657" s="1" customFormat="1" ht="19.9" customHeight="1" spans="2:19">
      <c r="B657" s="253" t="s">
        <v>1273</v>
      </c>
      <c r="C657" s="226">
        <v>389738123</v>
      </c>
      <c r="D657" s="226" t="s">
        <v>1274</v>
      </c>
      <c r="E657" s="224">
        <v>17102786716</v>
      </c>
      <c r="F657" s="224" t="s">
        <v>27</v>
      </c>
      <c r="G657" s="254">
        <v>1000</v>
      </c>
      <c r="H657" s="254">
        <v>13545435217</v>
      </c>
      <c r="I657" s="224" t="s">
        <v>284</v>
      </c>
      <c r="J657" s="262" t="s">
        <v>285</v>
      </c>
      <c r="K657" s="259" t="s">
        <v>286</v>
      </c>
      <c r="L657" s="253" t="s">
        <v>1273</v>
      </c>
      <c r="M657" s="260">
        <v>5058.08</v>
      </c>
      <c r="N657" s="260"/>
      <c r="O657" s="260"/>
      <c r="P657" s="260"/>
      <c r="Q657" s="259" t="s">
        <v>31</v>
      </c>
      <c r="R657" s="270">
        <v>43901</v>
      </c>
      <c r="S657" s="87" t="s">
        <v>1177</v>
      </c>
    </row>
    <row r="658" s="1" customFormat="1" ht="19.9" customHeight="1" spans="2:19">
      <c r="B658" s="253" t="s">
        <v>1275</v>
      </c>
      <c r="C658" s="226">
        <v>730313153</v>
      </c>
      <c r="D658" s="226" t="s">
        <v>1276</v>
      </c>
      <c r="E658" s="224">
        <v>17102786710</v>
      </c>
      <c r="F658" s="224" t="s">
        <v>27</v>
      </c>
      <c r="G658" s="254">
        <v>1000</v>
      </c>
      <c r="H658" s="254">
        <v>13545435217</v>
      </c>
      <c r="I658" s="224" t="s">
        <v>284</v>
      </c>
      <c r="J658" s="262" t="s">
        <v>285</v>
      </c>
      <c r="K658" s="259" t="s">
        <v>286</v>
      </c>
      <c r="L658" s="253" t="s">
        <v>1275</v>
      </c>
      <c r="M658" s="260">
        <v>7937.95</v>
      </c>
      <c r="N658" s="260"/>
      <c r="O658" s="260"/>
      <c r="P658" s="260"/>
      <c r="Q658" s="259" t="s">
        <v>31</v>
      </c>
      <c r="R658" s="270">
        <v>43901</v>
      </c>
      <c r="S658" s="87" t="s">
        <v>1177</v>
      </c>
    </row>
    <row r="659" s="1" customFormat="1" ht="19.9" customHeight="1" spans="2:19">
      <c r="B659" s="253" t="s">
        <v>1277</v>
      </c>
      <c r="C659" s="224">
        <v>741512954</v>
      </c>
      <c r="D659" s="224" t="s">
        <v>1278</v>
      </c>
      <c r="E659" s="224">
        <v>17102786610</v>
      </c>
      <c r="F659" s="224" t="s">
        <v>27</v>
      </c>
      <c r="G659" s="254">
        <v>1000</v>
      </c>
      <c r="H659" s="254">
        <v>13545435217</v>
      </c>
      <c r="I659" s="224" t="s">
        <v>284</v>
      </c>
      <c r="J659" s="262" t="s">
        <v>285</v>
      </c>
      <c r="K659" s="259" t="s">
        <v>286</v>
      </c>
      <c r="L659" s="253" t="s">
        <v>1277</v>
      </c>
      <c r="M659" s="260">
        <v>5084.48</v>
      </c>
      <c r="N659" s="260"/>
      <c r="O659" s="260"/>
      <c r="P659" s="260"/>
      <c r="Q659" s="259" t="s">
        <v>31</v>
      </c>
      <c r="R659" s="270">
        <v>43901</v>
      </c>
      <c r="S659" s="87" t="s">
        <v>1177</v>
      </c>
    </row>
    <row r="660" s="1" customFormat="1" ht="19.9" customHeight="1" spans="2:19">
      <c r="B660" s="253" t="s">
        <v>1279</v>
      </c>
      <c r="C660" s="226">
        <v>790680463</v>
      </c>
      <c r="D660" s="226" t="s">
        <v>1280</v>
      </c>
      <c r="E660" s="224">
        <v>17102786672</v>
      </c>
      <c r="F660" s="224" t="s">
        <v>27</v>
      </c>
      <c r="G660" s="254">
        <v>1000</v>
      </c>
      <c r="H660" s="254">
        <v>13545435217</v>
      </c>
      <c r="I660" s="224" t="s">
        <v>284</v>
      </c>
      <c r="J660" s="262" t="s">
        <v>285</v>
      </c>
      <c r="K660" s="259" t="s">
        <v>286</v>
      </c>
      <c r="L660" s="253" t="s">
        <v>1279</v>
      </c>
      <c r="M660" s="260">
        <v>4962.58</v>
      </c>
      <c r="N660" s="260"/>
      <c r="O660" s="260"/>
      <c r="P660" s="260"/>
      <c r="Q660" s="259" t="s">
        <v>31</v>
      </c>
      <c r="R660" s="270">
        <v>43901</v>
      </c>
      <c r="S660" s="87" t="s">
        <v>1177</v>
      </c>
    </row>
    <row r="661" s="1" customFormat="1" ht="19.9" customHeight="1" spans="2:19">
      <c r="B661" s="253" t="s">
        <v>1281</v>
      </c>
      <c r="C661" s="224">
        <v>681253883</v>
      </c>
      <c r="D661" s="224" t="s">
        <v>1282</v>
      </c>
      <c r="E661" s="224">
        <v>17102786673</v>
      </c>
      <c r="F661" s="224" t="s">
        <v>27</v>
      </c>
      <c r="G661" s="254">
        <v>1000</v>
      </c>
      <c r="H661" s="254">
        <v>13545435217</v>
      </c>
      <c r="I661" s="224" t="s">
        <v>284</v>
      </c>
      <c r="J661" s="262" t="s">
        <v>285</v>
      </c>
      <c r="K661" s="259" t="s">
        <v>286</v>
      </c>
      <c r="L661" s="253" t="s">
        <v>1281</v>
      </c>
      <c r="M661" s="260">
        <v>5057.49</v>
      </c>
      <c r="N661" s="260"/>
      <c r="O661" s="260"/>
      <c r="P661" s="260"/>
      <c r="Q661" s="259" t="s">
        <v>31</v>
      </c>
      <c r="R661" s="270">
        <v>43901</v>
      </c>
      <c r="S661" s="87" t="s">
        <v>1177</v>
      </c>
    </row>
    <row r="662" ht="18" customHeight="1" spans="2:28">
      <c r="B662" s="253" t="s">
        <v>1283</v>
      </c>
      <c r="C662" s="226">
        <v>766328099</v>
      </c>
      <c r="D662" s="226" t="s">
        <v>1284</v>
      </c>
      <c r="E662" s="224">
        <v>17192714902</v>
      </c>
      <c r="F662" s="224" t="s">
        <v>27</v>
      </c>
      <c r="G662" s="254">
        <v>1000</v>
      </c>
      <c r="H662" s="254">
        <v>15072125895</v>
      </c>
      <c r="I662" s="224" t="s">
        <v>680</v>
      </c>
      <c r="J662" s="262" t="s">
        <v>285</v>
      </c>
      <c r="K662" s="259" t="s">
        <v>681</v>
      </c>
      <c r="L662" s="253" t="s">
        <v>1283</v>
      </c>
      <c r="M662" s="260">
        <v>5060.41</v>
      </c>
      <c r="N662" s="260"/>
      <c r="O662" s="260"/>
      <c r="P662" s="260"/>
      <c r="Q662" s="259" t="s">
        <v>31</v>
      </c>
      <c r="R662" s="250">
        <v>43910</v>
      </c>
      <c r="S662" s="87" t="s">
        <v>1177</v>
      </c>
      <c r="T662" s="6"/>
      <c r="U662" s="6"/>
      <c r="V662" s="6"/>
      <c r="W662" s="6"/>
      <c r="X662" s="6"/>
      <c r="Y662" s="6"/>
      <c r="Z662" s="6"/>
      <c r="AA662" s="6"/>
      <c r="AB662" s="6"/>
    </row>
    <row r="663" ht="18" customHeight="1" spans="2:28">
      <c r="B663" s="253" t="s">
        <v>1285</v>
      </c>
      <c r="C663" s="226">
        <v>750996734</v>
      </c>
      <c r="D663" s="226" t="s">
        <v>1286</v>
      </c>
      <c r="E663" s="224">
        <v>17192714870</v>
      </c>
      <c r="F663" s="224" t="s">
        <v>27</v>
      </c>
      <c r="G663" s="254">
        <v>1000</v>
      </c>
      <c r="H663" s="254">
        <v>15072125895</v>
      </c>
      <c r="I663" s="224" t="s">
        <v>680</v>
      </c>
      <c r="J663" s="262" t="s">
        <v>285</v>
      </c>
      <c r="K663" s="259" t="s">
        <v>681</v>
      </c>
      <c r="L663" s="253" t="s">
        <v>1285</v>
      </c>
      <c r="M663" s="260">
        <v>5063.58</v>
      </c>
      <c r="N663" s="260"/>
      <c r="O663" s="260"/>
      <c r="P663" s="260"/>
      <c r="Q663" s="259" t="s">
        <v>31</v>
      </c>
      <c r="R663" s="250">
        <v>43910</v>
      </c>
      <c r="S663" s="87" t="s">
        <v>1177</v>
      </c>
      <c r="T663" s="6"/>
      <c r="U663" s="6"/>
      <c r="V663" s="6"/>
      <c r="W663" s="6"/>
      <c r="X663" s="6"/>
      <c r="Y663" s="6"/>
      <c r="Z663" s="6"/>
      <c r="AA663" s="6"/>
      <c r="AB663" s="6"/>
    </row>
    <row r="664" ht="18" customHeight="1" spans="2:28">
      <c r="B664" s="255" t="s">
        <v>1287</v>
      </c>
      <c r="C664" s="224">
        <v>937725057</v>
      </c>
      <c r="D664" s="224" t="s">
        <v>1288</v>
      </c>
      <c r="E664" s="224">
        <v>16741725612</v>
      </c>
      <c r="F664" s="224" t="s">
        <v>27</v>
      </c>
      <c r="G664" s="254">
        <v>1000</v>
      </c>
      <c r="H664" s="254">
        <v>18771678907</v>
      </c>
      <c r="I664" s="224" t="s">
        <v>409</v>
      </c>
      <c r="J664" s="258" t="s">
        <v>109</v>
      </c>
      <c r="K664" s="259" t="s">
        <v>410</v>
      </c>
      <c r="L664" s="255" t="s">
        <v>1287</v>
      </c>
      <c r="M664" s="260">
        <v>5064.03</v>
      </c>
      <c r="N664" s="260"/>
      <c r="O664" s="260"/>
      <c r="P664" s="260"/>
      <c r="Q664" s="259" t="s">
        <v>31</v>
      </c>
      <c r="R664" s="270">
        <v>43901</v>
      </c>
      <c r="S664" s="87" t="s">
        <v>1177</v>
      </c>
      <c r="T664" s="6"/>
      <c r="U664" s="6"/>
      <c r="V664" s="6"/>
      <c r="W664" s="6"/>
      <c r="X664" s="6"/>
      <c r="Y664" s="6"/>
      <c r="Z664" s="6"/>
      <c r="AA664" s="6"/>
      <c r="AB664" s="6"/>
    </row>
    <row r="665" ht="18" customHeight="1" spans="2:28">
      <c r="B665" s="255" t="s">
        <v>1289</v>
      </c>
      <c r="C665" s="224">
        <v>895014302</v>
      </c>
      <c r="D665" s="224" t="s">
        <v>1290</v>
      </c>
      <c r="E665" s="224">
        <v>16741725614</v>
      </c>
      <c r="F665" s="224" t="s">
        <v>27</v>
      </c>
      <c r="G665" s="254">
        <v>1000</v>
      </c>
      <c r="H665" s="254">
        <v>18771678907</v>
      </c>
      <c r="I665" s="224" t="s">
        <v>409</v>
      </c>
      <c r="J665" s="258" t="s">
        <v>109</v>
      </c>
      <c r="K665" s="259" t="s">
        <v>410</v>
      </c>
      <c r="L665" s="255" t="s">
        <v>1289</v>
      </c>
      <c r="M665" s="260">
        <v>5056.88</v>
      </c>
      <c r="N665" s="260"/>
      <c r="O665" s="260"/>
      <c r="P665" s="260"/>
      <c r="Q665" s="259" t="s">
        <v>31</v>
      </c>
      <c r="R665" s="270">
        <v>43899</v>
      </c>
      <c r="S665" s="87" t="s">
        <v>1177</v>
      </c>
      <c r="T665" s="6"/>
      <c r="U665" s="6"/>
      <c r="V665" s="6"/>
      <c r="W665" s="6"/>
      <c r="X665" s="6"/>
      <c r="Y665" s="6"/>
      <c r="Z665" s="6"/>
      <c r="AA665" s="6"/>
      <c r="AB665" s="6"/>
    </row>
    <row r="666" ht="18" customHeight="1" spans="2:28">
      <c r="B666" s="255" t="s">
        <v>1291</v>
      </c>
      <c r="C666" s="224">
        <v>736217837</v>
      </c>
      <c r="D666" s="224" t="s">
        <v>1292</v>
      </c>
      <c r="E666" s="224">
        <v>16741725621</v>
      </c>
      <c r="F666" s="224" t="s">
        <v>27</v>
      </c>
      <c r="G666" s="254">
        <v>1000</v>
      </c>
      <c r="H666" s="254">
        <v>18771678907</v>
      </c>
      <c r="I666" s="224" t="s">
        <v>409</v>
      </c>
      <c r="J666" s="258" t="s">
        <v>109</v>
      </c>
      <c r="K666" s="259" t="s">
        <v>410</v>
      </c>
      <c r="L666" s="255" t="s">
        <v>1291</v>
      </c>
      <c r="M666" s="260">
        <v>8044.36</v>
      </c>
      <c r="N666" s="260"/>
      <c r="O666" s="260"/>
      <c r="P666" s="260"/>
      <c r="Q666" s="259" t="s">
        <v>31</v>
      </c>
      <c r="R666" s="270">
        <v>43899</v>
      </c>
      <c r="S666" s="87" t="s">
        <v>1177</v>
      </c>
      <c r="T666" s="6"/>
      <c r="U666" s="6"/>
      <c r="V666" s="6"/>
      <c r="W666" s="6"/>
      <c r="X666" s="6"/>
      <c r="Y666" s="6"/>
      <c r="Z666" s="6"/>
      <c r="AA666" s="6"/>
      <c r="AB666" s="6"/>
    </row>
    <row r="667" ht="18" customHeight="1" spans="2:28">
      <c r="B667" s="255" t="s">
        <v>1293</v>
      </c>
      <c r="C667" s="224">
        <v>487657557</v>
      </c>
      <c r="D667" s="224" t="s">
        <v>1294</v>
      </c>
      <c r="E667" s="224">
        <v>16741725625</v>
      </c>
      <c r="F667" s="224" t="s">
        <v>27</v>
      </c>
      <c r="G667" s="254">
        <v>1000</v>
      </c>
      <c r="H667" s="254">
        <v>18771678907</v>
      </c>
      <c r="I667" s="224" t="s">
        <v>409</v>
      </c>
      <c r="J667" s="265" t="s">
        <v>29</v>
      </c>
      <c r="K667" s="259" t="s">
        <v>410</v>
      </c>
      <c r="L667" s="255" t="s">
        <v>1293</v>
      </c>
      <c r="M667" s="260">
        <v>8041.79</v>
      </c>
      <c r="N667" s="260"/>
      <c r="O667" s="260"/>
      <c r="P667" s="260"/>
      <c r="Q667" s="259" t="s">
        <v>31</v>
      </c>
      <c r="R667" s="270">
        <v>43901</v>
      </c>
      <c r="S667" s="87" t="s">
        <v>1177</v>
      </c>
      <c r="T667" s="6"/>
      <c r="U667" s="6"/>
      <c r="V667" s="6"/>
      <c r="W667" s="6"/>
      <c r="X667" s="6"/>
      <c r="Y667" s="6"/>
      <c r="Z667" s="6"/>
      <c r="AA667" s="6"/>
      <c r="AB667" s="6"/>
    </row>
    <row r="668" ht="18" customHeight="1" spans="2:28">
      <c r="B668" s="255" t="s">
        <v>1295</v>
      </c>
      <c r="C668" s="224">
        <v>180156850</v>
      </c>
      <c r="D668" s="224" t="s">
        <v>1296</v>
      </c>
      <c r="E668" s="224">
        <v>16741725654</v>
      </c>
      <c r="F668" s="224" t="s">
        <v>27</v>
      </c>
      <c r="G668" s="254">
        <v>1000</v>
      </c>
      <c r="H668" s="254">
        <v>18771678907</v>
      </c>
      <c r="I668" s="224" t="s">
        <v>409</v>
      </c>
      <c r="J668" s="265" t="s">
        <v>29</v>
      </c>
      <c r="K668" s="259" t="s">
        <v>410</v>
      </c>
      <c r="L668" s="255" t="s">
        <v>1295</v>
      </c>
      <c r="M668" s="260">
        <v>5056.41</v>
      </c>
      <c r="N668" s="260"/>
      <c r="O668" s="260"/>
      <c r="P668" s="260"/>
      <c r="Q668" s="259" t="s">
        <v>31</v>
      </c>
      <c r="R668" s="270">
        <v>43901</v>
      </c>
      <c r="S668" s="87" t="s">
        <v>1177</v>
      </c>
      <c r="T668" s="6"/>
      <c r="U668" s="6"/>
      <c r="V668" s="6"/>
      <c r="W668" s="6"/>
      <c r="X668" s="6"/>
      <c r="Y668" s="6"/>
      <c r="Z668" s="6"/>
      <c r="AA668" s="6"/>
      <c r="AB668" s="6"/>
    </row>
    <row r="669" ht="18" customHeight="1" spans="2:28">
      <c r="B669" s="253" t="s">
        <v>1297</v>
      </c>
      <c r="C669" s="226">
        <v>482961740</v>
      </c>
      <c r="D669" s="226" t="s">
        <v>1298</v>
      </c>
      <c r="E669" s="224">
        <v>16741725282</v>
      </c>
      <c r="F669" s="224" t="s">
        <v>27</v>
      </c>
      <c r="G669" s="254">
        <v>1000</v>
      </c>
      <c r="H669" s="254">
        <v>13545445297</v>
      </c>
      <c r="I669" s="224" t="s">
        <v>313</v>
      </c>
      <c r="J669" s="265" t="s">
        <v>29</v>
      </c>
      <c r="K669" s="259" t="s">
        <v>314</v>
      </c>
      <c r="L669" s="253" t="s">
        <v>1297</v>
      </c>
      <c r="M669" s="260">
        <v>5183.19</v>
      </c>
      <c r="N669" s="260"/>
      <c r="O669" s="260"/>
      <c r="P669" s="260"/>
      <c r="Q669" s="259" t="s">
        <v>31</v>
      </c>
      <c r="R669" s="270">
        <v>43901</v>
      </c>
      <c r="S669" s="87" t="s">
        <v>1177</v>
      </c>
      <c r="T669" s="6"/>
      <c r="U669" s="6"/>
      <c r="V669" s="6"/>
      <c r="W669" s="6"/>
      <c r="X669" s="6"/>
      <c r="Y669" s="6"/>
      <c r="Z669" s="6"/>
      <c r="AA669" s="6"/>
      <c r="AB669" s="6"/>
    </row>
    <row r="670" ht="18" customHeight="1" spans="2:28">
      <c r="B670" s="253" t="s">
        <v>1299</v>
      </c>
      <c r="C670" s="226">
        <v>529143746</v>
      </c>
      <c r="D670" s="226" t="s">
        <v>1300</v>
      </c>
      <c r="E670" s="224">
        <v>16741725286</v>
      </c>
      <c r="F670" s="224" t="s">
        <v>27</v>
      </c>
      <c r="G670" s="254">
        <v>1000</v>
      </c>
      <c r="H670" s="254">
        <v>13545445297</v>
      </c>
      <c r="I670" s="224" t="s">
        <v>313</v>
      </c>
      <c r="J670" s="265" t="s">
        <v>29</v>
      </c>
      <c r="K670" s="259" t="s">
        <v>314</v>
      </c>
      <c r="L670" s="253" t="s">
        <v>1299</v>
      </c>
      <c r="M670" s="260">
        <v>4962.61</v>
      </c>
      <c r="N670" s="260"/>
      <c r="O670" s="260"/>
      <c r="P670" s="260"/>
      <c r="Q670" s="259" t="s">
        <v>31</v>
      </c>
      <c r="R670" s="270">
        <v>43901</v>
      </c>
      <c r="S670" s="87" t="s">
        <v>1177</v>
      </c>
      <c r="T670" s="6"/>
      <c r="U670" s="6"/>
      <c r="V670" s="6"/>
      <c r="W670" s="6"/>
      <c r="X670" s="6"/>
      <c r="Y670" s="6"/>
      <c r="Z670" s="6"/>
      <c r="AA670" s="6"/>
      <c r="AB670" s="6"/>
    </row>
    <row r="671" ht="18" customHeight="1" spans="2:28">
      <c r="B671" s="253" t="s">
        <v>1301</v>
      </c>
      <c r="C671" s="224">
        <v>967913148</v>
      </c>
      <c r="D671" s="224" t="s">
        <v>1302</v>
      </c>
      <c r="E671" s="224">
        <v>17136866810</v>
      </c>
      <c r="F671" s="224" t="s">
        <v>107</v>
      </c>
      <c r="G671" s="254">
        <v>1000</v>
      </c>
      <c r="H671" s="254">
        <v>13632223538</v>
      </c>
      <c r="I671" s="224" t="s">
        <v>567</v>
      </c>
      <c r="J671" s="279" t="s">
        <v>367</v>
      </c>
      <c r="K671" s="259" t="s">
        <v>568</v>
      </c>
      <c r="L671" s="253" t="s">
        <v>1301</v>
      </c>
      <c r="M671" s="260">
        <v>4960.15</v>
      </c>
      <c r="N671" s="260"/>
      <c r="O671" s="260"/>
      <c r="P671" s="260"/>
      <c r="Q671" s="259" t="s">
        <v>31</v>
      </c>
      <c r="R671" s="250">
        <v>43910</v>
      </c>
      <c r="S671" s="87" t="s">
        <v>1177</v>
      </c>
      <c r="T671" s="6"/>
      <c r="U671" s="6"/>
      <c r="V671" s="6"/>
      <c r="W671" s="6"/>
      <c r="X671" s="6"/>
      <c r="Y671" s="6"/>
      <c r="Z671" s="6"/>
      <c r="AA671" s="6"/>
      <c r="AB671" s="6"/>
    </row>
    <row r="672" ht="18" customHeight="1" spans="2:28">
      <c r="B672" s="253" t="s">
        <v>1303</v>
      </c>
      <c r="C672" s="224">
        <v>184441541</v>
      </c>
      <c r="D672" s="224" t="s">
        <v>1304</v>
      </c>
      <c r="E672" s="224">
        <v>17043396024</v>
      </c>
      <c r="F672" s="224" t="s">
        <v>101</v>
      </c>
      <c r="G672" s="254">
        <v>1000</v>
      </c>
      <c r="H672" s="254">
        <v>13422075559</v>
      </c>
      <c r="I672" s="224" t="s">
        <v>102</v>
      </c>
      <c r="J672" s="261" t="s">
        <v>103</v>
      </c>
      <c r="K672" s="259" t="s">
        <v>104</v>
      </c>
      <c r="L672" s="253" t="s">
        <v>1303</v>
      </c>
      <c r="M672" s="260">
        <v>9036.42</v>
      </c>
      <c r="N672" s="260"/>
      <c r="O672" s="260"/>
      <c r="P672" s="260"/>
      <c r="Q672" s="303"/>
      <c r="R672" s="304"/>
      <c r="S672" s="8" t="s">
        <v>1305</v>
      </c>
      <c r="T672" s="6"/>
      <c r="U672" s="6"/>
      <c r="V672" s="6"/>
      <c r="W672" s="6"/>
      <c r="X672" s="6"/>
      <c r="Y672" s="6"/>
      <c r="Z672" s="6"/>
      <c r="AA672" s="6"/>
      <c r="AB672" s="6"/>
    </row>
    <row r="673" s="1" customFormat="1" ht="19.9" customHeight="1" spans="2:27">
      <c r="B673" s="87"/>
      <c r="C673" s="22"/>
      <c r="D673" s="22"/>
      <c r="E673" s="2"/>
      <c r="F673" s="2"/>
      <c r="G673" s="2"/>
      <c r="H673" s="2"/>
      <c r="I673" s="2"/>
      <c r="J673" s="280"/>
      <c r="K673" s="22"/>
      <c r="L673" s="87"/>
      <c r="M673" s="44"/>
      <c r="N673" s="44"/>
      <c r="O673" s="281"/>
      <c r="P673" s="281"/>
      <c r="Q673" s="82"/>
      <c r="AA673" s="271"/>
    </row>
    <row r="674" ht="18" customHeight="1" spans="7:22">
      <c r="G674" s="23">
        <f>SUM(G528:G673)</f>
        <v>145000</v>
      </c>
      <c r="M674" s="47">
        <f>SUM(M528:M673)</f>
        <v>384877.85</v>
      </c>
      <c r="N674" s="4">
        <f>SUM(N528:N673)</f>
        <v>4958</v>
      </c>
      <c r="S674" s="6"/>
      <c r="V674" s="47"/>
    </row>
    <row r="675" ht="18" customHeight="1" spans="13:22">
      <c r="M675" s="47">
        <f>M674+N674</f>
        <v>389835.85</v>
      </c>
      <c r="V675" s="47"/>
    </row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s="2" customFormat="1" ht="18" customHeight="1" spans="2:27">
      <c r="B685" s="272"/>
      <c r="J685" s="282"/>
      <c r="K685" s="22"/>
      <c r="L685" s="87"/>
      <c r="M685" s="44"/>
      <c r="N685" s="44"/>
      <c r="O685" s="44"/>
      <c r="P685" s="283"/>
      <c r="Q685" s="284"/>
      <c r="R685" s="87"/>
      <c r="AA685" s="311"/>
    </row>
    <row r="686" s="2" customFormat="1" ht="18" customHeight="1" spans="2:27">
      <c r="B686" s="272"/>
      <c r="J686" s="282"/>
      <c r="K686" s="22"/>
      <c r="L686" s="87"/>
      <c r="M686" s="284" t="s">
        <v>1306</v>
      </c>
      <c r="N686" s="284" t="s">
        <v>658</v>
      </c>
      <c r="O686" s="284" t="s">
        <v>1307</v>
      </c>
      <c r="P686" s="178" t="s">
        <v>1308</v>
      </c>
      <c r="Q686" s="178" t="s">
        <v>23</v>
      </c>
      <c r="R686" s="178" t="s">
        <v>24</v>
      </c>
      <c r="AA686" s="311"/>
    </row>
    <row r="687" ht="18" customHeight="1" spans="2:28">
      <c r="B687" s="273" t="s">
        <v>1309</v>
      </c>
      <c r="C687" s="274">
        <v>268982910</v>
      </c>
      <c r="D687" s="274" t="s">
        <v>1310</v>
      </c>
      <c r="E687" s="274">
        <v>17136866769</v>
      </c>
      <c r="F687" s="274" t="s">
        <v>107</v>
      </c>
      <c r="G687" s="274">
        <v>1000</v>
      </c>
      <c r="H687" s="274">
        <v>17665435181</v>
      </c>
      <c r="I687" s="274" t="s">
        <v>988</v>
      </c>
      <c r="J687" s="285" t="s">
        <v>109</v>
      </c>
      <c r="K687" s="276" t="s">
        <v>989</v>
      </c>
      <c r="L687" s="273" t="s">
        <v>1309</v>
      </c>
      <c r="M687" s="286">
        <v>43800</v>
      </c>
      <c r="N687" s="287">
        <v>4928.12</v>
      </c>
      <c r="O687" s="287">
        <v>699</v>
      </c>
      <c r="P687" s="287">
        <v>699</v>
      </c>
      <c r="Q687" s="305" t="s">
        <v>31</v>
      </c>
      <c r="R687" s="286">
        <v>43910</v>
      </c>
      <c r="S687" s="87"/>
      <c r="T687" s="6"/>
      <c r="U687" s="6"/>
      <c r="V687" s="6"/>
      <c r="W687" s="6"/>
      <c r="X687" s="6"/>
      <c r="Y687" s="6"/>
      <c r="Z687" s="6"/>
      <c r="AA687" s="124"/>
      <c r="AB687" s="6"/>
    </row>
    <row r="688" ht="18" customHeight="1" spans="2:28">
      <c r="B688" s="273" t="s">
        <v>1311</v>
      </c>
      <c r="C688" s="274">
        <v>630678610</v>
      </c>
      <c r="D688" s="274" t="s">
        <v>1312</v>
      </c>
      <c r="E688" s="274">
        <v>17136866682</v>
      </c>
      <c r="F688" s="274" t="s">
        <v>107</v>
      </c>
      <c r="G688" s="274">
        <v>1000</v>
      </c>
      <c r="H688" s="274">
        <v>13422075559</v>
      </c>
      <c r="I688" s="274" t="s">
        <v>567</v>
      </c>
      <c r="J688" s="288" t="s">
        <v>29</v>
      </c>
      <c r="K688" s="276" t="s">
        <v>568</v>
      </c>
      <c r="L688" s="273" t="s">
        <v>1311</v>
      </c>
      <c r="M688" s="286">
        <v>43804</v>
      </c>
      <c r="N688" s="287">
        <v>0</v>
      </c>
      <c r="O688" s="287">
        <v>1999</v>
      </c>
      <c r="P688" s="287">
        <v>1999</v>
      </c>
      <c r="Q688" s="305" t="s">
        <v>31</v>
      </c>
      <c r="R688" s="286">
        <v>43805</v>
      </c>
      <c r="S688" s="87"/>
      <c r="T688" s="6"/>
      <c r="U688" s="6"/>
      <c r="V688" s="6"/>
      <c r="W688" s="6"/>
      <c r="X688" s="6"/>
      <c r="Y688" s="6"/>
      <c r="Z688" s="6"/>
      <c r="AA688" s="124"/>
      <c r="AB688" s="6"/>
    </row>
    <row r="689" ht="18" customHeight="1" spans="2:28">
      <c r="B689" s="273" t="s">
        <v>1313</v>
      </c>
      <c r="C689" s="274">
        <v>918111221</v>
      </c>
      <c r="D689" s="274" t="s">
        <v>1314</v>
      </c>
      <c r="E689" s="274">
        <v>17136866636</v>
      </c>
      <c r="F689" s="274" t="s">
        <v>107</v>
      </c>
      <c r="G689" s="274">
        <v>1000</v>
      </c>
      <c r="H689" s="274">
        <v>13422075559</v>
      </c>
      <c r="I689" s="274" t="s">
        <v>567</v>
      </c>
      <c r="J689" s="288" t="s">
        <v>29</v>
      </c>
      <c r="K689" s="276" t="s">
        <v>568</v>
      </c>
      <c r="L689" s="273" t="s">
        <v>1313</v>
      </c>
      <c r="M689" s="286">
        <v>43804</v>
      </c>
      <c r="N689" s="287">
        <v>0</v>
      </c>
      <c r="O689" s="287">
        <v>1999</v>
      </c>
      <c r="P689" s="287">
        <v>1999</v>
      </c>
      <c r="Q689" s="305" t="s">
        <v>31</v>
      </c>
      <c r="R689" s="286">
        <v>43805</v>
      </c>
      <c r="S689" s="87"/>
      <c r="T689" s="6"/>
      <c r="U689" s="6"/>
      <c r="V689" s="6"/>
      <c r="W689" s="6"/>
      <c r="X689" s="6"/>
      <c r="Y689" s="6"/>
      <c r="Z689" s="6"/>
      <c r="AA689" s="124"/>
      <c r="AB689" s="6"/>
    </row>
    <row r="690" ht="18" customHeight="1" spans="2:28">
      <c r="B690" s="273" t="s">
        <v>1315</v>
      </c>
      <c r="C690" s="274">
        <v>600095235</v>
      </c>
      <c r="D690" s="274" t="s">
        <v>1316</v>
      </c>
      <c r="E690" s="274">
        <v>17136866637</v>
      </c>
      <c r="F690" s="274" t="s">
        <v>107</v>
      </c>
      <c r="G690" s="274">
        <v>1000</v>
      </c>
      <c r="H690" s="274">
        <v>13422075559</v>
      </c>
      <c r="I690" s="274" t="s">
        <v>567</v>
      </c>
      <c r="J690" s="288" t="s">
        <v>29</v>
      </c>
      <c r="K690" s="276" t="s">
        <v>568</v>
      </c>
      <c r="L690" s="273" t="s">
        <v>1315</v>
      </c>
      <c r="M690" s="286">
        <v>43804</v>
      </c>
      <c r="N690" s="287">
        <v>0</v>
      </c>
      <c r="O690" s="287">
        <v>2999</v>
      </c>
      <c r="P690" s="287">
        <v>2999</v>
      </c>
      <c r="Q690" s="305" t="s">
        <v>31</v>
      </c>
      <c r="R690" s="286">
        <v>43805</v>
      </c>
      <c r="S690" s="87"/>
      <c r="T690" s="6"/>
      <c r="U690" s="6"/>
      <c r="V690" s="6"/>
      <c r="W690" s="6"/>
      <c r="X690" s="6"/>
      <c r="Y690" s="6"/>
      <c r="Z690" s="6"/>
      <c r="AA690" s="124"/>
      <c r="AB690" s="6"/>
    </row>
    <row r="691" ht="18" customHeight="1" spans="2:28">
      <c r="B691" s="273" t="s">
        <v>1317</v>
      </c>
      <c r="C691" s="274">
        <v>215087361</v>
      </c>
      <c r="D691" s="274" t="s">
        <v>1318</v>
      </c>
      <c r="E691" s="274">
        <v>17136866623</v>
      </c>
      <c r="F691" s="274" t="s">
        <v>107</v>
      </c>
      <c r="G691" s="274">
        <v>1000</v>
      </c>
      <c r="H691" s="274">
        <v>13632223538</v>
      </c>
      <c r="I691" s="274" t="s">
        <v>567</v>
      </c>
      <c r="J691" s="289" t="s">
        <v>103</v>
      </c>
      <c r="K691" s="276" t="s">
        <v>568</v>
      </c>
      <c r="L691" s="273" t="s">
        <v>1317</v>
      </c>
      <c r="M691" s="286">
        <v>43804</v>
      </c>
      <c r="N691" s="287">
        <v>0</v>
      </c>
      <c r="O691" s="287">
        <v>2999</v>
      </c>
      <c r="P691" s="287">
        <v>2999</v>
      </c>
      <c r="Q691" s="305" t="s">
        <v>31</v>
      </c>
      <c r="R691" s="286">
        <v>43805</v>
      </c>
      <c r="S691" s="87"/>
      <c r="T691" s="6"/>
      <c r="U691" s="6"/>
      <c r="V691" s="6"/>
      <c r="W691" s="6"/>
      <c r="X691" s="6"/>
      <c r="Y691" s="6"/>
      <c r="Z691" s="6"/>
      <c r="AA691" s="124"/>
      <c r="AB691" s="6"/>
    </row>
    <row r="692" ht="18" customHeight="1" spans="2:28">
      <c r="B692" s="273" t="s">
        <v>1319</v>
      </c>
      <c r="C692" s="274">
        <v>477781296</v>
      </c>
      <c r="D692" s="274" t="s">
        <v>1320</v>
      </c>
      <c r="E692" s="274">
        <v>17136866801</v>
      </c>
      <c r="F692" s="274" t="s">
        <v>107</v>
      </c>
      <c r="G692" s="274">
        <v>1000</v>
      </c>
      <c r="H692" s="274">
        <v>13632223538</v>
      </c>
      <c r="I692" s="274" t="s">
        <v>567</v>
      </c>
      <c r="J692" s="290" t="s">
        <v>367</v>
      </c>
      <c r="K692" s="276" t="s">
        <v>568</v>
      </c>
      <c r="L692" s="273" t="s">
        <v>1319</v>
      </c>
      <c r="M692" s="286">
        <v>43804</v>
      </c>
      <c r="N692" s="287">
        <v>0</v>
      </c>
      <c r="O692" s="287">
        <v>999</v>
      </c>
      <c r="P692" s="287">
        <v>999</v>
      </c>
      <c r="Q692" s="305" t="s">
        <v>31</v>
      </c>
      <c r="R692" s="286">
        <v>43805</v>
      </c>
      <c r="S692" s="87"/>
      <c r="T692" s="6"/>
      <c r="U692" s="6"/>
      <c r="V692" s="6"/>
      <c r="W692" s="6"/>
      <c r="X692" s="6"/>
      <c r="Y692" s="6"/>
      <c r="Z692" s="6"/>
      <c r="AA692" s="124"/>
      <c r="AB692" s="6"/>
    </row>
    <row r="693" ht="18" customHeight="1" spans="2:28">
      <c r="B693" s="273" t="s">
        <v>1321</v>
      </c>
      <c r="C693" s="274">
        <v>444285451</v>
      </c>
      <c r="D693" s="274" t="s">
        <v>1322</v>
      </c>
      <c r="E693" s="274">
        <v>17136866503</v>
      </c>
      <c r="F693" s="274" t="s">
        <v>107</v>
      </c>
      <c r="G693" s="274">
        <v>1000</v>
      </c>
      <c r="H693" s="274">
        <v>17665435181</v>
      </c>
      <c r="I693" s="274" t="s">
        <v>988</v>
      </c>
      <c r="J693" s="289" t="s">
        <v>103</v>
      </c>
      <c r="K693" s="276" t="s">
        <v>989</v>
      </c>
      <c r="L693" s="273" t="s">
        <v>1321</v>
      </c>
      <c r="M693" s="286">
        <v>43804</v>
      </c>
      <c r="N693" s="287">
        <v>0</v>
      </c>
      <c r="O693" s="287">
        <v>2999</v>
      </c>
      <c r="P693" s="287">
        <v>2999</v>
      </c>
      <c r="Q693" s="305" t="s">
        <v>31</v>
      </c>
      <c r="R693" s="286">
        <v>43805</v>
      </c>
      <c r="S693" s="87"/>
      <c r="T693" s="6"/>
      <c r="U693" s="6"/>
      <c r="V693" s="6"/>
      <c r="W693" s="6"/>
      <c r="X693" s="6"/>
      <c r="Y693" s="6"/>
      <c r="Z693" s="6"/>
      <c r="AA693" s="124"/>
      <c r="AB693" s="6"/>
    </row>
    <row r="694" ht="18" customHeight="1" spans="2:28">
      <c r="B694" s="273" t="s">
        <v>1323</v>
      </c>
      <c r="C694" s="274">
        <v>349760780</v>
      </c>
      <c r="D694" s="274" t="s">
        <v>1324</v>
      </c>
      <c r="E694" s="274">
        <v>17136866613</v>
      </c>
      <c r="F694" s="274" t="s">
        <v>107</v>
      </c>
      <c r="G694" s="274">
        <v>1000</v>
      </c>
      <c r="H694" s="274">
        <v>13632223538</v>
      </c>
      <c r="I694" s="274" t="s">
        <v>567</v>
      </c>
      <c r="J694" s="290" t="s">
        <v>367</v>
      </c>
      <c r="K694" s="276" t="s">
        <v>568</v>
      </c>
      <c r="L694" s="273" t="s">
        <v>1323</v>
      </c>
      <c r="M694" s="286">
        <v>43812</v>
      </c>
      <c r="N694" s="287">
        <v>0</v>
      </c>
      <c r="O694" s="287">
        <v>2999</v>
      </c>
      <c r="P694" s="287">
        <v>2999</v>
      </c>
      <c r="Q694" s="305" t="s">
        <v>31</v>
      </c>
      <c r="R694" s="286">
        <v>43805</v>
      </c>
      <c r="S694" s="87"/>
      <c r="T694" s="6"/>
      <c r="U694" s="6"/>
      <c r="V694" s="6"/>
      <c r="W694" s="6"/>
      <c r="X694" s="6"/>
      <c r="Y694" s="6"/>
      <c r="Z694" s="6"/>
      <c r="AA694" s="124"/>
      <c r="AB694" s="6"/>
    </row>
    <row r="695" ht="18" customHeight="1" spans="2:28">
      <c r="B695" s="273" t="s">
        <v>1325</v>
      </c>
      <c r="C695" s="274">
        <v>507835794</v>
      </c>
      <c r="D695" s="274" t="s">
        <v>1326</v>
      </c>
      <c r="E695" s="274">
        <v>17136866504</v>
      </c>
      <c r="F695" s="274" t="s">
        <v>107</v>
      </c>
      <c r="G695" s="274">
        <v>1000</v>
      </c>
      <c r="H695" s="274">
        <v>17665435181</v>
      </c>
      <c r="I695" s="274" t="s">
        <v>988</v>
      </c>
      <c r="J695" s="289" t="s">
        <v>103</v>
      </c>
      <c r="K695" s="276" t="s">
        <v>989</v>
      </c>
      <c r="L695" s="273" t="s">
        <v>1325</v>
      </c>
      <c r="M695" s="286">
        <v>43816</v>
      </c>
      <c r="N695" s="287">
        <v>4787.05</v>
      </c>
      <c r="O695" s="287">
        <v>499</v>
      </c>
      <c r="P695" s="287">
        <v>499</v>
      </c>
      <c r="Q695" s="305" t="s">
        <v>31</v>
      </c>
      <c r="R695" s="286">
        <v>43805</v>
      </c>
      <c r="S695" s="87"/>
      <c r="T695" s="6"/>
      <c r="U695" s="6"/>
      <c r="V695" s="6"/>
      <c r="W695" s="6"/>
      <c r="X695" s="6"/>
      <c r="Y695" s="6"/>
      <c r="Z695" s="6"/>
      <c r="AA695" s="124"/>
      <c r="AB695" s="6"/>
    </row>
    <row r="696" ht="18" customHeight="1" spans="2:28">
      <c r="B696" s="273" t="s">
        <v>1327</v>
      </c>
      <c r="C696" s="274">
        <v>213007386</v>
      </c>
      <c r="D696" s="274" t="s">
        <v>1328</v>
      </c>
      <c r="E696" s="274">
        <v>17136866505</v>
      </c>
      <c r="F696" s="274" t="s">
        <v>107</v>
      </c>
      <c r="G696" s="274">
        <v>1000</v>
      </c>
      <c r="H696" s="274">
        <v>17665435181</v>
      </c>
      <c r="I696" s="274" t="s">
        <v>988</v>
      </c>
      <c r="J696" s="289" t="s">
        <v>103</v>
      </c>
      <c r="K696" s="276" t="s">
        <v>989</v>
      </c>
      <c r="L696" s="273" t="s">
        <v>1327</v>
      </c>
      <c r="M696" s="286">
        <v>43822</v>
      </c>
      <c r="N696" s="287">
        <v>499</v>
      </c>
      <c r="O696" s="287">
        <v>499</v>
      </c>
      <c r="P696" s="287">
        <v>499</v>
      </c>
      <c r="Q696" s="305" t="s">
        <v>31</v>
      </c>
      <c r="R696" s="286">
        <v>43805</v>
      </c>
      <c r="S696" s="87"/>
      <c r="T696" s="6"/>
      <c r="U696" s="6"/>
      <c r="V696" s="6"/>
      <c r="W696" s="6"/>
      <c r="X696" s="6"/>
      <c r="Y696" s="6"/>
      <c r="Z696" s="6"/>
      <c r="AA696" s="124"/>
      <c r="AB696" s="6"/>
    </row>
    <row r="697" ht="18" customHeight="1" spans="2:28">
      <c r="B697" s="273" t="s">
        <v>1329</v>
      </c>
      <c r="C697" s="274">
        <v>331024212</v>
      </c>
      <c r="D697" s="274" t="s">
        <v>1330</v>
      </c>
      <c r="E697" s="274">
        <v>17192711477</v>
      </c>
      <c r="F697" s="274" t="s">
        <v>27</v>
      </c>
      <c r="G697" s="274">
        <v>1000</v>
      </c>
      <c r="H697" s="274">
        <v>13545476959</v>
      </c>
      <c r="I697" s="274" t="s">
        <v>265</v>
      </c>
      <c r="J697" s="285" t="s">
        <v>109</v>
      </c>
      <c r="K697" s="276" t="s">
        <v>266</v>
      </c>
      <c r="L697" s="273" t="s">
        <v>1329</v>
      </c>
      <c r="M697" s="286">
        <v>43824</v>
      </c>
      <c r="N697" s="287">
        <v>2263.92</v>
      </c>
      <c r="O697" s="287">
        <v>499</v>
      </c>
      <c r="P697" s="287">
        <v>499</v>
      </c>
      <c r="Q697" s="305" t="s">
        <v>31</v>
      </c>
      <c r="R697" s="286">
        <v>43805</v>
      </c>
      <c r="S697" s="87"/>
      <c r="T697" s="6"/>
      <c r="U697" s="6"/>
      <c r="V697" s="6"/>
      <c r="W697" s="6"/>
      <c r="X697" s="6"/>
      <c r="Y697" s="6"/>
      <c r="Z697" s="6"/>
      <c r="AA697" s="124"/>
      <c r="AB697" s="6"/>
    </row>
    <row r="698" ht="18" customHeight="1" spans="2:28">
      <c r="B698" s="273" t="s">
        <v>1331</v>
      </c>
      <c r="C698" s="274">
        <v>113483256</v>
      </c>
      <c r="D698" s="274" t="s">
        <v>1332</v>
      </c>
      <c r="E698" s="274">
        <v>17192714406</v>
      </c>
      <c r="F698" s="274" t="s">
        <v>27</v>
      </c>
      <c r="G698" s="274">
        <v>1000</v>
      </c>
      <c r="H698" s="274">
        <v>18872118075</v>
      </c>
      <c r="I698" s="274" t="s">
        <v>389</v>
      </c>
      <c r="J698" s="291" t="s">
        <v>170</v>
      </c>
      <c r="K698" s="276" t="s">
        <v>390</v>
      </c>
      <c r="L698" s="273" t="s">
        <v>1331</v>
      </c>
      <c r="M698" s="286">
        <v>43835</v>
      </c>
      <c r="N698" s="287">
        <v>51.31</v>
      </c>
      <c r="O698" s="287">
        <v>499</v>
      </c>
      <c r="P698" s="287">
        <v>499</v>
      </c>
      <c r="Q698" s="305" t="s">
        <v>31</v>
      </c>
      <c r="R698" s="286">
        <v>43805</v>
      </c>
      <c r="S698" s="87"/>
      <c r="T698" s="6"/>
      <c r="U698" s="6"/>
      <c r="V698" s="6"/>
      <c r="W698" s="6"/>
      <c r="X698" s="6"/>
      <c r="Y698" s="6"/>
      <c r="Z698" s="6"/>
      <c r="AA698" s="124"/>
      <c r="AB698" s="6"/>
    </row>
    <row r="699" ht="18" customHeight="1" spans="2:28">
      <c r="B699" s="273" t="s">
        <v>1333</v>
      </c>
      <c r="C699" s="274">
        <v>454744757</v>
      </c>
      <c r="D699" s="274" t="s">
        <v>1334</v>
      </c>
      <c r="E699" s="274">
        <v>17136866583</v>
      </c>
      <c r="F699" s="274" t="s">
        <v>107</v>
      </c>
      <c r="G699" s="274">
        <v>1000</v>
      </c>
      <c r="H699" s="274">
        <v>17665435181</v>
      </c>
      <c r="I699" s="274" t="s">
        <v>988</v>
      </c>
      <c r="J699" s="285" t="s">
        <v>109</v>
      </c>
      <c r="K699" s="276" t="s">
        <v>989</v>
      </c>
      <c r="L699" s="273" t="s">
        <v>1333</v>
      </c>
      <c r="M699" s="286">
        <v>43835</v>
      </c>
      <c r="N699" s="287">
        <v>15911.13</v>
      </c>
      <c r="O699" s="287">
        <v>299</v>
      </c>
      <c r="P699" s="287">
        <v>299</v>
      </c>
      <c r="Q699" s="305" t="s">
        <v>31</v>
      </c>
      <c r="R699" s="286">
        <v>43805</v>
      </c>
      <c r="S699" s="87"/>
      <c r="T699" s="6"/>
      <c r="U699" s="6"/>
      <c r="V699" s="6"/>
      <c r="W699" s="6"/>
      <c r="X699" s="6"/>
      <c r="Y699" s="6"/>
      <c r="Z699" s="6"/>
      <c r="AA699" s="124"/>
      <c r="AB699" s="6"/>
    </row>
    <row r="700" ht="18" customHeight="1" spans="2:28">
      <c r="B700" s="273" t="s">
        <v>1335</v>
      </c>
      <c r="C700" s="274">
        <v>684448612</v>
      </c>
      <c r="D700" s="274" t="s">
        <v>1336</v>
      </c>
      <c r="E700" s="274">
        <v>17192715424</v>
      </c>
      <c r="F700" s="274" t="s">
        <v>27</v>
      </c>
      <c r="G700" s="274">
        <v>1000</v>
      </c>
      <c r="H700" s="274">
        <v>18672882330</v>
      </c>
      <c r="I700" s="274" t="s">
        <v>361</v>
      </c>
      <c r="J700" s="285" t="s">
        <v>109</v>
      </c>
      <c r="K700" s="276" t="s">
        <v>362</v>
      </c>
      <c r="L700" s="273" t="s">
        <v>1335</v>
      </c>
      <c r="M700" s="286">
        <v>43836</v>
      </c>
      <c r="N700" s="287">
        <v>88.76</v>
      </c>
      <c r="O700" s="287">
        <v>499</v>
      </c>
      <c r="P700" s="287">
        <v>499</v>
      </c>
      <c r="Q700" s="305" t="s">
        <v>31</v>
      </c>
      <c r="R700" s="286">
        <v>43845</v>
      </c>
      <c r="S700" s="87"/>
      <c r="T700" s="6"/>
      <c r="U700" s="6"/>
      <c r="V700" s="6"/>
      <c r="W700" s="6"/>
      <c r="X700" s="6"/>
      <c r="Y700" s="6"/>
      <c r="Z700" s="6"/>
      <c r="AA700" s="124"/>
      <c r="AB700" s="6"/>
    </row>
    <row r="701" ht="18" customHeight="1" spans="2:28">
      <c r="B701" s="275" t="s">
        <v>1337</v>
      </c>
      <c r="C701" s="274">
        <v>967409589</v>
      </c>
      <c r="D701" s="274" t="s">
        <v>1338</v>
      </c>
      <c r="E701" s="274">
        <v>17192714857</v>
      </c>
      <c r="F701" s="274" t="s">
        <v>27</v>
      </c>
      <c r="G701" s="274">
        <v>1000</v>
      </c>
      <c r="H701" s="274">
        <v>15072125895</v>
      </c>
      <c r="I701" s="274" t="s">
        <v>680</v>
      </c>
      <c r="J701" s="292" t="s">
        <v>285</v>
      </c>
      <c r="K701" s="293" t="s">
        <v>681</v>
      </c>
      <c r="L701" s="275" t="s">
        <v>1337</v>
      </c>
      <c r="M701" s="286">
        <v>43839</v>
      </c>
      <c r="N701" s="294">
        <v>7937.21</v>
      </c>
      <c r="O701" s="294">
        <v>199</v>
      </c>
      <c r="P701" s="294">
        <v>199</v>
      </c>
      <c r="Q701" s="306" t="s">
        <v>31</v>
      </c>
      <c r="R701" s="286">
        <v>43843</v>
      </c>
      <c r="S701" s="87"/>
      <c r="T701" s="6"/>
      <c r="U701" s="6"/>
      <c r="V701" s="6"/>
      <c r="W701" s="6"/>
      <c r="X701" s="6"/>
      <c r="Y701" s="6"/>
      <c r="Z701" s="6"/>
      <c r="AA701" s="124"/>
      <c r="AB701" s="6"/>
    </row>
    <row r="702" ht="18" customHeight="1" spans="2:28">
      <c r="B702" s="273" t="s">
        <v>1339</v>
      </c>
      <c r="C702" s="274">
        <v>753428435</v>
      </c>
      <c r="D702" s="274" t="s">
        <v>1340</v>
      </c>
      <c r="E702" s="274">
        <v>17136866695</v>
      </c>
      <c r="F702" s="274" t="s">
        <v>664</v>
      </c>
      <c r="G702" s="274">
        <v>1000</v>
      </c>
      <c r="H702" s="274">
        <v>13422075559</v>
      </c>
      <c r="I702" s="274" t="s">
        <v>567</v>
      </c>
      <c r="J702" s="295" t="s">
        <v>29</v>
      </c>
      <c r="K702" s="276" t="s">
        <v>568</v>
      </c>
      <c r="L702" s="273" t="s">
        <v>1339</v>
      </c>
      <c r="M702" s="286">
        <v>43842</v>
      </c>
      <c r="N702" s="287">
        <v>0</v>
      </c>
      <c r="O702" s="287">
        <v>999</v>
      </c>
      <c r="P702" s="287">
        <v>999</v>
      </c>
      <c r="Q702" s="305" t="s">
        <v>31</v>
      </c>
      <c r="R702" s="286">
        <v>43843</v>
      </c>
      <c r="S702" s="87"/>
      <c r="T702" s="6"/>
      <c r="U702" s="6"/>
      <c r="V702" s="6"/>
      <c r="W702" s="6"/>
      <c r="X702" s="6"/>
      <c r="Y702" s="6"/>
      <c r="Z702" s="6"/>
      <c r="AA702" s="124"/>
      <c r="AB702" s="6"/>
    </row>
    <row r="703" ht="18" customHeight="1" spans="2:28">
      <c r="B703" s="273" t="s">
        <v>1341</v>
      </c>
      <c r="C703" s="274">
        <v>977087809</v>
      </c>
      <c r="D703" s="274" t="s">
        <v>1342</v>
      </c>
      <c r="E703" s="274">
        <v>17192710418</v>
      </c>
      <c r="F703" s="274" t="s">
        <v>27</v>
      </c>
      <c r="G703" s="274">
        <v>1000</v>
      </c>
      <c r="H703" s="274">
        <v>13545476959</v>
      </c>
      <c r="I703" s="274" t="s">
        <v>265</v>
      </c>
      <c r="J703" s="296" t="s">
        <v>103</v>
      </c>
      <c r="K703" s="276" t="s">
        <v>266</v>
      </c>
      <c r="L703" s="273" t="s">
        <v>1341</v>
      </c>
      <c r="M703" s="286">
        <v>43843</v>
      </c>
      <c r="N703" s="287">
        <v>5000</v>
      </c>
      <c r="O703" s="287">
        <v>299</v>
      </c>
      <c r="P703" s="287">
        <v>299</v>
      </c>
      <c r="Q703" s="305" t="s">
        <v>31</v>
      </c>
      <c r="R703" s="286">
        <v>43910</v>
      </c>
      <c r="S703" s="87"/>
      <c r="T703" s="6"/>
      <c r="U703" s="6"/>
      <c r="V703" s="6"/>
      <c r="W703" s="6"/>
      <c r="X703" s="6"/>
      <c r="Y703" s="6"/>
      <c r="Z703" s="6"/>
      <c r="AA703" s="124"/>
      <c r="AB703" s="6"/>
    </row>
    <row r="704" ht="18" customHeight="1" spans="2:28">
      <c r="B704" s="273" t="s">
        <v>1343</v>
      </c>
      <c r="C704" s="274">
        <v>130750649</v>
      </c>
      <c r="D704" s="274" t="s">
        <v>1344</v>
      </c>
      <c r="E704" s="274">
        <v>17136866603</v>
      </c>
      <c r="F704" s="274" t="s">
        <v>107</v>
      </c>
      <c r="G704" s="274">
        <v>1000</v>
      </c>
      <c r="H704" s="274">
        <v>13422075559</v>
      </c>
      <c r="I704" s="274" t="s">
        <v>567</v>
      </c>
      <c r="J704" s="295" t="s">
        <v>29</v>
      </c>
      <c r="K704" s="276" t="s">
        <v>568</v>
      </c>
      <c r="L704" s="273" t="s">
        <v>1343</v>
      </c>
      <c r="M704" s="286">
        <v>43843</v>
      </c>
      <c r="N704" s="287">
        <v>0</v>
      </c>
      <c r="O704" s="287">
        <v>499</v>
      </c>
      <c r="P704" s="287">
        <v>499</v>
      </c>
      <c r="Q704" s="305" t="s">
        <v>31</v>
      </c>
      <c r="R704" s="286">
        <v>43843</v>
      </c>
      <c r="S704" s="87"/>
      <c r="T704" s="6"/>
      <c r="U704" s="6"/>
      <c r="V704" s="6"/>
      <c r="W704" s="6"/>
      <c r="X704" s="6"/>
      <c r="Y704" s="6"/>
      <c r="Z704" s="6"/>
      <c r="AA704" s="124"/>
      <c r="AB704" s="6"/>
    </row>
    <row r="705" ht="18" customHeight="1" spans="2:28">
      <c r="B705" s="273" t="s">
        <v>1345</v>
      </c>
      <c r="C705" s="274">
        <v>219126796</v>
      </c>
      <c r="D705" s="274" t="s">
        <v>1346</v>
      </c>
      <c r="E705" s="274">
        <v>17192710435</v>
      </c>
      <c r="F705" s="274" t="s">
        <v>27</v>
      </c>
      <c r="G705" s="274">
        <v>1000</v>
      </c>
      <c r="H705" s="274">
        <v>13545476959</v>
      </c>
      <c r="I705" s="274" t="s">
        <v>265</v>
      </c>
      <c r="J705" s="285" t="s">
        <v>109</v>
      </c>
      <c r="K705" s="276" t="s">
        <v>266</v>
      </c>
      <c r="L705" s="273" t="s">
        <v>1345</v>
      </c>
      <c r="M705" s="286">
        <v>43843</v>
      </c>
      <c r="N705" s="287">
        <v>4995.54</v>
      </c>
      <c r="O705" s="287">
        <v>2999</v>
      </c>
      <c r="P705" s="287">
        <v>2999</v>
      </c>
      <c r="Q705" s="305" t="s">
        <v>31</v>
      </c>
      <c r="R705" s="286">
        <v>43910</v>
      </c>
      <c r="S705" s="87"/>
      <c r="T705" s="6"/>
      <c r="U705" s="6"/>
      <c r="V705" s="6"/>
      <c r="W705" s="6"/>
      <c r="X705" s="6"/>
      <c r="Y705" s="6"/>
      <c r="Z705" s="6"/>
      <c r="AA705" s="124"/>
      <c r="AB705" s="6"/>
    </row>
    <row r="706" ht="18" customHeight="1" spans="2:28">
      <c r="B706" s="273" t="s">
        <v>1347</v>
      </c>
      <c r="C706" s="274">
        <v>181226772</v>
      </c>
      <c r="D706" s="274" t="s">
        <v>1348</v>
      </c>
      <c r="E706" s="274">
        <v>17192710422</v>
      </c>
      <c r="F706" s="274" t="s">
        <v>27</v>
      </c>
      <c r="G706" s="274">
        <v>1000</v>
      </c>
      <c r="H706" s="274">
        <v>13545476959</v>
      </c>
      <c r="I706" s="274" t="s">
        <v>265</v>
      </c>
      <c r="J706" s="296" t="s">
        <v>103</v>
      </c>
      <c r="K706" s="276" t="s">
        <v>266</v>
      </c>
      <c r="L706" s="273" t="s">
        <v>1347</v>
      </c>
      <c r="M706" s="286">
        <v>43843</v>
      </c>
      <c r="N706" s="287">
        <v>0</v>
      </c>
      <c r="O706" s="287">
        <v>999</v>
      </c>
      <c r="P706" s="287">
        <v>999</v>
      </c>
      <c r="Q706" s="305" t="s">
        <v>31</v>
      </c>
      <c r="R706" s="286">
        <v>43845</v>
      </c>
      <c r="S706" s="87"/>
      <c r="T706" s="6"/>
      <c r="U706" s="6"/>
      <c r="V706" s="6"/>
      <c r="W706" s="6"/>
      <c r="X706" s="6"/>
      <c r="Y706" s="6"/>
      <c r="Z706" s="6"/>
      <c r="AA706" s="124"/>
      <c r="AB706" s="6"/>
    </row>
    <row r="707" ht="18" customHeight="1" spans="2:28">
      <c r="B707" s="273" t="s">
        <v>1349</v>
      </c>
      <c r="C707" s="274">
        <v>454392321</v>
      </c>
      <c r="D707" s="274" t="s">
        <v>1350</v>
      </c>
      <c r="E707" s="274">
        <v>17192714895</v>
      </c>
      <c r="F707" s="274" t="s">
        <v>27</v>
      </c>
      <c r="G707" s="274">
        <v>1000</v>
      </c>
      <c r="H707" s="274">
        <v>15072125895</v>
      </c>
      <c r="I707" s="274" t="s">
        <v>680</v>
      </c>
      <c r="J707" s="296" t="s">
        <v>103</v>
      </c>
      <c r="K707" s="276" t="s">
        <v>681</v>
      </c>
      <c r="L707" s="273" t="s">
        <v>1349</v>
      </c>
      <c r="M707" s="286">
        <v>43844</v>
      </c>
      <c r="N707" s="287">
        <v>499</v>
      </c>
      <c r="O707" s="287">
        <v>499</v>
      </c>
      <c r="P707" s="287">
        <v>499</v>
      </c>
      <c r="Q707" s="305" t="s">
        <v>31</v>
      </c>
      <c r="R707" s="286">
        <v>43910</v>
      </c>
      <c r="S707" s="87"/>
      <c r="T707" s="6"/>
      <c r="U707" s="6"/>
      <c r="V707" s="6"/>
      <c r="W707" s="6"/>
      <c r="X707" s="6"/>
      <c r="Y707" s="6"/>
      <c r="Z707" s="6"/>
      <c r="AA707" s="124"/>
      <c r="AB707" s="6"/>
    </row>
    <row r="708" ht="18" customHeight="1" spans="2:28">
      <c r="B708" s="273" t="s">
        <v>1351</v>
      </c>
      <c r="C708" s="274">
        <v>682570578</v>
      </c>
      <c r="D708" s="274" t="s">
        <v>1352</v>
      </c>
      <c r="E708" s="274">
        <v>17192714454</v>
      </c>
      <c r="F708" s="274" t="s">
        <v>27</v>
      </c>
      <c r="G708" s="274">
        <v>1000</v>
      </c>
      <c r="H708" s="274">
        <v>18872118075</v>
      </c>
      <c r="I708" s="274" t="s">
        <v>389</v>
      </c>
      <c r="J708" s="291" t="s">
        <v>170</v>
      </c>
      <c r="K708" s="276" t="s">
        <v>390</v>
      </c>
      <c r="L708" s="273" t="s">
        <v>1351</v>
      </c>
      <c r="M708" s="286">
        <v>43844</v>
      </c>
      <c r="N708" s="287">
        <v>5702.62</v>
      </c>
      <c r="O708" s="297">
        <v>4999</v>
      </c>
      <c r="P708" s="297">
        <v>4999</v>
      </c>
      <c r="Q708" s="305" t="s">
        <v>31</v>
      </c>
      <c r="R708" s="286">
        <v>43910</v>
      </c>
      <c r="S708" s="127"/>
      <c r="T708" s="6"/>
      <c r="U708" s="6"/>
      <c r="V708" s="6"/>
      <c r="W708" s="6"/>
      <c r="X708" s="6"/>
      <c r="Y708" s="6"/>
      <c r="Z708" s="6"/>
      <c r="AA708" s="124"/>
      <c r="AB708" s="6"/>
    </row>
    <row r="709" ht="18" customHeight="1" spans="2:28">
      <c r="B709" s="273" t="s">
        <v>1353</v>
      </c>
      <c r="C709" s="274">
        <v>802853086</v>
      </c>
      <c r="D709" s="274" t="s">
        <v>1354</v>
      </c>
      <c r="E709" s="274">
        <v>17192714827</v>
      </c>
      <c r="F709" s="274" t="s">
        <v>27</v>
      </c>
      <c r="G709" s="274">
        <v>1000</v>
      </c>
      <c r="H709" s="274">
        <v>15072125895</v>
      </c>
      <c r="I709" s="274" t="s">
        <v>680</v>
      </c>
      <c r="J709" s="296" t="s">
        <v>103</v>
      </c>
      <c r="K709" s="276" t="s">
        <v>681</v>
      </c>
      <c r="L709" s="273" t="s">
        <v>1353</v>
      </c>
      <c r="M709" s="286">
        <v>43844</v>
      </c>
      <c r="N709" s="287">
        <v>5402.37</v>
      </c>
      <c r="O709" s="287">
        <v>4999</v>
      </c>
      <c r="P709" s="287">
        <v>4999</v>
      </c>
      <c r="Q709" s="305" t="s">
        <v>31</v>
      </c>
      <c r="R709" s="286">
        <v>43910</v>
      </c>
      <c r="S709" s="87"/>
      <c r="T709" s="6"/>
      <c r="U709" s="6"/>
      <c r="V709" s="6"/>
      <c r="W709" s="6"/>
      <c r="X709" s="6"/>
      <c r="Y709" s="6"/>
      <c r="Z709" s="6"/>
      <c r="AA709" s="124"/>
      <c r="AB709" s="6"/>
    </row>
    <row r="710" ht="18" customHeight="1" spans="2:28">
      <c r="B710" s="273" t="s">
        <v>1355</v>
      </c>
      <c r="C710" s="274">
        <v>839938800</v>
      </c>
      <c r="D710" s="274" t="s">
        <v>1356</v>
      </c>
      <c r="E710" s="274">
        <v>17192714526</v>
      </c>
      <c r="F710" s="274" t="s">
        <v>27</v>
      </c>
      <c r="G710" s="274">
        <v>1000</v>
      </c>
      <c r="H710" s="274">
        <v>18872118075</v>
      </c>
      <c r="I710" s="274" t="s">
        <v>389</v>
      </c>
      <c r="J710" s="295" t="s">
        <v>29</v>
      </c>
      <c r="K710" s="276" t="s">
        <v>390</v>
      </c>
      <c r="L710" s="273" t="s">
        <v>1355</v>
      </c>
      <c r="M710" s="286">
        <v>43847</v>
      </c>
      <c r="N710" s="287">
        <v>0.57</v>
      </c>
      <c r="O710" s="297">
        <v>899</v>
      </c>
      <c r="P710" s="297">
        <v>899</v>
      </c>
      <c r="Q710" s="305" t="s">
        <v>31</v>
      </c>
      <c r="R710" s="286">
        <v>43910</v>
      </c>
      <c r="S710" s="127"/>
      <c r="T710" s="6"/>
      <c r="U710" s="6"/>
      <c r="V710" s="6"/>
      <c r="W710" s="6"/>
      <c r="X710" s="6"/>
      <c r="Y710" s="6"/>
      <c r="Z710" s="6"/>
      <c r="AA710" s="124"/>
      <c r="AB710" s="6"/>
    </row>
    <row r="711" ht="18" customHeight="1" spans="2:28">
      <c r="B711" s="273" t="s">
        <v>1357</v>
      </c>
      <c r="C711" s="276">
        <v>514366622</v>
      </c>
      <c r="D711" s="276" t="s">
        <v>1358</v>
      </c>
      <c r="E711" s="274">
        <v>17192714826</v>
      </c>
      <c r="F711" s="274" t="s">
        <v>27</v>
      </c>
      <c r="G711" s="274">
        <v>1000</v>
      </c>
      <c r="H711" s="274">
        <v>15072125895</v>
      </c>
      <c r="I711" s="274" t="s">
        <v>680</v>
      </c>
      <c r="J711" s="296" t="s">
        <v>103</v>
      </c>
      <c r="K711" s="276" t="s">
        <v>681</v>
      </c>
      <c r="L711" s="273" t="s">
        <v>1357</v>
      </c>
      <c r="M711" s="286">
        <v>43848</v>
      </c>
      <c r="N711" s="287">
        <v>0</v>
      </c>
      <c r="O711" s="287">
        <v>599</v>
      </c>
      <c r="P711" s="287">
        <v>599</v>
      </c>
      <c r="Q711" s="307"/>
      <c r="R711" s="267"/>
      <c r="S711" s="127"/>
      <c r="T711" s="6"/>
      <c r="U711" s="6"/>
      <c r="V711" s="6"/>
      <c r="W711" s="6"/>
      <c r="X711" s="6"/>
      <c r="Y711" s="6"/>
      <c r="Z711" s="6"/>
      <c r="AA711" s="124"/>
      <c r="AB711" s="6"/>
    </row>
    <row r="712" ht="18" customHeight="1" spans="2:28">
      <c r="B712" s="273" t="s">
        <v>1359</v>
      </c>
      <c r="C712" s="274">
        <v>398503572</v>
      </c>
      <c r="D712" s="274" t="s">
        <v>1360</v>
      </c>
      <c r="E712" s="274">
        <v>17192714901</v>
      </c>
      <c r="F712" s="274" t="s">
        <v>27</v>
      </c>
      <c r="G712" s="274">
        <v>1000</v>
      </c>
      <c r="H712" s="274">
        <v>18672882330</v>
      </c>
      <c r="I712" s="274" t="s">
        <v>361</v>
      </c>
      <c r="J712" s="290" t="s">
        <v>367</v>
      </c>
      <c r="K712" s="276" t="s">
        <v>362</v>
      </c>
      <c r="L712" s="273" t="s">
        <v>1359</v>
      </c>
      <c r="M712" s="286">
        <v>43850</v>
      </c>
      <c r="N712" s="287">
        <v>0</v>
      </c>
      <c r="O712" s="287">
        <v>999</v>
      </c>
      <c r="P712" s="287">
        <v>999</v>
      </c>
      <c r="Q712" s="307"/>
      <c r="R712" s="267"/>
      <c r="S712" s="87"/>
      <c r="T712" s="6"/>
      <c r="U712" s="6"/>
      <c r="V712" s="6"/>
      <c r="W712" s="6"/>
      <c r="X712" s="6"/>
      <c r="Y712" s="6"/>
      <c r="Z712" s="6"/>
      <c r="AA712" s="124"/>
      <c r="AB712" s="6"/>
    </row>
    <row r="713" ht="18" customHeight="1" spans="2:28">
      <c r="B713" s="273" t="s">
        <v>1361</v>
      </c>
      <c r="C713" s="276">
        <v>186860011</v>
      </c>
      <c r="D713" s="276" t="s">
        <v>1362</v>
      </c>
      <c r="E713" s="274">
        <v>17192715185</v>
      </c>
      <c r="F713" s="274" t="s">
        <v>27</v>
      </c>
      <c r="G713" s="274">
        <v>1000</v>
      </c>
      <c r="H713" s="274">
        <v>15072125895</v>
      </c>
      <c r="I713" s="274" t="s">
        <v>680</v>
      </c>
      <c r="J713" s="296" t="s">
        <v>103</v>
      </c>
      <c r="K713" s="276" t="s">
        <v>681</v>
      </c>
      <c r="L713" s="273" t="s">
        <v>1361</v>
      </c>
      <c r="M713" s="286">
        <v>43850</v>
      </c>
      <c r="N713" s="287">
        <v>0.01</v>
      </c>
      <c r="O713" s="287">
        <v>499</v>
      </c>
      <c r="P713" s="287">
        <v>499</v>
      </c>
      <c r="Q713" s="305" t="s">
        <v>31</v>
      </c>
      <c r="R713" s="286">
        <v>43910</v>
      </c>
      <c r="S713" s="87"/>
      <c r="T713" s="6"/>
      <c r="U713" s="6"/>
      <c r="V713" s="6"/>
      <c r="W713" s="6"/>
      <c r="X713" s="6"/>
      <c r="Y713" s="6"/>
      <c r="Z713" s="6"/>
      <c r="AA713" s="124"/>
      <c r="AB713" s="6"/>
    </row>
    <row r="714" ht="18" customHeight="1" spans="2:28">
      <c r="B714" s="273" t="s">
        <v>1363</v>
      </c>
      <c r="C714" s="274" t="s">
        <v>1364</v>
      </c>
      <c r="D714" s="274" t="s">
        <v>1365</v>
      </c>
      <c r="E714" s="274">
        <v>18545646530</v>
      </c>
      <c r="F714" s="274" t="s">
        <v>664</v>
      </c>
      <c r="G714" s="274">
        <v>1000</v>
      </c>
      <c r="H714" s="274">
        <v>13422075559</v>
      </c>
      <c r="I714" s="274" t="s">
        <v>567</v>
      </c>
      <c r="J714" s="295" t="s">
        <v>29</v>
      </c>
      <c r="K714" s="276" t="s">
        <v>568</v>
      </c>
      <c r="L714" s="273" t="s">
        <v>1363</v>
      </c>
      <c r="M714" s="286">
        <v>43850</v>
      </c>
      <c r="N714" s="287">
        <v>0.01</v>
      </c>
      <c r="O714" s="287">
        <v>199</v>
      </c>
      <c r="P714" s="287">
        <v>199</v>
      </c>
      <c r="Q714" s="307"/>
      <c r="R714" s="267"/>
      <c r="S714" s="87"/>
      <c r="T714" s="6"/>
      <c r="U714" s="6"/>
      <c r="V714" s="6"/>
      <c r="W714" s="6"/>
      <c r="X714" s="6"/>
      <c r="Y714" s="6"/>
      <c r="Z714" s="6"/>
      <c r="AA714" s="124"/>
      <c r="AB714" s="6"/>
    </row>
    <row r="715" ht="18" customHeight="1" spans="2:28">
      <c r="B715" s="273" t="s">
        <v>1366</v>
      </c>
      <c r="C715" s="274">
        <v>941787777</v>
      </c>
      <c r="D715" s="274" t="s">
        <v>1367</v>
      </c>
      <c r="E715" s="274">
        <v>16572877634</v>
      </c>
      <c r="F715" s="274" t="s">
        <v>27</v>
      </c>
      <c r="G715" s="274">
        <v>1000</v>
      </c>
      <c r="H715" s="274">
        <v>17520439418</v>
      </c>
      <c r="I715" s="274" t="s">
        <v>377</v>
      </c>
      <c r="J715" s="289" t="s">
        <v>285</v>
      </c>
      <c r="K715" s="276" t="s">
        <v>378</v>
      </c>
      <c r="L715" s="273" t="s">
        <v>1366</v>
      </c>
      <c r="M715" s="286">
        <v>43850</v>
      </c>
      <c r="N715" s="287">
        <v>0.83</v>
      </c>
      <c r="O715" s="287">
        <v>1999</v>
      </c>
      <c r="P715" s="287">
        <v>1999</v>
      </c>
      <c r="Q715" s="276" t="s">
        <v>31</v>
      </c>
      <c r="R715" s="286">
        <v>43861</v>
      </c>
      <c r="S715" s="87"/>
      <c r="T715" s="6"/>
      <c r="U715" s="6"/>
      <c r="V715" s="6"/>
      <c r="W715" s="6"/>
      <c r="X715" s="6"/>
      <c r="Y715" s="6"/>
      <c r="Z715" s="6"/>
      <c r="AA715" s="124"/>
      <c r="AB715" s="6"/>
    </row>
    <row r="716" ht="18" customHeight="1" spans="2:28">
      <c r="B716" s="273" t="s">
        <v>1368</v>
      </c>
      <c r="C716" s="274">
        <v>500397570</v>
      </c>
      <c r="D716" s="274" t="s">
        <v>1369</v>
      </c>
      <c r="E716" s="274">
        <v>17136866618</v>
      </c>
      <c r="F716" s="274" t="s">
        <v>107</v>
      </c>
      <c r="G716" s="274">
        <v>1000</v>
      </c>
      <c r="H716" s="274">
        <v>13632223538</v>
      </c>
      <c r="I716" s="274" t="s">
        <v>567</v>
      </c>
      <c r="J716" s="296" t="s">
        <v>103</v>
      </c>
      <c r="K716" s="276" t="s">
        <v>568</v>
      </c>
      <c r="L716" s="273" t="s">
        <v>1368</v>
      </c>
      <c r="M716" s="286">
        <v>43850</v>
      </c>
      <c r="N716" s="287">
        <v>0.57</v>
      </c>
      <c r="O716" s="287">
        <v>499</v>
      </c>
      <c r="P716" s="287">
        <v>499</v>
      </c>
      <c r="Q716" s="276" t="s">
        <v>31</v>
      </c>
      <c r="R716" s="286">
        <v>43910</v>
      </c>
      <c r="S716" s="87"/>
      <c r="T716" s="6"/>
      <c r="U716" s="6"/>
      <c r="V716" s="6"/>
      <c r="W716" s="6"/>
      <c r="X716" s="6"/>
      <c r="Y716" s="6"/>
      <c r="Z716" s="6"/>
      <c r="AA716" s="124"/>
      <c r="AB716" s="6"/>
    </row>
    <row r="717" ht="18" customHeight="1" spans="2:28">
      <c r="B717" s="277" t="s">
        <v>1370</v>
      </c>
      <c r="C717" s="274">
        <v>360233269</v>
      </c>
      <c r="D717" s="274" t="s">
        <v>1371</v>
      </c>
      <c r="E717" s="274">
        <v>17192714374</v>
      </c>
      <c r="F717" s="274" t="s">
        <v>27</v>
      </c>
      <c r="G717" s="274">
        <v>1000</v>
      </c>
      <c r="H717" s="274">
        <v>18872118075</v>
      </c>
      <c r="I717" s="274" t="s">
        <v>389</v>
      </c>
      <c r="J717" s="298" t="s">
        <v>170</v>
      </c>
      <c r="K717" s="276" t="s">
        <v>390</v>
      </c>
      <c r="L717" s="277" t="s">
        <v>1370</v>
      </c>
      <c r="M717" s="286">
        <v>43850</v>
      </c>
      <c r="N717" s="299">
        <v>4956.99</v>
      </c>
      <c r="O717" s="300">
        <v>399</v>
      </c>
      <c r="P717" s="300">
        <v>399</v>
      </c>
      <c r="Q717" s="305" t="s">
        <v>31</v>
      </c>
      <c r="R717" s="286">
        <v>43910</v>
      </c>
      <c r="S717" s="127"/>
      <c r="T717" s="6"/>
      <c r="U717" s="6"/>
      <c r="V717" s="6"/>
      <c r="W717" s="6"/>
      <c r="X717" s="6"/>
      <c r="Y717" s="6"/>
      <c r="Z717" s="6"/>
      <c r="AA717" s="124"/>
      <c r="AB717" s="6"/>
    </row>
    <row r="718" ht="18" customHeight="1" spans="2:28">
      <c r="B718" s="273" t="s">
        <v>1372</v>
      </c>
      <c r="C718" s="274">
        <v>489371538</v>
      </c>
      <c r="D718" s="274" t="s">
        <v>1373</v>
      </c>
      <c r="E718" s="274">
        <v>16574121485</v>
      </c>
      <c r="F718" s="274" t="s">
        <v>27</v>
      </c>
      <c r="G718" s="274">
        <v>1000</v>
      </c>
      <c r="H718" s="274">
        <v>17720254512</v>
      </c>
      <c r="I718" s="274" t="s">
        <v>253</v>
      </c>
      <c r="J718" s="301" t="s">
        <v>294</v>
      </c>
      <c r="K718" s="276" t="s">
        <v>254</v>
      </c>
      <c r="L718" s="273" t="s">
        <v>1372</v>
      </c>
      <c r="M718" s="286">
        <v>43851</v>
      </c>
      <c r="N718" s="287">
        <v>0.07</v>
      </c>
      <c r="O718" s="287">
        <v>499</v>
      </c>
      <c r="P718" s="287">
        <v>499</v>
      </c>
      <c r="Q718" s="276" t="s">
        <v>31</v>
      </c>
      <c r="R718" s="286">
        <v>43894</v>
      </c>
      <c r="S718" s="87"/>
      <c r="T718" s="6"/>
      <c r="U718" s="6"/>
      <c r="V718" s="6"/>
      <c r="W718" s="6"/>
      <c r="X718" s="6"/>
      <c r="Y718" s="6"/>
      <c r="Z718" s="6"/>
      <c r="AA718" s="124"/>
      <c r="AB718" s="6"/>
    </row>
    <row r="719" ht="18" customHeight="1" spans="2:28">
      <c r="B719" s="273" t="s">
        <v>1374</v>
      </c>
      <c r="C719" s="274">
        <v>845490762</v>
      </c>
      <c r="D719" s="274" t="s">
        <v>1375</v>
      </c>
      <c r="E719" s="274">
        <v>17136866512</v>
      </c>
      <c r="F719" s="274" t="s">
        <v>664</v>
      </c>
      <c r="G719" s="274">
        <v>1000</v>
      </c>
      <c r="H719" s="274">
        <v>13422075559</v>
      </c>
      <c r="I719" s="274" t="s">
        <v>567</v>
      </c>
      <c r="J719" s="295" t="s">
        <v>29</v>
      </c>
      <c r="K719" s="276" t="s">
        <v>568</v>
      </c>
      <c r="L719" s="273" t="s">
        <v>1374</v>
      </c>
      <c r="M719" s="286">
        <v>43853</v>
      </c>
      <c r="N719" s="287">
        <v>0.23</v>
      </c>
      <c r="O719" s="287">
        <v>199</v>
      </c>
      <c r="P719" s="287">
        <v>199</v>
      </c>
      <c r="Q719" s="307"/>
      <c r="R719" s="267"/>
      <c r="S719" s="87"/>
      <c r="T719" s="6"/>
      <c r="U719" s="6"/>
      <c r="V719" s="6"/>
      <c r="W719" s="6"/>
      <c r="X719" s="6"/>
      <c r="Y719" s="6"/>
      <c r="Z719" s="6"/>
      <c r="AA719" s="124"/>
      <c r="AB719" s="6"/>
    </row>
    <row r="720" ht="18" customHeight="1" spans="2:28">
      <c r="B720" s="273" t="s">
        <v>1376</v>
      </c>
      <c r="C720" s="274">
        <v>988088279</v>
      </c>
      <c r="D720" s="274" t="s">
        <v>1377</v>
      </c>
      <c r="E720" s="274">
        <v>16741725439</v>
      </c>
      <c r="F720" s="274" t="s">
        <v>27</v>
      </c>
      <c r="G720" s="274">
        <v>1000</v>
      </c>
      <c r="H720" s="274">
        <v>18327671812</v>
      </c>
      <c r="I720" s="274" t="s">
        <v>247</v>
      </c>
      <c r="J720" s="295" t="s">
        <v>29</v>
      </c>
      <c r="K720" s="276" t="s">
        <v>298</v>
      </c>
      <c r="L720" s="273" t="s">
        <v>1376</v>
      </c>
      <c r="M720" s="286">
        <v>43854</v>
      </c>
      <c r="N720" s="287">
        <v>337.57</v>
      </c>
      <c r="O720" s="297">
        <v>199</v>
      </c>
      <c r="P720" s="297">
        <v>199</v>
      </c>
      <c r="Q720" s="308" t="s">
        <v>31</v>
      </c>
      <c r="R720" s="286">
        <v>43869</v>
      </c>
      <c r="S720" s="127"/>
      <c r="T720" s="6"/>
      <c r="U720" s="6"/>
      <c r="V720" s="6"/>
      <c r="W720" s="6"/>
      <c r="X720" s="6"/>
      <c r="Y720" s="6"/>
      <c r="Z720" s="6"/>
      <c r="AA720" s="124"/>
      <c r="AB720" s="6"/>
    </row>
    <row r="721" ht="18" customHeight="1" spans="2:28">
      <c r="B721" s="277" t="s">
        <v>1378</v>
      </c>
      <c r="C721" s="274">
        <v>104951308</v>
      </c>
      <c r="D721" s="274" t="s">
        <v>1379</v>
      </c>
      <c r="E721" s="274">
        <v>16741725445</v>
      </c>
      <c r="F721" s="274" t="s">
        <v>27</v>
      </c>
      <c r="G721" s="274">
        <v>1000</v>
      </c>
      <c r="H721" s="274">
        <v>18327671812</v>
      </c>
      <c r="I721" s="274" t="s">
        <v>247</v>
      </c>
      <c r="J721" s="302" t="s">
        <v>29</v>
      </c>
      <c r="K721" s="276" t="s">
        <v>298</v>
      </c>
      <c r="L721" s="277" t="s">
        <v>1378</v>
      </c>
      <c r="M721" s="286">
        <v>43860</v>
      </c>
      <c r="N721" s="299">
        <v>3999</v>
      </c>
      <c r="O721" s="299">
        <v>3999</v>
      </c>
      <c r="P721" s="299">
        <v>3999</v>
      </c>
      <c r="Q721" s="309" t="s">
        <v>31</v>
      </c>
      <c r="R721" s="286">
        <v>43869</v>
      </c>
      <c r="S721" s="310"/>
      <c r="T721" s="6"/>
      <c r="U721" s="6"/>
      <c r="V721" s="6"/>
      <c r="W721" s="6"/>
      <c r="X721" s="6"/>
      <c r="Y721" s="6"/>
      <c r="Z721" s="6"/>
      <c r="AA721" s="124"/>
      <c r="AB721" s="6"/>
    </row>
    <row r="722" ht="18" customHeight="1" spans="2:28">
      <c r="B722" s="273" t="s">
        <v>1380</v>
      </c>
      <c r="C722" s="274">
        <v>653234061</v>
      </c>
      <c r="D722" s="274" t="s">
        <v>1381</v>
      </c>
      <c r="E722" s="274">
        <v>16572201241</v>
      </c>
      <c r="F722" s="274" t="s">
        <v>27</v>
      </c>
      <c r="G722" s="274">
        <v>1000</v>
      </c>
      <c r="H722" s="274">
        <v>17720254512</v>
      </c>
      <c r="I722" s="274" t="s">
        <v>253</v>
      </c>
      <c r="J722" s="296" t="s">
        <v>103</v>
      </c>
      <c r="K722" s="276" t="s">
        <v>254</v>
      </c>
      <c r="L722" s="273" t="s">
        <v>1380</v>
      </c>
      <c r="M722" s="286">
        <v>43864</v>
      </c>
      <c r="N722" s="287">
        <v>1999.18</v>
      </c>
      <c r="O722" s="287">
        <v>1999</v>
      </c>
      <c r="P722" s="287">
        <v>1999</v>
      </c>
      <c r="Q722" s="276" t="s">
        <v>31</v>
      </c>
      <c r="R722" s="286">
        <v>43867</v>
      </c>
      <c r="S722" s="8"/>
      <c r="T722" s="6"/>
      <c r="U722" s="6"/>
      <c r="V722" s="6"/>
      <c r="W722" s="6"/>
      <c r="X722" s="6"/>
      <c r="Y722" s="6"/>
      <c r="Z722" s="6"/>
      <c r="AA722" s="124"/>
      <c r="AB722" s="6"/>
    </row>
    <row r="723" ht="18" customHeight="1" spans="2:28">
      <c r="B723" s="273" t="s">
        <v>1382</v>
      </c>
      <c r="C723" s="274">
        <v>122195321</v>
      </c>
      <c r="D723" s="274" t="s">
        <v>1383</v>
      </c>
      <c r="E723" s="274">
        <v>17135384592</v>
      </c>
      <c r="F723" s="274" t="s">
        <v>27</v>
      </c>
      <c r="G723" s="274">
        <v>1000</v>
      </c>
      <c r="H723" s="274">
        <v>17720254512</v>
      </c>
      <c r="I723" s="274" t="s">
        <v>253</v>
      </c>
      <c r="J723" s="301" t="s">
        <v>294</v>
      </c>
      <c r="K723" s="276" t="s">
        <v>254</v>
      </c>
      <c r="L723" s="273" t="s">
        <v>1382</v>
      </c>
      <c r="M723" s="286">
        <v>43868</v>
      </c>
      <c r="N723" s="287">
        <v>199</v>
      </c>
      <c r="O723" s="287">
        <v>199</v>
      </c>
      <c r="P723" s="287">
        <v>199</v>
      </c>
      <c r="Q723" s="276" t="s">
        <v>31</v>
      </c>
      <c r="R723" s="286">
        <v>43868</v>
      </c>
      <c r="S723" s="8"/>
      <c r="T723" s="6"/>
      <c r="U723" s="6"/>
      <c r="V723" s="6"/>
      <c r="W723" s="6"/>
      <c r="X723" s="6"/>
      <c r="Y723" s="6"/>
      <c r="Z723" s="6"/>
      <c r="AA723" s="124"/>
      <c r="AB723" s="6"/>
    </row>
    <row r="724" ht="18" customHeight="1" spans="2:28">
      <c r="B724" s="273" t="s">
        <v>1384</v>
      </c>
      <c r="C724" s="274">
        <v>775043960</v>
      </c>
      <c r="D724" s="274" t="s">
        <v>1385</v>
      </c>
      <c r="E724" s="274">
        <v>17038923334</v>
      </c>
      <c r="F724" s="274" t="s">
        <v>27</v>
      </c>
      <c r="G724" s="274">
        <v>1000</v>
      </c>
      <c r="H724" s="274">
        <v>18771691121</v>
      </c>
      <c r="I724" s="274" t="s">
        <v>258</v>
      </c>
      <c r="J724" s="296" t="s">
        <v>103</v>
      </c>
      <c r="K724" s="276" t="s">
        <v>259</v>
      </c>
      <c r="L724" s="273" t="s">
        <v>1384</v>
      </c>
      <c r="M724" s="286">
        <v>43872</v>
      </c>
      <c r="N724" s="287">
        <v>0.22</v>
      </c>
      <c r="O724" s="287">
        <v>2999</v>
      </c>
      <c r="P724" s="287">
        <v>2999</v>
      </c>
      <c r="Q724" s="276" t="s">
        <v>31</v>
      </c>
      <c r="R724" s="286">
        <v>43894</v>
      </c>
      <c r="S724" s="127"/>
      <c r="T724" s="6"/>
      <c r="U724" s="6"/>
      <c r="V724" s="6"/>
      <c r="W724" s="6"/>
      <c r="X724" s="6"/>
      <c r="Y724" s="6"/>
      <c r="Z724" s="6"/>
      <c r="AA724" s="124"/>
      <c r="AB724" s="6"/>
    </row>
    <row r="725" ht="18" customHeight="1" spans="2:28">
      <c r="B725" s="278" t="s">
        <v>1386</v>
      </c>
      <c r="C725" s="274">
        <v>162832708</v>
      </c>
      <c r="D725" s="274" t="s">
        <v>1387</v>
      </c>
      <c r="E725" s="274">
        <v>16741725467</v>
      </c>
      <c r="F725" s="274" t="s">
        <v>27</v>
      </c>
      <c r="G725" s="274">
        <v>1000</v>
      </c>
      <c r="H725" s="274">
        <v>13545472582</v>
      </c>
      <c r="I725" s="274" t="s">
        <v>370</v>
      </c>
      <c r="J725" s="289" t="s">
        <v>285</v>
      </c>
      <c r="K725" s="276" t="s">
        <v>371</v>
      </c>
      <c r="L725" s="278" t="s">
        <v>1386</v>
      </c>
      <c r="M725" s="286">
        <v>43873</v>
      </c>
      <c r="N725" s="287">
        <v>7741.22</v>
      </c>
      <c r="O725" s="287">
        <v>999</v>
      </c>
      <c r="P725" s="287">
        <v>999</v>
      </c>
      <c r="Q725" s="276" t="s">
        <v>31</v>
      </c>
      <c r="R725" s="286">
        <v>43876</v>
      </c>
      <c r="S725" s="87"/>
      <c r="T725" s="6"/>
      <c r="U725" s="6"/>
      <c r="V725" s="6"/>
      <c r="W725" s="6"/>
      <c r="X725" s="6"/>
      <c r="Y725" s="6"/>
      <c r="Z725" s="6"/>
      <c r="AA725" s="124"/>
      <c r="AB725" s="6"/>
    </row>
    <row r="726" ht="18" customHeight="1" spans="2:28">
      <c r="B726" s="278" t="s">
        <v>1388</v>
      </c>
      <c r="C726" s="274">
        <v>820919393</v>
      </c>
      <c r="D726" s="274" t="s">
        <v>1389</v>
      </c>
      <c r="E726" s="274">
        <v>16741725494</v>
      </c>
      <c r="F726" s="274" t="s">
        <v>27</v>
      </c>
      <c r="G726" s="274">
        <v>1000</v>
      </c>
      <c r="H726" s="274">
        <v>13545472582</v>
      </c>
      <c r="I726" s="274" t="s">
        <v>370</v>
      </c>
      <c r="J726" s="289" t="s">
        <v>285</v>
      </c>
      <c r="K726" s="276" t="s">
        <v>371</v>
      </c>
      <c r="L726" s="278" t="s">
        <v>1388</v>
      </c>
      <c r="M726" s="286">
        <v>43873</v>
      </c>
      <c r="N726" s="287">
        <v>4860.72</v>
      </c>
      <c r="O726" s="287">
        <v>399</v>
      </c>
      <c r="P726" s="287">
        <v>399</v>
      </c>
      <c r="Q726" s="276" t="s">
        <v>31</v>
      </c>
      <c r="R726" s="286">
        <v>43883</v>
      </c>
      <c r="S726" s="87"/>
      <c r="T726" s="6"/>
      <c r="U726" s="6"/>
      <c r="V726" s="6"/>
      <c r="W726" s="6"/>
      <c r="X726" s="6"/>
      <c r="Y726" s="6"/>
      <c r="Z726" s="6"/>
      <c r="AA726" s="124"/>
      <c r="AB726" s="6"/>
    </row>
    <row r="727" ht="18" customHeight="1" spans="2:28">
      <c r="B727" s="312" t="s">
        <v>1390</v>
      </c>
      <c r="C727" s="313">
        <v>509728402</v>
      </c>
      <c r="D727" s="313" t="s">
        <v>1391</v>
      </c>
      <c r="E727" s="313">
        <v>16741725653</v>
      </c>
      <c r="F727" s="313" t="s">
        <v>27</v>
      </c>
      <c r="G727" s="314">
        <v>1000</v>
      </c>
      <c r="H727" s="314">
        <v>18771678907</v>
      </c>
      <c r="I727" s="313" t="s">
        <v>409</v>
      </c>
      <c r="J727" s="331" t="s">
        <v>29</v>
      </c>
      <c r="K727" s="332" t="s">
        <v>410</v>
      </c>
      <c r="L727" s="312" t="s">
        <v>1390</v>
      </c>
      <c r="M727" s="333">
        <v>43873</v>
      </c>
      <c r="N727" s="334">
        <v>8936.1</v>
      </c>
      <c r="O727" s="334">
        <v>2999</v>
      </c>
      <c r="P727" s="335">
        <v>0</v>
      </c>
      <c r="Q727" s="332" t="s">
        <v>31</v>
      </c>
      <c r="R727" s="333">
        <v>43883</v>
      </c>
      <c r="S727" s="371" t="s">
        <v>1392</v>
      </c>
      <c r="T727" s="6"/>
      <c r="U727" s="6"/>
      <c r="V727" s="6"/>
      <c r="W727" s="6"/>
      <c r="X727" s="6"/>
      <c r="Y727" s="6"/>
      <c r="Z727" s="6"/>
      <c r="AA727" s="124"/>
      <c r="AB727" s="6"/>
    </row>
    <row r="728" ht="18" customHeight="1" spans="2:28">
      <c r="B728" s="315" t="s">
        <v>1393</v>
      </c>
      <c r="C728" s="316">
        <v>721966099</v>
      </c>
      <c r="D728" s="316" t="s">
        <v>1394</v>
      </c>
      <c r="E728" s="316">
        <v>17136866624</v>
      </c>
      <c r="F728" s="316" t="s">
        <v>107</v>
      </c>
      <c r="G728" s="317">
        <v>1000</v>
      </c>
      <c r="H728" s="317">
        <v>13632223538</v>
      </c>
      <c r="I728" s="316" t="s">
        <v>567</v>
      </c>
      <c r="J728" s="336" t="s">
        <v>103</v>
      </c>
      <c r="K728" s="332" t="s">
        <v>568</v>
      </c>
      <c r="L728" s="315" t="s">
        <v>1393</v>
      </c>
      <c r="M728" s="333">
        <v>43873</v>
      </c>
      <c r="N728" s="334">
        <v>4765.62</v>
      </c>
      <c r="O728" s="334">
        <v>1999</v>
      </c>
      <c r="P728" s="337">
        <v>0</v>
      </c>
      <c r="Q728" s="332" t="s">
        <v>31</v>
      </c>
      <c r="R728" s="333">
        <v>43913</v>
      </c>
      <c r="S728" s="371" t="s">
        <v>1392</v>
      </c>
      <c r="T728" s="6"/>
      <c r="U728" s="6"/>
      <c r="V728" s="6"/>
      <c r="W728" s="6"/>
      <c r="X728" s="6"/>
      <c r="Y728" s="6"/>
      <c r="Z728" s="6"/>
      <c r="AA728" s="124"/>
      <c r="AB728" s="6"/>
    </row>
    <row r="729" ht="18" customHeight="1" spans="2:28">
      <c r="B729" s="315" t="s">
        <v>1395</v>
      </c>
      <c r="C729" s="316">
        <v>801242281</v>
      </c>
      <c r="D729" s="316" t="s">
        <v>1396</v>
      </c>
      <c r="E729" s="316">
        <v>17192712248</v>
      </c>
      <c r="F729" s="316" t="s">
        <v>27</v>
      </c>
      <c r="G729" s="317">
        <v>1000</v>
      </c>
      <c r="H729" s="317">
        <v>17720254512</v>
      </c>
      <c r="I729" s="316" t="s">
        <v>253</v>
      </c>
      <c r="J729" s="336" t="s">
        <v>103</v>
      </c>
      <c r="K729" s="332" t="s">
        <v>254</v>
      </c>
      <c r="L729" s="315" t="s">
        <v>1395</v>
      </c>
      <c r="M729" s="333">
        <v>43873</v>
      </c>
      <c r="N729" s="334">
        <v>4863.4</v>
      </c>
      <c r="O729" s="334">
        <v>599</v>
      </c>
      <c r="P729" s="337">
        <v>0</v>
      </c>
      <c r="Q729" s="332" t="s">
        <v>31</v>
      </c>
      <c r="R729" s="333">
        <v>43895</v>
      </c>
      <c r="S729" s="371" t="s">
        <v>1392</v>
      </c>
      <c r="T729" s="6"/>
      <c r="U729" s="6"/>
      <c r="V729" s="6"/>
      <c r="W729" s="6"/>
      <c r="X729" s="6"/>
      <c r="Y729" s="6"/>
      <c r="Z729" s="6"/>
      <c r="AA729" s="124"/>
      <c r="AB729" s="6"/>
    </row>
    <row r="730" ht="18" customHeight="1" spans="2:28">
      <c r="B730" s="277" t="s">
        <v>1397</v>
      </c>
      <c r="C730" s="274">
        <v>876836310</v>
      </c>
      <c r="D730" s="274" t="s">
        <v>1398</v>
      </c>
      <c r="E730" s="274">
        <v>17192710432</v>
      </c>
      <c r="F730" s="274" t="s">
        <v>27</v>
      </c>
      <c r="G730" s="274">
        <v>1000</v>
      </c>
      <c r="H730" s="274">
        <v>13545476959</v>
      </c>
      <c r="I730" s="274" t="s">
        <v>265</v>
      </c>
      <c r="J730" s="338" t="s">
        <v>109</v>
      </c>
      <c r="K730" s="309" t="s">
        <v>266</v>
      </c>
      <c r="L730" s="277" t="s">
        <v>1397</v>
      </c>
      <c r="M730" s="339">
        <v>43879</v>
      </c>
      <c r="N730" s="299">
        <v>2875.49</v>
      </c>
      <c r="O730" s="299">
        <v>2999</v>
      </c>
      <c r="P730" s="299">
        <v>2999</v>
      </c>
      <c r="Q730" s="309" t="s">
        <v>31</v>
      </c>
      <c r="R730" s="339">
        <v>43913</v>
      </c>
      <c r="S730" s="87"/>
      <c r="T730" s="6"/>
      <c r="U730" s="6"/>
      <c r="V730" s="6"/>
      <c r="W730" s="6"/>
      <c r="X730" s="6"/>
      <c r="Y730" s="6"/>
      <c r="Z730" s="6"/>
      <c r="AA730" s="124"/>
      <c r="AB730" s="6"/>
    </row>
    <row r="731" ht="18" customHeight="1" spans="2:28">
      <c r="B731" s="318" t="s">
        <v>1399</v>
      </c>
      <c r="C731" s="274">
        <v>197257194</v>
      </c>
      <c r="D731" s="274" t="s">
        <v>1400</v>
      </c>
      <c r="E731" s="274">
        <v>16741725476</v>
      </c>
      <c r="F731" s="274" t="s">
        <v>27</v>
      </c>
      <c r="G731" s="319">
        <v>1000</v>
      </c>
      <c r="H731" s="319">
        <v>13545472582</v>
      </c>
      <c r="I731" s="274" t="s">
        <v>370</v>
      </c>
      <c r="J731" s="340" t="s">
        <v>285</v>
      </c>
      <c r="K731" s="341" t="s">
        <v>371</v>
      </c>
      <c r="L731" s="318" t="s">
        <v>1399</v>
      </c>
      <c r="M731" s="92">
        <v>43879</v>
      </c>
      <c r="N731" s="342">
        <v>4865.05</v>
      </c>
      <c r="O731" s="342">
        <v>2999</v>
      </c>
      <c r="P731" s="342">
        <v>2999</v>
      </c>
      <c r="Q731" s="341" t="s">
        <v>31</v>
      </c>
      <c r="R731" s="92">
        <v>43883</v>
      </c>
      <c r="S731" s="87"/>
      <c r="T731" s="6"/>
      <c r="U731" s="6"/>
      <c r="V731" s="6"/>
      <c r="W731" s="6"/>
      <c r="X731" s="6"/>
      <c r="Y731" s="6"/>
      <c r="Z731" s="6"/>
      <c r="AA731" s="124"/>
      <c r="AB731" s="6"/>
    </row>
    <row r="732" ht="18" customHeight="1" spans="2:28">
      <c r="B732" s="320" t="s">
        <v>1401</v>
      </c>
      <c r="C732" s="321">
        <v>958726554</v>
      </c>
      <c r="D732" s="321" t="s">
        <v>1402</v>
      </c>
      <c r="E732" s="321">
        <v>16741725276</v>
      </c>
      <c r="F732" s="321" t="s">
        <v>27</v>
      </c>
      <c r="G732" s="322">
        <v>1000</v>
      </c>
      <c r="H732" s="322">
        <v>13545445297</v>
      </c>
      <c r="I732" s="321" t="s">
        <v>313</v>
      </c>
      <c r="J732" s="343" t="s">
        <v>285</v>
      </c>
      <c r="K732" s="344" t="s">
        <v>314</v>
      </c>
      <c r="L732" s="320" t="s">
        <v>1401</v>
      </c>
      <c r="M732" s="345">
        <v>43879</v>
      </c>
      <c r="N732" s="346">
        <v>0</v>
      </c>
      <c r="O732" s="346">
        <f>199+999</f>
        <v>1198</v>
      </c>
      <c r="P732" s="346">
        <v>199</v>
      </c>
      <c r="Q732" s="344" t="s">
        <v>31</v>
      </c>
      <c r="R732" s="345">
        <v>43895</v>
      </c>
      <c r="S732" s="371" t="s">
        <v>1403</v>
      </c>
      <c r="T732" s="6"/>
      <c r="U732" s="6"/>
      <c r="V732" s="6"/>
      <c r="W732" s="6"/>
      <c r="X732" s="6"/>
      <c r="Y732" s="6"/>
      <c r="Z732" s="6"/>
      <c r="AA732" s="124"/>
      <c r="AB732" s="6"/>
    </row>
    <row r="733" ht="18" customHeight="1" spans="2:28">
      <c r="B733" s="323" t="s">
        <v>1404</v>
      </c>
      <c r="C733" s="274">
        <v>380651357</v>
      </c>
      <c r="D733" s="274" t="s">
        <v>1405</v>
      </c>
      <c r="E733" s="274">
        <v>17136866796</v>
      </c>
      <c r="F733" s="274" t="s">
        <v>107</v>
      </c>
      <c r="G733" s="319">
        <v>1000</v>
      </c>
      <c r="H733" s="319">
        <v>13632223538</v>
      </c>
      <c r="I733" s="274" t="s">
        <v>567</v>
      </c>
      <c r="J733" s="347" t="s">
        <v>367</v>
      </c>
      <c r="K733" s="341" t="s">
        <v>568</v>
      </c>
      <c r="L733" s="323" t="s">
        <v>1404</v>
      </c>
      <c r="M733" s="92">
        <v>43880</v>
      </c>
      <c r="N733" s="342">
        <v>9826.34</v>
      </c>
      <c r="O733" s="342">
        <v>399</v>
      </c>
      <c r="P733" s="342">
        <v>399</v>
      </c>
      <c r="Q733" s="341" t="s">
        <v>31</v>
      </c>
      <c r="R733" s="92">
        <v>43913</v>
      </c>
      <c r="S733" s="8" t="s">
        <v>1406</v>
      </c>
      <c r="T733" s="6"/>
      <c r="U733" s="6"/>
      <c r="V733" s="6"/>
      <c r="W733" s="6"/>
      <c r="X733" s="6"/>
      <c r="Y733" s="6"/>
      <c r="Z733" s="6"/>
      <c r="AA733" s="124"/>
      <c r="AB733" s="6"/>
    </row>
    <row r="734" ht="18" customHeight="1" spans="2:28">
      <c r="B734" s="323" t="s">
        <v>1407</v>
      </c>
      <c r="C734" s="274">
        <v>227784670</v>
      </c>
      <c r="D734" s="274" t="s">
        <v>1408</v>
      </c>
      <c r="E734" s="274">
        <v>17192715427</v>
      </c>
      <c r="F734" s="274" t="s">
        <v>27</v>
      </c>
      <c r="G734" s="319">
        <v>1000</v>
      </c>
      <c r="H734" s="319">
        <v>18672882330</v>
      </c>
      <c r="I734" s="274" t="s">
        <v>361</v>
      </c>
      <c r="J734" s="348" t="s">
        <v>109</v>
      </c>
      <c r="K734" s="341" t="s">
        <v>362</v>
      </c>
      <c r="L734" s="323" t="s">
        <v>1407</v>
      </c>
      <c r="M734" s="92">
        <v>43881</v>
      </c>
      <c r="N734" s="342">
        <v>0</v>
      </c>
      <c r="O734" s="342">
        <v>499</v>
      </c>
      <c r="P734" s="342">
        <v>499</v>
      </c>
      <c r="Q734" s="214"/>
      <c r="R734" s="304"/>
      <c r="S734" s="87"/>
      <c r="T734" s="6"/>
      <c r="U734" s="6"/>
      <c r="V734" s="6"/>
      <c r="W734" s="6"/>
      <c r="X734" s="6"/>
      <c r="Y734" s="6"/>
      <c r="Z734" s="6"/>
      <c r="AA734" s="124"/>
      <c r="AB734" s="6"/>
    </row>
    <row r="735" ht="18" customHeight="1" spans="2:28">
      <c r="B735" s="323" t="s">
        <v>1409</v>
      </c>
      <c r="C735" s="274">
        <v>284627321</v>
      </c>
      <c r="D735" s="274" t="s">
        <v>1410</v>
      </c>
      <c r="E735" s="274">
        <v>17136866609</v>
      </c>
      <c r="F735" s="274" t="s">
        <v>107</v>
      </c>
      <c r="G735" s="319">
        <v>1000</v>
      </c>
      <c r="H735" s="319">
        <v>13422075559</v>
      </c>
      <c r="I735" s="274" t="s">
        <v>567</v>
      </c>
      <c r="J735" s="448" t="s">
        <v>29</v>
      </c>
      <c r="K735" s="341" t="s">
        <v>568</v>
      </c>
      <c r="L735" s="323" t="s">
        <v>1409</v>
      </c>
      <c r="M735" s="92">
        <v>43881</v>
      </c>
      <c r="N735" s="342">
        <v>0.72</v>
      </c>
      <c r="O735" s="342">
        <v>199</v>
      </c>
      <c r="P735" s="342">
        <v>199</v>
      </c>
      <c r="Q735" s="341" t="s">
        <v>31</v>
      </c>
      <c r="R735" s="92">
        <v>43913</v>
      </c>
      <c r="S735" s="87"/>
      <c r="T735" s="6"/>
      <c r="U735" s="6"/>
      <c r="V735" s="6"/>
      <c r="W735" s="6"/>
      <c r="X735" s="6"/>
      <c r="Y735" s="6"/>
      <c r="Z735" s="6"/>
      <c r="AA735" s="124"/>
      <c r="AB735" s="6"/>
    </row>
    <row r="736" ht="18" customHeight="1" spans="2:28">
      <c r="B736" s="323" t="s">
        <v>1411</v>
      </c>
      <c r="C736" s="274">
        <v>550975589</v>
      </c>
      <c r="D736" s="274" t="s">
        <v>1412</v>
      </c>
      <c r="E736" s="274">
        <v>17136866602</v>
      </c>
      <c r="F736" s="274" t="s">
        <v>107</v>
      </c>
      <c r="G736" s="319">
        <v>1000</v>
      </c>
      <c r="H736" s="319">
        <v>13422075559</v>
      </c>
      <c r="I736" s="274" t="s">
        <v>567</v>
      </c>
      <c r="J736" s="349" t="s">
        <v>29</v>
      </c>
      <c r="K736" s="341" t="s">
        <v>568</v>
      </c>
      <c r="L736" s="323" t="s">
        <v>1411</v>
      </c>
      <c r="M736" s="92">
        <v>43882</v>
      </c>
      <c r="N736" s="342">
        <v>7939.23</v>
      </c>
      <c r="O736" s="342">
        <v>899</v>
      </c>
      <c r="P736" s="342">
        <v>899</v>
      </c>
      <c r="Q736" s="341" t="s">
        <v>31</v>
      </c>
      <c r="R736" s="92">
        <v>43913</v>
      </c>
      <c r="S736" s="87" t="s">
        <v>1413</v>
      </c>
      <c r="T736" s="6"/>
      <c r="U736" s="6"/>
      <c r="V736" s="6"/>
      <c r="W736" s="6"/>
      <c r="X736" s="6"/>
      <c r="Y736" s="6"/>
      <c r="Z736" s="6"/>
      <c r="AA736" s="124"/>
      <c r="AB736" s="6"/>
    </row>
    <row r="737" ht="18" customHeight="1" spans="2:28">
      <c r="B737" s="324" t="s">
        <v>1414</v>
      </c>
      <c r="C737" s="316">
        <v>891051751</v>
      </c>
      <c r="D737" s="316" t="s">
        <v>1415</v>
      </c>
      <c r="E737" s="316">
        <v>16741725455</v>
      </c>
      <c r="F737" s="316" t="s">
        <v>27</v>
      </c>
      <c r="G737" s="316">
        <v>1000</v>
      </c>
      <c r="H737" s="316">
        <v>18327671812</v>
      </c>
      <c r="I737" s="316" t="s">
        <v>247</v>
      </c>
      <c r="J737" s="350" t="s">
        <v>103</v>
      </c>
      <c r="K737" s="351" t="s">
        <v>298</v>
      </c>
      <c r="L737" s="324" t="s">
        <v>1414</v>
      </c>
      <c r="M737" s="352">
        <v>43882</v>
      </c>
      <c r="N737" s="353">
        <v>5825.73</v>
      </c>
      <c r="O737" s="354">
        <v>2999</v>
      </c>
      <c r="P737" s="355">
        <v>0</v>
      </c>
      <c r="Q737" s="372" t="s">
        <v>31</v>
      </c>
      <c r="R737" s="352">
        <v>43869</v>
      </c>
      <c r="S737" s="371" t="s">
        <v>1392</v>
      </c>
      <c r="T737" s="6"/>
      <c r="U737" s="6"/>
      <c r="V737" s="6"/>
      <c r="W737" s="6"/>
      <c r="X737" s="6"/>
      <c r="Y737" s="6"/>
      <c r="Z737" s="6"/>
      <c r="AA737" s="124"/>
      <c r="AB737" s="6"/>
    </row>
    <row r="738" ht="18" customHeight="1" spans="2:28">
      <c r="B738" s="273" t="s">
        <v>1416</v>
      </c>
      <c r="C738" s="276">
        <v>457310922</v>
      </c>
      <c r="D738" s="276" t="s">
        <v>1417</v>
      </c>
      <c r="E738" s="274">
        <v>17192714926</v>
      </c>
      <c r="F738" s="274" t="s">
        <v>27</v>
      </c>
      <c r="G738" s="274">
        <v>1000</v>
      </c>
      <c r="H738" s="274">
        <v>15072125895</v>
      </c>
      <c r="I738" s="274" t="s">
        <v>680</v>
      </c>
      <c r="J738" s="289" t="s">
        <v>285</v>
      </c>
      <c r="K738" s="276" t="s">
        <v>681</v>
      </c>
      <c r="L738" s="273" t="s">
        <v>1416</v>
      </c>
      <c r="M738" s="286">
        <v>43883</v>
      </c>
      <c r="N738" s="287">
        <v>0.69</v>
      </c>
      <c r="O738" s="287">
        <v>999</v>
      </c>
      <c r="P738" s="287">
        <v>999</v>
      </c>
      <c r="Q738" s="276" t="s">
        <v>31</v>
      </c>
      <c r="R738" s="286">
        <v>43913</v>
      </c>
      <c r="S738" s="87"/>
      <c r="T738" s="6"/>
      <c r="U738" s="6"/>
      <c r="V738" s="6"/>
      <c r="W738" s="6"/>
      <c r="X738" s="6"/>
      <c r="Y738" s="6"/>
      <c r="Z738" s="6"/>
      <c r="AA738" s="124"/>
      <c r="AB738" s="6"/>
    </row>
    <row r="739" ht="18" customHeight="1" spans="2:28">
      <c r="B739" s="329" t="s">
        <v>1418</v>
      </c>
      <c r="C739" s="316">
        <v>117373401</v>
      </c>
      <c r="D739" s="316" t="s">
        <v>1419</v>
      </c>
      <c r="E739" s="316">
        <v>16572875408</v>
      </c>
      <c r="F739" s="316" t="s">
        <v>27</v>
      </c>
      <c r="G739" s="316">
        <v>1000</v>
      </c>
      <c r="H739" s="316">
        <v>17520439418</v>
      </c>
      <c r="I739" s="316" t="s">
        <v>377</v>
      </c>
      <c r="J739" s="359" t="s">
        <v>285</v>
      </c>
      <c r="K739" s="330" t="s">
        <v>378</v>
      </c>
      <c r="L739" s="329" t="s">
        <v>1418</v>
      </c>
      <c r="M739" s="360">
        <v>43883</v>
      </c>
      <c r="N739" s="361">
        <v>9829.84</v>
      </c>
      <c r="O739" s="361">
        <v>299</v>
      </c>
      <c r="P739" s="355">
        <v>0</v>
      </c>
      <c r="Q739" s="330" t="s">
        <v>31</v>
      </c>
      <c r="R739" s="360">
        <v>43895</v>
      </c>
      <c r="S739" s="371" t="s">
        <v>1392</v>
      </c>
      <c r="T739" s="6"/>
      <c r="U739" s="6"/>
      <c r="V739" s="6"/>
      <c r="W739" s="6"/>
      <c r="X739" s="6"/>
      <c r="Y739" s="6"/>
      <c r="Z739" s="6"/>
      <c r="AA739" s="124"/>
      <c r="AB739" s="6"/>
    </row>
    <row r="740" ht="18" customHeight="1" spans="2:28">
      <c r="B740" s="273" t="s">
        <v>1420</v>
      </c>
      <c r="C740" s="276">
        <v>842990610</v>
      </c>
      <c r="D740" s="276" t="s">
        <v>1421</v>
      </c>
      <c r="E740" s="274">
        <v>16741725271</v>
      </c>
      <c r="F740" s="274" t="s">
        <v>27</v>
      </c>
      <c r="G740" s="274">
        <v>1000</v>
      </c>
      <c r="H740" s="274">
        <v>13545445297</v>
      </c>
      <c r="I740" s="274" t="s">
        <v>313</v>
      </c>
      <c r="J740" s="289" t="s">
        <v>285</v>
      </c>
      <c r="K740" s="276" t="s">
        <v>314</v>
      </c>
      <c r="L740" s="273" t="s">
        <v>1420</v>
      </c>
      <c r="M740" s="286">
        <v>43884</v>
      </c>
      <c r="N740" s="287">
        <v>0</v>
      </c>
      <c r="O740" s="287">
        <v>1999</v>
      </c>
      <c r="P740" s="287">
        <v>1999</v>
      </c>
      <c r="Q740" s="276" t="s">
        <v>31</v>
      </c>
      <c r="R740" s="286">
        <v>43895</v>
      </c>
      <c r="S740" s="87"/>
      <c r="T740" s="6"/>
      <c r="U740" s="6"/>
      <c r="V740" s="6"/>
      <c r="W740" s="6"/>
      <c r="X740" s="6"/>
      <c r="Y740" s="6"/>
      <c r="Z740" s="6"/>
      <c r="AA740" s="124"/>
      <c r="AB740" s="6"/>
    </row>
    <row r="741" ht="18" customHeight="1" spans="2:28">
      <c r="B741" s="273" t="s">
        <v>1422</v>
      </c>
      <c r="C741" s="274">
        <v>508024997</v>
      </c>
      <c r="D741" s="274" t="s">
        <v>1423</v>
      </c>
      <c r="E741" s="274">
        <v>16741725512</v>
      </c>
      <c r="F741" s="274" t="s">
        <v>27</v>
      </c>
      <c r="G741" s="274">
        <v>1000</v>
      </c>
      <c r="H741" s="274">
        <v>18327671812</v>
      </c>
      <c r="I741" s="274" t="s">
        <v>247</v>
      </c>
      <c r="J741" s="295" t="s">
        <v>29</v>
      </c>
      <c r="K741" s="276" t="s">
        <v>298</v>
      </c>
      <c r="L741" s="273" t="s">
        <v>1422</v>
      </c>
      <c r="M741" s="286">
        <v>43884</v>
      </c>
      <c r="N741" s="287">
        <v>0.88</v>
      </c>
      <c r="O741" s="287">
        <v>299</v>
      </c>
      <c r="P741" s="287">
        <v>299</v>
      </c>
      <c r="Q741" s="276" t="s">
        <v>31</v>
      </c>
      <c r="R741" s="286">
        <v>43896</v>
      </c>
      <c r="S741" s="87"/>
      <c r="T741" s="6"/>
      <c r="U741" s="6"/>
      <c r="V741" s="6"/>
      <c r="W741" s="6"/>
      <c r="X741" s="6"/>
      <c r="Y741" s="6"/>
      <c r="Z741" s="6"/>
      <c r="AA741" s="124"/>
      <c r="AB741" s="6"/>
    </row>
    <row r="742" ht="18" customHeight="1" spans="2:28">
      <c r="B742" s="273" t="s">
        <v>1424</v>
      </c>
      <c r="C742" s="274">
        <v>702488460</v>
      </c>
      <c r="D742" s="274" t="s">
        <v>1425</v>
      </c>
      <c r="E742" s="274">
        <v>16741725532</v>
      </c>
      <c r="F742" s="274" t="s">
        <v>27</v>
      </c>
      <c r="G742" s="274">
        <v>1000</v>
      </c>
      <c r="H742" s="274">
        <v>18327671812</v>
      </c>
      <c r="I742" s="274" t="s">
        <v>247</v>
      </c>
      <c r="J742" s="295" t="s">
        <v>29</v>
      </c>
      <c r="K742" s="276" t="s">
        <v>298</v>
      </c>
      <c r="L742" s="273" t="s">
        <v>1424</v>
      </c>
      <c r="M742" s="286">
        <v>43884</v>
      </c>
      <c r="N742" s="287">
        <v>0.83</v>
      </c>
      <c r="O742" s="287">
        <v>299</v>
      </c>
      <c r="P742" s="287">
        <v>299</v>
      </c>
      <c r="Q742" s="276" t="s">
        <v>31</v>
      </c>
      <c r="R742" s="286">
        <v>43893</v>
      </c>
      <c r="S742" s="87"/>
      <c r="T742" s="6"/>
      <c r="U742" s="6"/>
      <c r="V742" s="6"/>
      <c r="W742" s="6"/>
      <c r="X742" s="6"/>
      <c r="Y742" s="6"/>
      <c r="Z742" s="6"/>
      <c r="AA742" s="124"/>
      <c r="AB742" s="6"/>
    </row>
    <row r="743" ht="18" customHeight="1" spans="2:28">
      <c r="B743" s="273" t="s">
        <v>1426</v>
      </c>
      <c r="C743" s="276">
        <v>805547603</v>
      </c>
      <c r="D743" s="276" t="s">
        <v>1427</v>
      </c>
      <c r="E743" s="274">
        <v>16741725291</v>
      </c>
      <c r="F743" s="274" t="s">
        <v>27</v>
      </c>
      <c r="G743" s="274">
        <v>1000</v>
      </c>
      <c r="H743" s="274">
        <v>13545445297</v>
      </c>
      <c r="I743" s="274" t="s">
        <v>313</v>
      </c>
      <c r="J743" s="295" t="s">
        <v>29</v>
      </c>
      <c r="K743" s="276" t="s">
        <v>314</v>
      </c>
      <c r="L743" s="273" t="s">
        <v>1426</v>
      </c>
      <c r="M743" s="286">
        <v>43884</v>
      </c>
      <c r="N743" s="287">
        <v>9920.74</v>
      </c>
      <c r="O743" s="287">
        <v>299</v>
      </c>
      <c r="P743" s="287">
        <v>299</v>
      </c>
      <c r="Q743" s="276" t="s">
        <v>31</v>
      </c>
      <c r="R743" s="286">
        <v>43895</v>
      </c>
      <c r="S743" s="8" t="s">
        <v>1406</v>
      </c>
      <c r="T743" s="6"/>
      <c r="U743" s="6"/>
      <c r="V743" s="6"/>
      <c r="W743" s="6"/>
      <c r="X743" s="6"/>
      <c r="Y743" s="6"/>
      <c r="Z743" s="6"/>
      <c r="AA743" s="124"/>
      <c r="AB743" s="6"/>
    </row>
    <row r="744" ht="18" customHeight="1" spans="2:28">
      <c r="B744" s="410" t="s">
        <v>1428</v>
      </c>
      <c r="C744" s="411" t="s">
        <v>1429</v>
      </c>
      <c r="D744" s="411" t="s">
        <v>1430</v>
      </c>
      <c r="E744" s="412">
        <v>16741725257</v>
      </c>
      <c r="F744" s="412" t="s">
        <v>27</v>
      </c>
      <c r="G744" s="412">
        <v>1000</v>
      </c>
      <c r="H744" s="412">
        <v>13545445297</v>
      </c>
      <c r="I744" s="412" t="s">
        <v>313</v>
      </c>
      <c r="J744" s="413" t="s">
        <v>29</v>
      </c>
      <c r="K744" s="411" t="s">
        <v>314</v>
      </c>
      <c r="L744" s="410" t="s">
        <v>1428</v>
      </c>
      <c r="M744" s="414">
        <v>43884</v>
      </c>
      <c r="N744" s="415">
        <v>0.25</v>
      </c>
      <c r="O744" s="415">
        <f>299+499</f>
        <v>798</v>
      </c>
      <c r="P744" s="415">
        <v>299</v>
      </c>
      <c r="Q744" s="411" t="s">
        <v>31</v>
      </c>
      <c r="R744" s="414">
        <v>43895</v>
      </c>
      <c r="S744" s="371" t="s">
        <v>1431</v>
      </c>
      <c r="T744" s="6"/>
      <c r="U744" s="6"/>
      <c r="V744" s="6"/>
      <c r="W744" s="6"/>
      <c r="X744" s="6"/>
      <c r="Y744" s="6"/>
      <c r="Z744" s="6"/>
      <c r="AA744" s="124"/>
      <c r="AB744" s="6"/>
    </row>
    <row r="745" ht="18" customHeight="1" spans="2:28">
      <c r="B745" s="273" t="s">
        <v>1432</v>
      </c>
      <c r="C745" s="274">
        <v>549992547</v>
      </c>
      <c r="D745" s="274" t="s">
        <v>1433</v>
      </c>
      <c r="E745" s="274">
        <v>16572206147</v>
      </c>
      <c r="F745" s="274" t="s">
        <v>27</v>
      </c>
      <c r="G745" s="274">
        <v>1000</v>
      </c>
      <c r="H745" s="274">
        <v>17720254512</v>
      </c>
      <c r="I745" s="274" t="s">
        <v>253</v>
      </c>
      <c r="J745" s="296" t="s">
        <v>103</v>
      </c>
      <c r="K745" s="276" t="s">
        <v>254</v>
      </c>
      <c r="L745" s="273" t="s">
        <v>1432</v>
      </c>
      <c r="M745" s="286">
        <v>43885</v>
      </c>
      <c r="N745" s="287">
        <v>1999</v>
      </c>
      <c r="O745" s="287">
        <v>1999</v>
      </c>
      <c r="P745" s="287">
        <v>1999</v>
      </c>
      <c r="Q745" s="276" t="s">
        <v>31</v>
      </c>
      <c r="R745" s="286">
        <v>43895</v>
      </c>
      <c r="S745" s="87"/>
      <c r="T745" s="6"/>
      <c r="U745" s="6"/>
      <c r="V745" s="6"/>
      <c r="W745" s="6"/>
      <c r="X745" s="6"/>
      <c r="Y745" s="6"/>
      <c r="Z745" s="6"/>
      <c r="AA745" s="124"/>
      <c r="AB745" s="6"/>
    </row>
    <row r="746" ht="18" customHeight="1" spans="2:28">
      <c r="B746" s="273" t="s">
        <v>1434</v>
      </c>
      <c r="C746" s="274">
        <v>438376977</v>
      </c>
      <c r="D746" s="274" t="s">
        <v>1435</v>
      </c>
      <c r="E746" s="274">
        <v>17192714381</v>
      </c>
      <c r="F746" s="274" t="s">
        <v>27</v>
      </c>
      <c r="G746" s="274">
        <v>1000</v>
      </c>
      <c r="H746" s="274">
        <v>18872118075</v>
      </c>
      <c r="I746" s="274" t="s">
        <v>389</v>
      </c>
      <c r="J746" s="291" t="s">
        <v>170</v>
      </c>
      <c r="K746" s="276" t="s">
        <v>390</v>
      </c>
      <c r="L746" s="273" t="s">
        <v>1434</v>
      </c>
      <c r="M746" s="286">
        <v>43886</v>
      </c>
      <c r="N746" s="287">
        <v>0.11</v>
      </c>
      <c r="O746" s="287">
        <v>399</v>
      </c>
      <c r="P746" s="287">
        <v>399</v>
      </c>
      <c r="Q746" s="276" t="s">
        <v>31</v>
      </c>
      <c r="R746" s="286">
        <v>43910</v>
      </c>
      <c r="S746" s="87"/>
      <c r="T746" s="6"/>
      <c r="U746" s="6"/>
      <c r="V746" s="6"/>
      <c r="W746" s="6"/>
      <c r="X746" s="6"/>
      <c r="Y746" s="6"/>
      <c r="Z746" s="6"/>
      <c r="AA746" s="124"/>
      <c r="AB746" s="6"/>
    </row>
    <row r="747" ht="18" customHeight="1" spans="2:28">
      <c r="B747" s="273" t="s">
        <v>1436</v>
      </c>
      <c r="C747" s="276" t="s">
        <v>1437</v>
      </c>
      <c r="D747" s="276" t="s">
        <v>1438</v>
      </c>
      <c r="E747" s="274">
        <v>16741725253</v>
      </c>
      <c r="F747" s="274" t="s">
        <v>27</v>
      </c>
      <c r="G747" s="274">
        <v>1000</v>
      </c>
      <c r="H747" s="274">
        <v>13545445297</v>
      </c>
      <c r="I747" s="274" t="s">
        <v>313</v>
      </c>
      <c r="J747" s="289" t="s">
        <v>285</v>
      </c>
      <c r="K747" s="276" t="s">
        <v>314</v>
      </c>
      <c r="L747" s="273" t="s">
        <v>1436</v>
      </c>
      <c r="M747" s="286">
        <v>43886</v>
      </c>
      <c r="N747" s="287">
        <v>0.78</v>
      </c>
      <c r="O747" s="287">
        <v>999</v>
      </c>
      <c r="P747" s="287">
        <v>999</v>
      </c>
      <c r="Q747" s="276" t="s">
        <v>31</v>
      </c>
      <c r="R747" s="286">
        <v>43895</v>
      </c>
      <c r="S747" s="87"/>
      <c r="T747" s="6"/>
      <c r="U747" s="6"/>
      <c r="V747" s="6"/>
      <c r="W747" s="6"/>
      <c r="X747" s="6"/>
      <c r="Y747" s="6"/>
      <c r="Z747" s="6"/>
      <c r="AA747" s="124"/>
      <c r="AB747" s="6"/>
    </row>
    <row r="748" ht="18" customHeight="1" spans="2:28">
      <c r="B748" s="278" t="s">
        <v>1439</v>
      </c>
      <c r="C748" s="274">
        <v>102128356</v>
      </c>
      <c r="D748" s="274" t="s">
        <v>1440</v>
      </c>
      <c r="E748" s="274">
        <v>16741725721</v>
      </c>
      <c r="F748" s="274" t="s">
        <v>27</v>
      </c>
      <c r="G748" s="274">
        <v>1000</v>
      </c>
      <c r="H748" s="274">
        <v>19172865290</v>
      </c>
      <c r="I748" s="274" t="s">
        <v>28</v>
      </c>
      <c r="J748" s="295" t="s">
        <v>29</v>
      </c>
      <c r="K748" s="276" t="s">
        <v>30</v>
      </c>
      <c r="L748" s="278" t="s">
        <v>1439</v>
      </c>
      <c r="M748" s="286">
        <v>43887</v>
      </c>
      <c r="N748" s="287">
        <v>0.22</v>
      </c>
      <c r="O748" s="287">
        <v>999</v>
      </c>
      <c r="P748" s="287">
        <v>999</v>
      </c>
      <c r="Q748" s="276" t="s">
        <v>31</v>
      </c>
      <c r="R748" s="286">
        <v>43895</v>
      </c>
      <c r="S748" s="87"/>
      <c r="T748" s="6"/>
      <c r="U748" s="6"/>
      <c r="V748" s="6"/>
      <c r="W748" s="6"/>
      <c r="X748" s="6"/>
      <c r="Y748" s="6"/>
      <c r="Z748" s="6"/>
      <c r="AA748" s="124"/>
      <c r="AB748" s="6"/>
    </row>
    <row r="749" ht="18" customHeight="1" spans="2:28">
      <c r="B749" s="273" t="s">
        <v>1441</v>
      </c>
      <c r="C749" s="274">
        <v>531775249</v>
      </c>
      <c r="D749" s="274" t="s">
        <v>1442</v>
      </c>
      <c r="E749" s="274">
        <v>16741725514</v>
      </c>
      <c r="F749" s="274" t="s">
        <v>27</v>
      </c>
      <c r="G749" s="274">
        <v>1000</v>
      </c>
      <c r="H749" s="274">
        <v>18327671812</v>
      </c>
      <c r="I749" s="274" t="s">
        <v>247</v>
      </c>
      <c r="J749" s="295" t="s">
        <v>29</v>
      </c>
      <c r="K749" s="276" t="s">
        <v>298</v>
      </c>
      <c r="L749" s="273" t="s">
        <v>1441</v>
      </c>
      <c r="M749" s="286">
        <v>43887</v>
      </c>
      <c r="N749" s="287">
        <v>9329.46</v>
      </c>
      <c r="O749" s="287">
        <v>199</v>
      </c>
      <c r="P749" s="287">
        <v>199</v>
      </c>
      <c r="Q749" s="276" t="s">
        <v>31</v>
      </c>
      <c r="R749" s="286">
        <v>43895</v>
      </c>
      <c r="S749" s="87" t="s">
        <v>1443</v>
      </c>
      <c r="T749" s="6"/>
      <c r="U749" s="6"/>
      <c r="V749" s="6"/>
      <c r="W749" s="6"/>
      <c r="X749" s="6"/>
      <c r="Y749" s="6"/>
      <c r="Z749" s="6"/>
      <c r="AA749" s="124"/>
      <c r="AB749" s="6"/>
    </row>
    <row r="750" ht="18" customHeight="1" spans="2:28">
      <c r="B750" s="273" t="s">
        <v>1444</v>
      </c>
      <c r="C750" s="274">
        <v>252860486</v>
      </c>
      <c r="D750" s="274" t="s">
        <v>1445</v>
      </c>
      <c r="E750" s="274">
        <v>17192710467</v>
      </c>
      <c r="F750" s="274" t="s">
        <v>27</v>
      </c>
      <c r="G750" s="274">
        <v>1000</v>
      </c>
      <c r="H750" s="274">
        <v>13545476959</v>
      </c>
      <c r="I750" s="274" t="s">
        <v>265</v>
      </c>
      <c r="J750" s="285" t="s">
        <v>109</v>
      </c>
      <c r="K750" s="276" t="s">
        <v>266</v>
      </c>
      <c r="L750" s="273" t="s">
        <v>1444</v>
      </c>
      <c r="M750" s="286">
        <v>43888</v>
      </c>
      <c r="N750" s="287">
        <v>0.68</v>
      </c>
      <c r="O750" s="287">
        <v>499</v>
      </c>
      <c r="P750" s="287">
        <v>499</v>
      </c>
      <c r="Q750" s="276" t="s">
        <v>31</v>
      </c>
      <c r="R750" s="286">
        <v>43913</v>
      </c>
      <c r="S750" s="87"/>
      <c r="T750" s="6"/>
      <c r="U750" s="6"/>
      <c r="V750" s="6"/>
      <c r="W750" s="6"/>
      <c r="X750" s="6"/>
      <c r="Y750" s="6"/>
      <c r="Z750" s="6"/>
      <c r="AA750" s="124"/>
      <c r="AB750" s="6"/>
    </row>
    <row r="751" ht="18" customHeight="1" spans="2:28">
      <c r="B751" s="273" t="s">
        <v>1446</v>
      </c>
      <c r="C751" s="274">
        <v>790396886</v>
      </c>
      <c r="D751" s="274" t="s">
        <v>1447</v>
      </c>
      <c r="E751" s="274">
        <v>17192710413</v>
      </c>
      <c r="F751" s="274" t="s">
        <v>27</v>
      </c>
      <c r="G751" s="274">
        <v>1000</v>
      </c>
      <c r="H751" s="274">
        <v>13545476959</v>
      </c>
      <c r="I751" s="274" t="s">
        <v>265</v>
      </c>
      <c r="J751" s="296" t="s">
        <v>103</v>
      </c>
      <c r="K751" s="276" t="s">
        <v>266</v>
      </c>
      <c r="L751" s="273" t="s">
        <v>1446</v>
      </c>
      <c r="M751" s="286">
        <v>43887</v>
      </c>
      <c r="N751" s="287">
        <v>4964.02</v>
      </c>
      <c r="O751" s="287">
        <v>299</v>
      </c>
      <c r="P751" s="287">
        <v>299</v>
      </c>
      <c r="Q751" s="276" t="s">
        <v>31</v>
      </c>
      <c r="R751" s="286">
        <v>43913</v>
      </c>
      <c r="S751" s="87"/>
      <c r="T751" s="6"/>
      <c r="U751" s="6"/>
      <c r="V751" s="6"/>
      <c r="W751" s="6"/>
      <c r="X751" s="6"/>
      <c r="Y751" s="6"/>
      <c r="Z751" s="6"/>
      <c r="AA751" s="124"/>
      <c r="AB751" s="6"/>
    </row>
    <row r="752" ht="18" customHeight="1" spans="2:28">
      <c r="B752" s="273" t="s">
        <v>1448</v>
      </c>
      <c r="C752" s="274">
        <v>802500869</v>
      </c>
      <c r="D752" s="274" t="s">
        <v>1449</v>
      </c>
      <c r="E752" s="274">
        <v>16572203712</v>
      </c>
      <c r="F752" s="274" t="s">
        <v>27</v>
      </c>
      <c r="G752" s="274">
        <v>1000</v>
      </c>
      <c r="H752" s="274">
        <v>17720254512</v>
      </c>
      <c r="I752" s="274" t="s">
        <v>253</v>
      </c>
      <c r="J752" s="296" t="s">
        <v>103</v>
      </c>
      <c r="K752" s="276" t="s">
        <v>254</v>
      </c>
      <c r="L752" s="273" t="s">
        <v>1448</v>
      </c>
      <c r="M752" s="286">
        <v>43889</v>
      </c>
      <c r="N752" s="287">
        <v>0.15</v>
      </c>
      <c r="O752" s="287">
        <v>4999</v>
      </c>
      <c r="P752" s="287">
        <v>4999</v>
      </c>
      <c r="Q752" s="276" t="s">
        <v>31</v>
      </c>
      <c r="R752" s="286">
        <v>43895</v>
      </c>
      <c r="S752" s="8"/>
      <c r="T752" s="6"/>
      <c r="U752" s="6"/>
      <c r="V752" s="6"/>
      <c r="W752" s="6"/>
      <c r="X752" s="6"/>
      <c r="Y752" s="6"/>
      <c r="Z752" s="6"/>
      <c r="AA752" s="124"/>
      <c r="AB752" s="6"/>
    </row>
    <row r="753" ht="18" customHeight="1" spans="2:28">
      <c r="B753" s="273" t="s">
        <v>1450</v>
      </c>
      <c r="C753" s="274">
        <v>881415114</v>
      </c>
      <c r="D753" s="274" t="s">
        <v>1451</v>
      </c>
      <c r="E753" s="274">
        <v>17190430809</v>
      </c>
      <c r="F753" s="274" t="s">
        <v>27</v>
      </c>
      <c r="G753" s="274">
        <v>1000</v>
      </c>
      <c r="H753" s="274">
        <v>17720254512</v>
      </c>
      <c r="I753" s="274" t="s">
        <v>253</v>
      </c>
      <c r="J753" s="296" t="s">
        <v>103</v>
      </c>
      <c r="K753" s="276" t="s">
        <v>254</v>
      </c>
      <c r="L753" s="273" t="s">
        <v>1450</v>
      </c>
      <c r="M753" s="286">
        <v>43889</v>
      </c>
      <c r="N753" s="287">
        <v>0.92</v>
      </c>
      <c r="O753" s="287">
        <v>499</v>
      </c>
      <c r="P753" s="287">
        <v>499</v>
      </c>
      <c r="Q753" s="276" t="s">
        <v>31</v>
      </c>
      <c r="R753" s="286">
        <v>43895</v>
      </c>
      <c r="S753" s="8"/>
      <c r="T753" s="6"/>
      <c r="U753" s="6"/>
      <c r="V753" s="6"/>
      <c r="W753" s="6"/>
      <c r="X753" s="6"/>
      <c r="Y753" s="6"/>
      <c r="Z753" s="6"/>
      <c r="AA753" s="124"/>
      <c r="AB753" s="6"/>
    </row>
    <row r="754" ht="18" customHeight="1" spans="2:28">
      <c r="B754" s="278" t="s">
        <v>1452</v>
      </c>
      <c r="C754" s="274">
        <v>423984243</v>
      </c>
      <c r="D754" s="274" t="s">
        <v>1453</v>
      </c>
      <c r="E754" s="274">
        <v>16741725727</v>
      </c>
      <c r="F754" s="274" t="s">
        <v>27</v>
      </c>
      <c r="G754" s="274">
        <v>1000</v>
      </c>
      <c r="H754" s="274">
        <v>19172865290</v>
      </c>
      <c r="I754" s="274" t="s">
        <v>28</v>
      </c>
      <c r="J754" s="295" t="s">
        <v>29</v>
      </c>
      <c r="K754" s="276" t="s">
        <v>30</v>
      </c>
      <c r="L754" s="278" t="s">
        <v>1452</v>
      </c>
      <c r="M754" s="286">
        <v>43889</v>
      </c>
      <c r="N754" s="287">
        <v>0</v>
      </c>
      <c r="O754" s="287">
        <v>4999</v>
      </c>
      <c r="P754" s="287">
        <v>4999</v>
      </c>
      <c r="Q754" s="276" t="s">
        <v>31</v>
      </c>
      <c r="R754" s="286">
        <v>43895</v>
      </c>
      <c r="S754" s="8"/>
      <c r="T754" s="6"/>
      <c r="U754" s="6"/>
      <c r="V754" s="6"/>
      <c r="W754" s="6"/>
      <c r="X754" s="6"/>
      <c r="Y754" s="6"/>
      <c r="Z754" s="6"/>
      <c r="AA754" s="124"/>
      <c r="AB754" s="6"/>
    </row>
    <row r="755" ht="18" customHeight="1" spans="2:28">
      <c r="B755" s="273" t="s">
        <v>1454</v>
      </c>
      <c r="C755" s="274">
        <v>582726124</v>
      </c>
      <c r="D755" s="274" t="s">
        <v>1455</v>
      </c>
      <c r="E755" s="274">
        <v>17192710408</v>
      </c>
      <c r="F755" s="274" t="s">
        <v>27</v>
      </c>
      <c r="G755" s="274">
        <v>1000</v>
      </c>
      <c r="H755" s="274">
        <v>13545476959</v>
      </c>
      <c r="I755" s="274" t="s">
        <v>265</v>
      </c>
      <c r="J755" s="296" t="s">
        <v>103</v>
      </c>
      <c r="K755" s="276" t="s">
        <v>266</v>
      </c>
      <c r="L755" s="273" t="s">
        <v>1454</v>
      </c>
      <c r="M755" s="286">
        <v>43889</v>
      </c>
      <c r="N755" s="287">
        <v>4865.21</v>
      </c>
      <c r="O755" s="287">
        <v>1999</v>
      </c>
      <c r="P755" s="287">
        <v>1999</v>
      </c>
      <c r="Q755" s="418" t="s">
        <v>31</v>
      </c>
      <c r="R755" s="286">
        <v>43913</v>
      </c>
      <c r="S755" s="87" t="s">
        <v>1456</v>
      </c>
      <c r="T755" s="6"/>
      <c r="U755" s="6"/>
      <c r="V755" s="6"/>
      <c r="W755" s="6"/>
      <c r="X755" s="6"/>
      <c r="Y755" s="6"/>
      <c r="Z755" s="6"/>
      <c r="AA755" s="124"/>
      <c r="AB755" s="6"/>
    </row>
    <row r="756" ht="18" customHeight="1" spans="2:28">
      <c r="B756" s="273" t="s">
        <v>1457</v>
      </c>
      <c r="C756" s="274">
        <v>644927712</v>
      </c>
      <c r="D756" s="274" t="s">
        <v>1458</v>
      </c>
      <c r="E756" s="274">
        <v>16741725535</v>
      </c>
      <c r="F756" s="274" t="s">
        <v>27</v>
      </c>
      <c r="G756" s="274">
        <v>1000</v>
      </c>
      <c r="H756" s="274">
        <v>18327671812</v>
      </c>
      <c r="I756" s="274" t="s">
        <v>247</v>
      </c>
      <c r="J756" s="295" t="s">
        <v>29</v>
      </c>
      <c r="K756" s="276" t="s">
        <v>298</v>
      </c>
      <c r="L756" s="273" t="s">
        <v>1457</v>
      </c>
      <c r="M756" s="286">
        <v>43890</v>
      </c>
      <c r="N756" s="287">
        <v>0.75</v>
      </c>
      <c r="O756" s="287">
        <v>2999</v>
      </c>
      <c r="P756" s="287">
        <v>2999</v>
      </c>
      <c r="Q756" s="276" t="s">
        <v>31</v>
      </c>
      <c r="R756" s="286">
        <v>43895</v>
      </c>
      <c r="S756" s="127"/>
      <c r="T756" s="6"/>
      <c r="U756" s="6"/>
      <c r="V756" s="6"/>
      <c r="W756" s="6"/>
      <c r="X756" s="6"/>
      <c r="Y756" s="6"/>
      <c r="Z756" s="6"/>
      <c r="AA756" s="124"/>
      <c r="AB756" s="6"/>
    </row>
    <row r="757" ht="18" customHeight="1" spans="2:28">
      <c r="B757" s="273" t="s">
        <v>1459</v>
      </c>
      <c r="C757" s="274">
        <v>533121914</v>
      </c>
      <c r="D757" s="274" t="s">
        <v>1460</v>
      </c>
      <c r="E757" s="274">
        <v>17192714465</v>
      </c>
      <c r="F757" s="274" t="s">
        <v>27</v>
      </c>
      <c r="G757" s="274">
        <v>1000</v>
      </c>
      <c r="H757" s="274">
        <v>18872118075</v>
      </c>
      <c r="I757" s="274" t="s">
        <v>389</v>
      </c>
      <c r="J757" s="291" t="s">
        <v>170</v>
      </c>
      <c r="K757" s="276" t="s">
        <v>390</v>
      </c>
      <c r="L757" s="273" t="s">
        <v>1459</v>
      </c>
      <c r="M757" s="286">
        <v>43892</v>
      </c>
      <c r="N757" s="287">
        <v>9626.37</v>
      </c>
      <c r="O757" s="287">
        <v>999</v>
      </c>
      <c r="P757" s="287">
        <v>999</v>
      </c>
      <c r="Q757" s="276" t="s">
        <v>31</v>
      </c>
      <c r="R757" s="286">
        <v>43920</v>
      </c>
      <c r="S757" s="87" t="s">
        <v>1461</v>
      </c>
      <c r="T757" s="6"/>
      <c r="U757" s="6"/>
      <c r="V757" s="6"/>
      <c r="W757" s="6"/>
      <c r="X757" s="6"/>
      <c r="Y757" s="6"/>
      <c r="Z757" s="6"/>
      <c r="AA757" s="124"/>
      <c r="AB757" s="6"/>
    </row>
    <row r="758" ht="18" customHeight="1" spans="2:28">
      <c r="B758" s="273" t="s">
        <v>1462</v>
      </c>
      <c r="C758" s="276">
        <v>451487393</v>
      </c>
      <c r="D758" s="276" t="s">
        <v>1463</v>
      </c>
      <c r="E758" s="274">
        <v>17192714925</v>
      </c>
      <c r="F758" s="274" t="s">
        <v>27</v>
      </c>
      <c r="G758" s="274">
        <v>1000</v>
      </c>
      <c r="H758" s="274">
        <v>15072125895</v>
      </c>
      <c r="I758" s="274" t="s">
        <v>680</v>
      </c>
      <c r="J758" s="289" t="s">
        <v>285</v>
      </c>
      <c r="K758" s="276" t="s">
        <v>681</v>
      </c>
      <c r="L758" s="273" t="s">
        <v>1462</v>
      </c>
      <c r="M758" s="286">
        <v>43892</v>
      </c>
      <c r="N758" s="287">
        <v>0</v>
      </c>
      <c r="O758" s="287">
        <v>299</v>
      </c>
      <c r="P758" s="287">
        <v>299</v>
      </c>
      <c r="Q758" s="276" t="s">
        <v>31</v>
      </c>
      <c r="R758" s="286">
        <v>43913</v>
      </c>
      <c r="S758" s="127"/>
      <c r="T758" s="6"/>
      <c r="U758" s="6"/>
      <c r="V758" s="6"/>
      <c r="W758" s="6"/>
      <c r="X758" s="6"/>
      <c r="Y758" s="6"/>
      <c r="Z758" s="6"/>
      <c r="AA758" s="124"/>
      <c r="AB758" s="6"/>
    </row>
    <row r="760" ht="18" customHeight="1" spans="2:28">
      <c r="B760" s="329" t="s">
        <v>1464</v>
      </c>
      <c r="C760" s="316">
        <v>874144579</v>
      </c>
      <c r="D760" s="316" t="s">
        <v>1465</v>
      </c>
      <c r="E760" s="316">
        <v>16572209061</v>
      </c>
      <c r="F760" s="316" t="s">
        <v>27</v>
      </c>
      <c r="G760" s="316">
        <v>1000</v>
      </c>
      <c r="H760" s="316">
        <v>17720254512</v>
      </c>
      <c r="I760" s="316" t="s">
        <v>253</v>
      </c>
      <c r="J760" s="369" t="s">
        <v>294</v>
      </c>
      <c r="K760" s="330" t="s">
        <v>254</v>
      </c>
      <c r="L760" s="329" t="s">
        <v>1464</v>
      </c>
      <c r="M760" s="360">
        <v>43892</v>
      </c>
      <c r="N760" s="361">
        <v>0</v>
      </c>
      <c r="O760" s="361">
        <v>2999</v>
      </c>
      <c r="P760" s="361"/>
      <c r="Q760" s="363" t="s">
        <v>31</v>
      </c>
      <c r="R760" s="360">
        <v>43895</v>
      </c>
      <c r="S760" s="127"/>
      <c r="T760" s="6"/>
      <c r="U760" s="6"/>
      <c r="V760" s="6"/>
      <c r="W760" s="6"/>
      <c r="X760" s="6"/>
      <c r="Y760" s="6"/>
      <c r="Z760" s="6"/>
      <c r="AA760" s="124"/>
      <c r="AB760" s="6"/>
    </row>
    <row r="761" ht="18" customHeight="1" spans="2:28">
      <c r="B761" s="328" t="s">
        <v>1466</v>
      </c>
      <c r="C761" s="316">
        <v>498856386</v>
      </c>
      <c r="D761" s="316" t="s">
        <v>1467</v>
      </c>
      <c r="E761" s="316">
        <v>16741725700</v>
      </c>
      <c r="F761" s="316" t="s">
        <v>27</v>
      </c>
      <c r="G761" s="316">
        <v>1000</v>
      </c>
      <c r="H761" s="316">
        <v>19172865290</v>
      </c>
      <c r="I761" s="316" t="s">
        <v>28</v>
      </c>
      <c r="J761" s="362" t="s">
        <v>29</v>
      </c>
      <c r="K761" s="330" t="s">
        <v>30</v>
      </c>
      <c r="L761" s="328" t="s">
        <v>1466</v>
      </c>
      <c r="M761" s="360">
        <v>43894</v>
      </c>
      <c r="N761" s="361">
        <v>4665.55</v>
      </c>
      <c r="O761" s="361">
        <v>299</v>
      </c>
      <c r="P761" s="361"/>
      <c r="Q761" s="330" t="s">
        <v>31</v>
      </c>
      <c r="R761" s="360">
        <v>43901</v>
      </c>
      <c r="S761" s="127"/>
      <c r="T761" s="6"/>
      <c r="U761" s="6"/>
      <c r="V761" s="6"/>
      <c r="W761" s="6"/>
      <c r="X761" s="6"/>
      <c r="Y761" s="6"/>
      <c r="Z761" s="6"/>
      <c r="AA761" s="124"/>
      <c r="AB761" s="6"/>
    </row>
    <row r="762" ht="18" customHeight="1" spans="2:28">
      <c r="B762" s="329" t="s">
        <v>1468</v>
      </c>
      <c r="C762" s="316">
        <v>513831057</v>
      </c>
      <c r="D762" s="316" t="s">
        <v>1469</v>
      </c>
      <c r="E762" s="316">
        <v>16741725529</v>
      </c>
      <c r="F762" s="316" t="s">
        <v>27</v>
      </c>
      <c r="G762" s="316">
        <v>1000</v>
      </c>
      <c r="H762" s="316">
        <v>18327671812</v>
      </c>
      <c r="I762" s="316" t="s">
        <v>247</v>
      </c>
      <c r="J762" s="362" t="s">
        <v>29</v>
      </c>
      <c r="K762" s="330" t="s">
        <v>298</v>
      </c>
      <c r="L762" s="329" t="s">
        <v>1468</v>
      </c>
      <c r="M762" s="360">
        <v>43895</v>
      </c>
      <c r="N762" s="361">
        <v>0</v>
      </c>
      <c r="O762" s="361">
        <v>4999</v>
      </c>
      <c r="P762" s="361"/>
      <c r="Q762" s="361" t="s">
        <v>31</v>
      </c>
      <c r="R762" s="360">
        <v>43900</v>
      </c>
      <c r="S762" s="127" t="s">
        <v>267</v>
      </c>
      <c r="T762" s="6"/>
      <c r="U762" s="6"/>
      <c r="V762" s="6"/>
      <c r="W762" s="6"/>
      <c r="X762" s="6"/>
      <c r="Y762" s="6"/>
      <c r="Z762" s="6"/>
      <c r="AA762" s="124"/>
      <c r="AB762" s="6"/>
    </row>
    <row r="763" s="1" customFormat="1" ht="19.9" customHeight="1" spans="2:27">
      <c r="B763" s="325" t="s">
        <v>1470</v>
      </c>
      <c r="C763" s="326">
        <v>802087197</v>
      </c>
      <c r="D763" s="326" t="s">
        <v>1471</v>
      </c>
      <c r="E763" s="327">
        <v>17102786706</v>
      </c>
      <c r="F763" s="327" t="s">
        <v>27</v>
      </c>
      <c r="G763" s="327">
        <v>1000</v>
      </c>
      <c r="H763" s="327">
        <v>13545435217</v>
      </c>
      <c r="I763" s="327" t="s">
        <v>284</v>
      </c>
      <c r="J763" s="356" t="s">
        <v>285</v>
      </c>
      <c r="K763" s="326" t="s">
        <v>286</v>
      </c>
      <c r="L763" s="325" t="s">
        <v>1470</v>
      </c>
      <c r="M763" s="357">
        <v>43895</v>
      </c>
      <c r="N763" s="358">
        <v>4999.22</v>
      </c>
      <c r="O763" s="358">
        <v>4999</v>
      </c>
      <c r="P763" s="358"/>
      <c r="Q763" s="366" t="s">
        <v>31</v>
      </c>
      <c r="R763" s="357">
        <v>43901</v>
      </c>
      <c r="S763" s="8" t="s">
        <v>1472</v>
      </c>
      <c r="AA763" s="271"/>
    </row>
    <row r="764" s="1" customFormat="1" ht="19.9" customHeight="1" spans="2:27">
      <c r="B764" s="325" t="s">
        <v>1473</v>
      </c>
      <c r="C764" s="326">
        <v>465994195</v>
      </c>
      <c r="D764" s="326" t="s">
        <v>1474</v>
      </c>
      <c r="E764" s="327">
        <v>17102786746</v>
      </c>
      <c r="F764" s="327" t="s">
        <v>27</v>
      </c>
      <c r="G764" s="327">
        <v>1000</v>
      </c>
      <c r="H764" s="327">
        <v>13545435217</v>
      </c>
      <c r="I764" s="327" t="s">
        <v>284</v>
      </c>
      <c r="J764" s="356" t="s">
        <v>285</v>
      </c>
      <c r="K764" s="326" t="s">
        <v>286</v>
      </c>
      <c r="L764" s="325" t="s">
        <v>1473</v>
      </c>
      <c r="M764" s="357">
        <v>43895</v>
      </c>
      <c r="N764" s="358">
        <v>0</v>
      </c>
      <c r="O764" s="358">
        <v>2999</v>
      </c>
      <c r="P764" s="358"/>
      <c r="Q764" s="366" t="s">
        <v>31</v>
      </c>
      <c r="R764" s="357">
        <v>43901</v>
      </c>
      <c r="S764" s="373" t="s">
        <v>1475</v>
      </c>
      <c r="AA764" s="271"/>
    </row>
    <row r="765" ht="18" customHeight="1" spans="2:28">
      <c r="B765" s="329" t="s">
        <v>1476</v>
      </c>
      <c r="C765" s="330">
        <v>249132407</v>
      </c>
      <c r="D765" s="330" t="s">
        <v>1477</v>
      </c>
      <c r="E765" s="316">
        <v>16741725273</v>
      </c>
      <c r="F765" s="316" t="s">
        <v>27</v>
      </c>
      <c r="G765" s="316">
        <v>1000</v>
      </c>
      <c r="H765" s="316">
        <v>13545445297</v>
      </c>
      <c r="I765" s="316" t="s">
        <v>313</v>
      </c>
      <c r="J765" s="359" t="s">
        <v>285</v>
      </c>
      <c r="K765" s="330" t="s">
        <v>314</v>
      </c>
      <c r="L765" s="329" t="s">
        <v>1476</v>
      </c>
      <c r="M765" s="360">
        <v>43896</v>
      </c>
      <c r="N765" s="361">
        <v>15994.04</v>
      </c>
      <c r="O765" s="361">
        <v>2999</v>
      </c>
      <c r="P765" s="361"/>
      <c r="Q765" s="361" t="s">
        <v>31</v>
      </c>
      <c r="R765" s="360">
        <v>43899</v>
      </c>
      <c r="S765" s="8" t="s">
        <v>1478</v>
      </c>
      <c r="T765" s="6"/>
      <c r="U765" s="6"/>
      <c r="V765" s="6"/>
      <c r="W765" s="6"/>
      <c r="X765" s="6"/>
      <c r="Y765" s="6"/>
      <c r="Z765" s="6"/>
      <c r="AA765" s="124"/>
      <c r="AB765" s="6"/>
    </row>
    <row r="766" ht="18" customHeight="1" spans="2:28">
      <c r="B766" s="329" t="s">
        <v>1479</v>
      </c>
      <c r="C766" s="330">
        <v>635322414</v>
      </c>
      <c r="D766" s="330" t="s">
        <v>1480</v>
      </c>
      <c r="E766" s="316">
        <v>16741725268</v>
      </c>
      <c r="F766" s="316" t="s">
        <v>27</v>
      </c>
      <c r="G766" s="316">
        <v>1000</v>
      </c>
      <c r="H766" s="316">
        <v>13545445297</v>
      </c>
      <c r="I766" s="316" t="s">
        <v>313</v>
      </c>
      <c r="J766" s="362" t="s">
        <v>29</v>
      </c>
      <c r="K766" s="330" t="s">
        <v>314</v>
      </c>
      <c r="L766" s="329" t="s">
        <v>1479</v>
      </c>
      <c r="M766" s="360">
        <v>43896</v>
      </c>
      <c r="N766" s="361">
        <v>0</v>
      </c>
      <c r="O766" s="416">
        <f>3999+999</f>
        <v>4998</v>
      </c>
      <c r="P766" s="361"/>
      <c r="Q766" s="361" t="s">
        <v>31</v>
      </c>
      <c r="R766" s="360">
        <v>43899</v>
      </c>
      <c r="S766" s="87" t="s">
        <v>1481</v>
      </c>
      <c r="T766" s="6"/>
      <c r="U766" s="6"/>
      <c r="V766" s="6"/>
      <c r="W766" s="6"/>
      <c r="X766" s="6"/>
      <c r="Y766" s="6"/>
      <c r="Z766" s="6"/>
      <c r="AA766" s="124"/>
      <c r="AB766" s="6"/>
    </row>
    <row r="767" ht="18" customHeight="1" spans="2:28">
      <c r="B767" s="328" t="s">
        <v>1482</v>
      </c>
      <c r="C767" s="316">
        <v>719359474</v>
      </c>
      <c r="D767" s="316" t="s">
        <v>1483</v>
      </c>
      <c r="E767" s="316">
        <v>16741725470</v>
      </c>
      <c r="F767" s="316" t="s">
        <v>27</v>
      </c>
      <c r="G767" s="316">
        <v>1000</v>
      </c>
      <c r="H767" s="316">
        <v>13545472582</v>
      </c>
      <c r="I767" s="316" t="s">
        <v>370</v>
      </c>
      <c r="J767" s="359" t="s">
        <v>285</v>
      </c>
      <c r="K767" s="330" t="s">
        <v>371</v>
      </c>
      <c r="L767" s="328" t="s">
        <v>1482</v>
      </c>
      <c r="M767" s="360">
        <v>43896</v>
      </c>
      <c r="N767" s="361">
        <v>5061.41</v>
      </c>
      <c r="O767" s="361">
        <v>3999</v>
      </c>
      <c r="P767" s="361"/>
      <c r="Q767" s="361" t="s">
        <v>31</v>
      </c>
      <c r="R767" s="360">
        <v>43902</v>
      </c>
      <c r="S767" s="87" t="s">
        <v>354</v>
      </c>
      <c r="T767" s="6"/>
      <c r="U767" s="6"/>
      <c r="V767" s="6"/>
      <c r="W767" s="6"/>
      <c r="X767" s="6"/>
      <c r="Y767" s="6"/>
      <c r="Z767" s="6"/>
      <c r="AA767" s="124"/>
      <c r="AB767" s="6"/>
    </row>
    <row r="768" ht="18" customHeight="1" spans="2:28">
      <c r="B768" s="329" t="s">
        <v>1484</v>
      </c>
      <c r="C768" s="330" t="s">
        <v>1485</v>
      </c>
      <c r="D768" s="330" t="s">
        <v>1486</v>
      </c>
      <c r="E768" s="316">
        <v>16741725256</v>
      </c>
      <c r="F768" s="316" t="s">
        <v>27</v>
      </c>
      <c r="G768" s="316">
        <v>1000</v>
      </c>
      <c r="H768" s="316">
        <v>13545445297</v>
      </c>
      <c r="I768" s="316" t="s">
        <v>313</v>
      </c>
      <c r="J768" s="362" t="s">
        <v>29</v>
      </c>
      <c r="K768" s="330" t="s">
        <v>314</v>
      </c>
      <c r="L768" s="329" t="s">
        <v>1484</v>
      </c>
      <c r="M768" s="360">
        <v>43898</v>
      </c>
      <c r="N768" s="361">
        <v>0</v>
      </c>
      <c r="O768" s="361">
        <v>299</v>
      </c>
      <c r="P768" s="361"/>
      <c r="Q768" s="436" t="s">
        <v>31</v>
      </c>
      <c r="R768" s="360">
        <v>43895</v>
      </c>
      <c r="S768" s="8" t="s">
        <v>1030</v>
      </c>
      <c r="T768" s="6"/>
      <c r="U768" s="6"/>
      <c r="V768" s="6"/>
      <c r="W768" s="6"/>
      <c r="X768" s="6"/>
      <c r="Y768" s="6"/>
      <c r="Z768" s="6"/>
      <c r="AA768" s="124"/>
      <c r="AB768" s="6"/>
    </row>
    <row r="769" ht="18" customHeight="1" spans="2:28">
      <c r="B769" s="328" t="s">
        <v>1487</v>
      </c>
      <c r="C769" s="316">
        <v>326394022</v>
      </c>
      <c r="D769" s="316" t="s">
        <v>1488</v>
      </c>
      <c r="E769" s="316">
        <v>16741725703</v>
      </c>
      <c r="F769" s="316" t="s">
        <v>27</v>
      </c>
      <c r="G769" s="316">
        <v>1000</v>
      </c>
      <c r="H769" s="316">
        <v>19172865290</v>
      </c>
      <c r="I769" s="316" t="s">
        <v>28</v>
      </c>
      <c r="J769" s="362" t="s">
        <v>29</v>
      </c>
      <c r="K769" s="330" t="s">
        <v>30</v>
      </c>
      <c r="L769" s="328" t="s">
        <v>1487</v>
      </c>
      <c r="M769" s="360">
        <v>43899</v>
      </c>
      <c r="N769" s="363">
        <v>4765.05</v>
      </c>
      <c r="O769" s="363">
        <v>1499</v>
      </c>
      <c r="P769" s="363"/>
      <c r="Q769" s="363" t="s">
        <v>31</v>
      </c>
      <c r="R769" s="360">
        <v>43900</v>
      </c>
      <c r="S769" s="8" t="s">
        <v>260</v>
      </c>
      <c r="T769" s="6"/>
      <c r="U769" s="6"/>
      <c r="V769" s="6"/>
      <c r="W769" s="6"/>
      <c r="X769" s="6"/>
      <c r="Y769" s="6"/>
      <c r="Z769" s="6"/>
      <c r="AA769" s="124"/>
      <c r="AB769" s="6"/>
    </row>
    <row r="770" ht="18" customHeight="1" spans="2:28">
      <c r="B770" s="328" t="s">
        <v>1489</v>
      </c>
      <c r="C770" s="316">
        <v>975625731</v>
      </c>
      <c r="D770" s="316" t="s">
        <v>1490</v>
      </c>
      <c r="E770" s="316">
        <v>16741725726</v>
      </c>
      <c r="F770" s="316" t="s">
        <v>27</v>
      </c>
      <c r="G770" s="316">
        <v>1000</v>
      </c>
      <c r="H770" s="316">
        <v>19172865290</v>
      </c>
      <c r="I770" s="316" t="s">
        <v>28</v>
      </c>
      <c r="J770" s="362" t="s">
        <v>29</v>
      </c>
      <c r="K770" s="330" t="s">
        <v>30</v>
      </c>
      <c r="L770" s="328" t="s">
        <v>1489</v>
      </c>
      <c r="M770" s="360">
        <v>43899</v>
      </c>
      <c r="N770" s="363">
        <v>4964.9</v>
      </c>
      <c r="O770" s="363">
        <v>999</v>
      </c>
      <c r="P770" s="363"/>
      <c r="Q770" s="363" t="s">
        <v>31</v>
      </c>
      <c r="R770" s="360">
        <v>43901</v>
      </c>
      <c r="S770" s="8" t="s">
        <v>260</v>
      </c>
      <c r="T770" s="6"/>
      <c r="U770" s="6"/>
      <c r="V770" s="6"/>
      <c r="W770" s="6"/>
      <c r="X770" s="6"/>
      <c r="Y770" s="6"/>
      <c r="Z770" s="6"/>
      <c r="AA770" s="124"/>
      <c r="AB770" s="6"/>
    </row>
    <row r="771" ht="18" customHeight="1" spans="2:28">
      <c r="B771" s="328" t="s">
        <v>1491</v>
      </c>
      <c r="C771" s="316">
        <v>170482782</v>
      </c>
      <c r="D771" s="316" t="s">
        <v>1492</v>
      </c>
      <c r="E771" s="316">
        <v>16741725632</v>
      </c>
      <c r="F771" s="316" t="s">
        <v>27</v>
      </c>
      <c r="G771" s="316">
        <v>1000</v>
      </c>
      <c r="H771" s="316">
        <v>18771678907</v>
      </c>
      <c r="I771" s="316" t="s">
        <v>409</v>
      </c>
      <c r="J771" s="362" t="s">
        <v>29</v>
      </c>
      <c r="K771" s="330" t="s">
        <v>410</v>
      </c>
      <c r="L771" s="328" t="s">
        <v>1491</v>
      </c>
      <c r="M771" s="360">
        <v>43900</v>
      </c>
      <c r="N771" s="363">
        <v>15794.17</v>
      </c>
      <c r="O771" s="361">
        <v>2999</v>
      </c>
      <c r="P771" s="361"/>
      <c r="Q771" s="361" t="s">
        <v>31</v>
      </c>
      <c r="R771" s="360">
        <v>43900</v>
      </c>
      <c r="S771" s="8" t="s">
        <v>785</v>
      </c>
      <c r="T771" s="6"/>
      <c r="U771" s="6"/>
      <c r="V771" s="6"/>
      <c r="W771" s="6"/>
      <c r="X771" s="6"/>
      <c r="Y771" s="6"/>
      <c r="Z771" s="6"/>
      <c r="AA771" s="124"/>
      <c r="AB771" s="6"/>
    </row>
    <row r="772" ht="18" customHeight="1" spans="2:28">
      <c r="B772" s="329" t="s">
        <v>1493</v>
      </c>
      <c r="C772" s="316">
        <v>619594711</v>
      </c>
      <c r="D772" s="316" t="s">
        <v>1494</v>
      </c>
      <c r="E772" s="316">
        <v>16741725596</v>
      </c>
      <c r="F772" s="316" t="s">
        <v>27</v>
      </c>
      <c r="G772" s="316">
        <v>1000</v>
      </c>
      <c r="H772" s="316">
        <v>15771132386</v>
      </c>
      <c r="I772" s="316" t="s">
        <v>584</v>
      </c>
      <c r="J772" s="364" t="s">
        <v>103</v>
      </c>
      <c r="K772" s="330" t="s">
        <v>585</v>
      </c>
      <c r="L772" s="329" t="s">
        <v>1493</v>
      </c>
      <c r="M772" s="360">
        <v>43904</v>
      </c>
      <c r="N772" s="363">
        <v>5060.52</v>
      </c>
      <c r="O772" s="363">
        <v>1999</v>
      </c>
      <c r="P772" s="363"/>
      <c r="Q772" s="332" t="s">
        <v>31</v>
      </c>
      <c r="R772" s="333">
        <v>43901</v>
      </c>
      <c r="S772" s="8" t="s">
        <v>1495</v>
      </c>
      <c r="T772" s="6"/>
      <c r="U772" s="6"/>
      <c r="V772" s="6"/>
      <c r="W772" s="6"/>
      <c r="X772" s="6"/>
      <c r="Y772" s="6"/>
      <c r="Z772" s="6"/>
      <c r="AA772" s="6"/>
      <c r="AB772" s="6"/>
    </row>
    <row r="773" ht="18" customHeight="1" spans="2:28">
      <c r="B773" s="329" t="s">
        <v>1496</v>
      </c>
      <c r="C773" s="316">
        <v>503181324</v>
      </c>
      <c r="D773" s="316" t="s">
        <v>1497</v>
      </c>
      <c r="E773" s="316">
        <v>17187465229</v>
      </c>
      <c r="F773" s="316" t="s">
        <v>27</v>
      </c>
      <c r="G773" s="316">
        <v>1000</v>
      </c>
      <c r="H773" s="316">
        <v>18771691121</v>
      </c>
      <c r="I773" s="316" t="s">
        <v>258</v>
      </c>
      <c r="J773" s="364" t="s">
        <v>103</v>
      </c>
      <c r="K773" s="330" t="s">
        <v>259</v>
      </c>
      <c r="L773" s="329" t="s">
        <v>1496</v>
      </c>
      <c r="M773" s="360">
        <v>43906</v>
      </c>
      <c r="N773" s="363">
        <v>0</v>
      </c>
      <c r="O773" s="361">
        <v>299</v>
      </c>
      <c r="P773" s="361"/>
      <c r="Q773" s="332" t="s">
        <v>31</v>
      </c>
      <c r="R773" s="333">
        <v>43900</v>
      </c>
      <c r="S773" s="8" t="s">
        <v>1498</v>
      </c>
      <c r="T773" s="6"/>
      <c r="U773" s="6"/>
      <c r="V773" s="6"/>
      <c r="W773" s="6"/>
      <c r="X773" s="6"/>
      <c r="Y773" s="6"/>
      <c r="Z773" s="6"/>
      <c r="AA773" s="6"/>
      <c r="AB773" s="6"/>
    </row>
    <row r="774" s="1" customFormat="1" ht="19.9" customHeight="1" spans="2:19">
      <c r="B774" s="325" t="s">
        <v>1499</v>
      </c>
      <c r="C774" s="326">
        <v>922475528</v>
      </c>
      <c r="D774" s="326" t="s">
        <v>1500</v>
      </c>
      <c r="E774" s="327">
        <v>17102786607</v>
      </c>
      <c r="F774" s="327" t="s">
        <v>27</v>
      </c>
      <c r="G774" s="327">
        <v>1000</v>
      </c>
      <c r="H774" s="327">
        <v>13545435217</v>
      </c>
      <c r="I774" s="327" t="s">
        <v>284</v>
      </c>
      <c r="J774" s="356" t="s">
        <v>285</v>
      </c>
      <c r="K774" s="326" t="s">
        <v>286</v>
      </c>
      <c r="L774" s="325" t="s">
        <v>1499</v>
      </c>
      <c r="M774" s="357">
        <v>43906</v>
      </c>
      <c r="N774" s="365">
        <v>0</v>
      </c>
      <c r="O774" s="366">
        <v>299</v>
      </c>
      <c r="P774" s="366"/>
      <c r="Q774" s="374" t="s">
        <v>31</v>
      </c>
      <c r="R774" s="375">
        <v>43901</v>
      </c>
      <c r="S774" s="371" t="s">
        <v>1475</v>
      </c>
    </row>
    <row r="775" ht="18" customHeight="1" spans="2:28">
      <c r="B775" s="328" t="s">
        <v>1501</v>
      </c>
      <c r="C775" s="316">
        <v>442514438</v>
      </c>
      <c r="D775" s="316" t="s">
        <v>1502</v>
      </c>
      <c r="E775" s="316">
        <v>16741725733</v>
      </c>
      <c r="F775" s="316" t="s">
        <v>27</v>
      </c>
      <c r="G775" s="316">
        <v>1000</v>
      </c>
      <c r="H775" s="316">
        <v>19172865290</v>
      </c>
      <c r="I775" s="316" t="s">
        <v>28</v>
      </c>
      <c r="J775" s="362" t="s">
        <v>29</v>
      </c>
      <c r="K775" s="330" t="s">
        <v>30</v>
      </c>
      <c r="L775" s="328" t="s">
        <v>1501</v>
      </c>
      <c r="M775" s="360">
        <v>43906</v>
      </c>
      <c r="N775" s="363">
        <v>4966.44</v>
      </c>
      <c r="O775" s="363">
        <v>2999</v>
      </c>
      <c r="P775" s="363"/>
      <c r="Q775" s="332" t="s">
        <v>31</v>
      </c>
      <c r="R775" s="333">
        <v>43900</v>
      </c>
      <c r="S775" s="8" t="s">
        <v>260</v>
      </c>
      <c r="T775" s="6"/>
      <c r="U775" s="6"/>
      <c r="V775" s="6"/>
      <c r="W775" s="6"/>
      <c r="X775" s="6"/>
      <c r="Y775" s="6"/>
      <c r="Z775" s="6"/>
      <c r="AA775" s="6"/>
      <c r="AB775" s="6"/>
    </row>
    <row r="776" ht="18" customHeight="1" spans="2:28">
      <c r="B776" s="328" t="s">
        <v>1503</v>
      </c>
      <c r="C776" s="316">
        <v>865844961</v>
      </c>
      <c r="D776" s="316" t="s">
        <v>1504</v>
      </c>
      <c r="E776" s="316">
        <v>16741725486</v>
      </c>
      <c r="F776" s="316" t="s">
        <v>27</v>
      </c>
      <c r="G776" s="316">
        <v>1000</v>
      </c>
      <c r="H776" s="316">
        <v>13545472582</v>
      </c>
      <c r="I776" s="316" t="s">
        <v>370</v>
      </c>
      <c r="J776" s="359" t="s">
        <v>285</v>
      </c>
      <c r="K776" s="330" t="s">
        <v>371</v>
      </c>
      <c r="L776" s="328" t="s">
        <v>1503</v>
      </c>
      <c r="M776" s="360">
        <v>43907</v>
      </c>
      <c r="N776" s="363">
        <v>0</v>
      </c>
      <c r="O776" s="363">
        <v>999</v>
      </c>
      <c r="P776" s="363"/>
      <c r="Q776" s="332" t="s">
        <v>31</v>
      </c>
      <c r="R776" s="333">
        <v>43902</v>
      </c>
      <c r="S776" s="8" t="s">
        <v>1505</v>
      </c>
      <c r="T776" s="6"/>
      <c r="U776" s="6"/>
      <c r="V776" s="6"/>
      <c r="W776" s="6"/>
      <c r="X776" s="6"/>
      <c r="Y776" s="6"/>
      <c r="Z776" s="6"/>
      <c r="AA776" s="6"/>
      <c r="AB776" s="6"/>
    </row>
    <row r="777" ht="18" customHeight="1" spans="2:28">
      <c r="B777" s="329" t="s">
        <v>1506</v>
      </c>
      <c r="C777" s="316">
        <v>476600872</v>
      </c>
      <c r="D777" s="316" t="s">
        <v>1507</v>
      </c>
      <c r="E777" s="316">
        <v>16741725589</v>
      </c>
      <c r="F777" s="316" t="s">
        <v>27</v>
      </c>
      <c r="G777" s="316">
        <v>1000</v>
      </c>
      <c r="H777" s="316">
        <v>15771132386</v>
      </c>
      <c r="I777" s="316" t="s">
        <v>584</v>
      </c>
      <c r="J777" s="364" t="s">
        <v>103</v>
      </c>
      <c r="K777" s="330" t="s">
        <v>585</v>
      </c>
      <c r="L777" s="329" t="s">
        <v>1506</v>
      </c>
      <c r="M777" s="360">
        <v>43907</v>
      </c>
      <c r="N777" s="363">
        <v>0</v>
      </c>
      <c r="O777" s="363">
        <v>399</v>
      </c>
      <c r="P777" s="363"/>
      <c r="Q777" s="332" t="s">
        <v>31</v>
      </c>
      <c r="R777" s="333">
        <v>43901</v>
      </c>
      <c r="S777" s="87"/>
      <c r="T777" s="6"/>
      <c r="U777" s="6"/>
      <c r="V777" s="6"/>
      <c r="W777" s="6"/>
      <c r="X777" s="6"/>
      <c r="Y777" s="6"/>
      <c r="Z777" s="6"/>
      <c r="AA777" s="6"/>
      <c r="AB777" s="6"/>
    </row>
    <row r="778" s="1" customFormat="1" ht="19.9" customHeight="1" spans="2:19">
      <c r="B778" s="329" t="s">
        <v>1508</v>
      </c>
      <c r="C778" s="330">
        <v>412449843</v>
      </c>
      <c r="D778" s="330" t="s">
        <v>1509</v>
      </c>
      <c r="E778" s="316">
        <v>17102786713</v>
      </c>
      <c r="F778" s="316" t="s">
        <v>27</v>
      </c>
      <c r="G778" s="316">
        <v>1000</v>
      </c>
      <c r="H778" s="316">
        <v>13545435217</v>
      </c>
      <c r="I778" s="316" t="s">
        <v>284</v>
      </c>
      <c r="J778" s="359" t="s">
        <v>285</v>
      </c>
      <c r="K778" s="330" t="s">
        <v>286</v>
      </c>
      <c r="L778" s="329" t="s">
        <v>1508</v>
      </c>
      <c r="M778" s="360">
        <v>43907</v>
      </c>
      <c r="N778" s="363">
        <v>0</v>
      </c>
      <c r="O778" s="367">
        <v>499</v>
      </c>
      <c r="P778" s="367"/>
      <c r="Q778" s="332" t="s">
        <v>31</v>
      </c>
      <c r="R778" s="333">
        <v>43901</v>
      </c>
      <c r="S778" s="87"/>
    </row>
    <row r="779" ht="18" customHeight="1" spans="2:29">
      <c r="B779" s="328" t="s">
        <v>1510</v>
      </c>
      <c r="C779" s="316">
        <v>599877328</v>
      </c>
      <c r="D779" s="316" t="s">
        <v>1511</v>
      </c>
      <c r="E779" s="316">
        <v>16741725487</v>
      </c>
      <c r="F779" s="316" t="s">
        <v>27</v>
      </c>
      <c r="G779" s="316">
        <v>1000</v>
      </c>
      <c r="H779" s="316">
        <v>13545472582</v>
      </c>
      <c r="I779" s="316" t="s">
        <v>370</v>
      </c>
      <c r="J779" s="359" t="s">
        <v>285</v>
      </c>
      <c r="K779" s="330" t="s">
        <v>371</v>
      </c>
      <c r="L779" s="328" t="s">
        <v>1510</v>
      </c>
      <c r="M779" s="360">
        <v>43908</v>
      </c>
      <c r="N779" s="363">
        <v>63.8</v>
      </c>
      <c r="O779" s="363">
        <v>299</v>
      </c>
      <c r="P779" s="363"/>
      <c r="Q779" s="330" t="s">
        <v>31</v>
      </c>
      <c r="R779" s="360">
        <v>43894</v>
      </c>
      <c r="S779" s="8" t="s">
        <v>1512</v>
      </c>
      <c r="T779" s="6"/>
      <c r="U779" s="6"/>
      <c r="V779" s="6"/>
      <c r="W779" s="6"/>
      <c r="X779" s="6"/>
      <c r="Y779" s="6"/>
      <c r="Z779" s="6"/>
      <c r="AA779" s="6"/>
      <c r="AB779" s="6"/>
      <c r="AC779" s="124"/>
    </row>
    <row r="780" ht="18" customHeight="1" spans="2:28">
      <c r="B780" s="329" t="s">
        <v>1513</v>
      </c>
      <c r="C780" s="316">
        <v>771665335</v>
      </c>
      <c r="D780" s="316" t="s">
        <v>1514</v>
      </c>
      <c r="E780" s="316">
        <v>17135328534</v>
      </c>
      <c r="F780" s="316" t="s">
        <v>27</v>
      </c>
      <c r="G780" s="316">
        <v>1000</v>
      </c>
      <c r="H780" s="316">
        <v>17720254512</v>
      </c>
      <c r="I780" s="316" t="s">
        <v>253</v>
      </c>
      <c r="J780" s="364" t="s">
        <v>103</v>
      </c>
      <c r="K780" s="330" t="s">
        <v>254</v>
      </c>
      <c r="L780" s="329" t="s">
        <v>1513</v>
      </c>
      <c r="M780" s="360">
        <v>43908</v>
      </c>
      <c r="N780" s="363">
        <v>5063.31</v>
      </c>
      <c r="O780" s="363">
        <v>299</v>
      </c>
      <c r="P780" s="363"/>
      <c r="Q780" s="332" t="s">
        <v>31</v>
      </c>
      <c r="R780" s="333">
        <v>43902</v>
      </c>
      <c r="S780" s="8" t="s">
        <v>1515</v>
      </c>
      <c r="T780" s="6"/>
      <c r="U780" s="6"/>
      <c r="V780" s="6"/>
      <c r="W780" s="6"/>
      <c r="X780" s="6"/>
      <c r="Y780" s="6"/>
      <c r="Z780" s="6"/>
      <c r="AA780" s="6"/>
      <c r="AB780" s="6"/>
    </row>
    <row r="781" ht="18" customHeight="1" spans="2:29">
      <c r="B781" s="329" t="s">
        <v>1516</v>
      </c>
      <c r="C781" s="316">
        <v>243489043</v>
      </c>
      <c r="D781" s="316" t="s">
        <v>1517</v>
      </c>
      <c r="E781" s="316">
        <v>16741725448</v>
      </c>
      <c r="F781" s="316" t="s">
        <v>27</v>
      </c>
      <c r="G781" s="316">
        <v>1000</v>
      </c>
      <c r="H781" s="316">
        <v>18327671812</v>
      </c>
      <c r="I781" s="316" t="s">
        <v>247</v>
      </c>
      <c r="J781" s="364" t="s">
        <v>103</v>
      </c>
      <c r="K781" s="330" t="s">
        <v>298</v>
      </c>
      <c r="L781" s="329" t="s">
        <v>1516</v>
      </c>
      <c r="M781" s="360">
        <v>43908</v>
      </c>
      <c r="N781" s="363">
        <v>0</v>
      </c>
      <c r="O781" s="363">
        <v>199</v>
      </c>
      <c r="P781" s="363"/>
      <c r="Q781" s="437" t="s">
        <v>31</v>
      </c>
      <c r="R781" s="360">
        <v>43895</v>
      </c>
      <c r="S781" s="8" t="s">
        <v>1518</v>
      </c>
      <c r="T781" s="6"/>
      <c r="U781" s="6"/>
      <c r="V781" s="6"/>
      <c r="W781" s="6"/>
      <c r="X781" s="6"/>
      <c r="Y781" s="6"/>
      <c r="Z781" s="6"/>
      <c r="AA781" s="6"/>
      <c r="AB781" s="6"/>
      <c r="AC781" s="124"/>
    </row>
    <row r="782" ht="18" customHeight="1" spans="2:28">
      <c r="B782" s="329" t="s">
        <v>1519</v>
      </c>
      <c r="C782" s="316">
        <v>301535009</v>
      </c>
      <c r="D782" s="316" t="s">
        <v>1520</v>
      </c>
      <c r="E782" s="316">
        <v>16741725451</v>
      </c>
      <c r="F782" s="316" t="s">
        <v>27</v>
      </c>
      <c r="G782" s="316">
        <v>1000</v>
      </c>
      <c r="H782" s="316">
        <v>18327671812</v>
      </c>
      <c r="I782" s="316" t="s">
        <v>247</v>
      </c>
      <c r="J782" s="364" t="s">
        <v>103</v>
      </c>
      <c r="K782" s="330" t="s">
        <v>298</v>
      </c>
      <c r="L782" s="329" t="s">
        <v>1519</v>
      </c>
      <c r="M782" s="360">
        <v>43908</v>
      </c>
      <c r="N782" s="363">
        <v>9934.52</v>
      </c>
      <c r="O782" s="363">
        <v>299</v>
      </c>
      <c r="P782" s="363"/>
      <c r="Q782" s="332" t="s">
        <v>31</v>
      </c>
      <c r="R782" s="333">
        <v>43900</v>
      </c>
      <c r="S782" s="8" t="s">
        <v>1521</v>
      </c>
      <c r="T782" s="6"/>
      <c r="U782" s="6"/>
      <c r="V782" s="6"/>
      <c r="W782" s="6"/>
      <c r="X782" s="6"/>
      <c r="Y782" s="6"/>
      <c r="Z782" s="6"/>
      <c r="AA782" s="6"/>
      <c r="AB782" s="6"/>
    </row>
    <row r="783" ht="18" customHeight="1" spans="2:29">
      <c r="B783" s="328" t="s">
        <v>1522</v>
      </c>
      <c r="C783" s="316">
        <v>622509730</v>
      </c>
      <c r="D783" s="316" t="s">
        <v>1523</v>
      </c>
      <c r="E783" s="316">
        <v>16741725636</v>
      </c>
      <c r="F783" s="316" t="s">
        <v>27</v>
      </c>
      <c r="G783" s="316">
        <v>1000</v>
      </c>
      <c r="H783" s="316">
        <v>18771678907</v>
      </c>
      <c r="I783" s="316" t="s">
        <v>409</v>
      </c>
      <c r="J783" s="362" t="s">
        <v>29</v>
      </c>
      <c r="K783" s="330" t="s">
        <v>410</v>
      </c>
      <c r="L783" s="328" t="s">
        <v>1522</v>
      </c>
      <c r="M783" s="360">
        <v>43908</v>
      </c>
      <c r="N783" s="363">
        <v>17867.8</v>
      </c>
      <c r="O783" s="363">
        <v>499</v>
      </c>
      <c r="P783" s="363"/>
      <c r="Q783" s="361" t="s">
        <v>31</v>
      </c>
      <c r="R783" s="360">
        <v>43902</v>
      </c>
      <c r="S783" s="8" t="s">
        <v>1524</v>
      </c>
      <c r="T783" s="6"/>
      <c r="U783" s="6"/>
      <c r="V783" s="6"/>
      <c r="W783" s="6"/>
      <c r="X783" s="6"/>
      <c r="Y783" s="6"/>
      <c r="Z783" s="6"/>
      <c r="AA783" s="6"/>
      <c r="AB783" s="6"/>
      <c r="AC783" s="124"/>
    </row>
    <row r="784" ht="18" customHeight="1" spans="2:28">
      <c r="B784" s="328" t="s">
        <v>1525</v>
      </c>
      <c r="C784" s="316">
        <v>156500485</v>
      </c>
      <c r="D784" s="316" t="s">
        <v>1526</v>
      </c>
      <c r="E784" s="316">
        <v>16741725473</v>
      </c>
      <c r="F784" s="316" t="s">
        <v>27</v>
      </c>
      <c r="G784" s="316">
        <v>1000</v>
      </c>
      <c r="H784" s="316">
        <v>13545472582</v>
      </c>
      <c r="I784" s="316" t="s">
        <v>370</v>
      </c>
      <c r="J784" s="359" t="s">
        <v>285</v>
      </c>
      <c r="K784" s="330" t="s">
        <v>371</v>
      </c>
      <c r="L784" s="328" t="s">
        <v>1525</v>
      </c>
      <c r="M784" s="360">
        <v>43909</v>
      </c>
      <c r="N784" s="363">
        <v>10451.36</v>
      </c>
      <c r="O784" s="368">
        <v>999</v>
      </c>
      <c r="P784" s="368"/>
      <c r="Q784" s="332" t="s">
        <v>31</v>
      </c>
      <c r="R784" s="333">
        <v>43902</v>
      </c>
      <c r="S784" s="87" t="s">
        <v>435</v>
      </c>
      <c r="T784" s="6"/>
      <c r="U784" s="6"/>
      <c r="V784" s="6"/>
      <c r="W784" s="6"/>
      <c r="X784" s="6"/>
      <c r="Y784" s="6"/>
      <c r="Z784" s="6"/>
      <c r="AA784" s="6"/>
      <c r="AB784" s="6"/>
    </row>
    <row r="785" s="1" customFormat="1" ht="18" customHeight="1" spans="2:19">
      <c r="B785" s="329" t="s">
        <v>1527</v>
      </c>
      <c r="C785" s="330">
        <v>855885776</v>
      </c>
      <c r="D785" s="330" t="s">
        <v>1528</v>
      </c>
      <c r="E785" s="316">
        <v>17102786718</v>
      </c>
      <c r="F785" s="316" t="s">
        <v>27</v>
      </c>
      <c r="G785" s="316">
        <v>1000</v>
      </c>
      <c r="H785" s="316">
        <v>13545435217</v>
      </c>
      <c r="I785" s="316" t="s">
        <v>284</v>
      </c>
      <c r="J785" s="359" t="s">
        <v>285</v>
      </c>
      <c r="K785" s="330" t="s">
        <v>286</v>
      </c>
      <c r="L785" s="329" t="s">
        <v>1527</v>
      </c>
      <c r="M785" s="360">
        <v>43909</v>
      </c>
      <c r="N785" s="363">
        <v>5064.42</v>
      </c>
      <c r="O785" s="367">
        <v>999</v>
      </c>
      <c r="P785" s="367"/>
      <c r="Q785" s="332" t="s">
        <v>31</v>
      </c>
      <c r="R785" s="333">
        <v>43900</v>
      </c>
      <c r="S785" s="87" t="s">
        <v>522</v>
      </c>
    </row>
    <row r="786" ht="18" customHeight="1" spans="2:28">
      <c r="B786" s="328" t="s">
        <v>1529</v>
      </c>
      <c r="C786" s="316">
        <v>896875239</v>
      </c>
      <c r="D786" s="316" t="s">
        <v>1530</v>
      </c>
      <c r="E786" s="316">
        <v>17038923644</v>
      </c>
      <c r="F786" s="316" t="s">
        <v>27</v>
      </c>
      <c r="G786" s="316">
        <v>1000</v>
      </c>
      <c r="H786" s="316">
        <v>13545471531</v>
      </c>
      <c r="I786" s="316" t="s">
        <v>293</v>
      </c>
      <c r="J786" s="369" t="s">
        <v>294</v>
      </c>
      <c r="K786" s="330" t="s">
        <v>295</v>
      </c>
      <c r="L786" s="328" t="s">
        <v>1529</v>
      </c>
      <c r="M786" s="360">
        <v>43909</v>
      </c>
      <c r="N786" s="363">
        <v>5062.86</v>
      </c>
      <c r="O786" s="368">
        <v>999</v>
      </c>
      <c r="P786" s="368"/>
      <c r="Q786" s="332" t="s">
        <v>31</v>
      </c>
      <c r="R786" s="333">
        <v>43902</v>
      </c>
      <c r="S786" s="8" t="s">
        <v>571</v>
      </c>
      <c r="T786" s="6"/>
      <c r="U786" s="6"/>
      <c r="V786" s="6"/>
      <c r="W786" s="6"/>
      <c r="X786" s="6"/>
      <c r="Y786" s="6"/>
      <c r="Z786" s="6"/>
      <c r="AA786" s="6"/>
      <c r="AB786" s="6"/>
    </row>
    <row r="787" ht="18" customHeight="1" spans="2:28">
      <c r="B787" s="329" t="s">
        <v>1531</v>
      </c>
      <c r="C787" s="316">
        <v>110885252</v>
      </c>
      <c r="D787" s="316" t="s">
        <v>1532</v>
      </c>
      <c r="E787" s="316">
        <v>17192711008</v>
      </c>
      <c r="F787" s="316" t="s">
        <v>27</v>
      </c>
      <c r="G787" s="316">
        <v>1000</v>
      </c>
      <c r="H787" s="316">
        <v>13545476959</v>
      </c>
      <c r="I787" s="316" t="s">
        <v>265</v>
      </c>
      <c r="J787" s="364" t="s">
        <v>103</v>
      </c>
      <c r="K787" s="330" t="s">
        <v>266</v>
      </c>
      <c r="L787" s="329" t="s">
        <v>1531</v>
      </c>
      <c r="M787" s="360">
        <v>43909</v>
      </c>
      <c r="N787" s="363">
        <v>5067.25</v>
      </c>
      <c r="O787" s="363">
        <v>299</v>
      </c>
      <c r="P787" s="363"/>
      <c r="Q787" s="332" t="s">
        <v>31</v>
      </c>
      <c r="R787" s="333" t="s">
        <v>1533</v>
      </c>
      <c r="S787" s="127" t="s">
        <v>290</v>
      </c>
      <c r="T787" s="6"/>
      <c r="U787" s="6"/>
      <c r="V787" s="6"/>
      <c r="W787" s="6"/>
      <c r="X787" s="6"/>
      <c r="Y787" s="6"/>
      <c r="Z787" s="6"/>
      <c r="AA787" s="6"/>
      <c r="AB787" s="6"/>
    </row>
    <row r="788" ht="18" customHeight="1" spans="2:28">
      <c r="B788" s="329" t="s">
        <v>1534</v>
      </c>
      <c r="C788" s="316">
        <v>816014088</v>
      </c>
      <c r="D788" s="316" t="s">
        <v>1535</v>
      </c>
      <c r="E788" s="316">
        <v>17187465335</v>
      </c>
      <c r="F788" s="316" t="s">
        <v>27</v>
      </c>
      <c r="G788" s="316">
        <v>1000</v>
      </c>
      <c r="H788" s="316">
        <v>18771691121</v>
      </c>
      <c r="I788" s="316" t="s">
        <v>258</v>
      </c>
      <c r="J788" s="364" t="s">
        <v>103</v>
      </c>
      <c r="K788" s="330" t="s">
        <v>259</v>
      </c>
      <c r="L788" s="329" t="s">
        <v>1534</v>
      </c>
      <c r="M788" s="360">
        <v>43909</v>
      </c>
      <c r="N788" s="363">
        <v>5069.52</v>
      </c>
      <c r="O788" s="361">
        <v>499</v>
      </c>
      <c r="P788" s="361"/>
      <c r="Q788" s="332" t="s">
        <v>31</v>
      </c>
      <c r="R788" s="333">
        <v>43900</v>
      </c>
      <c r="S788" s="127" t="s">
        <v>290</v>
      </c>
      <c r="T788" s="6"/>
      <c r="U788" s="6"/>
      <c r="V788" s="6"/>
      <c r="W788" s="6"/>
      <c r="X788" s="6"/>
      <c r="Y788" s="6"/>
      <c r="Z788" s="6"/>
      <c r="AA788" s="6"/>
      <c r="AB788" s="6"/>
    </row>
    <row r="789" ht="18" customHeight="1" spans="2:28">
      <c r="B789" s="328" t="s">
        <v>1536</v>
      </c>
      <c r="C789" s="316">
        <v>813018183</v>
      </c>
      <c r="D789" s="316" t="s">
        <v>1537</v>
      </c>
      <c r="E789" s="316">
        <v>16741725498</v>
      </c>
      <c r="F789" s="316" t="s">
        <v>27</v>
      </c>
      <c r="G789" s="316">
        <v>1000</v>
      </c>
      <c r="H789" s="316">
        <v>13545472582</v>
      </c>
      <c r="I789" s="316" t="s">
        <v>370</v>
      </c>
      <c r="J789" s="359" t="s">
        <v>285</v>
      </c>
      <c r="K789" s="330" t="s">
        <v>371</v>
      </c>
      <c r="L789" s="328" t="s">
        <v>1536</v>
      </c>
      <c r="M789" s="360">
        <v>43910</v>
      </c>
      <c r="N789" s="363">
        <v>0</v>
      </c>
      <c r="O789" s="370">
        <v>999</v>
      </c>
      <c r="P789" s="370"/>
      <c r="Q789" s="332" t="s">
        <v>31</v>
      </c>
      <c r="R789" s="333">
        <v>43902</v>
      </c>
      <c r="S789" s="8" t="s">
        <v>1538</v>
      </c>
      <c r="T789" s="6"/>
      <c r="U789" s="6"/>
      <c r="V789" s="6"/>
      <c r="W789" s="6"/>
      <c r="X789" s="6"/>
      <c r="Y789" s="6"/>
      <c r="Z789" s="6"/>
      <c r="AA789" s="6"/>
      <c r="AB789" s="6"/>
    </row>
    <row r="790" ht="18" customHeight="1" spans="2:28">
      <c r="B790" s="329" t="s">
        <v>1539</v>
      </c>
      <c r="C790" s="316">
        <v>701185421</v>
      </c>
      <c r="D790" s="316" t="s">
        <v>1540</v>
      </c>
      <c r="E790" s="316">
        <v>16572201269</v>
      </c>
      <c r="F790" s="316" t="s">
        <v>27</v>
      </c>
      <c r="G790" s="316">
        <v>1000</v>
      </c>
      <c r="H790" s="316">
        <v>17720254512</v>
      </c>
      <c r="I790" s="316" t="s">
        <v>253</v>
      </c>
      <c r="J790" s="369" t="s">
        <v>294</v>
      </c>
      <c r="K790" s="330" t="s">
        <v>254</v>
      </c>
      <c r="L790" s="329" t="s">
        <v>1539</v>
      </c>
      <c r="M790" s="360">
        <v>43910</v>
      </c>
      <c r="N790" s="363">
        <v>0</v>
      </c>
      <c r="O790" s="367">
        <v>1999</v>
      </c>
      <c r="P790" s="367"/>
      <c r="Q790" s="332" t="s">
        <v>31</v>
      </c>
      <c r="R790" s="333">
        <v>43902</v>
      </c>
      <c r="S790" s="8" t="s">
        <v>1541</v>
      </c>
      <c r="T790" s="6"/>
      <c r="U790" s="6"/>
      <c r="V790" s="6"/>
      <c r="W790" s="6"/>
      <c r="X790" s="6"/>
      <c r="Y790" s="6"/>
      <c r="Z790" s="6"/>
      <c r="AA790" s="6"/>
      <c r="AB790" s="6"/>
    </row>
    <row r="791" ht="18" customHeight="1" spans="2:28">
      <c r="B791" s="329" t="s">
        <v>1542</v>
      </c>
      <c r="C791" s="316">
        <v>728890466</v>
      </c>
      <c r="D791" s="316" t="s">
        <v>1543</v>
      </c>
      <c r="E791" s="316">
        <v>17187467699</v>
      </c>
      <c r="F791" s="316" t="s">
        <v>27</v>
      </c>
      <c r="G791" s="316">
        <v>1000</v>
      </c>
      <c r="H791" s="316">
        <v>18771691121</v>
      </c>
      <c r="I791" s="316" t="s">
        <v>258</v>
      </c>
      <c r="J791" s="364" t="s">
        <v>103</v>
      </c>
      <c r="K791" s="330" t="s">
        <v>259</v>
      </c>
      <c r="L791" s="329" t="s">
        <v>1542</v>
      </c>
      <c r="M791" s="360">
        <v>43910</v>
      </c>
      <c r="N791" s="363">
        <v>4965.97</v>
      </c>
      <c r="O791" s="361">
        <v>299</v>
      </c>
      <c r="P791" s="361"/>
      <c r="Q791" s="332" t="s">
        <v>31</v>
      </c>
      <c r="R791" s="333">
        <v>43900</v>
      </c>
      <c r="S791" s="127" t="s">
        <v>1544</v>
      </c>
      <c r="T791" s="6"/>
      <c r="U791" s="6"/>
      <c r="V791" s="6"/>
      <c r="W791" s="6"/>
      <c r="X791" s="6"/>
      <c r="Y791" s="6"/>
      <c r="Z791" s="6"/>
      <c r="AA791" s="6"/>
      <c r="AB791" s="6"/>
    </row>
    <row r="792" ht="18" customHeight="1" spans="2:28">
      <c r="B792" s="329" t="s">
        <v>1545</v>
      </c>
      <c r="C792" s="316">
        <v>954209920</v>
      </c>
      <c r="D792" s="316" t="s">
        <v>1546</v>
      </c>
      <c r="E792" s="316">
        <v>17192712274</v>
      </c>
      <c r="F792" s="316" t="s">
        <v>27</v>
      </c>
      <c r="G792" s="316">
        <v>1000</v>
      </c>
      <c r="H792" s="316">
        <v>17720254512</v>
      </c>
      <c r="I792" s="316" t="s">
        <v>253</v>
      </c>
      <c r="J792" s="369" t="s">
        <v>294</v>
      </c>
      <c r="K792" s="330" t="s">
        <v>254</v>
      </c>
      <c r="L792" s="329" t="s">
        <v>1545</v>
      </c>
      <c r="M792" s="360">
        <v>43910</v>
      </c>
      <c r="N792" s="363">
        <v>5261.79</v>
      </c>
      <c r="O792" s="363">
        <v>499</v>
      </c>
      <c r="P792" s="363"/>
      <c r="Q792" s="332" t="s">
        <v>31</v>
      </c>
      <c r="R792" s="360">
        <v>43910</v>
      </c>
      <c r="S792" s="87" t="s">
        <v>1547</v>
      </c>
      <c r="T792" s="6"/>
      <c r="U792" s="6"/>
      <c r="V792" s="6"/>
      <c r="W792" s="6"/>
      <c r="X792" s="6"/>
      <c r="Y792" s="6"/>
      <c r="Z792" s="6"/>
      <c r="AA792" s="6"/>
      <c r="AB792" s="6"/>
    </row>
    <row r="793" ht="18" customHeight="1" spans="2:28">
      <c r="B793" s="329" t="s">
        <v>1548</v>
      </c>
      <c r="C793" s="316">
        <v>366586487</v>
      </c>
      <c r="D793" s="316" t="s">
        <v>1549</v>
      </c>
      <c r="E793" s="316">
        <v>17192712146</v>
      </c>
      <c r="F793" s="316" t="s">
        <v>27</v>
      </c>
      <c r="G793" s="316">
        <v>1000</v>
      </c>
      <c r="H793" s="316">
        <v>17720254512</v>
      </c>
      <c r="I793" s="316" t="s">
        <v>253</v>
      </c>
      <c r="J793" s="369" t="s">
        <v>294</v>
      </c>
      <c r="K793" s="330" t="s">
        <v>254</v>
      </c>
      <c r="L793" s="329" t="s">
        <v>1548</v>
      </c>
      <c r="M793" s="360">
        <v>43910</v>
      </c>
      <c r="N793" s="363">
        <v>5262.25</v>
      </c>
      <c r="O793" s="363"/>
      <c r="P793" s="363"/>
      <c r="Q793" s="332" t="s">
        <v>31</v>
      </c>
      <c r="R793" s="360">
        <v>43910</v>
      </c>
      <c r="S793" s="87" t="s">
        <v>1550</v>
      </c>
      <c r="T793" s="6"/>
      <c r="U793" s="6"/>
      <c r="V793" s="6"/>
      <c r="W793" s="6"/>
      <c r="X793" s="6"/>
      <c r="Y793" s="6"/>
      <c r="Z793" s="6"/>
      <c r="AA793" s="6"/>
      <c r="AB793" s="6"/>
    </row>
    <row r="794" ht="18" customHeight="1" spans="2:28">
      <c r="B794" s="315" t="s">
        <v>1551</v>
      </c>
      <c r="C794" s="316">
        <v>137250416</v>
      </c>
      <c r="D794" s="316" t="s">
        <v>1552</v>
      </c>
      <c r="E794" s="316">
        <v>17136314979</v>
      </c>
      <c r="F794" s="316" t="s">
        <v>27</v>
      </c>
      <c r="G794" s="317">
        <v>1000</v>
      </c>
      <c r="H794" s="317">
        <v>18771691121</v>
      </c>
      <c r="I794" s="316" t="s">
        <v>258</v>
      </c>
      <c r="J794" s="336" t="s">
        <v>103</v>
      </c>
      <c r="K794" s="332" t="s">
        <v>259</v>
      </c>
      <c r="L794" s="315" t="s">
        <v>1551</v>
      </c>
      <c r="M794" s="360">
        <v>43912</v>
      </c>
      <c r="N794" s="381">
        <v>0</v>
      </c>
      <c r="O794" s="382">
        <v>1198</v>
      </c>
      <c r="P794" s="334"/>
      <c r="Q794" s="332" t="s">
        <v>31</v>
      </c>
      <c r="R794" s="333">
        <v>43900</v>
      </c>
      <c r="S794" s="8" t="s">
        <v>1553</v>
      </c>
      <c r="T794" s="6"/>
      <c r="U794" s="6"/>
      <c r="V794" s="6"/>
      <c r="W794" s="6"/>
      <c r="X794" s="6"/>
      <c r="Y794" s="6"/>
      <c r="Z794" s="6"/>
      <c r="AA794" s="6"/>
      <c r="AB794" s="6"/>
    </row>
    <row r="795" ht="18" customHeight="1" spans="2:28">
      <c r="B795" s="329" t="s">
        <v>1554</v>
      </c>
      <c r="C795" s="330" t="s">
        <v>1555</v>
      </c>
      <c r="D795" s="330" t="s">
        <v>1556</v>
      </c>
      <c r="E795" s="316">
        <v>16741725250</v>
      </c>
      <c r="F795" s="316" t="s">
        <v>27</v>
      </c>
      <c r="G795" s="316">
        <v>1000</v>
      </c>
      <c r="H795" s="316">
        <v>13545445297</v>
      </c>
      <c r="I795" s="316" t="s">
        <v>313</v>
      </c>
      <c r="J795" s="359" t="s">
        <v>285</v>
      </c>
      <c r="K795" s="330" t="s">
        <v>314</v>
      </c>
      <c r="L795" s="329" t="s">
        <v>1554</v>
      </c>
      <c r="M795" s="360">
        <v>43912</v>
      </c>
      <c r="N795" s="363">
        <v>5958.24</v>
      </c>
      <c r="O795" s="367">
        <v>199</v>
      </c>
      <c r="P795" s="367"/>
      <c r="Q795" s="332" t="s">
        <v>31</v>
      </c>
      <c r="R795" s="333">
        <v>43902</v>
      </c>
      <c r="S795" s="87" t="s">
        <v>1557</v>
      </c>
      <c r="T795" s="6"/>
      <c r="U795" s="6"/>
      <c r="V795" s="6"/>
      <c r="W795" s="6"/>
      <c r="X795" s="6"/>
      <c r="Y795" s="6"/>
      <c r="Z795" s="6"/>
      <c r="AA795" s="6"/>
      <c r="AB795" s="6"/>
    </row>
    <row r="796" ht="18" customHeight="1" spans="2:28">
      <c r="B796" s="329" t="s">
        <v>1558</v>
      </c>
      <c r="C796" s="316">
        <v>434198741</v>
      </c>
      <c r="D796" s="316" t="s">
        <v>1559</v>
      </c>
      <c r="E796" s="316">
        <v>17136314965</v>
      </c>
      <c r="F796" s="316" t="s">
        <v>27</v>
      </c>
      <c r="G796" s="316">
        <v>1000</v>
      </c>
      <c r="H796" s="316">
        <v>18771691121</v>
      </c>
      <c r="I796" s="316" t="s">
        <v>258</v>
      </c>
      <c r="J796" s="364" t="s">
        <v>103</v>
      </c>
      <c r="K796" s="330" t="s">
        <v>259</v>
      </c>
      <c r="L796" s="329" t="s">
        <v>1558</v>
      </c>
      <c r="M796" s="360">
        <v>43914</v>
      </c>
      <c r="N796" s="363">
        <v>4864.94</v>
      </c>
      <c r="O796" s="361">
        <v>499</v>
      </c>
      <c r="P796" s="361"/>
      <c r="Q796" s="332" t="s">
        <v>31</v>
      </c>
      <c r="R796" s="333">
        <v>43900</v>
      </c>
      <c r="S796" s="8" t="s">
        <v>260</v>
      </c>
      <c r="T796" s="6"/>
      <c r="U796" s="6"/>
      <c r="V796" s="6"/>
      <c r="W796" s="6"/>
      <c r="X796" s="6"/>
      <c r="Y796" s="6"/>
      <c r="Z796" s="6"/>
      <c r="AA796" s="6"/>
      <c r="AB796" s="6"/>
    </row>
    <row r="797" s="2" customFormat="1" ht="18" customHeight="1" spans="2:27">
      <c r="B797" s="272"/>
      <c r="J797" s="282"/>
      <c r="K797" s="22"/>
      <c r="L797" s="87"/>
      <c r="M797" s="44"/>
      <c r="N797" s="44"/>
      <c r="O797" s="44"/>
      <c r="P797" s="87"/>
      <c r="AA797" s="311"/>
    </row>
    <row r="798" s="2" customFormat="1" ht="18" customHeight="1" spans="2:27">
      <c r="B798" s="272"/>
      <c r="G798" s="376">
        <f>SUM(G687:G797)</f>
        <v>109000</v>
      </c>
      <c r="J798" s="282"/>
      <c r="K798" s="22"/>
      <c r="L798" s="87"/>
      <c r="M798" s="44"/>
      <c r="N798" s="284">
        <f>SUM(N687:N797)</f>
        <v>338830.13</v>
      </c>
      <c r="O798" s="44">
        <f>SUM(O687:O797)</f>
        <v>152188</v>
      </c>
      <c r="P798" s="44">
        <f>SUM(P688:P797)</f>
        <v>88434</v>
      </c>
      <c r="AA798" s="311"/>
    </row>
    <row r="799" s="2" customFormat="1" ht="18" customHeight="1" spans="2:27">
      <c r="B799" s="272"/>
      <c r="J799" s="282"/>
      <c r="K799" s="22"/>
      <c r="L799" s="87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87"/>
      <c r="AA799" s="311"/>
    </row>
    <row r="800" s="2" customFormat="1" ht="18" customHeight="1" spans="2:27">
      <c r="B800" s="272"/>
      <c r="J800" s="282"/>
      <c r="K800" s="22"/>
      <c r="L800" s="87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87"/>
      <c r="AA800" s="311"/>
    </row>
    <row r="801" s="2" customFormat="1" ht="18" customHeight="1" spans="2:28">
      <c r="B801" s="272"/>
      <c r="J801" s="282"/>
      <c r="K801" s="22"/>
      <c r="L801" s="87"/>
      <c r="M801" s="44"/>
      <c r="N801" s="44"/>
      <c r="O801" s="44"/>
      <c r="P801" s="44"/>
      <c r="Q801" s="44"/>
      <c r="R801" s="44"/>
      <c r="S801" s="44"/>
      <c r="T801" s="44"/>
      <c r="U801" s="44"/>
      <c r="W801" s="44"/>
      <c r="X801" s="283"/>
      <c r="Y801" s="44"/>
      <c r="Z801" s="44"/>
      <c r="AA801" s="84"/>
      <c r="AB801" s="87"/>
    </row>
    <row r="802" s="2" customFormat="1" ht="18" customHeight="1" spans="2:28">
      <c r="B802" s="272"/>
      <c r="J802" s="282"/>
      <c r="K802" s="22"/>
      <c r="L802" s="87"/>
      <c r="M802" s="44"/>
      <c r="N802" s="44"/>
      <c r="O802" s="44"/>
      <c r="P802" s="44"/>
      <c r="Q802" s="44"/>
      <c r="R802" s="44"/>
      <c r="S802" s="44"/>
      <c r="T802" s="44"/>
      <c r="U802" s="44"/>
      <c r="W802" s="44"/>
      <c r="X802" s="283"/>
      <c r="Y802" s="44"/>
      <c r="Z802" s="44"/>
      <c r="AA802" s="84"/>
      <c r="AB802" s="87"/>
    </row>
    <row r="804" s="2" customFormat="1" ht="18" customHeight="1" spans="2:28">
      <c r="B804" s="272"/>
      <c r="J804" s="282"/>
      <c r="K804" s="22"/>
      <c r="L804" s="87"/>
      <c r="M804" s="44"/>
      <c r="N804" s="44"/>
      <c r="O804" s="44"/>
      <c r="P804" s="44"/>
      <c r="Q804" s="44"/>
      <c r="R804" s="44"/>
      <c r="S804" s="44"/>
      <c r="T804" s="44"/>
      <c r="U804" s="44"/>
      <c r="V804" s="284"/>
      <c r="W804" s="44"/>
      <c r="X804" s="283"/>
      <c r="Y804" s="44"/>
      <c r="Z804" s="44"/>
      <c r="AA804" s="84"/>
      <c r="AB804" s="87"/>
    </row>
    <row r="806" s="2" customFormat="1" ht="18" customHeight="1" spans="2:28">
      <c r="B806" s="272"/>
      <c r="J806" s="282"/>
      <c r="K806" s="22"/>
      <c r="L806" s="87"/>
      <c r="M806" s="44"/>
      <c r="N806" s="44"/>
      <c r="O806" s="44"/>
      <c r="P806" s="44"/>
      <c r="Q806" s="44"/>
      <c r="R806" s="44"/>
      <c r="S806" s="44"/>
      <c r="T806" s="44"/>
      <c r="U806" s="44"/>
      <c r="V806" s="284"/>
      <c r="W806" s="44"/>
      <c r="X806" s="283"/>
      <c r="Y806" s="44"/>
      <c r="Z806" s="44"/>
      <c r="AA806" s="84"/>
      <c r="AB806" s="87"/>
    </row>
    <row r="807" s="2" customFormat="1" ht="18" customHeight="1" spans="2:28">
      <c r="B807" s="272"/>
      <c r="J807" s="282"/>
      <c r="K807" s="22"/>
      <c r="L807" s="87"/>
      <c r="M807" s="44"/>
      <c r="N807" s="44"/>
      <c r="O807" s="44"/>
      <c r="P807" s="44"/>
      <c r="Q807" s="44"/>
      <c r="R807" s="44"/>
      <c r="S807" s="44"/>
      <c r="T807" s="44"/>
      <c r="U807" s="44"/>
      <c r="V807" s="284"/>
      <c r="W807" s="44"/>
      <c r="X807" s="283"/>
      <c r="Y807" s="44"/>
      <c r="Z807" s="44"/>
      <c r="AA807" s="84"/>
      <c r="AB807" s="87"/>
    </row>
    <row r="811" ht="18" customHeight="1"/>
    <row r="812" s="3" customFormat="1" ht="18" customHeight="1" spans="1:27">
      <c r="A812" s="377"/>
      <c r="B812" s="378" t="s">
        <v>1560</v>
      </c>
      <c r="C812" s="95">
        <v>300657659</v>
      </c>
      <c r="D812" s="95" t="s">
        <v>1561</v>
      </c>
      <c r="E812" s="95">
        <v>13079613823</v>
      </c>
      <c r="F812" s="95" t="s">
        <v>664</v>
      </c>
      <c r="G812" s="95"/>
      <c r="H812" s="95">
        <v>17876533309</v>
      </c>
      <c r="I812" s="95" t="s">
        <v>1562</v>
      </c>
      <c r="J812" s="95" t="s">
        <v>109</v>
      </c>
      <c r="K812" s="95"/>
      <c r="L812" s="378" t="s">
        <v>1560</v>
      </c>
      <c r="M812" s="87" t="s">
        <v>1563</v>
      </c>
      <c r="AA812" s="384"/>
    </row>
    <row r="813" s="3" customFormat="1" ht="18" customHeight="1" spans="1:27">
      <c r="A813" s="377"/>
      <c r="B813" s="378" t="s">
        <v>1564</v>
      </c>
      <c r="C813" s="95">
        <v>502321064</v>
      </c>
      <c r="D813" s="95" t="s">
        <v>1565</v>
      </c>
      <c r="E813" s="95">
        <v>17136866582</v>
      </c>
      <c r="F813" s="95" t="s">
        <v>107</v>
      </c>
      <c r="G813" s="95"/>
      <c r="H813" s="95">
        <v>17665435181</v>
      </c>
      <c r="I813" s="95" t="s">
        <v>1566</v>
      </c>
      <c r="J813" s="95" t="s">
        <v>109</v>
      </c>
      <c r="K813" s="95"/>
      <c r="L813" s="378" t="s">
        <v>1564</v>
      </c>
      <c r="M813" s="87" t="s">
        <v>1567</v>
      </c>
      <c r="AA813" s="384"/>
    </row>
    <row r="814" s="3" customFormat="1" ht="18" customHeight="1" spans="1:27">
      <c r="A814" s="377"/>
      <c r="B814" s="378" t="s">
        <v>1568</v>
      </c>
      <c r="C814" s="95">
        <v>196912058</v>
      </c>
      <c r="D814" s="95" t="s">
        <v>1569</v>
      </c>
      <c r="E814" s="95">
        <v>17136866445</v>
      </c>
      <c r="F814" s="95" t="s">
        <v>107</v>
      </c>
      <c r="G814" s="95"/>
      <c r="H814" s="95">
        <v>13632223538</v>
      </c>
      <c r="I814" s="95" t="s">
        <v>1570</v>
      </c>
      <c r="J814" s="95" t="s">
        <v>103</v>
      </c>
      <c r="K814" s="95"/>
      <c r="L814" s="378" t="s">
        <v>1568</v>
      </c>
      <c r="M814" s="87" t="s">
        <v>1567</v>
      </c>
      <c r="AA814" s="384"/>
    </row>
    <row r="815" ht="18" customHeight="1" spans="2:28">
      <c r="B815" s="379" t="s">
        <v>1571</v>
      </c>
      <c r="C815" s="380">
        <v>904507802</v>
      </c>
      <c r="D815" s="380" t="s">
        <v>1572</v>
      </c>
      <c r="E815" s="380">
        <v>17136866626</v>
      </c>
      <c r="F815" s="380" t="s">
        <v>107</v>
      </c>
      <c r="G815" s="380"/>
      <c r="H815" s="380">
        <v>13422075559</v>
      </c>
      <c r="I815" s="380" t="s">
        <v>1570</v>
      </c>
      <c r="J815" s="95" t="s">
        <v>29</v>
      </c>
      <c r="K815" s="95"/>
      <c r="L815" s="378" t="s">
        <v>1571</v>
      </c>
      <c r="M815" s="87" t="s">
        <v>1573</v>
      </c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124"/>
      <c r="AB815" s="6"/>
    </row>
    <row r="816" ht="18" customHeight="1" spans="2:28">
      <c r="B816" s="379" t="s">
        <v>1574</v>
      </c>
      <c r="C816" s="380">
        <v>154114034</v>
      </c>
      <c r="D816" s="380" t="s">
        <v>1575</v>
      </c>
      <c r="E816" s="380">
        <v>17136866615</v>
      </c>
      <c r="F816" s="380" t="s">
        <v>107</v>
      </c>
      <c r="G816" s="380"/>
      <c r="H816" s="380">
        <v>13632223538</v>
      </c>
      <c r="I816" s="380" t="s">
        <v>1570</v>
      </c>
      <c r="J816" s="95" t="s">
        <v>103</v>
      </c>
      <c r="K816" s="95"/>
      <c r="L816" s="378" t="s">
        <v>1574</v>
      </c>
      <c r="M816" s="87" t="s">
        <v>1573</v>
      </c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124"/>
      <c r="AB816" s="6"/>
    </row>
    <row r="817" ht="18" customHeight="1" spans="2:28">
      <c r="B817" s="379" t="s">
        <v>1576</v>
      </c>
      <c r="C817" s="380">
        <v>866252015</v>
      </c>
      <c r="D817" s="380" t="s">
        <v>1577</v>
      </c>
      <c r="E817" s="380">
        <v>17136866794</v>
      </c>
      <c r="F817" s="380" t="s">
        <v>107</v>
      </c>
      <c r="G817" s="380"/>
      <c r="H817" s="380">
        <v>13632223538</v>
      </c>
      <c r="I817" s="380" t="s">
        <v>1570</v>
      </c>
      <c r="J817" s="95" t="s">
        <v>367</v>
      </c>
      <c r="K817" s="95"/>
      <c r="L817" s="378" t="s">
        <v>1576</v>
      </c>
      <c r="M817" s="87" t="s">
        <v>1573</v>
      </c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124"/>
      <c r="AB817" s="6"/>
    </row>
    <row r="818" ht="18" customHeight="1" spans="2:28">
      <c r="B818" s="379" t="s">
        <v>1578</v>
      </c>
      <c r="C818" s="380">
        <v>432923124</v>
      </c>
      <c r="D818" s="380" t="s">
        <v>1579</v>
      </c>
      <c r="E818" s="380">
        <v>17136866585</v>
      </c>
      <c r="F818" s="380" t="s">
        <v>107</v>
      </c>
      <c r="G818" s="380"/>
      <c r="H818" s="380">
        <v>17665435181</v>
      </c>
      <c r="I818" s="380" t="s">
        <v>1566</v>
      </c>
      <c r="J818" s="95" t="s">
        <v>109</v>
      </c>
      <c r="K818" s="95"/>
      <c r="L818" s="378" t="s">
        <v>1578</v>
      </c>
      <c r="M818" s="87" t="s">
        <v>1573</v>
      </c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124"/>
      <c r="AB818" s="6"/>
    </row>
    <row r="819" ht="18" customHeight="1" spans="2:28">
      <c r="B819" s="379" t="s">
        <v>1580</v>
      </c>
      <c r="C819" s="380">
        <v>677364003</v>
      </c>
      <c r="D819" s="380" t="s">
        <v>1581</v>
      </c>
      <c r="E819" s="380">
        <v>17136866652</v>
      </c>
      <c r="F819" s="380" t="s">
        <v>107</v>
      </c>
      <c r="G819" s="380"/>
      <c r="H819" s="380">
        <v>17665435181</v>
      </c>
      <c r="I819" s="380" t="s">
        <v>1566</v>
      </c>
      <c r="J819" s="95" t="s">
        <v>109</v>
      </c>
      <c r="K819" s="95"/>
      <c r="L819" s="378" t="s">
        <v>1580</v>
      </c>
      <c r="M819" s="87" t="s">
        <v>1573</v>
      </c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124"/>
      <c r="AB819" s="6"/>
    </row>
    <row r="820" ht="18" customHeight="1" spans="2:28">
      <c r="B820" s="379" t="s">
        <v>1582</v>
      </c>
      <c r="C820" s="380">
        <v>545884480</v>
      </c>
      <c r="D820" s="380" t="s">
        <v>1583</v>
      </c>
      <c r="E820" s="380">
        <v>17136866822</v>
      </c>
      <c r="F820" s="380" t="s">
        <v>107</v>
      </c>
      <c r="G820" s="380"/>
      <c r="H820" s="380">
        <v>13422075559</v>
      </c>
      <c r="I820" s="380" t="s">
        <v>1570</v>
      </c>
      <c r="J820" s="95" t="s">
        <v>29</v>
      </c>
      <c r="K820" s="95"/>
      <c r="L820" s="378" t="s">
        <v>1582</v>
      </c>
      <c r="M820" s="87" t="s">
        <v>1573</v>
      </c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124"/>
      <c r="AB820" s="6"/>
    </row>
    <row r="821" ht="18" customHeight="1" spans="2:28">
      <c r="B821" s="379" t="s">
        <v>1584</v>
      </c>
      <c r="C821" s="380">
        <v>738931101</v>
      </c>
      <c r="D821" s="380" t="s">
        <v>1585</v>
      </c>
      <c r="E821" s="380">
        <v>17136866785</v>
      </c>
      <c r="F821" s="380" t="s">
        <v>107</v>
      </c>
      <c r="G821" s="380"/>
      <c r="H821" s="380">
        <v>13632223538</v>
      </c>
      <c r="I821" s="380" t="s">
        <v>1570</v>
      </c>
      <c r="J821" s="95" t="s">
        <v>103</v>
      </c>
      <c r="K821" s="95"/>
      <c r="L821" s="378" t="s">
        <v>1584</v>
      </c>
      <c r="M821" s="87" t="s">
        <v>1573</v>
      </c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124"/>
      <c r="AB821" s="6"/>
    </row>
    <row r="822" ht="18" customHeight="1" spans="2:28">
      <c r="B822" s="379" t="s">
        <v>1586</v>
      </c>
      <c r="C822" s="380">
        <v>583562310</v>
      </c>
      <c r="D822" s="380" t="s">
        <v>1587</v>
      </c>
      <c r="E822" s="380">
        <v>17136866716</v>
      </c>
      <c r="F822" s="380" t="s">
        <v>107</v>
      </c>
      <c r="G822" s="380"/>
      <c r="H822" s="380">
        <v>13632223538</v>
      </c>
      <c r="I822" s="380" t="s">
        <v>1570</v>
      </c>
      <c r="J822" s="95" t="s">
        <v>367</v>
      </c>
      <c r="K822" s="95"/>
      <c r="L822" s="378" t="s">
        <v>1586</v>
      </c>
      <c r="M822" s="87" t="s">
        <v>1573</v>
      </c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124"/>
      <c r="AB822" s="6"/>
    </row>
    <row r="823" ht="18" customHeight="1" spans="2:28">
      <c r="B823" s="379" t="s">
        <v>1588</v>
      </c>
      <c r="C823" s="380">
        <v>522039218</v>
      </c>
      <c r="D823" s="380" t="s">
        <v>1589</v>
      </c>
      <c r="E823" s="380">
        <v>17136866500</v>
      </c>
      <c r="F823" s="380" t="s">
        <v>107</v>
      </c>
      <c r="G823" s="380"/>
      <c r="H823" s="380">
        <v>17665435181</v>
      </c>
      <c r="I823" s="380" t="s">
        <v>1566</v>
      </c>
      <c r="J823" s="95" t="s">
        <v>103</v>
      </c>
      <c r="K823" s="95"/>
      <c r="L823" s="378" t="s">
        <v>1588</v>
      </c>
      <c r="M823" s="87" t="s">
        <v>1573</v>
      </c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124"/>
      <c r="AB823" s="6"/>
    </row>
    <row r="824" ht="18" customHeight="1" spans="2:28">
      <c r="B824" s="379" t="s">
        <v>1590</v>
      </c>
      <c r="C824" s="380">
        <v>158335898</v>
      </c>
      <c r="D824" s="380" t="s">
        <v>1591</v>
      </c>
      <c r="E824" s="380">
        <v>17136866581</v>
      </c>
      <c r="F824" s="380" t="s">
        <v>107</v>
      </c>
      <c r="G824" s="380"/>
      <c r="H824" s="380">
        <v>17665435181</v>
      </c>
      <c r="I824" s="380" t="s">
        <v>1566</v>
      </c>
      <c r="J824" s="95" t="s">
        <v>109</v>
      </c>
      <c r="K824" s="95"/>
      <c r="L824" s="378" t="s">
        <v>1590</v>
      </c>
      <c r="M824" s="87" t="s">
        <v>1573</v>
      </c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124"/>
      <c r="AB824" s="6"/>
    </row>
    <row r="825" ht="18" customHeight="1" spans="2:28">
      <c r="B825" s="379" t="s">
        <v>1592</v>
      </c>
      <c r="C825" s="380">
        <v>257480891</v>
      </c>
      <c r="D825" s="380" t="s">
        <v>1593</v>
      </c>
      <c r="E825" s="380">
        <v>17136866647</v>
      </c>
      <c r="F825" s="380" t="s">
        <v>107</v>
      </c>
      <c r="G825" s="380"/>
      <c r="H825" s="380">
        <v>17665435181</v>
      </c>
      <c r="I825" s="380" t="s">
        <v>1566</v>
      </c>
      <c r="J825" s="95" t="s">
        <v>109</v>
      </c>
      <c r="K825" s="95"/>
      <c r="L825" s="378" t="s">
        <v>1592</v>
      </c>
      <c r="M825" s="87" t="s">
        <v>1573</v>
      </c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124"/>
      <c r="AB825" s="6"/>
    </row>
    <row r="826" ht="18" customHeight="1" spans="2:28">
      <c r="B826" s="379" t="s">
        <v>1594</v>
      </c>
      <c r="C826" s="380">
        <v>213339249</v>
      </c>
      <c r="D826" s="380" t="s">
        <v>1595</v>
      </c>
      <c r="E826" s="380">
        <v>17192710434</v>
      </c>
      <c r="F826" s="380" t="s">
        <v>27</v>
      </c>
      <c r="G826" s="380"/>
      <c r="H826" s="380">
        <v>13545476959</v>
      </c>
      <c r="I826" s="380" t="s">
        <v>1596</v>
      </c>
      <c r="J826" s="95" t="s">
        <v>109</v>
      </c>
      <c r="K826" s="95"/>
      <c r="L826" s="383" t="s">
        <v>1594</v>
      </c>
      <c r="M826" s="87" t="s">
        <v>1573</v>
      </c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124"/>
      <c r="AB826" s="6"/>
    </row>
    <row r="827" ht="18" customHeight="1" spans="2:28">
      <c r="B827" s="379" t="s">
        <v>1597</v>
      </c>
      <c r="C827" s="380">
        <v>427289434</v>
      </c>
      <c r="D827" s="380" t="s">
        <v>1598</v>
      </c>
      <c r="E827" s="380">
        <v>17192711423</v>
      </c>
      <c r="F827" s="380" t="s">
        <v>27</v>
      </c>
      <c r="G827" s="380"/>
      <c r="H827" s="380">
        <v>13545476959</v>
      </c>
      <c r="I827" s="380" t="s">
        <v>1596</v>
      </c>
      <c r="J827" s="95" t="s">
        <v>103</v>
      </c>
      <c r="K827" s="95"/>
      <c r="L827" s="383" t="s">
        <v>1597</v>
      </c>
      <c r="M827" s="87" t="s">
        <v>1573</v>
      </c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124"/>
      <c r="AB827" s="6"/>
    </row>
    <row r="828" ht="18" customHeight="1" spans="2:28">
      <c r="B828" s="379" t="s">
        <v>1599</v>
      </c>
      <c r="C828" s="380">
        <v>466350960</v>
      </c>
      <c r="D828" s="380" t="s">
        <v>1600</v>
      </c>
      <c r="E828" s="380">
        <v>17192714524</v>
      </c>
      <c r="F828" s="380" t="s">
        <v>27</v>
      </c>
      <c r="G828" s="380"/>
      <c r="H828" s="380">
        <v>18872118075</v>
      </c>
      <c r="I828" s="380" t="s">
        <v>1601</v>
      </c>
      <c r="J828" s="95" t="s">
        <v>170</v>
      </c>
      <c r="K828" s="95"/>
      <c r="L828" s="383" t="s">
        <v>1599</v>
      </c>
      <c r="M828" s="87" t="s">
        <v>1573</v>
      </c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124"/>
      <c r="AB828" s="6"/>
    </row>
    <row r="829" ht="18" customHeight="1" spans="2:28">
      <c r="B829" s="379" t="s">
        <v>1602</v>
      </c>
      <c r="C829" s="380">
        <v>358154825</v>
      </c>
      <c r="D829" s="380" t="s">
        <v>1603</v>
      </c>
      <c r="E829" s="380">
        <v>17192714396</v>
      </c>
      <c r="F829" s="380" t="s">
        <v>27</v>
      </c>
      <c r="G829" s="380"/>
      <c r="H829" s="380">
        <v>18872118075</v>
      </c>
      <c r="I829" s="380" t="s">
        <v>1601</v>
      </c>
      <c r="J829" s="95" t="s">
        <v>29</v>
      </c>
      <c r="K829" s="95"/>
      <c r="L829" s="378" t="s">
        <v>1602</v>
      </c>
      <c r="M829" s="87" t="s">
        <v>1573</v>
      </c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124"/>
      <c r="AB829" s="6"/>
    </row>
    <row r="830" ht="18" customHeight="1" spans="2:28">
      <c r="B830" s="379" t="s">
        <v>1604</v>
      </c>
      <c r="C830" s="380">
        <v>846783775</v>
      </c>
      <c r="D830" s="380" t="s">
        <v>1605</v>
      </c>
      <c r="E830" s="380">
        <v>17192714404</v>
      </c>
      <c r="F830" s="380" t="s">
        <v>27</v>
      </c>
      <c r="G830" s="380"/>
      <c r="H830" s="380">
        <v>18872118075</v>
      </c>
      <c r="I830" s="380" t="s">
        <v>1601</v>
      </c>
      <c r="J830" s="95" t="s">
        <v>29</v>
      </c>
      <c r="K830" s="95"/>
      <c r="L830" s="383" t="s">
        <v>1604</v>
      </c>
      <c r="M830" s="87" t="s">
        <v>1573</v>
      </c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124"/>
      <c r="AB830" s="6"/>
    </row>
    <row r="831" ht="18" customHeight="1" spans="2:28">
      <c r="B831" s="379" t="s">
        <v>1606</v>
      </c>
      <c r="C831" s="380">
        <v>531459705</v>
      </c>
      <c r="D831" s="380" t="s">
        <v>1607</v>
      </c>
      <c r="E831" s="380">
        <v>17192710409</v>
      </c>
      <c r="F831" s="380" t="s">
        <v>27</v>
      </c>
      <c r="G831" s="380"/>
      <c r="H831" s="380">
        <v>13545476959</v>
      </c>
      <c r="I831" s="380" t="s">
        <v>1596</v>
      </c>
      <c r="J831" s="95" t="s">
        <v>103</v>
      </c>
      <c r="K831" s="95"/>
      <c r="L831" s="383" t="s">
        <v>1606</v>
      </c>
      <c r="M831" s="87" t="s">
        <v>1573</v>
      </c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124"/>
      <c r="AB831" s="6"/>
    </row>
    <row r="832" ht="18" customHeight="1" spans="2:28">
      <c r="B832" s="379" t="s">
        <v>1608</v>
      </c>
      <c r="C832" s="380">
        <v>124719085</v>
      </c>
      <c r="D832" s="380" t="s">
        <v>1609</v>
      </c>
      <c r="E832" s="380">
        <v>17192714831</v>
      </c>
      <c r="F832" s="380" t="s">
        <v>27</v>
      </c>
      <c r="G832" s="380"/>
      <c r="H832" s="380">
        <v>15072125895</v>
      </c>
      <c r="I832" s="380" t="s">
        <v>1610</v>
      </c>
      <c r="J832" s="95" t="s">
        <v>103</v>
      </c>
      <c r="K832" s="95"/>
      <c r="L832" s="378" t="s">
        <v>1608</v>
      </c>
      <c r="M832" s="87" t="s">
        <v>1573</v>
      </c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124"/>
      <c r="AB832" s="6"/>
    </row>
    <row r="833" ht="18" customHeight="1" spans="2:28">
      <c r="B833" s="379" t="s">
        <v>1611</v>
      </c>
      <c r="C833" s="380">
        <v>485473251</v>
      </c>
      <c r="D833" s="380" t="s">
        <v>1612</v>
      </c>
      <c r="E833" s="380">
        <v>17192714885</v>
      </c>
      <c r="F833" s="380" t="s">
        <v>27</v>
      </c>
      <c r="G833" s="380"/>
      <c r="H833" s="380">
        <v>15072125895</v>
      </c>
      <c r="I833" s="380" t="s">
        <v>1610</v>
      </c>
      <c r="J833" s="95" t="s">
        <v>103</v>
      </c>
      <c r="K833" s="95"/>
      <c r="L833" s="378" t="s">
        <v>1611</v>
      </c>
      <c r="M833" s="87" t="s">
        <v>1573</v>
      </c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124"/>
      <c r="AB833" s="6"/>
    </row>
    <row r="834" ht="18" customHeight="1" spans="2:28">
      <c r="B834" s="379" t="s">
        <v>1613</v>
      </c>
      <c r="C834" s="380">
        <v>482509491</v>
      </c>
      <c r="D834" s="380" t="s">
        <v>1614</v>
      </c>
      <c r="E834" s="380">
        <v>17192714955</v>
      </c>
      <c r="F834" s="380" t="s">
        <v>27</v>
      </c>
      <c r="G834" s="380"/>
      <c r="H834" s="380">
        <v>15072125895</v>
      </c>
      <c r="I834" s="380" t="s">
        <v>1610</v>
      </c>
      <c r="J834" s="95" t="s">
        <v>103</v>
      </c>
      <c r="K834" s="95"/>
      <c r="L834" s="378" t="s">
        <v>1613</v>
      </c>
      <c r="M834" s="87" t="s">
        <v>1573</v>
      </c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124"/>
      <c r="AB834" s="6"/>
    </row>
    <row r="835" ht="18" customHeight="1" spans="2:28">
      <c r="B835" s="379" t="s">
        <v>1615</v>
      </c>
      <c r="C835" s="380">
        <v>185048541</v>
      </c>
      <c r="D835" s="380" t="s">
        <v>1616</v>
      </c>
      <c r="E835" s="380">
        <v>17192714843</v>
      </c>
      <c r="F835" s="380" t="s">
        <v>27</v>
      </c>
      <c r="G835" s="380"/>
      <c r="H835" s="380">
        <v>15072125895</v>
      </c>
      <c r="I835" s="380" t="s">
        <v>1610</v>
      </c>
      <c r="J835" s="95" t="s">
        <v>285</v>
      </c>
      <c r="K835" s="95"/>
      <c r="L835" s="378" t="s">
        <v>1615</v>
      </c>
      <c r="M835" s="87" t="s">
        <v>1573</v>
      </c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124"/>
      <c r="AB835" s="6"/>
    </row>
    <row r="836" ht="18" customHeight="1" spans="2:28">
      <c r="B836" s="379" t="s">
        <v>1617</v>
      </c>
      <c r="C836" s="380">
        <v>828323610</v>
      </c>
      <c r="D836" s="380" t="s">
        <v>1618</v>
      </c>
      <c r="E836" s="380">
        <v>17192714907</v>
      </c>
      <c r="F836" s="380" t="s">
        <v>27</v>
      </c>
      <c r="G836" s="380"/>
      <c r="H836" s="380">
        <v>15072125895</v>
      </c>
      <c r="I836" s="380" t="s">
        <v>1610</v>
      </c>
      <c r="J836" s="95" t="s">
        <v>285</v>
      </c>
      <c r="K836" s="95"/>
      <c r="L836" s="378" t="s">
        <v>1617</v>
      </c>
      <c r="M836" s="87" t="s">
        <v>1573</v>
      </c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124"/>
      <c r="AB836" s="6"/>
    </row>
    <row r="837" ht="18" customHeight="1" spans="2:28">
      <c r="B837" s="379" t="s">
        <v>1619</v>
      </c>
      <c r="C837" s="380">
        <v>848123002</v>
      </c>
      <c r="D837" s="380" t="s">
        <v>1620</v>
      </c>
      <c r="E837" s="380">
        <v>16572877612</v>
      </c>
      <c r="F837" s="380" t="s">
        <v>27</v>
      </c>
      <c r="G837" s="380"/>
      <c r="H837" s="380">
        <v>16602049418</v>
      </c>
      <c r="I837" s="380" t="s">
        <v>1621</v>
      </c>
      <c r="J837" s="95" t="s">
        <v>109</v>
      </c>
      <c r="K837" s="95"/>
      <c r="L837" s="383" t="s">
        <v>1619</v>
      </c>
      <c r="M837" s="87" t="s">
        <v>1573</v>
      </c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124"/>
      <c r="AB837" s="6"/>
    </row>
    <row r="838" ht="18" customHeight="1" spans="2:28">
      <c r="B838" s="379" t="s">
        <v>1622</v>
      </c>
      <c r="C838" s="380">
        <v>548831376</v>
      </c>
      <c r="D838" s="380" t="s">
        <v>1623</v>
      </c>
      <c r="E838" s="380">
        <v>16572877625</v>
      </c>
      <c r="F838" s="380" t="s">
        <v>27</v>
      </c>
      <c r="G838" s="380"/>
      <c r="H838" s="380">
        <v>17520439418</v>
      </c>
      <c r="I838" s="380" t="s">
        <v>1621</v>
      </c>
      <c r="J838" s="95" t="s">
        <v>285</v>
      </c>
      <c r="K838" s="95"/>
      <c r="L838" s="383" t="s">
        <v>1622</v>
      </c>
      <c r="M838" s="87" t="s">
        <v>1573</v>
      </c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124"/>
      <c r="AB838" s="6"/>
    </row>
    <row r="839" ht="18" customHeight="1" spans="2:28">
      <c r="B839" s="379" t="s">
        <v>1624</v>
      </c>
      <c r="C839" s="380">
        <v>140831182</v>
      </c>
      <c r="D839" s="380" t="s">
        <v>1625</v>
      </c>
      <c r="E839" s="380">
        <v>17192714478</v>
      </c>
      <c r="F839" s="380" t="s">
        <v>27</v>
      </c>
      <c r="G839" s="380"/>
      <c r="H839" s="380">
        <v>18872118075</v>
      </c>
      <c r="I839" s="380" t="s">
        <v>1601</v>
      </c>
      <c r="J839" s="95" t="s">
        <v>29</v>
      </c>
      <c r="K839" s="95"/>
      <c r="L839" s="383" t="s">
        <v>1624</v>
      </c>
      <c r="M839" s="87" t="s">
        <v>1573</v>
      </c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124"/>
      <c r="AB839" s="6"/>
    </row>
    <row r="840" ht="18" customHeight="1" spans="2:28">
      <c r="B840" s="379" t="s">
        <v>1626</v>
      </c>
      <c r="C840" s="380">
        <v>295983659</v>
      </c>
      <c r="D840" s="380" t="s">
        <v>1627</v>
      </c>
      <c r="E840" s="380">
        <v>17192711210</v>
      </c>
      <c r="F840" s="380" t="s">
        <v>27</v>
      </c>
      <c r="G840" s="380"/>
      <c r="H840" s="380">
        <v>13545476959</v>
      </c>
      <c r="I840" s="380" t="s">
        <v>1596</v>
      </c>
      <c r="J840" s="95" t="s">
        <v>103</v>
      </c>
      <c r="K840" s="95"/>
      <c r="L840" s="383" t="s">
        <v>1626</v>
      </c>
      <c r="M840" s="87" t="s">
        <v>1573</v>
      </c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124"/>
      <c r="AB840" s="6"/>
    </row>
    <row r="841" ht="18" customHeight="1" spans="2:28">
      <c r="B841" s="379" t="s">
        <v>1628</v>
      </c>
      <c r="C841" s="380">
        <v>207586113</v>
      </c>
      <c r="D841" s="380" t="s">
        <v>1629</v>
      </c>
      <c r="E841" s="380">
        <v>17192711374</v>
      </c>
      <c r="F841" s="380" t="s">
        <v>27</v>
      </c>
      <c r="G841" s="380"/>
      <c r="H841" s="380">
        <v>13545476959</v>
      </c>
      <c r="I841" s="380" t="s">
        <v>1596</v>
      </c>
      <c r="J841" s="95" t="s">
        <v>103</v>
      </c>
      <c r="K841" s="95"/>
      <c r="L841" s="383" t="s">
        <v>1628</v>
      </c>
      <c r="M841" s="87" t="s">
        <v>1573</v>
      </c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124"/>
      <c r="AB841" s="6"/>
    </row>
    <row r="842" ht="18" customHeight="1" spans="2:28">
      <c r="B842" s="379" t="s">
        <v>1630</v>
      </c>
      <c r="C842" s="380">
        <v>943707939</v>
      </c>
      <c r="D842" s="380" t="s">
        <v>1631</v>
      </c>
      <c r="E842" s="380">
        <v>17192714856</v>
      </c>
      <c r="F842" s="380" t="s">
        <v>27</v>
      </c>
      <c r="G842" s="380"/>
      <c r="H842" s="380">
        <v>15072125895</v>
      </c>
      <c r="I842" s="380" t="s">
        <v>1610</v>
      </c>
      <c r="J842" s="95" t="s">
        <v>285</v>
      </c>
      <c r="K842" s="95"/>
      <c r="L842" s="378" t="s">
        <v>1630</v>
      </c>
      <c r="M842" s="87" t="s">
        <v>1573</v>
      </c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124"/>
      <c r="AB842" s="6"/>
    </row>
    <row r="843" ht="18" customHeight="1" spans="2:28">
      <c r="B843" s="379" t="s">
        <v>1632</v>
      </c>
      <c r="C843" s="380">
        <v>681369773</v>
      </c>
      <c r="D843" s="380" t="s">
        <v>1633</v>
      </c>
      <c r="E843" s="380">
        <v>16572874045</v>
      </c>
      <c r="F843" s="380" t="s">
        <v>27</v>
      </c>
      <c r="G843" s="380"/>
      <c r="H843" s="380">
        <v>16602049418</v>
      </c>
      <c r="I843" s="380" t="s">
        <v>1621</v>
      </c>
      <c r="J843" s="95" t="s">
        <v>109</v>
      </c>
      <c r="K843" s="95"/>
      <c r="L843" s="383" t="s">
        <v>1632</v>
      </c>
      <c r="M843" s="87" t="s">
        <v>1573</v>
      </c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124"/>
      <c r="AB843" s="6"/>
    </row>
    <row r="844" ht="18" customHeight="1" spans="2:28">
      <c r="B844" s="379" t="s">
        <v>1634</v>
      </c>
      <c r="C844" s="380">
        <v>516296513</v>
      </c>
      <c r="D844" s="380" t="s">
        <v>1635</v>
      </c>
      <c r="E844" s="380">
        <v>16572875405</v>
      </c>
      <c r="F844" s="380" t="s">
        <v>27</v>
      </c>
      <c r="G844" s="380"/>
      <c r="H844" s="380">
        <v>17520439418</v>
      </c>
      <c r="I844" s="380" t="s">
        <v>1621</v>
      </c>
      <c r="J844" s="95" t="s">
        <v>285</v>
      </c>
      <c r="K844" s="95"/>
      <c r="L844" s="383" t="s">
        <v>1634</v>
      </c>
      <c r="M844" s="87" t="s">
        <v>1573</v>
      </c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124"/>
      <c r="AB844" s="6"/>
    </row>
    <row r="845" ht="18" customHeight="1" spans="2:28">
      <c r="B845" s="379" t="s">
        <v>1636</v>
      </c>
      <c r="C845" s="380">
        <v>247453565</v>
      </c>
      <c r="D845" s="380" t="s">
        <v>1637</v>
      </c>
      <c r="E845" s="380">
        <v>17192714503</v>
      </c>
      <c r="F845" s="380" t="s">
        <v>27</v>
      </c>
      <c r="G845" s="380"/>
      <c r="H845" s="380">
        <v>18872118075</v>
      </c>
      <c r="I845" s="380" t="s">
        <v>1601</v>
      </c>
      <c r="J845" s="95" t="s">
        <v>170</v>
      </c>
      <c r="K845" s="95"/>
      <c r="L845" s="383" t="s">
        <v>1636</v>
      </c>
      <c r="M845" s="87" t="s">
        <v>1573</v>
      </c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124"/>
      <c r="AB845" s="6"/>
    </row>
    <row r="846" ht="18" customHeight="1" spans="2:28">
      <c r="B846" s="379" t="s">
        <v>1638</v>
      </c>
      <c r="C846" s="380">
        <v>858183186</v>
      </c>
      <c r="D846" s="380" t="s">
        <v>1639</v>
      </c>
      <c r="E846" s="380">
        <v>17136866651</v>
      </c>
      <c r="F846" s="380" t="s">
        <v>107</v>
      </c>
      <c r="G846" s="380"/>
      <c r="H846" s="380">
        <v>17665435181</v>
      </c>
      <c r="I846" s="380" t="s">
        <v>1566</v>
      </c>
      <c r="J846" s="95" t="s">
        <v>109</v>
      </c>
      <c r="K846" s="95"/>
      <c r="L846" s="378" t="s">
        <v>1638</v>
      </c>
      <c r="M846" s="87" t="s">
        <v>1573</v>
      </c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124"/>
      <c r="AB846" s="6"/>
    </row>
    <row r="847" ht="18" customHeight="1" spans="2:28">
      <c r="B847" s="379" t="s">
        <v>1640</v>
      </c>
      <c r="C847" s="380">
        <v>565110358</v>
      </c>
      <c r="D847" s="380" t="s">
        <v>1641</v>
      </c>
      <c r="E847" s="380">
        <v>17192710417</v>
      </c>
      <c r="F847" s="380" t="s">
        <v>27</v>
      </c>
      <c r="G847" s="380"/>
      <c r="H847" s="380">
        <v>13545476959</v>
      </c>
      <c r="I847" s="380" t="s">
        <v>1596</v>
      </c>
      <c r="J847" s="95" t="s">
        <v>103</v>
      </c>
      <c r="K847" s="95"/>
      <c r="L847" s="383" t="s">
        <v>1640</v>
      </c>
      <c r="M847" s="87" t="s">
        <v>1642</v>
      </c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124"/>
      <c r="AB847" s="6"/>
    </row>
    <row r="848" ht="18" customHeight="1" spans="2:28">
      <c r="B848" s="379" t="s">
        <v>1643</v>
      </c>
      <c r="C848" s="380">
        <v>163021099</v>
      </c>
      <c r="D848" s="380" t="s">
        <v>1644</v>
      </c>
      <c r="E848" s="380">
        <v>17192714821</v>
      </c>
      <c r="F848" s="380" t="s">
        <v>27</v>
      </c>
      <c r="G848" s="380"/>
      <c r="H848" s="380">
        <v>13545476959</v>
      </c>
      <c r="I848" s="380" t="s">
        <v>1596</v>
      </c>
      <c r="J848" s="95" t="s">
        <v>103</v>
      </c>
      <c r="K848" s="95"/>
      <c r="L848" s="383" t="s">
        <v>1643</v>
      </c>
      <c r="M848" s="87" t="s">
        <v>1642</v>
      </c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124"/>
      <c r="AB848" s="6"/>
    </row>
    <row r="849" ht="18" customHeight="1" spans="2:28">
      <c r="B849" s="379" t="s">
        <v>1645</v>
      </c>
      <c r="C849" s="380">
        <v>980451955</v>
      </c>
      <c r="D849" s="380" t="s">
        <v>1646</v>
      </c>
      <c r="E849" s="380">
        <v>17192714504</v>
      </c>
      <c r="F849" s="380" t="s">
        <v>27</v>
      </c>
      <c r="G849" s="380"/>
      <c r="H849" s="380">
        <v>18872118075</v>
      </c>
      <c r="I849" s="380" t="s">
        <v>1601</v>
      </c>
      <c r="J849" s="95" t="s">
        <v>170</v>
      </c>
      <c r="K849" s="95"/>
      <c r="L849" s="378" t="s">
        <v>1645</v>
      </c>
      <c r="M849" s="87" t="s">
        <v>1647</v>
      </c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124"/>
      <c r="AB849" s="6"/>
    </row>
    <row r="850" ht="18" customHeight="1" spans="2:28">
      <c r="B850" s="379" t="s">
        <v>1648</v>
      </c>
      <c r="C850" s="380">
        <v>375863217</v>
      </c>
      <c r="D850" s="380" t="s">
        <v>1649</v>
      </c>
      <c r="E850" s="380">
        <v>17192714514</v>
      </c>
      <c r="F850" s="380" t="s">
        <v>27</v>
      </c>
      <c r="G850" s="380"/>
      <c r="H850" s="380">
        <v>18872118075</v>
      </c>
      <c r="I850" s="380" t="s">
        <v>1601</v>
      </c>
      <c r="J850" s="95" t="s">
        <v>170</v>
      </c>
      <c r="K850" s="95"/>
      <c r="L850" s="378" t="s">
        <v>1648</v>
      </c>
      <c r="M850" s="87" t="s">
        <v>1650</v>
      </c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124"/>
      <c r="AB850" s="6"/>
    </row>
    <row r="851" ht="18" customHeight="1" spans="2:28">
      <c r="B851" s="379" t="s">
        <v>1651</v>
      </c>
      <c r="C851" s="380">
        <v>122838225</v>
      </c>
      <c r="D851" s="380" t="s">
        <v>1652</v>
      </c>
      <c r="E851" s="380">
        <v>17136866499</v>
      </c>
      <c r="F851" s="380" t="s">
        <v>107</v>
      </c>
      <c r="G851" s="380"/>
      <c r="H851" s="380">
        <v>17665435181</v>
      </c>
      <c r="I851" s="380" t="s">
        <v>1566</v>
      </c>
      <c r="J851" s="95" t="s">
        <v>103</v>
      </c>
      <c r="K851" s="95"/>
      <c r="L851" s="378" t="s">
        <v>1651</v>
      </c>
      <c r="M851" s="87" t="s">
        <v>1650</v>
      </c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124"/>
      <c r="AB851" s="6"/>
    </row>
    <row r="852" ht="18" customHeight="1" spans="2:28">
      <c r="B852" s="379" t="s">
        <v>1653</v>
      </c>
      <c r="C852" s="380">
        <v>232663239</v>
      </c>
      <c r="D852" s="380" t="s">
        <v>1654</v>
      </c>
      <c r="E852" s="380">
        <v>17136866653</v>
      </c>
      <c r="F852" s="380" t="s">
        <v>107</v>
      </c>
      <c r="G852" s="380"/>
      <c r="H852" s="380">
        <v>17665435181</v>
      </c>
      <c r="I852" s="380" t="s">
        <v>1566</v>
      </c>
      <c r="J852" s="385" t="s">
        <v>109</v>
      </c>
      <c r="K852" s="385"/>
      <c r="L852" s="386" t="s">
        <v>1653</v>
      </c>
      <c r="M852" s="87" t="s">
        <v>1650</v>
      </c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124"/>
      <c r="AB852" s="6"/>
    </row>
    <row r="853" ht="18" customHeight="1" spans="2:28">
      <c r="B853" s="379" t="s">
        <v>1655</v>
      </c>
      <c r="C853" s="380">
        <v>385118981</v>
      </c>
      <c r="D853" s="380" t="s">
        <v>1656</v>
      </c>
      <c r="E853" s="380">
        <v>17136866656</v>
      </c>
      <c r="F853" s="380" t="s">
        <v>107</v>
      </c>
      <c r="G853" s="380"/>
      <c r="H853" s="380">
        <v>17665435181</v>
      </c>
      <c r="I853" s="380" t="s">
        <v>1566</v>
      </c>
      <c r="J853" s="95" t="s">
        <v>109</v>
      </c>
      <c r="K853" s="95"/>
      <c r="L853" s="378" t="s">
        <v>1655</v>
      </c>
      <c r="M853" s="87" t="s">
        <v>1650</v>
      </c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124"/>
      <c r="AB853" s="6"/>
    </row>
    <row r="854" ht="18" customHeight="1" spans="2:28">
      <c r="B854" s="379" t="s">
        <v>1657</v>
      </c>
      <c r="C854" s="380">
        <v>474324617</v>
      </c>
      <c r="D854" s="380" t="s">
        <v>1658</v>
      </c>
      <c r="E854" s="380">
        <v>17136866607</v>
      </c>
      <c r="F854" s="380" t="s">
        <v>107</v>
      </c>
      <c r="G854" s="380"/>
      <c r="H854" s="380">
        <v>13422075559</v>
      </c>
      <c r="I854" s="380" t="s">
        <v>1570</v>
      </c>
      <c r="J854" s="95" t="s">
        <v>29</v>
      </c>
      <c r="K854" s="95"/>
      <c r="L854" s="378" t="s">
        <v>1657</v>
      </c>
      <c r="M854" s="87" t="s">
        <v>1650</v>
      </c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124"/>
      <c r="AB854" s="6"/>
    </row>
    <row r="855" ht="18" customHeight="1" spans="2:28">
      <c r="B855" s="379" t="s">
        <v>1659</v>
      </c>
      <c r="C855" s="380">
        <v>297158166</v>
      </c>
      <c r="D855" s="380" t="s">
        <v>1660</v>
      </c>
      <c r="E855" s="380">
        <v>17136866812</v>
      </c>
      <c r="F855" s="380" t="s">
        <v>107</v>
      </c>
      <c r="G855" s="380"/>
      <c r="H855" s="380">
        <v>13632223538</v>
      </c>
      <c r="I855" s="380" t="s">
        <v>1570</v>
      </c>
      <c r="J855" s="95" t="s">
        <v>367</v>
      </c>
      <c r="K855" s="95"/>
      <c r="L855" s="378" t="s">
        <v>1659</v>
      </c>
      <c r="M855" s="87" t="s">
        <v>1650</v>
      </c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124"/>
      <c r="AB855" s="6"/>
    </row>
    <row r="856" ht="18" customHeight="1" spans="2:28">
      <c r="B856" s="379" t="s">
        <v>1661</v>
      </c>
      <c r="C856" s="380">
        <v>121260668</v>
      </c>
      <c r="D856" s="380" t="s">
        <v>1662</v>
      </c>
      <c r="E856" s="380">
        <v>17136866681</v>
      </c>
      <c r="F856" s="380" t="s">
        <v>107</v>
      </c>
      <c r="G856" s="380"/>
      <c r="H856" s="380">
        <v>13422075559</v>
      </c>
      <c r="I856" s="380" t="s">
        <v>1570</v>
      </c>
      <c r="J856" s="95" t="s">
        <v>29</v>
      </c>
      <c r="K856" s="95"/>
      <c r="L856" s="378" t="s">
        <v>1661</v>
      </c>
      <c r="M856" s="87" t="s">
        <v>1650</v>
      </c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124"/>
      <c r="AB856" s="6"/>
    </row>
    <row r="857" ht="18" customHeight="1" spans="2:28">
      <c r="B857" s="379" t="s">
        <v>1663</v>
      </c>
      <c r="C857" s="380">
        <v>114664646</v>
      </c>
      <c r="D857" s="380" t="s">
        <v>1664</v>
      </c>
      <c r="E857" s="380">
        <v>16572879520</v>
      </c>
      <c r="F857" s="380" t="s">
        <v>27</v>
      </c>
      <c r="G857" s="380"/>
      <c r="H857" s="380">
        <v>16602049418</v>
      </c>
      <c r="I857" s="380" t="s">
        <v>1621</v>
      </c>
      <c r="J857" s="95" t="s">
        <v>109</v>
      </c>
      <c r="K857" s="95"/>
      <c r="L857" s="383" t="s">
        <v>1663</v>
      </c>
      <c r="M857" s="87" t="s">
        <v>1665</v>
      </c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124"/>
      <c r="AB857" s="6"/>
    </row>
    <row r="858" ht="18" customHeight="1" spans="2:28">
      <c r="B858" s="379" t="s">
        <v>1666</v>
      </c>
      <c r="C858" s="380">
        <v>157450628</v>
      </c>
      <c r="D858" s="380" t="s">
        <v>1667</v>
      </c>
      <c r="E858" s="380">
        <v>16741725458</v>
      </c>
      <c r="F858" s="380" t="s">
        <v>27</v>
      </c>
      <c r="G858" s="380"/>
      <c r="H858" s="380">
        <v>18327671812</v>
      </c>
      <c r="I858" s="380" t="s">
        <v>1668</v>
      </c>
      <c r="J858" s="387" t="s">
        <v>103</v>
      </c>
      <c r="K858" s="95"/>
      <c r="L858" s="378" t="s">
        <v>1666</v>
      </c>
      <c r="M858" s="87" t="s">
        <v>1669</v>
      </c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124"/>
      <c r="AB858" s="6"/>
    </row>
    <row r="859" ht="18" customHeight="1" spans="2:28">
      <c r="B859" s="379" t="s">
        <v>1670</v>
      </c>
      <c r="C859" s="380">
        <v>807905473</v>
      </c>
      <c r="D859" s="380" t="s">
        <v>1671</v>
      </c>
      <c r="E859" s="380">
        <v>16741725534</v>
      </c>
      <c r="F859" s="380" t="s">
        <v>27</v>
      </c>
      <c r="G859" s="380"/>
      <c r="H859" s="380">
        <v>18327671812</v>
      </c>
      <c r="I859" s="380" t="s">
        <v>1668</v>
      </c>
      <c r="J859" s="388" t="s">
        <v>29</v>
      </c>
      <c r="K859" s="95"/>
      <c r="L859" s="378" t="s">
        <v>1670</v>
      </c>
      <c r="M859" s="87" t="s">
        <v>1669</v>
      </c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124"/>
      <c r="AB859" s="6"/>
    </row>
    <row r="860" ht="18" customHeight="1" spans="2:28">
      <c r="B860" s="379" t="s">
        <v>1672</v>
      </c>
      <c r="C860" s="380">
        <v>567718451</v>
      </c>
      <c r="D860" s="380" t="s">
        <v>1673</v>
      </c>
      <c r="E860" s="380">
        <v>16572877614</v>
      </c>
      <c r="F860" s="380" t="s">
        <v>27</v>
      </c>
      <c r="G860" s="380"/>
      <c r="H860" s="380">
        <v>16602049418</v>
      </c>
      <c r="I860" s="380" t="s">
        <v>1621</v>
      </c>
      <c r="J860" s="389" t="s">
        <v>109</v>
      </c>
      <c r="K860" s="95"/>
      <c r="L860" s="378" t="s">
        <v>1672</v>
      </c>
      <c r="M860" s="87" t="s">
        <v>1674</v>
      </c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124"/>
      <c r="AB860" s="6"/>
    </row>
    <row r="861" ht="18" customHeight="1" spans="2:28">
      <c r="B861" s="379" t="s">
        <v>1675</v>
      </c>
      <c r="C861" s="380">
        <v>627709021</v>
      </c>
      <c r="D861" s="380" t="s">
        <v>1676</v>
      </c>
      <c r="E861" s="380">
        <v>16572879512</v>
      </c>
      <c r="F861" s="380" t="s">
        <v>27</v>
      </c>
      <c r="G861" s="380"/>
      <c r="H861" s="380">
        <v>16602049418</v>
      </c>
      <c r="I861" s="380" t="s">
        <v>1621</v>
      </c>
      <c r="J861" s="389" t="s">
        <v>109</v>
      </c>
      <c r="K861" s="95"/>
      <c r="L861" s="378" t="s">
        <v>1675</v>
      </c>
      <c r="M861" s="87" t="s">
        <v>1674</v>
      </c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124"/>
      <c r="AB861" s="6"/>
    </row>
    <row r="862" ht="18" customHeight="1" spans="2:28">
      <c r="B862" s="379" t="s">
        <v>1677</v>
      </c>
      <c r="C862" s="380">
        <v>891084272</v>
      </c>
      <c r="D862" s="380" t="s">
        <v>1678</v>
      </c>
      <c r="E862" s="380">
        <v>16572879514</v>
      </c>
      <c r="F862" s="380" t="s">
        <v>27</v>
      </c>
      <c r="G862" s="380"/>
      <c r="H862" s="380">
        <v>16602049418</v>
      </c>
      <c r="I862" s="380" t="s">
        <v>1621</v>
      </c>
      <c r="J862" s="389" t="s">
        <v>109</v>
      </c>
      <c r="K862" s="95"/>
      <c r="L862" s="378" t="s">
        <v>1677</v>
      </c>
      <c r="M862" s="87" t="s">
        <v>1674</v>
      </c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124"/>
      <c r="AB862" s="6"/>
    </row>
    <row r="863" ht="18" customHeight="1" spans="2:28">
      <c r="B863" s="379" t="s">
        <v>1679</v>
      </c>
      <c r="C863" s="380">
        <v>913725967</v>
      </c>
      <c r="D863" s="380" t="s">
        <v>1680</v>
      </c>
      <c r="E863" s="380">
        <v>16572877629</v>
      </c>
      <c r="F863" s="380" t="s">
        <v>27</v>
      </c>
      <c r="G863" s="380"/>
      <c r="H863" s="380">
        <v>17520439418</v>
      </c>
      <c r="I863" s="380" t="s">
        <v>1621</v>
      </c>
      <c r="J863" s="390" t="s">
        <v>285</v>
      </c>
      <c r="K863" s="95"/>
      <c r="L863" s="378" t="s">
        <v>1679</v>
      </c>
      <c r="M863" s="87" t="s">
        <v>1674</v>
      </c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124"/>
      <c r="AB863" s="6"/>
    </row>
    <row r="864" ht="18" customHeight="1" spans="2:28">
      <c r="B864" s="379" t="s">
        <v>1681</v>
      </c>
      <c r="C864" s="380">
        <v>492748118</v>
      </c>
      <c r="D864" s="380" t="s">
        <v>1682</v>
      </c>
      <c r="E864" s="380">
        <v>16572203189</v>
      </c>
      <c r="F864" s="380" t="s">
        <v>27</v>
      </c>
      <c r="G864" s="380"/>
      <c r="H864" s="380">
        <v>17720254512</v>
      </c>
      <c r="I864" s="380" t="s">
        <v>1683</v>
      </c>
      <c r="J864" s="391" t="s">
        <v>294</v>
      </c>
      <c r="K864" s="95"/>
      <c r="L864" s="378" t="s">
        <v>1681</v>
      </c>
      <c r="M864" s="87" t="s">
        <v>1674</v>
      </c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124"/>
      <c r="AB864" s="6"/>
    </row>
    <row r="865" ht="18" customHeight="1" spans="2:28">
      <c r="B865" s="379" t="s">
        <v>1684</v>
      </c>
      <c r="C865" s="380">
        <v>183471262</v>
      </c>
      <c r="D865" s="380" t="s">
        <v>1685</v>
      </c>
      <c r="E865" s="380">
        <v>17135328634</v>
      </c>
      <c r="F865" s="380" t="s">
        <v>27</v>
      </c>
      <c r="G865" s="380"/>
      <c r="H865" s="380">
        <v>17720254512</v>
      </c>
      <c r="I865" s="380" t="s">
        <v>1683</v>
      </c>
      <c r="J865" s="391" t="s">
        <v>294</v>
      </c>
      <c r="K865" s="95"/>
      <c r="L865" s="378" t="s">
        <v>1684</v>
      </c>
      <c r="M865" s="87" t="s">
        <v>1674</v>
      </c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124"/>
      <c r="AB865" s="6"/>
    </row>
    <row r="866" ht="18" customHeight="1" spans="2:28">
      <c r="B866" s="379" t="s">
        <v>1686</v>
      </c>
      <c r="C866" s="380">
        <v>172079884</v>
      </c>
      <c r="D866" s="380" t="s">
        <v>1687</v>
      </c>
      <c r="E866" s="380">
        <v>16572204405</v>
      </c>
      <c r="F866" s="380" t="s">
        <v>27</v>
      </c>
      <c r="G866" s="380"/>
      <c r="H866" s="380">
        <v>17720254512</v>
      </c>
      <c r="I866" s="380" t="s">
        <v>1683</v>
      </c>
      <c r="J866" s="387" t="s">
        <v>103</v>
      </c>
      <c r="K866" s="95"/>
      <c r="L866" s="378" t="s">
        <v>1686</v>
      </c>
      <c r="M866" s="87" t="s">
        <v>1674</v>
      </c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124"/>
      <c r="AB866" s="6"/>
    </row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</sheetData>
  <autoFilter ref="B2:AB142">
    <extLst/>
  </autoFilter>
  <pageMargins left="0.7" right="0.7" top="0.75" bottom="0.75" header="0.3" footer="0.3"/>
  <pageSetup paperSize="513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73"/>
  <sheetViews>
    <sheetView showGridLines="0" zoomScale="90" zoomScaleNormal="90" workbookViewId="0">
      <pane ySplit="2" topLeftCell="A644" activePane="bottomLeft" state="frozen"/>
      <selection/>
      <selection pane="bottomLeft" activeCell="K665" sqref="K665"/>
    </sheetView>
  </sheetViews>
  <sheetFormatPr defaultColWidth="12.6283185840708" defaultRowHeight="13.85"/>
  <cols>
    <col min="1" max="1" width="1.6283185840708" style="1" customWidth="1"/>
    <col min="2" max="2" width="22.2477876106195" style="5" hidden="1" customWidth="1"/>
    <col min="3" max="3" width="11.1238938053097" style="6" hidden="1" customWidth="1"/>
    <col min="4" max="4" width="16.1238938053097" style="6" hidden="1" customWidth="1"/>
    <col min="5" max="5" width="13.1238938053097" style="6" hidden="1" customWidth="1"/>
    <col min="6" max="6" width="10.3716814159292" style="6" hidden="1" customWidth="1"/>
    <col min="7" max="7" width="7.50442477876106" style="6" hidden="1" customWidth="1"/>
    <col min="8" max="8" width="13.8761061946903" style="6" hidden="1" customWidth="1"/>
    <col min="9" max="9" width="6.6283185840708" style="6" customWidth="1"/>
    <col min="10" max="10" width="9.6283185840708" style="6" customWidth="1"/>
    <col min="11" max="11" width="8.6283185840708" style="7" customWidth="1"/>
    <col min="12" max="12" width="22.8761061946903" style="8" customWidth="1"/>
    <col min="13" max="14" width="12.6283185840708" style="8"/>
    <col min="15" max="17" width="12.6283185840708" style="4"/>
    <col min="18" max="18" width="12.8761061946903" style="4" customWidth="1"/>
    <col min="19" max="19" width="12.6283185840708" style="4"/>
    <col min="20" max="20" width="13.2477876106195" style="4" customWidth="1"/>
    <col min="21" max="21" width="16.7522123893805" style="4" customWidth="1"/>
    <col min="22" max="22" width="12.8761061946903" style="4" customWidth="1"/>
    <col min="23" max="23" width="12.6283185840708" style="4"/>
    <col min="24" max="24" width="8.6283185840708" style="9" customWidth="1"/>
    <col min="25" max="25" width="9.6283185840708" style="4" customWidth="1"/>
    <col min="26" max="26" width="10.6283185840708" style="4" customWidth="1"/>
    <col min="27" max="27" width="11.6283185840708" style="10" customWidth="1"/>
    <col min="28" max="28" width="45.8761061946903" style="11" customWidth="1"/>
    <col min="29" max="16384" width="12.6283185840708" style="6"/>
  </cols>
  <sheetData>
    <row r="1" ht="9.95" customHeight="1"/>
    <row r="2" ht="35.1" customHeight="1" spans="2:28"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3" t="s">
        <v>5</v>
      </c>
      <c r="H2" s="13" t="s">
        <v>6</v>
      </c>
      <c r="I2" s="26" t="s">
        <v>7</v>
      </c>
      <c r="J2" s="27" t="s">
        <v>8</v>
      </c>
      <c r="K2" s="28" t="s">
        <v>9</v>
      </c>
      <c r="L2" s="28" t="s">
        <v>0</v>
      </c>
      <c r="M2" s="29" t="s">
        <v>10</v>
      </c>
      <c r="N2" s="29" t="s">
        <v>11</v>
      </c>
      <c r="O2" s="30" t="s">
        <v>12</v>
      </c>
      <c r="P2" s="30" t="s">
        <v>13</v>
      </c>
      <c r="Q2" s="30" t="s">
        <v>14</v>
      </c>
      <c r="R2" s="30" t="s">
        <v>15</v>
      </c>
      <c r="S2" s="30" t="s">
        <v>16</v>
      </c>
      <c r="T2" s="30" t="s">
        <v>17</v>
      </c>
      <c r="U2" s="30" t="s">
        <v>18</v>
      </c>
      <c r="V2" s="30" t="s">
        <v>19</v>
      </c>
      <c r="W2" s="30" t="s">
        <v>20</v>
      </c>
      <c r="X2" s="62" t="s">
        <v>21</v>
      </c>
      <c r="Y2" s="30" t="s">
        <v>22</v>
      </c>
      <c r="Z2" s="30" t="s">
        <v>23</v>
      </c>
      <c r="AA2" s="80" t="s">
        <v>24</v>
      </c>
      <c r="AB2" s="11" t="s">
        <v>1688</v>
      </c>
    </row>
    <row r="3" s="420" customFormat="1" ht="18" customHeight="1" spans="2:28">
      <c r="B3" s="421" t="s">
        <v>39</v>
      </c>
      <c r="C3" s="422">
        <v>229390855</v>
      </c>
      <c r="D3" s="422" t="s">
        <v>40</v>
      </c>
      <c r="E3" s="422">
        <v>16741725661</v>
      </c>
      <c r="F3" s="422" t="s">
        <v>27</v>
      </c>
      <c r="G3" s="422">
        <v>1000</v>
      </c>
      <c r="H3" s="422">
        <v>19172865290</v>
      </c>
      <c r="I3" s="422" t="s">
        <v>28</v>
      </c>
      <c r="J3" s="423" t="s">
        <v>29</v>
      </c>
      <c r="K3" s="424" t="s">
        <v>30</v>
      </c>
      <c r="L3" s="421" t="s">
        <v>39</v>
      </c>
      <c r="M3" s="425">
        <v>100.32</v>
      </c>
      <c r="N3" s="425">
        <v>0</v>
      </c>
      <c r="O3" s="426">
        <v>4995</v>
      </c>
      <c r="P3" s="426">
        <v>29.95</v>
      </c>
      <c r="Q3" s="426">
        <v>4995</v>
      </c>
      <c r="R3" s="427">
        <f t="shared" ref="R3:R66" si="0">M3+Q3-P3</f>
        <v>5065.37</v>
      </c>
      <c r="S3" s="428">
        <v>0</v>
      </c>
      <c r="T3" s="427"/>
      <c r="U3" s="427"/>
      <c r="V3" s="427">
        <f t="shared" ref="V3:V66" si="1">R3-S3</f>
        <v>5065.37</v>
      </c>
      <c r="W3" s="427">
        <f t="shared" ref="W3:W66" si="2">N3+O3-Q3</f>
        <v>0</v>
      </c>
      <c r="X3" s="429">
        <v>0.5</v>
      </c>
      <c r="Y3" s="430" t="str">
        <f t="shared" ref="Y3:Y66" si="3">IF(X3=0.5,IF(V3&lt;=1000,5000,IF(AND(V3&gt;1000,V3&lt;=2000),4000,IF(V3&gt;2000,""))),IF(X3=10,8000,IF(X3=100,9000)))</f>
        <v/>
      </c>
      <c r="Z3" s="430" t="s">
        <v>31</v>
      </c>
      <c r="AA3" s="431">
        <v>43900</v>
      </c>
      <c r="AB3" s="407" t="s">
        <v>1834</v>
      </c>
    </row>
    <row r="4" s="420" customFormat="1" ht="18" customHeight="1" spans="2:28">
      <c r="B4" s="421" t="s">
        <v>43</v>
      </c>
      <c r="C4" s="422">
        <v>411718290</v>
      </c>
      <c r="D4" s="422" t="s">
        <v>44</v>
      </c>
      <c r="E4" s="422">
        <v>16741725663</v>
      </c>
      <c r="F4" s="422" t="s">
        <v>27</v>
      </c>
      <c r="G4" s="422">
        <v>1000</v>
      </c>
      <c r="H4" s="422">
        <v>19172865290</v>
      </c>
      <c r="I4" s="422" t="s">
        <v>28</v>
      </c>
      <c r="J4" s="423" t="s">
        <v>29</v>
      </c>
      <c r="K4" s="424" t="s">
        <v>30</v>
      </c>
      <c r="L4" s="421" t="s">
        <v>43</v>
      </c>
      <c r="M4" s="425">
        <v>100.17</v>
      </c>
      <c r="N4" s="425">
        <v>0</v>
      </c>
      <c r="O4" s="426">
        <v>4996</v>
      </c>
      <c r="P4" s="426">
        <v>29.96</v>
      </c>
      <c r="Q4" s="426">
        <v>4996</v>
      </c>
      <c r="R4" s="427">
        <f t="shared" si="0"/>
        <v>5066.21</v>
      </c>
      <c r="S4" s="428">
        <v>0</v>
      </c>
      <c r="T4" s="427"/>
      <c r="U4" s="427"/>
      <c r="V4" s="427">
        <f t="shared" si="1"/>
        <v>5066.21</v>
      </c>
      <c r="W4" s="427">
        <f t="shared" si="2"/>
        <v>0</v>
      </c>
      <c r="X4" s="429">
        <v>0.5</v>
      </c>
      <c r="Y4" s="430" t="str">
        <f t="shared" si="3"/>
        <v/>
      </c>
      <c r="Z4" s="430" t="s">
        <v>31</v>
      </c>
      <c r="AA4" s="431">
        <v>43900</v>
      </c>
      <c r="AB4" s="407" t="s">
        <v>1834</v>
      </c>
    </row>
    <row r="5" ht="18" customHeight="1" spans="2:28">
      <c r="B5" s="14" t="s">
        <v>45</v>
      </c>
      <c r="C5" s="15">
        <v>298391875</v>
      </c>
      <c r="D5" s="15" t="s">
        <v>46</v>
      </c>
      <c r="E5" s="15">
        <v>16741725664</v>
      </c>
      <c r="F5" s="15" t="s">
        <v>27</v>
      </c>
      <c r="G5" s="15">
        <v>1000</v>
      </c>
      <c r="H5" s="15">
        <v>19172865290</v>
      </c>
      <c r="I5" s="15" t="s">
        <v>28</v>
      </c>
      <c r="J5" s="31" t="s">
        <v>29</v>
      </c>
      <c r="K5" s="32" t="s">
        <v>30</v>
      </c>
      <c r="L5" s="14" t="s">
        <v>45</v>
      </c>
      <c r="M5" s="33">
        <v>100.37</v>
      </c>
      <c r="N5" s="33">
        <v>0</v>
      </c>
      <c r="O5" s="34">
        <v>4996</v>
      </c>
      <c r="P5" s="34">
        <v>29.96</v>
      </c>
      <c r="Q5" s="34">
        <v>4996</v>
      </c>
      <c r="R5" s="63">
        <f t="shared" si="0"/>
        <v>5066.41</v>
      </c>
      <c r="S5" s="64">
        <v>4966</v>
      </c>
      <c r="T5" s="63"/>
      <c r="U5" s="63"/>
      <c r="V5" s="63">
        <f t="shared" si="1"/>
        <v>100.41</v>
      </c>
      <c r="W5" s="63">
        <f t="shared" si="2"/>
        <v>0</v>
      </c>
      <c r="X5" s="65">
        <v>0.5</v>
      </c>
      <c r="Y5" s="18">
        <f t="shared" si="3"/>
        <v>5000</v>
      </c>
      <c r="Z5" s="18" t="s">
        <v>31</v>
      </c>
      <c r="AA5" s="81">
        <v>43900</v>
      </c>
      <c r="AB5" s="8" t="s">
        <v>32</v>
      </c>
    </row>
    <row r="6" ht="18" customHeight="1" spans="2:28">
      <c r="B6" s="14" t="s">
        <v>47</v>
      </c>
      <c r="C6" s="15">
        <v>873501608</v>
      </c>
      <c r="D6" s="15" t="s">
        <v>48</v>
      </c>
      <c r="E6" s="15">
        <v>16741725699</v>
      </c>
      <c r="F6" s="15" t="s">
        <v>27</v>
      </c>
      <c r="G6" s="15">
        <v>1000</v>
      </c>
      <c r="H6" s="15">
        <v>19172865290</v>
      </c>
      <c r="I6" s="15" t="s">
        <v>28</v>
      </c>
      <c r="J6" s="31" t="s">
        <v>29</v>
      </c>
      <c r="K6" s="32" t="s">
        <v>30</v>
      </c>
      <c r="L6" s="14" t="s">
        <v>47</v>
      </c>
      <c r="M6" s="33">
        <v>100.19</v>
      </c>
      <c r="N6" s="33">
        <v>0</v>
      </c>
      <c r="O6" s="34">
        <v>4993</v>
      </c>
      <c r="P6" s="34">
        <v>29.93</v>
      </c>
      <c r="Q6" s="34">
        <v>4993</v>
      </c>
      <c r="R6" s="63">
        <f t="shared" si="0"/>
        <v>5063.26</v>
      </c>
      <c r="S6" s="64">
        <v>4963</v>
      </c>
      <c r="T6" s="63"/>
      <c r="U6" s="63"/>
      <c r="V6" s="63">
        <f t="shared" si="1"/>
        <v>100.26</v>
      </c>
      <c r="W6" s="63">
        <f t="shared" si="2"/>
        <v>0</v>
      </c>
      <c r="X6" s="65">
        <v>0.5</v>
      </c>
      <c r="Y6" s="18">
        <f t="shared" si="3"/>
        <v>5000</v>
      </c>
      <c r="Z6" s="18" t="s">
        <v>31</v>
      </c>
      <c r="AA6" s="81">
        <v>43900</v>
      </c>
      <c r="AB6" s="8" t="s">
        <v>32</v>
      </c>
    </row>
    <row r="7" ht="18" customHeight="1" spans="2:28">
      <c r="B7" s="14" t="s">
        <v>49</v>
      </c>
      <c r="C7" s="15">
        <v>500975505</v>
      </c>
      <c r="D7" s="15" t="s">
        <v>50</v>
      </c>
      <c r="E7" s="15">
        <v>16741725701</v>
      </c>
      <c r="F7" s="15" t="s">
        <v>27</v>
      </c>
      <c r="G7" s="15">
        <v>1000</v>
      </c>
      <c r="H7" s="15">
        <v>19172865290</v>
      </c>
      <c r="I7" s="15" t="s">
        <v>28</v>
      </c>
      <c r="J7" s="31" t="s">
        <v>29</v>
      </c>
      <c r="K7" s="32" t="s">
        <v>30</v>
      </c>
      <c r="L7" s="14" t="s">
        <v>49</v>
      </c>
      <c r="M7" s="33">
        <v>100.69</v>
      </c>
      <c r="N7" s="33">
        <v>0</v>
      </c>
      <c r="O7" s="34">
        <v>4999</v>
      </c>
      <c r="P7" s="34">
        <v>29.99</v>
      </c>
      <c r="Q7" s="34">
        <v>4999</v>
      </c>
      <c r="R7" s="63">
        <f t="shared" si="0"/>
        <v>5069.7</v>
      </c>
      <c r="S7" s="64">
        <v>4969</v>
      </c>
      <c r="T7" s="63"/>
      <c r="U7" s="63"/>
      <c r="V7" s="63">
        <f t="shared" si="1"/>
        <v>100.7</v>
      </c>
      <c r="W7" s="63">
        <f t="shared" si="2"/>
        <v>0</v>
      </c>
      <c r="X7" s="65">
        <v>0.5</v>
      </c>
      <c r="Y7" s="18">
        <f t="shared" si="3"/>
        <v>5000</v>
      </c>
      <c r="Z7" s="18" t="s">
        <v>31</v>
      </c>
      <c r="AA7" s="81">
        <v>43900</v>
      </c>
      <c r="AB7" s="8" t="s">
        <v>32</v>
      </c>
    </row>
    <row r="8" ht="18" customHeight="1" spans="2:28">
      <c r="B8" s="14" t="s">
        <v>51</v>
      </c>
      <c r="C8" s="15">
        <v>353187361</v>
      </c>
      <c r="D8" s="15" t="s">
        <v>52</v>
      </c>
      <c r="E8" s="15">
        <v>16741725702</v>
      </c>
      <c r="F8" s="15" t="s">
        <v>27</v>
      </c>
      <c r="G8" s="15">
        <v>1000</v>
      </c>
      <c r="H8" s="15">
        <v>19172865290</v>
      </c>
      <c r="I8" s="15" t="s">
        <v>28</v>
      </c>
      <c r="J8" s="31" t="s">
        <v>29</v>
      </c>
      <c r="K8" s="32" t="s">
        <v>30</v>
      </c>
      <c r="L8" s="14" t="s">
        <v>51</v>
      </c>
      <c r="M8" s="33">
        <v>100.73</v>
      </c>
      <c r="N8" s="33">
        <v>0</v>
      </c>
      <c r="O8" s="34">
        <v>4998</v>
      </c>
      <c r="P8" s="34">
        <v>29.98</v>
      </c>
      <c r="Q8" s="34">
        <v>4998</v>
      </c>
      <c r="R8" s="63">
        <f t="shared" si="0"/>
        <v>5068.75</v>
      </c>
      <c r="S8" s="64">
        <v>4968</v>
      </c>
      <c r="T8" s="63"/>
      <c r="U8" s="63"/>
      <c r="V8" s="63">
        <f t="shared" si="1"/>
        <v>100.75</v>
      </c>
      <c r="W8" s="63">
        <f t="shared" si="2"/>
        <v>0</v>
      </c>
      <c r="X8" s="65">
        <v>0.5</v>
      </c>
      <c r="Y8" s="18">
        <f t="shared" si="3"/>
        <v>5000</v>
      </c>
      <c r="Z8" s="18" t="s">
        <v>31</v>
      </c>
      <c r="AA8" s="81">
        <v>43900</v>
      </c>
      <c r="AB8" s="8" t="s">
        <v>32</v>
      </c>
    </row>
    <row r="9" s="420" customFormat="1" ht="18" customHeight="1" spans="2:28">
      <c r="B9" s="421" t="s">
        <v>55</v>
      </c>
      <c r="C9" s="422">
        <v>114228664</v>
      </c>
      <c r="D9" s="422" t="s">
        <v>56</v>
      </c>
      <c r="E9" s="422">
        <v>16741725706</v>
      </c>
      <c r="F9" s="422" t="s">
        <v>27</v>
      </c>
      <c r="G9" s="422">
        <v>1000</v>
      </c>
      <c r="H9" s="422">
        <v>19172865290</v>
      </c>
      <c r="I9" s="422" t="s">
        <v>28</v>
      </c>
      <c r="J9" s="423" t="s">
        <v>29</v>
      </c>
      <c r="K9" s="424" t="s">
        <v>30</v>
      </c>
      <c r="L9" s="421" t="s">
        <v>55</v>
      </c>
      <c r="M9" s="425">
        <v>100.66</v>
      </c>
      <c r="N9" s="425">
        <v>0</v>
      </c>
      <c r="O9" s="426">
        <v>4995</v>
      </c>
      <c r="P9" s="426">
        <v>29.95</v>
      </c>
      <c r="Q9" s="426">
        <v>4995</v>
      </c>
      <c r="R9" s="427">
        <f t="shared" si="0"/>
        <v>5065.71</v>
      </c>
      <c r="S9" s="428">
        <v>0</v>
      </c>
      <c r="T9" s="427"/>
      <c r="U9" s="427"/>
      <c r="V9" s="427">
        <f t="shared" si="1"/>
        <v>5065.71</v>
      </c>
      <c r="W9" s="427">
        <f t="shared" si="2"/>
        <v>0</v>
      </c>
      <c r="X9" s="429">
        <v>0.5</v>
      </c>
      <c r="Y9" s="430" t="str">
        <f t="shared" si="3"/>
        <v/>
      </c>
      <c r="Z9" s="430" t="s">
        <v>31</v>
      </c>
      <c r="AA9" s="431">
        <v>43900</v>
      </c>
      <c r="AB9" s="407" t="s">
        <v>1834</v>
      </c>
    </row>
    <row r="10" ht="18" customHeight="1" spans="2:28">
      <c r="B10" s="14" t="s">
        <v>57</v>
      </c>
      <c r="C10" s="15">
        <v>284498638</v>
      </c>
      <c r="D10" s="15" t="s">
        <v>58</v>
      </c>
      <c r="E10" s="15">
        <v>16741725707</v>
      </c>
      <c r="F10" s="15" t="s">
        <v>27</v>
      </c>
      <c r="G10" s="15">
        <v>1000</v>
      </c>
      <c r="H10" s="15">
        <v>19172865290</v>
      </c>
      <c r="I10" s="15" t="s">
        <v>28</v>
      </c>
      <c r="J10" s="31" t="s">
        <v>29</v>
      </c>
      <c r="K10" s="32" t="s">
        <v>30</v>
      </c>
      <c r="L10" s="14" t="s">
        <v>57</v>
      </c>
      <c r="M10" s="33">
        <v>100.64</v>
      </c>
      <c r="N10" s="33">
        <v>0</v>
      </c>
      <c r="O10" s="34">
        <v>4696</v>
      </c>
      <c r="P10" s="34">
        <v>28.16</v>
      </c>
      <c r="Q10" s="34">
        <v>4696</v>
      </c>
      <c r="R10" s="63">
        <f t="shared" si="0"/>
        <v>4768.48</v>
      </c>
      <c r="S10" s="64">
        <v>4668</v>
      </c>
      <c r="T10" s="63"/>
      <c r="U10" s="63"/>
      <c r="V10" s="63">
        <f t="shared" si="1"/>
        <v>100.48</v>
      </c>
      <c r="W10" s="63">
        <f t="shared" si="2"/>
        <v>0</v>
      </c>
      <c r="X10" s="65">
        <v>0.5</v>
      </c>
      <c r="Y10" s="18">
        <f t="shared" si="3"/>
        <v>5000</v>
      </c>
      <c r="Z10" s="18" t="s">
        <v>31</v>
      </c>
      <c r="AA10" s="81">
        <v>43900</v>
      </c>
      <c r="AB10" s="8" t="s">
        <v>32</v>
      </c>
    </row>
    <row r="11" ht="18" customHeight="1" spans="2:28">
      <c r="B11" s="14" t="s">
        <v>59</v>
      </c>
      <c r="C11" s="15">
        <v>425369820</v>
      </c>
      <c r="D11" s="15" t="s">
        <v>60</v>
      </c>
      <c r="E11" s="15">
        <v>16741725708</v>
      </c>
      <c r="F11" s="15" t="s">
        <v>27</v>
      </c>
      <c r="G11" s="15">
        <v>1000</v>
      </c>
      <c r="H11" s="15">
        <v>19172865290</v>
      </c>
      <c r="I11" s="15" t="s">
        <v>28</v>
      </c>
      <c r="J11" s="31" t="s">
        <v>29</v>
      </c>
      <c r="K11" s="32" t="s">
        <v>30</v>
      </c>
      <c r="L11" s="14" t="s">
        <v>59</v>
      </c>
      <c r="M11" s="33">
        <v>100.22</v>
      </c>
      <c r="N11" s="33">
        <v>0</v>
      </c>
      <c r="O11" s="34">
        <v>4999</v>
      </c>
      <c r="P11" s="34">
        <v>29.99</v>
      </c>
      <c r="Q11" s="34">
        <v>4999</v>
      </c>
      <c r="R11" s="63">
        <f t="shared" si="0"/>
        <v>5069.23</v>
      </c>
      <c r="S11" s="64">
        <v>4969</v>
      </c>
      <c r="T11" s="63"/>
      <c r="U11" s="63"/>
      <c r="V11" s="63">
        <f t="shared" si="1"/>
        <v>100.23</v>
      </c>
      <c r="W11" s="63">
        <f t="shared" si="2"/>
        <v>0</v>
      </c>
      <c r="X11" s="65">
        <v>0.5</v>
      </c>
      <c r="Y11" s="18">
        <f t="shared" si="3"/>
        <v>5000</v>
      </c>
      <c r="Z11" s="18" t="s">
        <v>31</v>
      </c>
      <c r="AA11" s="81">
        <v>43900</v>
      </c>
      <c r="AB11" s="8" t="s">
        <v>32</v>
      </c>
    </row>
    <row r="12" ht="18" customHeight="1" spans="2:28">
      <c r="B12" s="14" t="s">
        <v>61</v>
      </c>
      <c r="C12" s="15">
        <v>676743211</v>
      </c>
      <c r="D12" s="15" t="s">
        <v>62</v>
      </c>
      <c r="E12" s="15">
        <v>16741725709</v>
      </c>
      <c r="F12" s="15" t="s">
        <v>27</v>
      </c>
      <c r="G12" s="15">
        <v>1000</v>
      </c>
      <c r="H12" s="15">
        <v>19172865290</v>
      </c>
      <c r="I12" s="15" t="s">
        <v>28</v>
      </c>
      <c r="J12" s="31" t="s">
        <v>29</v>
      </c>
      <c r="K12" s="32" t="s">
        <v>30</v>
      </c>
      <c r="L12" s="14" t="s">
        <v>61</v>
      </c>
      <c r="M12" s="33">
        <v>100.93</v>
      </c>
      <c r="N12" s="33">
        <v>0</v>
      </c>
      <c r="O12" s="34">
        <v>4994</v>
      </c>
      <c r="P12" s="34">
        <v>29.94</v>
      </c>
      <c r="Q12" s="34">
        <v>4994</v>
      </c>
      <c r="R12" s="63">
        <f t="shared" si="0"/>
        <v>5064.99</v>
      </c>
      <c r="S12" s="64">
        <v>4964</v>
      </c>
      <c r="T12" s="63"/>
      <c r="U12" s="63"/>
      <c r="V12" s="63">
        <f t="shared" si="1"/>
        <v>100.99</v>
      </c>
      <c r="W12" s="63">
        <f t="shared" si="2"/>
        <v>0</v>
      </c>
      <c r="X12" s="65">
        <v>0.5</v>
      </c>
      <c r="Y12" s="18">
        <f t="shared" si="3"/>
        <v>5000</v>
      </c>
      <c r="Z12" s="18" t="s">
        <v>31</v>
      </c>
      <c r="AA12" s="81">
        <v>43900</v>
      </c>
      <c r="AB12" s="8" t="s">
        <v>32</v>
      </c>
    </row>
    <row r="13" s="420" customFormat="1" ht="18" customHeight="1" spans="2:28">
      <c r="B13" s="421" t="s">
        <v>63</v>
      </c>
      <c r="C13" s="422">
        <v>222513396</v>
      </c>
      <c r="D13" s="422" t="s">
        <v>64</v>
      </c>
      <c r="E13" s="422">
        <v>16741725710</v>
      </c>
      <c r="F13" s="422" t="s">
        <v>27</v>
      </c>
      <c r="G13" s="422">
        <v>1000</v>
      </c>
      <c r="H13" s="422">
        <v>19172865290</v>
      </c>
      <c r="I13" s="422" t="s">
        <v>28</v>
      </c>
      <c r="J13" s="423" t="s">
        <v>29</v>
      </c>
      <c r="K13" s="424" t="s">
        <v>30</v>
      </c>
      <c r="L13" s="421" t="s">
        <v>63</v>
      </c>
      <c r="M13" s="425">
        <v>100.75</v>
      </c>
      <c r="N13" s="425">
        <v>0</v>
      </c>
      <c r="O13" s="426">
        <v>4997</v>
      </c>
      <c r="P13" s="426">
        <v>29.97</v>
      </c>
      <c r="Q13" s="426">
        <v>4997</v>
      </c>
      <c r="R13" s="427">
        <f t="shared" si="0"/>
        <v>5067.78</v>
      </c>
      <c r="S13" s="428">
        <v>0</v>
      </c>
      <c r="T13" s="427"/>
      <c r="U13" s="427"/>
      <c r="V13" s="427">
        <f t="shared" si="1"/>
        <v>5067.78</v>
      </c>
      <c r="W13" s="427">
        <f t="shared" si="2"/>
        <v>0</v>
      </c>
      <c r="X13" s="429">
        <v>0.5</v>
      </c>
      <c r="Y13" s="430" t="str">
        <f t="shared" si="3"/>
        <v/>
      </c>
      <c r="Z13" s="430" t="s">
        <v>31</v>
      </c>
      <c r="AA13" s="431">
        <v>43900</v>
      </c>
      <c r="AB13" s="407" t="s">
        <v>1834</v>
      </c>
    </row>
    <row r="14" ht="18" customHeight="1" spans="2:28">
      <c r="B14" s="14" t="s">
        <v>65</v>
      </c>
      <c r="C14" s="15">
        <v>739797100</v>
      </c>
      <c r="D14" s="15" t="s">
        <v>66</v>
      </c>
      <c r="E14" s="15">
        <v>16741725711</v>
      </c>
      <c r="F14" s="15" t="s">
        <v>27</v>
      </c>
      <c r="G14" s="15">
        <v>1000</v>
      </c>
      <c r="H14" s="15">
        <v>19172865290</v>
      </c>
      <c r="I14" s="15" t="s">
        <v>28</v>
      </c>
      <c r="J14" s="31" t="s">
        <v>29</v>
      </c>
      <c r="K14" s="32" t="s">
        <v>30</v>
      </c>
      <c r="L14" s="14" t="s">
        <v>65</v>
      </c>
      <c r="M14" s="33">
        <v>100.84</v>
      </c>
      <c r="N14" s="33">
        <v>0</v>
      </c>
      <c r="O14" s="34">
        <v>4999</v>
      </c>
      <c r="P14" s="34">
        <v>29.99</v>
      </c>
      <c r="Q14" s="34">
        <v>4999</v>
      </c>
      <c r="R14" s="63">
        <f t="shared" si="0"/>
        <v>5069.85</v>
      </c>
      <c r="S14" s="64">
        <v>4969</v>
      </c>
      <c r="T14" s="63"/>
      <c r="U14" s="63"/>
      <c r="V14" s="63">
        <f t="shared" si="1"/>
        <v>100.85</v>
      </c>
      <c r="W14" s="63">
        <f t="shared" si="2"/>
        <v>0</v>
      </c>
      <c r="X14" s="65">
        <v>0.5</v>
      </c>
      <c r="Y14" s="18">
        <f t="shared" si="3"/>
        <v>5000</v>
      </c>
      <c r="Z14" s="18" t="s">
        <v>31</v>
      </c>
      <c r="AA14" s="81">
        <v>43900</v>
      </c>
      <c r="AB14" s="8" t="s">
        <v>32</v>
      </c>
    </row>
    <row r="15" s="420" customFormat="1" ht="18" customHeight="1" spans="2:28">
      <c r="B15" s="421" t="s">
        <v>67</v>
      </c>
      <c r="C15" s="422">
        <v>873203512</v>
      </c>
      <c r="D15" s="422" t="s">
        <v>68</v>
      </c>
      <c r="E15" s="422">
        <v>16741725712</v>
      </c>
      <c r="F15" s="422" t="s">
        <v>27</v>
      </c>
      <c r="G15" s="422">
        <v>1000</v>
      </c>
      <c r="H15" s="422">
        <v>19172865290</v>
      </c>
      <c r="I15" s="422" t="s">
        <v>28</v>
      </c>
      <c r="J15" s="423" t="s">
        <v>29</v>
      </c>
      <c r="K15" s="424" t="s">
        <v>30</v>
      </c>
      <c r="L15" s="421" t="s">
        <v>67</v>
      </c>
      <c r="M15" s="425">
        <v>100.82</v>
      </c>
      <c r="N15" s="425">
        <v>0</v>
      </c>
      <c r="O15" s="426">
        <v>4995</v>
      </c>
      <c r="P15" s="426">
        <v>29.95</v>
      </c>
      <c r="Q15" s="426">
        <v>4995</v>
      </c>
      <c r="R15" s="427">
        <f t="shared" si="0"/>
        <v>5065.87</v>
      </c>
      <c r="S15" s="428">
        <v>0</v>
      </c>
      <c r="T15" s="427"/>
      <c r="U15" s="427"/>
      <c r="V15" s="427">
        <f t="shared" si="1"/>
        <v>5065.87</v>
      </c>
      <c r="W15" s="427">
        <f t="shared" si="2"/>
        <v>0</v>
      </c>
      <c r="X15" s="429">
        <v>0.5</v>
      </c>
      <c r="Y15" s="430" t="str">
        <f t="shared" si="3"/>
        <v/>
      </c>
      <c r="Z15" s="430" t="s">
        <v>31</v>
      </c>
      <c r="AA15" s="431">
        <v>43900</v>
      </c>
      <c r="AB15" s="407" t="s">
        <v>1834</v>
      </c>
    </row>
    <row r="16" ht="18" customHeight="1" spans="2:28">
      <c r="B16" s="14" t="s">
        <v>69</v>
      </c>
      <c r="C16" s="15">
        <v>936895374</v>
      </c>
      <c r="D16" s="15" t="s">
        <v>70</v>
      </c>
      <c r="E16" s="15">
        <v>16741725713</v>
      </c>
      <c r="F16" s="15" t="s">
        <v>27</v>
      </c>
      <c r="G16" s="15">
        <v>1000</v>
      </c>
      <c r="H16" s="15">
        <v>19172865290</v>
      </c>
      <c r="I16" s="15" t="s">
        <v>28</v>
      </c>
      <c r="J16" s="31" t="s">
        <v>29</v>
      </c>
      <c r="K16" s="32" t="s">
        <v>30</v>
      </c>
      <c r="L16" s="14" t="s">
        <v>69</v>
      </c>
      <c r="M16" s="33">
        <v>100.62</v>
      </c>
      <c r="N16" s="33">
        <v>0</v>
      </c>
      <c r="O16" s="34">
        <v>4695</v>
      </c>
      <c r="P16" s="34">
        <v>28.15</v>
      </c>
      <c r="Q16" s="34">
        <v>4695</v>
      </c>
      <c r="R16" s="63">
        <f t="shared" si="0"/>
        <v>4767.47</v>
      </c>
      <c r="S16" s="64">
        <v>4667</v>
      </c>
      <c r="T16" s="63"/>
      <c r="U16" s="63"/>
      <c r="V16" s="63">
        <f t="shared" si="1"/>
        <v>100.47</v>
      </c>
      <c r="W16" s="63">
        <f t="shared" si="2"/>
        <v>0</v>
      </c>
      <c r="X16" s="65">
        <v>0.5</v>
      </c>
      <c r="Y16" s="18">
        <f t="shared" si="3"/>
        <v>5000</v>
      </c>
      <c r="Z16" s="18" t="s">
        <v>31</v>
      </c>
      <c r="AA16" s="81">
        <v>43900</v>
      </c>
      <c r="AB16" s="8" t="s">
        <v>32</v>
      </c>
    </row>
    <row r="17" ht="18" customHeight="1" spans="2:28">
      <c r="B17" s="14" t="s">
        <v>71</v>
      </c>
      <c r="C17" s="15">
        <v>363536259</v>
      </c>
      <c r="D17" s="15" t="s">
        <v>72</v>
      </c>
      <c r="E17" s="15">
        <v>16741725714</v>
      </c>
      <c r="F17" s="15" t="s">
        <v>27</v>
      </c>
      <c r="G17" s="15">
        <v>1000</v>
      </c>
      <c r="H17" s="15">
        <v>19172865290</v>
      </c>
      <c r="I17" s="15" t="s">
        <v>28</v>
      </c>
      <c r="J17" s="31" t="s">
        <v>29</v>
      </c>
      <c r="K17" s="32" t="s">
        <v>30</v>
      </c>
      <c r="L17" s="14" t="s">
        <v>71</v>
      </c>
      <c r="M17" s="33">
        <v>100.78</v>
      </c>
      <c r="N17" s="33">
        <v>0</v>
      </c>
      <c r="O17" s="34">
        <v>4593</v>
      </c>
      <c r="P17" s="34">
        <v>27.53</v>
      </c>
      <c r="Q17" s="34">
        <v>4593</v>
      </c>
      <c r="R17" s="63">
        <f t="shared" si="0"/>
        <v>4666.25</v>
      </c>
      <c r="S17" s="64">
        <v>4566</v>
      </c>
      <c r="T17" s="63"/>
      <c r="U17" s="63"/>
      <c r="V17" s="63">
        <f t="shared" si="1"/>
        <v>100.25</v>
      </c>
      <c r="W17" s="63">
        <f t="shared" si="2"/>
        <v>0</v>
      </c>
      <c r="X17" s="65">
        <v>0.5</v>
      </c>
      <c r="Y17" s="18">
        <f t="shared" si="3"/>
        <v>5000</v>
      </c>
      <c r="Z17" s="18" t="s">
        <v>31</v>
      </c>
      <c r="AA17" s="81">
        <v>43900</v>
      </c>
      <c r="AB17" s="8" t="s">
        <v>32</v>
      </c>
    </row>
    <row r="18" ht="18" customHeight="1" spans="2:28">
      <c r="B18" s="14" t="s">
        <v>73</v>
      </c>
      <c r="C18" s="15">
        <v>365504164</v>
      </c>
      <c r="D18" s="15" t="s">
        <v>74</v>
      </c>
      <c r="E18" s="15">
        <v>16741725715</v>
      </c>
      <c r="F18" s="15" t="s">
        <v>27</v>
      </c>
      <c r="G18" s="15">
        <v>1000</v>
      </c>
      <c r="H18" s="15">
        <v>19172865290</v>
      </c>
      <c r="I18" s="15" t="s">
        <v>28</v>
      </c>
      <c r="J18" s="31" t="s">
        <v>29</v>
      </c>
      <c r="K18" s="32" t="s">
        <v>30</v>
      </c>
      <c r="L18" s="14" t="s">
        <v>73</v>
      </c>
      <c r="M18" s="33">
        <v>100.41</v>
      </c>
      <c r="N18" s="33">
        <v>0</v>
      </c>
      <c r="O18" s="34">
        <v>4797</v>
      </c>
      <c r="P18" s="34">
        <v>28.77</v>
      </c>
      <c r="Q18" s="34">
        <v>4797</v>
      </c>
      <c r="R18" s="63">
        <f t="shared" si="0"/>
        <v>4868.64</v>
      </c>
      <c r="S18" s="64">
        <v>4768</v>
      </c>
      <c r="T18" s="63"/>
      <c r="U18" s="63"/>
      <c r="V18" s="63">
        <f t="shared" si="1"/>
        <v>100.64</v>
      </c>
      <c r="W18" s="63">
        <f t="shared" si="2"/>
        <v>0</v>
      </c>
      <c r="X18" s="65">
        <v>0.5</v>
      </c>
      <c r="Y18" s="18">
        <f t="shared" si="3"/>
        <v>5000</v>
      </c>
      <c r="Z18" s="18" t="s">
        <v>31</v>
      </c>
      <c r="AA18" s="81">
        <v>43900</v>
      </c>
      <c r="AB18" s="8" t="s">
        <v>32</v>
      </c>
    </row>
    <row r="19" ht="18" customHeight="1" spans="2:28">
      <c r="B19" s="14" t="s">
        <v>75</v>
      </c>
      <c r="C19" s="15">
        <v>475298636</v>
      </c>
      <c r="D19" s="15" t="s">
        <v>76</v>
      </c>
      <c r="E19" s="15">
        <v>16741725716</v>
      </c>
      <c r="F19" s="15" t="s">
        <v>27</v>
      </c>
      <c r="G19" s="15">
        <v>1000</v>
      </c>
      <c r="H19" s="15">
        <v>19172865290</v>
      </c>
      <c r="I19" s="15" t="s">
        <v>28</v>
      </c>
      <c r="J19" s="31" t="s">
        <v>29</v>
      </c>
      <c r="K19" s="32" t="s">
        <v>30</v>
      </c>
      <c r="L19" s="14" t="s">
        <v>75</v>
      </c>
      <c r="M19" s="33">
        <v>100.02</v>
      </c>
      <c r="N19" s="33">
        <v>0</v>
      </c>
      <c r="O19" s="34">
        <v>4995</v>
      </c>
      <c r="P19" s="34">
        <v>29.95</v>
      </c>
      <c r="Q19" s="34">
        <v>4995</v>
      </c>
      <c r="R19" s="63">
        <f t="shared" si="0"/>
        <v>5065.07</v>
      </c>
      <c r="S19" s="64">
        <v>4965</v>
      </c>
      <c r="T19" s="63"/>
      <c r="U19" s="63"/>
      <c r="V19" s="63">
        <f t="shared" si="1"/>
        <v>100.07</v>
      </c>
      <c r="W19" s="63">
        <f t="shared" si="2"/>
        <v>0</v>
      </c>
      <c r="X19" s="65">
        <v>0.5</v>
      </c>
      <c r="Y19" s="18">
        <f t="shared" si="3"/>
        <v>5000</v>
      </c>
      <c r="Z19" s="18" t="s">
        <v>31</v>
      </c>
      <c r="AA19" s="81">
        <v>43900</v>
      </c>
      <c r="AB19" s="8" t="s">
        <v>32</v>
      </c>
    </row>
    <row r="20" ht="18" customHeight="1" spans="2:28">
      <c r="B20" s="14" t="s">
        <v>77</v>
      </c>
      <c r="C20" s="15">
        <v>805964720</v>
      </c>
      <c r="D20" s="15" t="s">
        <v>78</v>
      </c>
      <c r="E20" s="15">
        <v>16741725717</v>
      </c>
      <c r="F20" s="15" t="s">
        <v>27</v>
      </c>
      <c r="G20" s="15">
        <v>1000</v>
      </c>
      <c r="H20" s="15">
        <v>19172865290</v>
      </c>
      <c r="I20" s="15" t="s">
        <v>28</v>
      </c>
      <c r="J20" s="31" t="s">
        <v>29</v>
      </c>
      <c r="K20" s="32" t="s">
        <v>30</v>
      </c>
      <c r="L20" s="14" t="s">
        <v>77</v>
      </c>
      <c r="M20" s="33">
        <v>100.78</v>
      </c>
      <c r="N20" s="33">
        <v>0</v>
      </c>
      <c r="O20" s="34">
        <v>4992</v>
      </c>
      <c r="P20" s="34">
        <v>29.92</v>
      </c>
      <c r="Q20" s="34">
        <v>4992</v>
      </c>
      <c r="R20" s="63">
        <f t="shared" si="0"/>
        <v>5062.86</v>
      </c>
      <c r="S20" s="64">
        <v>4962</v>
      </c>
      <c r="T20" s="63"/>
      <c r="U20" s="63"/>
      <c r="V20" s="63">
        <f t="shared" si="1"/>
        <v>100.86</v>
      </c>
      <c r="W20" s="63">
        <f t="shared" si="2"/>
        <v>0</v>
      </c>
      <c r="X20" s="65">
        <v>0.5</v>
      </c>
      <c r="Y20" s="18">
        <f t="shared" si="3"/>
        <v>5000</v>
      </c>
      <c r="Z20" s="18" t="s">
        <v>31</v>
      </c>
      <c r="AA20" s="81">
        <v>43900</v>
      </c>
      <c r="AB20" s="8" t="s">
        <v>32</v>
      </c>
    </row>
    <row r="21" s="420" customFormat="1" ht="18" customHeight="1" spans="2:28">
      <c r="B21" s="421" t="s">
        <v>79</v>
      </c>
      <c r="C21" s="422">
        <v>400510118</v>
      </c>
      <c r="D21" s="422" t="s">
        <v>80</v>
      </c>
      <c r="E21" s="422">
        <v>16741725718</v>
      </c>
      <c r="F21" s="422" t="s">
        <v>27</v>
      </c>
      <c r="G21" s="422">
        <v>1000</v>
      </c>
      <c r="H21" s="422">
        <v>19172865290</v>
      </c>
      <c r="I21" s="422" t="s">
        <v>28</v>
      </c>
      <c r="J21" s="423" t="s">
        <v>29</v>
      </c>
      <c r="K21" s="424" t="s">
        <v>30</v>
      </c>
      <c r="L21" s="421" t="s">
        <v>79</v>
      </c>
      <c r="M21" s="425">
        <v>100.75</v>
      </c>
      <c r="N21" s="425">
        <v>0</v>
      </c>
      <c r="O21" s="426">
        <v>4895</v>
      </c>
      <c r="P21" s="426">
        <v>29.35</v>
      </c>
      <c r="Q21" s="426">
        <v>4895</v>
      </c>
      <c r="R21" s="427">
        <f t="shared" si="0"/>
        <v>4966.4</v>
      </c>
      <c r="S21" s="428">
        <v>0</v>
      </c>
      <c r="T21" s="427"/>
      <c r="U21" s="427"/>
      <c r="V21" s="427">
        <f t="shared" si="1"/>
        <v>4966.4</v>
      </c>
      <c r="W21" s="427">
        <f t="shared" si="2"/>
        <v>0</v>
      </c>
      <c r="X21" s="429">
        <v>0.5</v>
      </c>
      <c r="Y21" s="430" t="str">
        <f t="shared" si="3"/>
        <v/>
      </c>
      <c r="Z21" s="430" t="s">
        <v>31</v>
      </c>
      <c r="AA21" s="431">
        <v>43900</v>
      </c>
      <c r="AB21" s="407" t="s">
        <v>1834</v>
      </c>
    </row>
    <row r="22" ht="18" customHeight="1" spans="2:28">
      <c r="B22" s="14" t="s">
        <v>81</v>
      </c>
      <c r="C22" s="15">
        <v>266766977</v>
      </c>
      <c r="D22" s="15" t="s">
        <v>82</v>
      </c>
      <c r="E22" s="15">
        <v>16741725719</v>
      </c>
      <c r="F22" s="15" t="s">
        <v>27</v>
      </c>
      <c r="G22" s="15">
        <v>1000</v>
      </c>
      <c r="H22" s="15">
        <v>19172865290</v>
      </c>
      <c r="I22" s="15" t="s">
        <v>28</v>
      </c>
      <c r="J22" s="31" t="s">
        <v>29</v>
      </c>
      <c r="K22" s="32" t="s">
        <v>30</v>
      </c>
      <c r="L22" s="14" t="s">
        <v>81</v>
      </c>
      <c r="M22" s="33">
        <v>100.2</v>
      </c>
      <c r="N22" s="33">
        <v>0</v>
      </c>
      <c r="O22" s="34">
        <v>5996</v>
      </c>
      <c r="P22" s="34">
        <v>35.96</v>
      </c>
      <c r="Q22" s="34">
        <v>5996</v>
      </c>
      <c r="R22" s="63">
        <f t="shared" si="0"/>
        <v>6060.24</v>
      </c>
      <c r="S22" s="64">
        <v>5960</v>
      </c>
      <c r="T22" s="63"/>
      <c r="U22" s="63"/>
      <c r="V22" s="63">
        <f t="shared" si="1"/>
        <v>100.24</v>
      </c>
      <c r="W22" s="63">
        <f t="shared" si="2"/>
        <v>0</v>
      </c>
      <c r="X22" s="65">
        <v>0.5</v>
      </c>
      <c r="Y22" s="18">
        <f t="shared" si="3"/>
        <v>5000</v>
      </c>
      <c r="Z22" s="18" t="s">
        <v>31</v>
      </c>
      <c r="AA22" s="81">
        <v>43900</v>
      </c>
      <c r="AB22" s="8" t="s">
        <v>32</v>
      </c>
    </row>
    <row r="23" ht="18" customHeight="1" spans="2:28">
      <c r="B23" s="14" t="s">
        <v>83</v>
      </c>
      <c r="C23" s="15">
        <v>352817377</v>
      </c>
      <c r="D23" s="15" t="s">
        <v>84</v>
      </c>
      <c r="E23" s="15">
        <v>16741725720</v>
      </c>
      <c r="F23" s="15" t="s">
        <v>27</v>
      </c>
      <c r="G23" s="15">
        <v>1000</v>
      </c>
      <c r="H23" s="15">
        <v>19172865290</v>
      </c>
      <c r="I23" s="15" t="s">
        <v>28</v>
      </c>
      <c r="J23" s="31" t="s">
        <v>29</v>
      </c>
      <c r="K23" s="32" t="s">
        <v>30</v>
      </c>
      <c r="L23" s="14" t="s">
        <v>83</v>
      </c>
      <c r="M23" s="33">
        <v>100.86</v>
      </c>
      <c r="N23" s="33">
        <v>0</v>
      </c>
      <c r="O23" s="34">
        <v>4695</v>
      </c>
      <c r="P23" s="34">
        <v>28.15</v>
      </c>
      <c r="Q23" s="34">
        <v>4695</v>
      </c>
      <c r="R23" s="63">
        <f t="shared" si="0"/>
        <v>4767.71</v>
      </c>
      <c r="S23" s="64">
        <v>4667</v>
      </c>
      <c r="T23" s="63"/>
      <c r="U23" s="63"/>
      <c r="V23" s="63">
        <f t="shared" si="1"/>
        <v>100.71</v>
      </c>
      <c r="W23" s="63">
        <f t="shared" si="2"/>
        <v>0</v>
      </c>
      <c r="X23" s="65">
        <v>0.5</v>
      </c>
      <c r="Y23" s="18">
        <f t="shared" si="3"/>
        <v>5000</v>
      </c>
      <c r="Z23" s="18" t="s">
        <v>31</v>
      </c>
      <c r="AA23" s="81">
        <v>43900</v>
      </c>
      <c r="AB23" s="8" t="s">
        <v>32</v>
      </c>
    </row>
    <row r="24" ht="18" customHeight="1" spans="2:28">
      <c r="B24" s="14" t="s">
        <v>85</v>
      </c>
      <c r="C24" s="15">
        <v>177622395</v>
      </c>
      <c r="D24" s="15" t="s">
        <v>86</v>
      </c>
      <c r="E24" s="15">
        <v>16741725722</v>
      </c>
      <c r="F24" s="15" t="s">
        <v>27</v>
      </c>
      <c r="G24" s="15">
        <v>1000</v>
      </c>
      <c r="H24" s="15">
        <v>19172865290</v>
      </c>
      <c r="I24" s="15" t="s">
        <v>28</v>
      </c>
      <c r="J24" s="31" t="s">
        <v>29</v>
      </c>
      <c r="K24" s="32" t="s">
        <v>30</v>
      </c>
      <c r="L24" s="14" t="s">
        <v>85</v>
      </c>
      <c r="M24" s="33">
        <v>100.68</v>
      </c>
      <c r="N24" s="33">
        <v>0</v>
      </c>
      <c r="O24" s="34">
        <v>4692</v>
      </c>
      <c r="P24" s="34">
        <v>28.12</v>
      </c>
      <c r="Q24" s="34">
        <v>4692</v>
      </c>
      <c r="R24" s="63">
        <f t="shared" si="0"/>
        <v>4764.56</v>
      </c>
      <c r="S24" s="64">
        <v>4664</v>
      </c>
      <c r="T24" s="63"/>
      <c r="U24" s="63"/>
      <c r="V24" s="63">
        <f t="shared" si="1"/>
        <v>100.56</v>
      </c>
      <c r="W24" s="63">
        <f t="shared" si="2"/>
        <v>0</v>
      </c>
      <c r="X24" s="65">
        <v>0.5</v>
      </c>
      <c r="Y24" s="18">
        <f t="shared" si="3"/>
        <v>5000</v>
      </c>
      <c r="Z24" s="18" t="s">
        <v>31</v>
      </c>
      <c r="AA24" s="81">
        <v>43900</v>
      </c>
      <c r="AB24" s="8" t="s">
        <v>32</v>
      </c>
    </row>
    <row r="25" ht="18" customHeight="1" spans="2:28">
      <c r="B25" s="14" t="s">
        <v>87</v>
      </c>
      <c r="C25" s="15">
        <v>725057097</v>
      </c>
      <c r="D25" s="15" t="s">
        <v>88</v>
      </c>
      <c r="E25" s="15">
        <v>16741725728</v>
      </c>
      <c r="F25" s="15" t="s">
        <v>27</v>
      </c>
      <c r="G25" s="15">
        <v>1000</v>
      </c>
      <c r="H25" s="15">
        <v>19172865290</v>
      </c>
      <c r="I25" s="15" t="s">
        <v>28</v>
      </c>
      <c r="J25" s="31" t="s">
        <v>29</v>
      </c>
      <c r="K25" s="32" t="s">
        <v>30</v>
      </c>
      <c r="L25" s="14" t="s">
        <v>87</v>
      </c>
      <c r="M25" s="33">
        <v>100.83</v>
      </c>
      <c r="N25" s="33">
        <v>0</v>
      </c>
      <c r="O25" s="34">
        <v>4694</v>
      </c>
      <c r="P25" s="34">
        <v>28.14</v>
      </c>
      <c r="Q25" s="34">
        <v>4694</v>
      </c>
      <c r="R25" s="63">
        <f t="shared" si="0"/>
        <v>4766.69</v>
      </c>
      <c r="S25" s="64">
        <v>4666</v>
      </c>
      <c r="T25" s="63"/>
      <c r="U25" s="63"/>
      <c r="V25" s="63">
        <f t="shared" si="1"/>
        <v>100.69</v>
      </c>
      <c r="W25" s="63">
        <f t="shared" si="2"/>
        <v>0</v>
      </c>
      <c r="X25" s="65">
        <v>0.5</v>
      </c>
      <c r="Y25" s="18">
        <f t="shared" si="3"/>
        <v>5000</v>
      </c>
      <c r="Z25" s="18" t="s">
        <v>31</v>
      </c>
      <c r="AA25" s="81">
        <v>43900</v>
      </c>
      <c r="AB25" s="8" t="s">
        <v>32</v>
      </c>
    </row>
    <row r="26" ht="18" customHeight="1" spans="2:28">
      <c r="B26" s="14" t="s">
        <v>89</v>
      </c>
      <c r="C26" s="15">
        <v>369251682</v>
      </c>
      <c r="D26" s="15" t="s">
        <v>90</v>
      </c>
      <c r="E26" s="15">
        <v>16741725729</v>
      </c>
      <c r="F26" s="15" t="s">
        <v>27</v>
      </c>
      <c r="G26" s="15">
        <v>1000</v>
      </c>
      <c r="H26" s="15">
        <v>19172865290</v>
      </c>
      <c r="I26" s="15" t="s">
        <v>28</v>
      </c>
      <c r="J26" s="31" t="s">
        <v>29</v>
      </c>
      <c r="K26" s="32" t="s">
        <v>30</v>
      </c>
      <c r="L26" s="14" t="s">
        <v>89</v>
      </c>
      <c r="M26" s="33">
        <v>100.07</v>
      </c>
      <c r="N26" s="33">
        <v>0</v>
      </c>
      <c r="O26" s="34">
        <v>4696</v>
      </c>
      <c r="P26" s="34">
        <v>28.16</v>
      </c>
      <c r="Q26" s="34">
        <v>4696</v>
      </c>
      <c r="R26" s="63">
        <f t="shared" si="0"/>
        <v>4767.91</v>
      </c>
      <c r="S26" s="64">
        <v>4667</v>
      </c>
      <c r="T26" s="63"/>
      <c r="U26" s="63"/>
      <c r="V26" s="63">
        <f t="shared" si="1"/>
        <v>100.91</v>
      </c>
      <c r="W26" s="63">
        <f t="shared" si="2"/>
        <v>0</v>
      </c>
      <c r="X26" s="65">
        <v>0.5</v>
      </c>
      <c r="Y26" s="18">
        <f t="shared" si="3"/>
        <v>5000</v>
      </c>
      <c r="Z26" s="18" t="s">
        <v>31</v>
      </c>
      <c r="AA26" s="81">
        <v>43900</v>
      </c>
      <c r="AB26" s="8" t="s">
        <v>32</v>
      </c>
    </row>
    <row r="27" ht="18" customHeight="1" spans="2:28">
      <c r="B27" s="14" t="s">
        <v>91</v>
      </c>
      <c r="C27" s="15">
        <v>541871459</v>
      </c>
      <c r="D27" s="15" t="s">
        <v>92</v>
      </c>
      <c r="E27" s="15">
        <v>16741725730</v>
      </c>
      <c r="F27" s="15" t="s">
        <v>27</v>
      </c>
      <c r="G27" s="15">
        <v>1000</v>
      </c>
      <c r="H27" s="15">
        <v>19172865290</v>
      </c>
      <c r="I27" s="15" t="s">
        <v>28</v>
      </c>
      <c r="J27" s="31" t="s">
        <v>29</v>
      </c>
      <c r="K27" s="32" t="s">
        <v>30</v>
      </c>
      <c r="L27" s="14" t="s">
        <v>91</v>
      </c>
      <c r="M27" s="33">
        <v>100.66</v>
      </c>
      <c r="N27" s="33">
        <v>0</v>
      </c>
      <c r="O27" s="34">
        <v>4996</v>
      </c>
      <c r="P27" s="34">
        <v>29.96</v>
      </c>
      <c r="Q27" s="34">
        <v>4996</v>
      </c>
      <c r="R27" s="63">
        <f t="shared" si="0"/>
        <v>5066.7</v>
      </c>
      <c r="S27" s="64">
        <v>4966</v>
      </c>
      <c r="T27" s="63"/>
      <c r="U27" s="63"/>
      <c r="V27" s="63">
        <f t="shared" si="1"/>
        <v>100.7</v>
      </c>
      <c r="W27" s="63">
        <f t="shared" si="2"/>
        <v>0</v>
      </c>
      <c r="X27" s="65">
        <v>0.5</v>
      </c>
      <c r="Y27" s="18">
        <f t="shared" si="3"/>
        <v>5000</v>
      </c>
      <c r="Z27" s="18" t="s">
        <v>31</v>
      </c>
      <c r="AA27" s="81">
        <v>43900</v>
      </c>
      <c r="AB27" s="8" t="s">
        <v>32</v>
      </c>
    </row>
    <row r="28" ht="18" customHeight="1" spans="2:28">
      <c r="B28" s="14" t="s">
        <v>93</v>
      </c>
      <c r="C28" s="15">
        <v>202777764</v>
      </c>
      <c r="D28" s="15" t="s">
        <v>94</v>
      </c>
      <c r="E28" s="15">
        <v>16741725731</v>
      </c>
      <c r="F28" s="15" t="s">
        <v>27</v>
      </c>
      <c r="G28" s="15">
        <v>1000</v>
      </c>
      <c r="H28" s="15">
        <v>19172865290</v>
      </c>
      <c r="I28" s="15" t="s">
        <v>28</v>
      </c>
      <c r="J28" s="31" t="s">
        <v>29</v>
      </c>
      <c r="K28" s="32" t="s">
        <v>30</v>
      </c>
      <c r="L28" s="14" t="s">
        <v>93</v>
      </c>
      <c r="M28" s="33">
        <v>100.49</v>
      </c>
      <c r="N28" s="33">
        <v>0</v>
      </c>
      <c r="O28" s="34">
        <v>4997</v>
      </c>
      <c r="P28" s="34">
        <v>29.97</v>
      </c>
      <c r="Q28" s="34">
        <v>4997</v>
      </c>
      <c r="R28" s="63">
        <f t="shared" si="0"/>
        <v>5067.52</v>
      </c>
      <c r="S28" s="64">
        <v>4967</v>
      </c>
      <c r="T28" s="63"/>
      <c r="U28" s="63"/>
      <c r="V28" s="63">
        <f t="shared" si="1"/>
        <v>100.52</v>
      </c>
      <c r="W28" s="63">
        <f t="shared" si="2"/>
        <v>0</v>
      </c>
      <c r="X28" s="65">
        <v>0.5</v>
      </c>
      <c r="Y28" s="18">
        <f t="shared" si="3"/>
        <v>5000</v>
      </c>
      <c r="Z28" s="18" t="s">
        <v>31</v>
      </c>
      <c r="AA28" s="81">
        <v>43900</v>
      </c>
      <c r="AB28" s="8" t="s">
        <v>32</v>
      </c>
    </row>
    <row r="29" ht="18" customHeight="1" spans="2:28">
      <c r="B29" s="14" t="s">
        <v>99</v>
      </c>
      <c r="C29" s="15">
        <v>685842035</v>
      </c>
      <c r="D29" s="15" t="s">
        <v>100</v>
      </c>
      <c r="E29" s="15">
        <v>16574079881</v>
      </c>
      <c r="F29" s="15" t="s">
        <v>101</v>
      </c>
      <c r="G29" s="15">
        <v>1000</v>
      </c>
      <c r="H29" s="15">
        <v>13422075559</v>
      </c>
      <c r="I29" s="15" t="s">
        <v>102</v>
      </c>
      <c r="J29" s="31" t="s">
        <v>103</v>
      </c>
      <c r="K29" s="32" t="s">
        <v>104</v>
      </c>
      <c r="L29" s="14" t="s">
        <v>99</v>
      </c>
      <c r="M29" s="33">
        <v>100.78</v>
      </c>
      <c r="N29" s="33">
        <v>0</v>
      </c>
      <c r="O29" s="34">
        <v>4995</v>
      </c>
      <c r="P29" s="34">
        <v>29.95</v>
      </c>
      <c r="Q29" s="34">
        <v>4995</v>
      </c>
      <c r="R29" s="63">
        <f t="shared" si="0"/>
        <v>5065.83</v>
      </c>
      <c r="S29" s="64">
        <v>4965</v>
      </c>
      <c r="T29" s="63"/>
      <c r="U29" s="63"/>
      <c r="V29" s="63">
        <f t="shared" si="1"/>
        <v>100.83</v>
      </c>
      <c r="W29" s="63">
        <f t="shared" si="2"/>
        <v>0</v>
      </c>
      <c r="X29" s="65">
        <v>100</v>
      </c>
      <c r="Y29" s="18">
        <f t="shared" si="3"/>
        <v>9000</v>
      </c>
      <c r="Z29" s="18"/>
      <c r="AA29" s="81"/>
      <c r="AB29" s="8"/>
    </row>
    <row r="30" ht="18" customHeight="1" spans="2:28">
      <c r="B30" s="96" t="s">
        <v>105</v>
      </c>
      <c r="C30" s="97">
        <v>971020275</v>
      </c>
      <c r="D30" s="97" t="s">
        <v>106</v>
      </c>
      <c r="E30" s="97">
        <v>13069606492</v>
      </c>
      <c r="F30" s="97" t="s">
        <v>107</v>
      </c>
      <c r="G30" s="97">
        <v>1000</v>
      </c>
      <c r="H30" s="97">
        <v>18016045481</v>
      </c>
      <c r="I30" s="97" t="s">
        <v>108</v>
      </c>
      <c r="J30" s="100" t="s">
        <v>109</v>
      </c>
      <c r="K30" s="98" t="s">
        <v>110</v>
      </c>
      <c r="L30" s="96" t="s">
        <v>105</v>
      </c>
      <c r="M30" s="101">
        <v>100.9</v>
      </c>
      <c r="N30" s="101">
        <v>0</v>
      </c>
      <c r="O30" s="101">
        <v>4997</v>
      </c>
      <c r="P30" s="101">
        <v>29.97</v>
      </c>
      <c r="Q30" s="101">
        <v>4997</v>
      </c>
      <c r="R30" s="103">
        <f t="shared" si="0"/>
        <v>5067.93</v>
      </c>
      <c r="S30" s="113">
        <v>0</v>
      </c>
      <c r="T30" s="114"/>
      <c r="U30" s="114"/>
      <c r="V30" s="103">
        <f t="shared" si="1"/>
        <v>5067.93</v>
      </c>
      <c r="W30" s="114">
        <f t="shared" si="2"/>
        <v>0</v>
      </c>
      <c r="X30" s="115">
        <v>100</v>
      </c>
      <c r="Y30" s="125">
        <f t="shared" si="3"/>
        <v>9000</v>
      </c>
      <c r="Z30" s="125"/>
      <c r="AA30" s="126"/>
      <c r="AB30" s="127" t="s">
        <v>1835</v>
      </c>
    </row>
    <row r="31" ht="18" customHeight="1" spans="2:28">
      <c r="B31" s="14" t="s">
        <v>111</v>
      </c>
      <c r="C31" s="15">
        <v>339000970</v>
      </c>
      <c r="D31" s="15" t="s">
        <v>112</v>
      </c>
      <c r="E31" s="15">
        <v>13069605734</v>
      </c>
      <c r="F31" s="15" t="s">
        <v>107</v>
      </c>
      <c r="G31" s="15">
        <v>1000</v>
      </c>
      <c r="H31" s="15">
        <v>18016045481</v>
      </c>
      <c r="I31" s="15" t="s">
        <v>108</v>
      </c>
      <c r="J31" s="31" t="s">
        <v>109</v>
      </c>
      <c r="K31" s="32" t="s">
        <v>110</v>
      </c>
      <c r="L31" s="14" t="s">
        <v>111</v>
      </c>
      <c r="M31" s="33">
        <v>100.63</v>
      </c>
      <c r="N31" s="33">
        <v>0</v>
      </c>
      <c r="O31" s="34">
        <v>4994</v>
      </c>
      <c r="P31" s="34">
        <v>29.94</v>
      </c>
      <c r="Q31" s="34">
        <v>4994</v>
      </c>
      <c r="R31" s="63">
        <f t="shared" si="0"/>
        <v>5064.69</v>
      </c>
      <c r="S31" s="64">
        <v>4964</v>
      </c>
      <c r="T31" s="63"/>
      <c r="U31" s="63"/>
      <c r="V31" s="63">
        <f t="shared" si="1"/>
        <v>100.69</v>
      </c>
      <c r="W31" s="63">
        <f t="shared" si="2"/>
        <v>0</v>
      </c>
      <c r="X31" s="65">
        <v>100</v>
      </c>
      <c r="Y31" s="18">
        <f t="shared" si="3"/>
        <v>9000</v>
      </c>
      <c r="Z31" s="18"/>
      <c r="AA31" s="81"/>
      <c r="AB31" s="8"/>
    </row>
    <row r="32" ht="18" customHeight="1" spans="2:28">
      <c r="B32" s="14" t="s">
        <v>113</v>
      </c>
      <c r="C32" s="15">
        <v>556893472</v>
      </c>
      <c r="D32" s="15" t="s">
        <v>114</v>
      </c>
      <c r="E32" s="15">
        <v>13069608134</v>
      </c>
      <c r="F32" s="15" t="s">
        <v>107</v>
      </c>
      <c r="G32" s="15">
        <v>1000</v>
      </c>
      <c r="H32" s="15">
        <v>18016045481</v>
      </c>
      <c r="I32" s="15" t="s">
        <v>108</v>
      </c>
      <c r="J32" s="31" t="s">
        <v>109</v>
      </c>
      <c r="K32" s="32" t="s">
        <v>110</v>
      </c>
      <c r="L32" s="14" t="s">
        <v>113</v>
      </c>
      <c r="M32" s="33">
        <v>100.81</v>
      </c>
      <c r="N32" s="33">
        <v>0</v>
      </c>
      <c r="O32" s="34">
        <v>4993</v>
      </c>
      <c r="P32" s="34">
        <v>29.93</v>
      </c>
      <c r="Q32" s="34">
        <v>4993</v>
      </c>
      <c r="R32" s="63">
        <f t="shared" si="0"/>
        <v>5063.88</v>
      </c>
      <c r="S32" s="64">
        <v>4963</v>
      </c>
      <c r="T32" s="63"/>
      <c r="U32" s="63"/>
      <c r="V32" s="63">
        <f t="shared" si="1"/>
        <v>100.88</v>
      </c>
      <c r="W32" s="63">
        <f t="shared" si="2"/>
        <v>0</v>
      </c>
      <c r="X32" s="65">
        <v>100</v>
      </c>
      <c r="Y32" s="18">
        <f t="shared" si="3"/>
        <v>9000</v>
      </c>
      <c r="Z32" s="18"/>
      <c r="AA32" s="81"/>
      <c r="AB32" s="8"/>
    </row>
    <row r="33" ht="18" customHeight="1" spans="2:28">
      <c r="B33" s="96" t="s">
        <v>117</v>
      </c>
      <c r="C33" s="97">
        <v>560198779</v>
      </c>
      <c r="D33" s="97" t="s">
        <v>118</v>
      </c>
      <c r="E33" s="97">
        <v>13069610347</v>
      </c>
      <c r="F33" s="97" t="s">
        <v>107</v>
      </c>
      <c r="G33" s="97">
        <v>1000</v>
      </c>
      <c r="H33" s="97">
        <v>18016045481</v>
      </c>
      <c r="I33" s="97" t="s">
        <v>108</v>
      </c>
      <c r="J33" s="100" t="s">
        <v>109</v>
      </c>
      <c r="K33" s="98" t="s">
        <v>110</v>
      </c>
      <c r="L33" s="96" t="s">
        <v>117</v>
      </c>
      <c r="M33" s="101">
        <v>100.82</v>
      </c>
      <c r="N33" s="101">
        <v>0</v>
      </c>
      <c r="O33" s="101">
        <v>4996</v>
      </c>
      <c r="P33" s="101">
        <v>29.96</v>
      </c>
      <c r="Q33" s="101">
        <v>4996</v>
      </c>
      <c r="R33" s="103">
        <f t="shared" si="0"/>
        <v>5066.86</v>
      </c>
      <c r="S33" s="113">
        <v>0</v>
      </c>
      <c r="T33" s="114"/>
      <c r="U33" s="114"/>
      <c r="V33" s="103">
        <f t="shared" si="1"/>
        <v>5066.86</v>
      </c>
      <c r="W33" s="114">
        <f t="shared" si="2"/>
        <v>0</v>
      </c>
      <c r="X33" s="115">
        <v>100</v>
      </c>
      <c r="Y33" s="125">
        <f t="shared" si="3"/>
        <v>9000</v>
      </c>
      <c r="Z33" s="125"/>
      <c r="AA33" s="126"/>
      <c r="AB33" s="127" t="s">
        <v>1835</v>
      </c>
    </row>
    <row r="34" ht="18" customHeight="1" spans="2:28">
      <c r="B34" s="14" t="s">
        <v>119</v>
      </c>
      <c r="C34" s="15">
        <v>765568000</v>
      </c>
      <c r="D34" s="15" t="s">
        <v>120</v>
      </c>
      <c r="E34" s="15">
        <v>13069614184</v>
      </c>
      <c r="F34" s="15" t="s">
        <v>107</v>
      </c>
      <c r="G34" s="15">
        <v>1000</v>
      </c>
      <c r="H34" s="15">
        <v>18016045481</v>
      </c>
      <c r="I34" s="15" t="s">
        <v>108</v>
      </c>
      <c r="J34" s="31" t="s">
        <v>109</v>
      </c>
      <c r="K34" s="32" t="s">
        <v>110</v>
      </c>
      <c r="L34" s="14" t="s">
        <v>119</v>
      </c>
      <c r="M34" s="33">
        <v>100.59</v>
      </c>
      <c r="N34" s="33">
        <v>0</v>
      </c>
      <c r="O34" s="34">
        <v>4792</v>
      </c>
      <c r="P34" s="34">
        <v>28.72</v>
      </c>
      <c r="Q34" s="34">
        <v>4792</v>
      </c>
      <c r="R34" s="63">
        <f t="shared" si="0"/>
        <v>4863.87</v>
      </c>
      <c r="S34" s="64">
        <v>4763</v>
      </c>
      <c r="T34" s="63"/>
      <c r="U34" s="63"/>
      <c r="V34" s="63">
        <f t="shared" si="1"/>
        <v>100.87</v>
      </c>
      <c r="W34" s="63">
        <f t="shared" si="2"/>
        <v>0</v>
      </c>
      <c r="X34" s="65">
        <v>100</v>
      </c>
      <c r="Y34" s="18">
        <f t="shared" si="3"/>
        <v>9000</v>
      </c>
      <c r="Z34" s="18"/>
      <c r="AA34" s="81"/>
      <c r="AB34" s="8"/>
    </row>
    <row r="35" ht="18" customHeight="1" spans="2:28">
      <c r="B35" s="14" t="s">
        <v>121</v>
      </c>
      <c r="C35" s="15">
        <v>626386746</v>
      </c>
      <c r="D35" s="15" t="s">
        <v>122</v>
      </c>
      <c r="E35" s="15">
        <v>13069614223</v>
      </c>
      <c r="F35" s="15" t="s">
        <v>107</v>
      </c>
      <c r="G35" s="15">
        <v>1000</v>
      </c>
      <c r="H35" s="15">
        <v>18016045481</v>
      </c>
      <c r="I35" s="15" t="s">
        <v>108</v>
      </c>
      <c r="J35" s="31" t="s">
        <v>109</v>
      </c>
      <c r="K35" s="32" t="s">
        <v>110</v>
      </c>
      <c r="L35" s="14" t="s">
        <v>121</v>
      </c>
      <c r="M35" s="33">
        <v>100.24</v>
      </c>
      <c r="N35" s="33">
        <v>0</v>
      </c>
      <c r="O35" s="34">
        <v>4998</v>
      </c>
      <c r="P35" s="34">
        <v>29.98</v>
      </c>
      <c r="Q35" s="34">
        <v>4998</v>
      </c>
      <c r="R35" s="63">
        <f t="shared" si="0"/>
        <v>5068.26</v>
      </c>
      <c r="S35" s="64">
        <v>4968</v>
      </c>
      <c r="T35" s="63"/>
      <c r="U35" s="63"/>
      <c r="V35" s="63">
        <f t="shared" si="1"/>
        <v>100.26</v>
      </c>
      <c r="W35" s="63">
        <f t="shared" si="2"/>
        <v>0</v>
      </c>
      <c r="X35" s="65">
        <v>100</v>
      </c>
      <c r="Y35" s="18">
        <f t="shared" si="3"/>
        <v>9000</v>
      </c>
      <c r="Z35" s="18"/>
      <c r="AA35" s="81"/>
      <c r="AB35" s="8"/>
    </row>
    <row r="36" ht="18" customHeight="1" spans="2:28">
      <c r="B36" s="14" t="s">
        <v>123</v>
      </c>
      <c r="C36" s="15">
        <v>327249569</v>
      </c>
      <c r="D36" s="15" t="s">
        <v>124</v>
      </c>
      <c r="E36" s="15">
        <v>13069614754</v>
      </c>
      <c r="F36" s="15" t="s">
        <v>107</v>
      </c>
      <c r="G36" s="15">
        <v>1000</v>
      </c>
      <c r="H36" s="15">
        <v>18016045481</v>
      </c>
      <c r="I36" s="15" t="s">
        <v>108</v>
      </c>
      <c r="J36" s="31" t="s">
        <v>109</v>
      </c>
      <c r="K36" s="32" t="s">
        <v>110</v>
      </c>
      <c r="L36" s="14" t="s">
        <v>123</v>
      </c>
      <c r="M36" s="33">
        <v>100.02</v>
      </c>
      <c r="N36" s="33">
        <v>0</v>
      </c>
      <c r="O36" s="34">
        <v>4994</v>
      </c>
      <c r="P36" s="34">
        <v>29.94</v>
      </c>
      <c r="Q36" s="34">
        <v>4994</v>
      </c>
      <c r="R36" s="63">
        <f t="shared" si="0"/>
        <v>5064.08</v>
      </c>
      <c r="S36" s="64">
        <v>4964</v>
      </c>
      <c r="T36" s="63"/>
      <c r="U36" s="63"/>
      <c r="V36" s="63">
        <f t="shared" si="1"/>
        <v>100.08</v>
      </c>
      <c r="W36" s="63">
        <f t="shared" si="2"/>
        <v>0</v>
      </c>
      <c r="X36" s="65">
        <v>100</v>
      </c>
      <c r="Y36" s="18">
        <f t="shared" si="3"/>
        <v>9000</v>
      </c>
      <c r="Z36" s="18"/>
      <c r="AA36" s="81"/>
      <c r="AB36" s="8"/>
    </row>
    <row r="37" s="1" customFormat="1" ht="18" customHeight="1" spans="2:28">
      <c r="B37" s="16" t="s">
        <v>125</v>
      </c>
      <c r="C37" s="17">
        <v>922911814</v>
      </c>
      <c r="D37" s="17" t="s">
        <v>126</v>
      </c>
      <c r="E37" s="17">
        <v>13069618974</v>
      </c>
      <c r="F37" s="17" t="s">
        <v>107</v>
      </c>
      <c r="G37" s="15">
        <v>1000</v>
      </c>
      <c r="H37" s="17">
        <v>18016045481</v>
      </c>
      <c r="I37" s="17" t="s">
        <v>108</v>
      </c>
      <c r="J37" s="35" t="s">
        <v>109</v>
      </c>
      <c r="K37" s="17" t="s">
        <v>110</v>
      </c>
      <c r="L37" s="16" t="s">
        <v>125</v>
      </c>
      <c r="M37" s="33">
        <v>100.83</v>
      </c>
      <c r="N37" s="33">
        <v>0</v>
      </c>
      <c r="O37" s="34">
        <v>4997</v>
      </c>
      <c r="P37" s="34">
        <v>29.97</v>
      </c>
      <c r="Q37" s="34">
        <v>4997</v>
      </c>
      <c r="R37" s="63">
        <f t="shared" si="0"/>
        <v>5067.86</v>
      </c>
      <c r="S37" s="64">
        <v>4967</v>
      </c>
      <c r="T37" s="63"/>
      <c r="U37" s="63"/>
      <c r="V37" s="63">
        <f t="shared" si="1"/>
        <v>100.86</v>
      </c>
      <c r="W37" s="63">
        <f t="shared" si="2"/>
        <v>0</v>
      </c>
      <c r="X37" s="66">
        <v>100</v>
      </c>
      <c r="Y37" s="18">
        <f t="shared" si="3"/>
        <v>9000</v>
      </c>
      <c r="Z37" s="18"/>
      <c r="AA37" s="81"/>
      <c r="AB37" s="82"/>
    </row>
    <row r="38" s="1" customFormat="1" ht="18" customHeight="1" spans="2:28">
      <c r="B38" s="16" t="s">
        <v>127</v>
      </c>
      <c r="C38" s="17">
        <v>938634629</v>
      </c>
      <c r="D38" s="17" t="s">
        <v>128</v>
      </c>
      <c r="E38" s="17">
        <v>13069617734</v>
      </c>
      <c r="F38" s="17" t="s">
        <v>107</v>
      </c>
      <c r="G38" s="15">
        <v>1000</v>
      </c>
      <c r="H38" s="17">
        <v>18016045481</v>
      </c>
      <c r="I38" s="17" t="s">
        <v>108</v>
      </c>
      <c r="J38" s="35" t="s">
        <v>109</v>
      </c>
      <c r="K38" s="17" t="s">
        <v>110</v>
      </c>
      <c r="L38" s="16" t="s">
        <v>127</v>
      </c>
      <c r="M38" s="33">
        <v>100.06</v>
      </c>
      <c r="N38" s="33">
        <v>0</v>
      </c>
      <c r="O38" s="34">
        <v>4796</v>
      </c>
      <c r="P38" s="34">
        <v>28.76</v>
      </c>
      <c r="Q38" s="34">
        <v>4796</v>
      </c>
      <c r="R38" s="63">
        <f t="shared" si="0"/>
        <v>4867.3</v>
      </c>
      <c r="S38" s="64">
        <v>4767</v>
      </c>
      <c r="T38" s="63"/>
      <c r="U38" s="63"/>
      <c r="V38" s="63">
        <f t="shared" si="1"/>
        <v>100.3</v>
      </c>
      <c r="W38" s="63">
        <f t="shared" si="2"/>
        <v>0</v>
      </c>
      <c r="X38" s="66">
        <v>100</v>
      </c>
      <c r="Y38" s="18">
        <f t="shared" si="3"/>
        <v>9000</v>
      </c>
      <c r="Z38" s="18"/>
      <c r="AA38" s="81"/>
      <c r="AB38" s="82"/>
    </row>
    <row r="39" ht="18" customHeight="1" spans="2:28">
      <c r="B39" s="96" t="s">
        <v>129</v>
      </c>
      <c r="C39" s="97">
        <v>224203793</v>
      </c>
      <c r="D39" s="97" t="s">
        <v>130</v>
      </c>
      <c r="E39" s="97">
        <v>13069619457</v>
      </c>
      <c r="F39" s="97" t="s">
        <v>107</v>
      </c>
      <c r="G39" s="97">
        <v>1000</v>
      </c>
      <c r="H39" s="97">
        <v>18016045481</v>
      </c>
      <c r="I39" s="97" t="s">
        <v>108</v>
      </c>
      <c r="J39" s="100" t="s">
        <v>109</v>
      </c>
      <c r="K39" s="98" t="s">
        <v>131</v>
      </c>
      <c r="L39" s="96" t="s">
        <v>129</v>
      </c>
      <c r="M39" s="101">
        <v>100.89</v>
      </c>
      <c r="N39" s="101">
        <v>0</v>
      </c>
      <c r="O39" s="101">
        <v>4695</v>
      </c>
      <c r="P39" s="101">
        <v>28.15</v>
      </c>
      <c r="Q39" s="101">
        <v>4695</v>
      </c>
      <c r="R39" s="103">
        <f t="shared" si="0"/>
        <v>4767.74</v>
      </c>
      <c r="S39" s="113">
        <v>0</v>
      </c>
      <c r="T39" s="114"/>
      <c r="U39" s="114"/>
      <c r="V39" s="103">
        <f t="shared" si="1"/>
        <v>4767.74</v>
      </c>
      <c r="W39" s="114">
        <f t="shared" si="2"/>
        <v>0</v>
      </c>
      <c r="X39" s="115">
        <v>100</v>
      </c>
      <c r="Y39" s="125">
        <f t="shared" si="3"/>
        <v>9000</v>
      </c>
      <c r="Z39" s="125"/>
      <c r="AA39" s="126"/>
      <c r="AB39" s="127" t="s">
        <v>1835</v>
      </c>
    </row>
    <row r="40" s="1" customFormat="1" ht="18" customHeight="1" spans="2:28">
      <c r="B40" s="16" t="s">
        <v>132</v>
      </c>
      <c r="C40" s="17">
        <v>413312455</v>
      </c>
      <c r="D40" s="17" t="s">
        <v>133</v>
      </c>
      <c r="E40" s="17">
        <v>13069625467</v>
      </c>
      <c r="F40" s="17" t="s">
        <v>107</v>
      </c>
      <c r="G40" s="15">
        <v>1000</v>
      </c>
      <c r="H40" s="17">
        <v>18016045481</v>
      </c>
      <c r="I40" s="17" t="s">
        <v>108</v>
      </c>
      <c r="J40" s="35" t="s">
        <v>109</v>
      </c>
      <c r="K40" s="17" t="s">
        <v>131</v>
      </c>
      <c r="L40" s="16" t="s">
        <v>132</v>
      </c>
      <c r="M40" s="33">
        <v>100.83</v>
      </c>
      <c r="N40" s="33">
        <v>0</v>
      </c>
      <c r="O40" s="34">
        <v>4793</v>
      </c>
      <c r="P40" s="34">
        <v>28.73</v>
      </c>
      <c r="Q40" s="34">
        <v>4793</v>
      </c>
      <c r="R40" s="63">
        <f t="shared" si="0"/>
        <v>4865.1</v>
      </c>
      <c r="S40" s="64">
        <v>4765</v>
      </c>
      <c r="T40" s="63"/>
      <c r="U40" s="63"/>
      <c r="V40" s="63">
        <f t="shared" si="1"/>
        <v>100.1</v>
      </c>
      <c r="W40" s="63">
        <f t="shared" si="2"/>
        <v>0</v>
      </c>
      <c r="X40" s="66">
        <v>100</v>
      </c>
      <c r="Y40" s="18">
        <f t="shared" si="3"/>
        <v>9000</v>
      </c>
      <c r="Z40" s="18"/>
      <c r="AA40" s="81"/>
      <c r="AB40" s="82"/>
    </row>
    <row r="41" s="1" customFormat="1" ht="18" customHeight="1" spans="2:28">
      <c r="B41" s="16" t="s">
        <v>134</v>
      </c>
      <c r="C41" s="17">
        <v>797669996</v>
      </c>
      <c r="D41" s="17" t="s">
        <v>135</v>
      </c>
      <c r="E41" s="17">
        <v>13069640942</v>
      </c>
      <c r="F41" s="17" t="s">
        <v>107</v>
      </c>
      <c r="G41" s="15">
        <v>1000</v>
      </c>
      <c r="H41" s="17">
        <v>18016045481</v>
      </c>
      <c r="I41" s="17" t="s">
        <v>108</v>
      </c>
      <c r="J41" s="35" t="s">
        <v>109</v>
      </c>
      <c r="K41" s="17" t="s">
        <v>131</v>
      </c>
      <c r="L41" s="16" t="s">
        <v>134</v>
      </c>
      <c r="M41" s="33">
        <v>100.76</v>
      </c>
      <c r="N41" s="33">
        <v>0</v>
      </c>
      <c r="O41" s="34">
        <v>4993</v>
      </c>
      <c r="P41" s="34">
        <v>29.93</v>
      </c>
      <c r="Q41" s="34">
        <v>4993</v>
      </c>
      <c r="R41" s="63">
        <f t="shared" si="0"/>
        <v>5063.83</v>
      </c>
      <c r="S41" s="64">
        <v>4963</v>
      </c>
      <c r="T41" s="63"/>
      <c r="U41" s="63"/>
      <c r="V41" s="63">
        <f t="shared" si="1"/>
        <v>100.83</v>
      </c>
      <c r="W41" s="63">
        <f t="shared" si="2"/>
        <v>0</v>
      </c>
      <c r="X41" s="66">
        <v>100</v>
      </c>
      <c r="Y41" s="18">
        <f t="shared" si="3"/>
        <v>9000</v>
      </c>
      <c r="Z41" s="18"/>
      <c r="AA41" s="81"/>
      <c r="AB41" s="82"/>
    </row>
    <row r="42" s="1" customFormat="1" ht="18" customHeight="1" spans="2:28">
      <c r="B42" s="16" t="s">
        <v>136</v>
      </c>
      <c r="C42" s="17">
        <v>763717450</v>
      </c>
      <c r="D42" s="17" t="s">
        <v>137</v>
      </c>
      <c r="E42" s="17">
        <v>13069641545</v>
      </c>
      <c r="F42" s="17" t="s">
        <v>107</v>
      </c>
      <c r="G42" s="15">
        <v>1000</v>
      </c>
      <c r="H42" s="17">
        <v>18016045481</v>
      </c>
      <c r="I42" s="17" t="s">
        <v>108</v>
      </c>
      <c r="J42" s="35" t="s">
        <v>109</v>
      </c>
      <c r="K42" s="17" t="s">
        <v>131</v>
      </c>
      <c r="L42" s="16" t="s">
        <v>136</v>
      </c>
      <c r="M42" s="33">
        <v>100.25</v>
      </c>
      <c r="N42" s="33">
        <v>0</v>
      </c>
      <c r="O42" s="34">
        <v>4697</v>
      </c>
      <c r="P42" s="34">
        <v>28.17</v>
      </c>
      <c r="Q42" s="34">
        <v>4697</v>
      </c>
      <c r="R42" s="63">
        <f t="shared" si="0"/>
        <v>4769.08</v>
      </c>
      <c r="S42" s="64">
        <v>4669</v>
      </c>
      <c r="T42" s="63"/>
      <c r="U42" s="63"/>
      <c r="V42" s="63">
        <f t="shared" si="1"/>
        <v>100.08</v>
      </c>
      <c r="W42" s="63">
        <f t="shared" si="2"/>
        <v>0</v>
      </c>
      <c r="X42" s="66">
        <v>100</v>
      </c>
      <c r="Y42" s="18">
        <f t="shared" si="3"/>
        <v>9000</v>
      </c>
      <c r="Z42" s="18"/>
      <c r="AA42" s="81"/>
      <c r="AB42" s="82"/>
    </row>
    <row r="43" s="1" customFormat="1" ht="18" customHeight="1" spans="2:28">
      <c r="B43" s="16" t="s">
        <v>138</v>
      </c>
      <c r="C43" s="17">
        <v>689542635</v>
      </c>
      <c r="D43" s="17" t="s">
        <v>139</v>
      </c>
      <c r="E43" s="17">
        <v>13069642047</v>
      </c>
      <c r="F43" s="17" t="s">
        <v>107</v>
      </c>
      <c r="G43" s="15">
        <v>1000</v>
      </c>
      <c r="H43" s="17">
        <v>18016045481</v>
      </c>
      <c r="I43" s="17" t="s">
        <v>108</v>
      </c>
      <c r="J43" s="35" t="s">
        <v>109</v>
      </c>
      <c r="K43" s="17" t="s">
        <v>131</v>
      </c>
      <c r="L43" s="16" t="s">
        <v>138</v>
      </c>
      <c r="M43" s="33">
        <v>100.85</v>
      </c>
      <c r="N43" s="33">
        <v>0</v>
      </c>
      <c r="O43" s="34">
        <v>4993</v>
      </c>
      <c r="P43" s="34">
        <v>29.93</v>
      </c>
      <c r="Q43" s="34">
        <v>4993</v>
      </c>
      <c r="R43" s="63">
        <f t="shared" si="0"/>
        <v>5063.92</v>
      </c>
      <c r="S43" s="64">
        <v>4963</v>
      </c>
      <c r="T43" s="63"/>
      <c r="U43" s="63"/>
      <c r="V43" s="63">
        <f t="shared" si="1"/>
        <v>100.92</v>
      </c>
      <c r="W43" s="63">
        <f t="shared" si="2"/>
        <v>0</v>
      </c>
      <c r="X43" s="66">
        <v>100</v>
      </c>
      <c r="Y43" s="18">
        <f t="shared" si="3"/>
        <v>9000</v>
      </c>
      <c r="Z43" s="18"/>
      <c r="AA43" s="81"/>
      <c r="AB43" s="82"/>
    </row>
    <row r="44" s="1" customFormat="1" ht="18" customHeight="1" spans="2:28">
      <c r="B44" s="16" t="s">
        <v>140</v>
      </c>
      <c r="C44" s="17">
        <v>894195406</v>
      </c>
      <c r="D44" s="17" t="s">
        <v>141</v>
      </c>
      <c r="E44" s="17">
        <v>13069644010</v>
      </c>
      <c r="F44" s="17" t="s">
        <v>107</v>
      </c>
      <c r="G44" s="15">
        <v>1000</v>
      </c>
      <c r="H44" s="17">
        <v>18016045481</v>
      </c>
      <c r="I44" s="17" t="s">
        <v>108</v>
      </c>
      <c r="J44" s="35" t="s">
        <v>109</v>
      </c>
      <c r="K44" s="17" t="s">
        <v>131</v>
      </c>
      <c r="L44" s="16" t="s">
        <v>140</v>
      </c>
      <c r="M44" s="33">
        <v>100.25</v>
      </c>
      <c r="N44" s="33">
        <v>0</v>
      </c>
      <c r="O44" s="34">
        <v>4896</v>
      </c>
      <c r="P44" s="34">
        <v>29.36</v>
      </c>
      <c r="Q44" s="34">
        <v>4896</v>
      </c>
      <c r="R44" s="63">
        <f t="shared" si="0"/>
        <v>4966.89</v>
      </c>
      <c r="S44" s="64">
        <v>4866</v>
      </c>
      <c r="T44" s="63"/>
      <c r="U44" s="63"/>
      <c r="V44" s="63">
        <f t="shared" si="1"/>
        <v>100.89</v>
      </c>
      <c r="W44" s="63">
        <f t="shared" si="2"/>
        <v>0</v>
      </c>
      <c r="X44" s="66">
        <v>100</v>
      </c>
      <c r="Y44" s="18">
        <f t="shared" si="3"/>
        <v>9000</v>
      </c>
      <c r="Z44" s="18"/>
      <c r="AA44" s="81"/>
      <c r="AB44" s="82"/>
    </row>
    <row r="45" s="1" customFormat="1" ht="18" customHeight="1" spans="2:28">
      <c r="B45" s="16" t="s">
        <v>142</v>
      </c>
      <c r="C45" s="17">
        <v>269957206</v>
      </c>
      <c r="D45" s="17" t="s">
        <v>143</v>
      </c>
      <c r="E45" s="17">
        <v>13069644263</v>
      </c>
      <c r="F45" s="17" t="s">
        <v>107</v>
      </c>
      <c r="G45" s="15">
        <v>1000</v>
      </c>
      <c r="H45" s="17">
        <v>18016045481</v>
      </c>
      <c r="I45" s="17" t="s">
        <v>108</v>
      </c>
      <c r="J45" s="35" t="s">
        <v>109</v>
      </c>
      <c r="K45" s="17" t="s">
        <v>131</v>
      </c>
      <c r="L45" s="16" t="s">
        <v>142</v>
      </c>
      <c r="M45" s="33">
        <v>100.8</v>
      </c>
      <c r="N45" s="33">
        <v>0</v>
      </c>
      <c r="O45" s="34">
        <v>4995</v>
      </c>
      <c r="P45" s="34">
        <v>29.95</v>
      </c>
      <c r="Q45" s="34">
        <v>4995</v>
      </c>
      <c r="R45" s="63">
        <f t="shared" si="0"/>
        <v>5065.85</v>
      </c>
      <c r="S45" s="64">
        <v>4965</v>
      </c>
      <c r="T45" s="63"/>
      <c r="U45" s="63"/>
      <c r="V45" s="63">
        <f t="shared" si="1"/>
        <v>100.85</v>
      </c>
      <c r="W45" s="63">
        <f t="shared" si="2"/>
        <v>0</v>
      </c>
      <c r="X45" s="66">
        <v>100</v>
      </c>
      <c r="Y45" s="18">
        <f t="shared" si="3"/>
        <v>9000</v>
      </c>
      <c r="Z45" s="18"/>
      <c r="AA45" s="81"/>
      <c r="AB45" s="82"/>
    </row>
    <row r="46" s="1" customFormat="1" ht="18" customHeight="1" spans="2:28">
      <c r="B46" s="16" t="s">
        <v>144</v>
      </c>
      <c r="C46" s="17">
        <v>166814022</v>
      </c>
      <c r="D46" s="17" t="s">
        <v>145</v>
      </c>
      <c r="E46" s="17">
        <v>13069644689</v>
      </c>
      <c r="F46" s="17" t="s">
        <v>107</v>
      </c>
      <c r="G46" s="15">
        <v>1000</v>
      </c>
      <c r="H46" s="17">
        <v>18016045481</v>
      </c>
      <c r="I46" s="17" t="s">
        <v>108</v>
      </c>
      <c r="J46" s="35" t="s">
        <v>109</v>
      </c>
      <c r="K46" s="17" t="s">
        <v>131</v>
      </c>
      <c r="L46" s="16" t="s">
        <v>144</v>
      </c>
      <c r="M46" s="33">
        <v>100.87</v>
      </c>
      <c r="N46" s="33">
        <v>0</v>
      </c>
      <c r="O46" s="34">
        <v>4894</v>
      </c>
      <c r="P46" s="34">
        <v>29.34</v>
      </c>
      <c r="Q46" s="34">
        <v>4894</v>
      </c>
      <c r="R46" s="63">
        <f t="shared" si="0"/>
        <v>4965.53</v>
      </c>
      <c r="S46" s="64">
        <v>4865</v>
      </c>
      <c r="T46" s="63"/>
      <c r="U46" s="63"/>
      <c r="V46" s="63">
        <f t="shared" si="1"/>
        <v>100.53</v>
      </c>
      <c r="W46" s="63">
        <f t="shared" si="2"/>
        <v>0</v>
      </c>
      <c r="X46" s="66">
        <v>100</v>
      </c>
      <c r="Y46" s="18">
        <f t="shared" si="3"/>
        <v>9000</v>
      </c>
      <c r="Z46" s="18"/>
      <c r="AA46" s="81"/>
      <c r="AB46" s="82"/>
    </row>
    <row r="47" ht="18" customHeight="1" spans="2:28">
      <c r="B47" s="96" t="s">
        <v>150</v>
      </c>
      <c r="C47" s="97">
        <v>790831156</v>
      </c>
      <c r="D47" s="97" t="s">
        <v>151</v>
      </c>
      <c r="E47" s="97">
        <v>17129371019</v>
      </c>
      <c r="F47" s="97" t="s">
        <v>152</v>
      </c>
      <c r="G47" s="97">
        <v>1000</v>
      </c>
      <c r="H47" s="97">
        <v>17129371019</v>
      </c>
      <c r="I47" s="97" t="s">
        <v>153</v>
      </c>
      <c r="J47" s="100" t="s">
        <v>29</v>
      </c>
      <c r="K47" s="98" t="s">
        <v>154</v>
      </c>
      <c r="L47" s="96" t="s">
        <v>150</v>
      </c>
      <c r="M47" s="101">
        <v>100.18</v>
      </c>
      <c r="N47" s="101">
        <v>0</v>
      </c>
      <c r="O47" s="101">
        <v>4996</v>
      </c>
      <c r="P47" s="101">
        <v>29.96</v>
      </c>
      <c r="Q47" s="101">
        <v>4996</v>
      </c>
      <c r="R47" s="103">
        <f t="shared" si="0"/>
        <v>5066.22</v>
      </c>
      <c r="S47" s="113">
        <v>0</v>
      </c>
      <c r="T47" s="114"/>
      <c r="U47" s="114"/>
      <c r="V47" s="103">
        <f t="shared" si="1"/>
        <v>5066.22</v>
      </c>
      <c r="W47" s="114">
        <f t="shared" si="2"/>
        <v>0</v>
      </c>
      <c r="X47" s="115">
        <v>100</v>
      </c>
      <c r="Y47" s="125">
        <f t="shared" si="3"/>
        <v>9000</v>
      </c>
      <c r="Z47" s="125" t="s">
        <v>31</v>
      </c>
      <c r="AA47" s="126">
        <v>43920</v>
      </c>
      <c r="AB47" s="127" t="s">
        <v>1835</v>
      </c>
    </row>
    <row r="48" s="1" customFormat="1" ht="18" customHeight="1" spans="2:28">
      <c r="B48" s="16" t="s">
        <v>158</v>
      </c>
      <c r="C48" s="17">
        <v>859973830</v>
      </c>
      <c r="D48" s="17" t="s">
        <v>159</v>
      </c>
      <c r="E48" s="17">
        <v>17129370119</v>
      </c>
      <c r="F48" s="17" t="s">
        <v>152</v>
      </c>
      <c r="G48" s="15">
        <v>1000</v>
      </c>
      <c r="H48" s="17">
        <v>17129370119</v>
      </c>
      <c r="I48" s="17" t="s">
        <v>153</v>
      </c>
      <c r="J48" s="406" t="s">
        <v>29</v>
      </c>
      <c r="K48" s="17" t="s">
        <v>160</v>
      </c>
      <c r="L48" s="16" t="s">
        <v>158</v>
      </c>
      <c r="M48" s="33">
        <v>100.09</v>
      </c>
      <c r="N48" s="33">
        <v>0</v>
      </c>
      <c r="O48" s="34">
        <v>4994</v>
      </c>
      <c r="P48" s="34">
        <v>29.94</v>
      </c>
      <c r="Q48" s="34">
        <v>4994</v>
      </c>
      <c r="R48" s="63">
        <f t="shared" si="0"/>
        <v>5064.15</v>
      </c>
      <c r="S48" s="64">
        <v>4964</v>
      </c>
      <c r="T48" s="63"/>
      <c r="U48" s="63"/>
      <c r="V48" s="63">
        <f t="shared" si="1"/>
        <v>100.15</v>
      </c>
      <c r="W48" s="63">
        <f t="shared" si="2"/>
        <v>0</v>
      </c>
      <c r="X48" s="66">
        <v>100</v>
      </c>
      <c r="Y48" s="18">
        <f t="shared" si="3"/>
        <v>9000</v>
      </c>
      <c r="Z48" s="18" t="s">
        <v>31</v>
      </c>
      <c r="AA48" s="81">
        <v>43920</v>
      </c>
      <c r="AB48" s="82"/>
    </row>
    <row r="49" s="1" customFormat="1" ht="18" customHeight="1" spans="2:28">
      <c r="B49" s="16" t="s">
        <v>172</v>
      </c>
      <c r="C49" s="17">
        <v>512359241</v>
      </c>
      <c r="D49" s="17" t="s">
        <v>173</v>
      </c>
      <c r="E49" s="17">
        <v>17179870014</v>
      </c>
      <c r="F49" s="17" t="s">
        <v>152</v>
      </c>
      <c r="G49" s="15">
        <v>1000</v>
      </c>
      <c r="H49" s="17" t="s">
        <v>168</v>
      </c>
      <c r="I49" s="17" t="s">
        <v>169</v>
      </c>
      <c r="J49" s="36" t="s">
        <v>170</v>
      </c>
      <c r="K49" s="17" t="s">
        <v>171</v>
      </c>
      <c r="L49" s="16" t="s">
        <v>172</v>
      </c>
      <c r="M49" s="33">
        <v>5614.14</v>
      </c>
      <c r="N49" s="33">
        <v>0</v>
      </c>
      <c r="O49" s="34">
        <v>0</v>
      </c>
      <c r="P49" s="34">
        <v>0</v>
      </c>
      <c r="Q49" s="34">
        <v>0</v>
      </c>
      <c r="R49" s="63">
        <f t="shared" si="0"/>
        <v>5614.14</v>
      </c>
      <c r="S49" s="64">
        <v>5000</v>
      </c>
      <c r="T49" s="67" t="s">
        <v>1836</v>
      </c>
      <c r="U49" s="63"/>
      <c r="V49" s="63">
        <f t="shared" si="1"/>
        <v>614.14</v>
      </c>
      <c r="W49" s="63">
        <f t="shared" si="2"/>
        <v>0</v>
      </c>
      <c r="X49" s="65">
        <v>0.5</v>
      </c>
      <c r="Y49" s="18">
        <f t="shared" si="3"/>
        <v>5000</v>
      </c>
      <c r="Z49" s="18" t="s">
        <v>31</v>
      </c>
      <c r="AA49" s="81">
        <v>43920</v>
      </c>
      <c r="AB49" s="82"/>
    </row>
    <row r="50" s="1" customFormat="1" ht="18" customHeight="1" spans="2:28">
      <c r="B50" s="16" t="s">
        <v>178</v>
      </c>
      <c r="C50" s="17">
        <v>742647188</v>
      </c>
      <c r="D50" s="17" t="s">
        <v>179</v>
      </c>
      <c r="E50" s="17">
        <v>17179870040</v>
      </c>
      <c r="F50" s="17" t="s">
        <v>152</v>
      </c>
      <c r="G50" s="15">
        <v>1000</v>
      </c>
      <c r="H50" s="17" t="s">
        <v>168</v>
      </c>
      <c r="I50" s="17" t="s">
        <v>169</v>
      </c>
      <c r="J50" s="36" t="s">
        <v>170</v>
      </c>
      <c r="K50" s="17" t="s">
        <v>171</v>
      </c>
      <c r="L50" s="16" t="s">
        <v>178</v>
      </c>
      <c r="M50" s="33">
        <v>100.09</v>
      </c>
      <c r="N50" s="33">
        <v>0</v>
      </c>
      <c r="O50" s="34">
        <v>4997</v>
      </c>
      <c r="P50" s="34">
        <v>29.97</v>
      </c>
      <c r="Q50" s="34">
        <v>4997</v>
      </c>
      <c r="R50" s="63">
        <f t="shared" si="0"/>
        <v>5067.12</v>
      </c>
      <c r="S50" s="64">
        <v>4967</v>
      </c>
      <c r="T50" s="63"/>
      <c r="U50" s="63"/>
      <c r="V50" s="63">
        <f t="shared" si="1"/>
        <v>100.12</v>
      </c>
      <c r="W50" s="63">
        <f t="shared" si="2"/>
        <v>0</v>
      </c>
      <c r="X50" s="66">
        <v>100</v>
      </c>
      <c r="Y50" s="18">
        <f t="shared" si="3"/>
        <v>9000</v>
      </c>
      <c r="Z50" s="18" t="s">
        <v>31</v>
      </c>
      <c r="AA50" s="81">
        <v>43920</v>
      </c>
      <c r="AB50" s="82"/>
    </row>
    <row r="51" s="1" customFormat="1" ht="18" customHeight="1" spans="2:28">
      <c r="B51" s="16" t="s">
        <v>180</v>
      </c>
      <c r="C51" s="17">
        <v>955335641</v>
      </c>
      <c r="D51" s="17" t="s">
        <v>181</v>
      </c>
      <c r="E51" s="17">
        <v>17179870041</v>
      </c>
      <c r="F51" s="17" t="s">
        <v>152</v>
      </c>
      <c r="G51" s="15">
        <v>1000</v>
      </c>
      <c r="H51" s="17" t="s">
        <v>168</v>
      </c>
      <c r="I51" s="17" t="s">
        <v>169</v>
      </c>
      <c r="J51" s="36" t="s">
        <v>170</v>
      </c>
      <c r="K51" s="17" t="s">
        <v>171</v>
      </c>
      <c r="L51" s="16" t="s">
        <v>180</v>
      </c>
      <c r="M51" s="33">
        <v>100.79</v>
      </c>
      <c r="N51" s="33">
        <v>0</v>
      </c>
      <c r="O51" s="34">
        <v>4992</v>
      </c>
      <c r="P51" s="34">
        <v>29.92</v>
      </c>
      <c r="Q51" s="34">
        <v>4992</v>
      </c>
      <c r="R51" s="63">
        <f t="shared" si="0"/>
        <v>5062.87</v>
      </c>
      <c r="S51" s="64">
        <v>4962</v>
      </c>
      <c r="T51" s="63"/>
      <c r="U51" s="63"/>
      <c r="V51" s="63">
        <f t="shared" si="1"/>
        <v>100.87</v>
      </c>
      <c r="W51" s="63">
        <f t="shared" si="2"/>
        <v>0</v>
      </c>
      <c r="X51" s="66">
        <v>100</v>
      </c>
      <c r="Y51" s="18">
        <f t="shared" si="3"/>
        <v>9000</v>
      </c>
      <c r="Z51" s="18" t="s">
        <v>31</v>
      </c>
      <c r="AA51" s="81">
        <v>43920</v>
      </c>
      <c r="AB51" s="82"/>
    </row>
    <row r="52" s="1" customFormat="1" ht="18" customHeight="1" spans="2:28">
      <c r="B52" s="16" t="s">
        <v>182</v>
      </c>
      <c r="C52" s="17">
        <v>451661056</v>
      </c>
      <c r="D52" s="17" t="s">
        <v>183</v>
      </c>
      <c r="E52" s="17">
        <v>17179870042</v>
      </c>
      <c r="F52" s="17" t="s">
        <v>152</v>
      </c>
      <c r="G52" s="15">
        <v>1000</v>
      </c>
      <c r="H52" s="17" t="s">
        <v>168</v>
      </c>
      <c r="I52" s="17" t="s">
        <v>169</v>
      </c>
      <c r="J52" s="36" t="s">
        <v>170</v>
      </c>
      <c r="K52" s="17" t="s">
        <v>171</v>
      </c>
      <c r="L52" s="16" t="s">
        <v>182</v>
      </c>
      <c r="M52" s="33">
        <v>100.27</v>
      </c>
      <c r="N52" s="33">
        <v>0</v>
      </c>
      <c r="O52" s="34">
        <v>4999</v>
      </c>
      <c r="P52" s="34">
        <v>29.99</v>
      </c>
      <c r="Q52" s="34">
        <v>4999</v>
      </c>
      <c r="R52" s="63">
        <f t="shared" si="0"/>
        <v>5069.28</v>
      </c>
      <c r="S52" s="64">
        <v>4969</v>
      </c>
      <c r="T52" s="63"/>
      <c r="U52" s="63"/>
      <c r="V52" s="63">
        <f t="shared" si="1"/>
        <v>100.28</v>
      </c>
      <c r="W52" s="63">
        <f t="shared" si="2"/>
        <v>0</v>
      </c>
      <c r="X52" s="66">
        <v>100</v>
      </c>
      <c r="Y52" s="18">
        <f t="shared" si="3"/>
        <v>9000</v>
      </c>
      <c r="Z52" s="18" t="s">
        <v>31</v>
      </c>
      <c r="AA52" s="81">
        <v>43920</v>
      </c>
      <c r="AB52" s="82"/>
    </row>
    <row r="53" ht="18" customHeight="1" spans="2:28">
      <c r="B53" s="96" t="s">
        <v>184</v>
      </c>
      <c r="C53" s="97">
        <v>659949822</v>
      </c>
      <c r="D53" s="97" t="s">
        <v>185</v>
      </c>
      <c r="E53" s="97">
        <v>17179870043</v>
      </c>
      <c r="F53" s="97" t="s">
        <v>152</v>
      </c>
      <c r="G53" s="97">
        <v>1000</v>
      </c>
      <c r="H53" s="97" t="s">
        <v>168</v>
      </c>
      <c r="I53" s="97" t="s">
        <v>169</v>
      </c>
      <c r="J53" s="100" t="s">
        <v>170</v>
      </c>
      <c r="K53" s="98" t="s">
        <v>171</v>
      </c>
      <c r="L53" s="96" t="s">
        <v>184</v>
      </c>
      <c r="M53" s="101">
        <v>100.24</v>
      </c>
      <c r="N53" s="101">
        <v>0</v>
      </c>
      <c r="O53" s="101">
        <v>4695</v>
      </c>
      <c r="P53" s="101">
        <v>28.15</v>
      </c>
      <c r="Q53" s="101">
        <v>4695</v>
      </c>
      <c r="R53" s="103">
        <f t="shared" si="0"/>
        <v>4767.09</v>
      </c>
      <c r="S53" s="113">
        <v>0</v>
      </c>
      <c r="T53" s="114"/>
      <c r="U53" s="114"/>
      <c r="V53" s="103">
        <f t="shared" si="1"/>
        <v>4767.09</v>
      </c>
      <c r="W53" s="114">
        <f t="shared" si="2"/>
        <v>0</v>
      </c>
      <c r="X53" s="115">
        <v>100</v>
      </c>
      <c r="Y53" s="125">
        <f t="shared" si="3"/>
        <v>9000</v>
      </c>
      <c r="Z53" s="125" t="s">
        <v>31</v>
      </c>
      <c r="AA53" s="126">
        <v>43920</v>
      </c>
      <c r="AB53" s="127" t="s">
        <v>1835</v>
      </c>
    </row>
    <row r="54" s="1" customFormat="1" ht="18" customHeight="1" spans="2:28">
      <c r="B54" s="16" t="s">
        <v>186</v>
      </c>
      <c r="C54" s="18">
        <v>780184033</v>
      </c>
      <c r="D54" s="18" t="s">
        <v>187</v>
      </c>
      <c r="E54" s="18">
        <v>17179870044</v>
      </c>
      <c r="F54" s="18" t="s">
        <v>152</v>
      </c>
      <c r="G54" s="15">
        <v>1000</v>
      </c>
      <c r="H54" s="18" t="s">
        <v>168</v>
      </c>
      <c r="I54" s="17" t="s">
        <v>169</v>
      </c>
      <c r="J54" s="36" t="s">
        <v>170</v>
      </c>
      <c r="K54" s="17" t="s">
        <v>171</v>
      </c>
      <c r="L54" s="37" t="s">
        <v>186</v>
      </c>
      <c r="M54" s="33">
        <v>100.06</v>
      </c>
      <c r="N54" s="33">
        <v>0</v>
      </c>
      <c r="O54" s="34">
        <v>4794</v>
      </c>
      <c r="P54" s="34">
        <v>28.74</v>
      </c>
      <c r="Q54" s="34">
        <v>4794</v>
      </c>
      <c r="R54" s="63">
        <f t="shared" si="0"/>
        <v>4865.32</v>
      </c>
      <c r="S54" s="64">
        <v>4765</v>
      </c>
      <c r="T54" s="63"/>
      <c r="U54" s="63"/>
      <c r="V54" s="63">
        <f t="shared" si="1"/>
        <v>100.32</v>
      </c>
      <c r="W54" s="63">
        <f t="shared" si="2"/>
        <v>0</v>
      </c>
      <c r="X54" s="66">
        <v>100</v>
      </c>
      <c r="Y54" s="18">
        <f t="shared" si="3"/>
        <v>9000</v>
      </c>
      <c r="Z54" s="18" t="s">
        <v>31</v>
      </c>
      <c r="AA54" s="81">
        <v>43920</v>
      </c>
      <c r="AB54" s="82"/>
    </row>
    <row r="55" s="1" customFormat="1" ht="18" customHeight="1" spans="2:28">
      <c r="B55" s="16" t="s">
        <v>188</v>
      </c>
      <c r="C55" s="18">
        <v>471781569</v>
      </c>
      <c r="D55" s="18" t="s">
        <v>189</v>
      </c>
      <c r="E55" s="18">
        <v>17179870045</v>
      </c>
      <c r="F55" s="18" t="s">
        <v>152</v>
      </c>
      <c r="G55" s="15">
        <v>1000</v>
      </c>
      <c r="H55" s="18" t="s">
        <v>168</v>
      </c>
      <c r="I55" s="17" t="s">
        <v>169</v>
      </c>
      <c r="J55" s="36" t="s">
        <v>170</v>
      </c>
      <c r="K55" s="17" t="s">
        <v>171</v>
      </c>
      <c r="L55" s="37" t="s">
        <v>188</v>
      </c>
      <c r="M55" s="33">
        <v>100.22</v>
      </c>
      <c r="N55" s="33">
        <v>0</v>
      </c>
      <c r="O55" s="34">
        <v>4996</v>
      </c>
      <c r="P55" s="34">
        <v>29.96</v>
      </c>
      <c r="Q55" s="34">
        <v>4996</v>
      </c>
      <c r="R55" s="63">
        <f t="shared" si="0"/>
        <v>5066.26</v>
      </c>
      <c r="S55" s="64">
        <v>4966</v>
      </c>
      <c r="T55" s="63"/>
      <c r="U55" s="63"/>
      <c r="V55" s="63">
        <f t="shared" si="1"/>
        <v>100.26</v>
      </c>
      <c r="W55" s="63">
        <f t="shared" si="2"/>
        <v>0</v>
      </c>
      <c r="X55" s="66">
        <v>100</v>
      </c>
      <c r="Y55" s="18">
        <f t="shared" si="3"/>
        <v>9000</v>
      </c>
      <c r="Z55" s="18" t="s">
        <v>31</v>
      </c>
      <c r="AA55" s="81">
        <v>43920</v>
      </c>
      <c r="AB55" s="82"/>
    </row>
    <row r="56" ht="18" customHeight="1" spans="2:28">
      <c r="B56" s="96" t="s">
        <v>190</v>
      </c>
      <c r="C56" s="97">
        <v>631218904</v>
      </c>
      <c r="D56" s="97" t="s">
        <v>191</v>
      </c>
      <c r="E56" s="97">
        <v>17179870046</v>
      </c>
      <c r="F56" s="97" t="s">
        <v>152</v>
      </c>
      <c r="G56" s="97">
        <v>1000</v>
      </c>
      <c r="H56" s="97" t="s">
        <v>168</v>
      </c>
      <c r="I56" s="97" t="s">
        <v>169</v>
      </c>
      <c r="J56" s="100" t="s">
        <v>170</v>
      </c>
      <c r="K56" s="98" t="s">
        <v>192</v>
      </c>
      <c r="L56" s="96" t="s">
        <v>190</v>
      </c>
      <c r="M56" s="101">
        <v>100.08</v>
      </c>
      <c r="N56" s="101">
        <v>0</v>
      </c>
      <c r="O56" s="101">
        <v>4592</v>
      </c>
      <c r="P56" s="101">
        <v>27.52</v>
      </c>
      <c r="Q56" s="101">
        <v>4592</v>
      </c>
      <c r="R56" s="103">
        <f t="shared" si="0"/>
        <v>4664.56</v>
      </c>
      <c r="S56" s="113">
        <v>0</v>
      </c>
      <c r="T56" s="114"/>
      <c r="U56" s="114"/>
      <c r="V56" s="103">
        <f t="shared" si="1"/>
        <v>4664.56</v>
      </c>
      <c r="W56" s="114">
        <f t="shared" si="2"/>
        <v>0</v>
      </c>
      <c r="X56" s="115">
        <v>100</v>
      </c>
      <c r="Y56" s="125">
        <f t="shared" si="3"/>
        <v>9000</v>
      </c>
      <c r="Z56" s="125" t="s">
        <v>31</v>
      </c>
      <c r="AA56" s="126">
        <v>43920</v>
      </c>
      <c r="AB56" s="127" t="s">
        <v>1835</v>
      </c>
    </row>
    <row r="57" ht="18" customHeight="1" spans="2:28">
      <c r="B57" s="96" t="s">
        <v>193</v>
      </c>
      <c r="C57" s="97">
        <v>557710227</v>
      </c>
      <c r="D57" s="97" t="s">
        <v>194</v>
      </c>
      <c r="E57" s="97">
        <v>17179870047</v>
      </c>
      <c r="F57" s="97" t="s">
        <v>152</v>
      </c>
      <c r="G57" s="97">
        <v>1000</v>
      </c>
      <c r="H57" s="97" t="s">
        <v>168</v>
      </c>
      <c r="I57" s="97" t="s">
        <v>169</v>
      </c>
      <c r="J57" s="100" t="s">
        <v>170</v>
      </c>
      <c r="K57" s="98" t="s">
        <v>192</v>
      </c>
      <c r="L57" s="96" t="s">
        <v>193</v>
      </c>
      <c r="M57" s="101">
        <v>100.22</v>
      </c>
      <c r="N57" s="101">
        <v>0</v>
      </c>
      <c r="O57" s="101">
        <v>4797</v>
      </c>
      <c r="P57" s="101">
        <v>28.77</v>
      </c>
      <c r="Q57" s="101">
        <v>4797</v>
      </c>
      <c r="R57" s="103">
        <f t="shared" si="0"/>
        <v>4868.45</v>
      </c>
      <c r="S57" s="113">
        <v>0</v>
      </c>
      <c r="T57" s="114"/>
      <c r="U57" s="114"/>
      <c r="V57" s="103">
        <f t="shared" si="1"/>
        <v>4868.45</v>
      </c>
      <c r="W57" s="114">
        <f t="shared" si="2"/>
        <v>0</v>
      </c>
      <c r="X57" s="115">
        <v>0.5</v>
      </c>
      <c r="Y57" s="125" t="str">
        <f t="shared" si="3"/>
        <v/>
      </c>
      <c r="Z57" s="125" t="s">
        <v>31</v>
      </c>
      <c r="AA57" s="126">
        <v>43920</v>
      </c>
      <c r="AB57" s="127" t="s">
        <v>1835</v>
      </c>
    </row>
    <row r="58" s="1" customFormat="1" ht="18" customHeight="1" spans="2:28">
      <c r="B58" s="16" t="s">
        <v>195</v>
      </c>
      <c r="C58" s="18">
        <v>299316318</v>
      </c>
      <c r="D58" s="18" t="s">
        <v>196</v>
      </c>
      <c r="E58" s="18">
        <v>17179870049</v>
      </c>
      <c r="F58" s="18" t="s">
        <v>152</v>
      </c>
      <c r="G58" s="15">
        <v>1000</v>
      </c>
      <c r="H58" s="18" t="s">
        <v>168</v>
      </c>
      <c r="I58" s="17" t="s">
        <v>169</v>
      </c>
      <c r="J58" s="36" t="s">
        <v>170</v>
      </c>
      <c r="K58" s="17" t="s">
        <v>192</v>
      </c>
      <c r="L58" s="37" t="s">
        <v>195</v>
      </c>
      <c r="M58" s="33">
        <v>100.79</v>
      </c>
      <c r="N58" s="33">
        <v>0</v>
      </c>
      <c r="O58" s="34">
        <v>4694</v>
      </c>
      <c r="P58" s="34">
        <v>28.14</v>
      </c>
      <c r="Q58" s="34">
        <v>4694</v>
      </c>
      <c r="R58" s="63">
        <f t="shared" si="0"/>
        <v>4766.65</v>
      </c>
      <c r="S58" s="64">
        <v>4666</v>
      </c>
      <c r="T58" s="63"/>
      <c r="U58" s="63"/>
      <c r="V58" s="63">
        <f t="shared" si="1"/>
        <v>100.65</v>
      </c>
      <c r="W58" s="63">
        <f t="shared" si="2"/>
        <v>0</v>
      </c>
      <c r="X58" s="66">
        <v>100</v>
      </c>
      <c r="Y58" s="18">
        <f t="shared" si="3"/>
        <v>9000</v>
      </c>
      <c r="Z58" s="18" t="s">
        <v>31</v>
      </c>
      <c r="AA58" s="81">
        <v>43920</v>
      </c>
      <c r="AB58" s="82"/>
    </row>
    <row r="59" s="1" customFormat="1" ht="18" customHeight="1" spans="2:28">
      <c r="B59" s="16" t="s">
        <v>197</v>
      </c>
      <c r="C59" s="18">
        <v>931447475</v>
      </c>
      <c r="D59" s="18" t="s">
        <v>198</v>
      </c>
      <c r="E59" s="18">
        <v>17179870247</v>
      </c>
      <c r="F59" s="18" t="s">
        <v>152</v>
      </c>
      <c r="G59" s="15">
        <v>1000</v>
      </c>
      <c r="H59" s="18" t="s">
        <v>168</v>
      </c>
      <c r="I59" s="17" t="s">
        <v>169</v>
      </c>
      <c r="J59" s="36" t="s">
        <v>170</v>
      </c>
      <c r="K59" s="17" t="s">
        <v>192</v>
      </c>
      <c r="L59" s="37" t="s">
        <v>197</v>
      </c>
      <c r="M59" s="33">
        <v>5910.19</v>
      </c>
      <c r="N59" s="33">
        <v>0</v>
      </c>
      <c r="O59" s="34">
        <v>0</v>
      </c>
      <c r="P59" s="34">
        <v>0</v>
      </c>
      <c r="Q59" s="34">
        <v>0</v>
      </c>
      <c r="R59" s="63">
        <f t="shared" si="0"/>
        <v>5910.19</v>
      </c>
      <c r="S59" s="64">
        <v>5000</v>
      </c>
      <c r="T59" s="67" t="s">
        <v>1836</v>
      </c>
      <c r="U59" s="63"/>
      <c r="V59" s="63">
        <f t="shared" si="1"/>
        <v>910.19</v>
      </c>
      <c r="W59" s="63">
        <f t="shared" si="2"/>
        <v>0</v>
      </c>
      <c r="X59" s="65">
        <v>0.5</v>
      </c>
      <c r="Y59" s="18">
        <f t="shared" si="3"/>
        <v>5000</v>
      </c>
      <c r="Z59" s="18" t="s">
        <v>31</v>
      </c>
      <c r="AA59" s="81">
        <v>43920</v>
      </c>
      <c r="AB59" s="82"/>
    </row>
    <row r="60" ht="18" customHeight="1" spans="2:28">
      <c r="B60" s="96" t="s">
        <v>199</v>
      </c>
      <c r="C60" s="97">
        <v>155151523</v>
      </c>
      <c r="D60" s="97" t="s">
        <v>200</v>
      </c>
      <c r="E60" s="97">
        <v>17179870440</v>
      </c>
      <c r="F60" s="97" t="s">
        <v>152</v>
      </c>
      <c r="G60" s="97">
        <v>1000</v>
      </c>
      <c r="H60" s="97" t="s">
        <v>168</v>
      </c>
      <c r="I60" s="97" t="s">
        <v>169</v>
      </c>
      <c r="J60" s="100" t="s">
        <v>170</v>
      </c>
      <c r="K60" s="98" t="s">
        <v>192</v>
      </c>
      <c r="L60" s="96" t="s">
        <v>199</v>
      </c>
      <c r="M60" s="101">
        <v>100.81</v>
      </c>
      <c r="N60" s="101">
        <v>0</v>
      </c>
      <c r="O60" s="101">
        <v>4996</v>
      </c>
      <c r="P60" s="101">
        <v>29.96</v>
      </c>
      <c r="Q60" s="101">
        <v>4996</v>
      </c>
      <c r="R60" s="103">
        <f t="shared" si="0"/>
        <v>5066.85</v>
      </c>
      <c r="S60" s="113">
        <v>0</v>
      </c>
      <c r="T60" s="114"/>
      <c r="U60" s="114"/>
      <c r="V60" s="103">
        <f t="shared" si="1"/>
        <v>5066.85</v>
      </c>
      <c r="W60" s="114">
        <f t="shared" si="2"/>
        <v>0</v>
      </c>
      <c r="X60" s="115">
        <v>0.5</v>
      </c>
      <c r="Y60" s="125" t="str">
        <f t="shared" si="3"/>
        <v/>
      </c>
      <c r="Z60" s="125" t="s">
        <v>31</v>
      </c>
      <c r="AA60" s="126">
        <v>43920</v>
      </c>
      <c r="AB60" s="127" t="s">
        <v>1835</v>
      </c>
    </row>
    <row r="61" s="1" customFormat="1" ht="18" customHeight="1" spans="2:28">
      <c r="B61" s="16" t="s">
        <v>203</v>
      </c>
      <c r="C61" s="19">
        <v>475435983</v>
      </c>
      <c r="D61" s="18" t="s">
        <v>204</v>
      </c>
      <c r="E61" s="18">
        <v>17179870204</v>
      </c>
      <c r="F61" s="18" t="s">
        <v>152</v>
      </c>
      <c r="G61" s="15">
        <v>1000</v>
      </c>
      <c r="H61" s="18" t="s">
        <v>168</v>
      </c>
      <c r="I61" s="17" t="s">
        <v>169</v>
      </c>
      <c r="J61" s="36" t="s">
        <v>170</v>
      </c>
      <c r="K61" s="17" t="s">
        <v>192</v>
      </c>
      <c r="L61" s="37" t="s">
        <v>203</v>
      </c>
      <c r="M61" s="33">
        <v>100.11</v>
      </c>
      <c r="N61" s="33">
        <v>0</v>
      </c>
      <c r="O61" s="34">
        <v>4997</v>
      </c>
      <c r="P61" s="34">
        <v>29.97</v>
      </c>
      <c r="Q61" s="34">
        <v>4997</v>
      </c>
      <c r="R61" s="63">
        <f t="shared" si="0"/>
        <v>5067.14</v>
      </c>
      <c r="S61" s="64">
        <v>4967</v>
      </c>
      <c r="T61" s="63"/>
      <c r="U61" s="63"/>
      <c r="V61" s="63">
        <f t="shared" si="1"/>
        <v>100.14</v>
      </c>
      <c r="W61" s="63">
        <f t="shared" si="2"/>
        <v>0</v>
      </c>
      <c r="X61" s="66">
        <v>100</v>
      </c>
      <c r="Y61" s="18">
        <f t="shared" si="3"/>
        <v>9000</v>
      </c>
      <c r="Z61" s="18" t="s">
        <v>31</v>
      </c>
      <c r="AA61" s="81">
        <v>43920</v>
      </c>
      <c r="AB61" s="82"/>
    </row>
    <row r="62" s="1" customFormat="1" ht="18" customHeight="1" spans="2:28">
      <c r="B62" s="16" t="s">
        <v>205</v>
      </c>
      <c r="C62" s="18">
        <v>301187424</v>
      </c>
      <c r="D62" s="18" t="s">
        <v>206</v>
      </c>
      <c r="E62" s="18">
        <v>17179870194</v>
      </c>
      <c r="F62" s="18" t="s">
        <v>152</v>
      </c>
      <c r="G62" s="15">
        <v>1000</v>
      </c>
      <c r="H62" s="18" t="s">
        <v>168</v>
      </c>
      <c r="I62" s="17" t="s">
        <v>169</v>
      </c>
      <c r="J62" s="36" t="s">
        <v>170</v>
      </c>
      <c r="K62" s="17" t="s">
        <v>192</v>
      </c>
      <c r="L62" s="37" t="s">
        <v>205</v>
      </c>
      <c r="M62" s="33">
        <v>100.05</v>
      </c>
      <c r="N62" s="33">
        <v>0</v>
      </c>
      <c r="O62" s="34">
        <v>4993</v>
      </c>
      <c r="P62" s="34">
        <v>29.93</v>
      </c>
      <c r="Q62" s="34">
        <v>4993</v>
      </c>
      <c r="R62" s="63">
        <f t="shared" si="0"/>
        <v>5063.12</v>
      </c>
      <c r="S62" s="64">
        <v>4963</v>
      </c>
      <c r="T62" s="63"/>
      <c r="U62" s="63"/>
      <c r="V62" s="63">
        <f t="shared" si="1"/>
        <v>100.12</v>
      </c>
      <c r="W62" s="63">
        <f t="shared" si="2"/>
        <v>0</v>
      </c>
      <c r="X62" s="66">
        <v>100</v>
      </c>
      <c r="Y62" s="18">
        <f t="shared" si="3"/>
        <v>9000</v>
      </c>
      <c r="Z62" s="18" t="s">
        <v>31</v>
      </c>
      <c r="AA62" s="81">
        <v>43920</v>
      </c>
      <c r="AB62" s="82"/>
    </row>
    <row r="63" ht="18" customHeight="1" spans="2:28">
      <c r="B63" s="96" t="s">
        <v>1692</v>
      </c>
      <c r="C63" s="97">
        <v>831535765</v>
      </c>
      <c r="D63" s="97" t="s">
        <v>1693</v>
      </c>
      <c r="E63" s="97">
        <v>17179870149</v>
      </c>
      <c r="F63" s="97" t="s">
        <v>152</v>
      </c>
      <c r="G63" s="97">
        <v>1000</v>
      </c>
      <c r="H63" s="97" t="s">
        <v>1694</v>
      </c>
      <c r="I63" s="97" t="s">
        <v>1695</v>
      </c>
      <c r="J63" s="100" t="s">
        <v>103</v>
      </c>
      <c r="K63" s="98" t="s">
        <v>1696</v>
      </c>
      <c r="L63" s="96" t="s">
        <v>1692</v>
      </c>
      <c r="M63" s="101">
        <v>100.14</v>
      </c>
      <c r="N63" s="101">
        <v>0</v>
      </c>
      <c r="O63" s="101">
        <v>4995</v>
      </c>
      <c r="P63" s="101">
        <v>29.95</v>
      </c>
      <c r="Q63" s="101">
        <v>4995</v>
      </c>
      <c r="R63" s="103">
        <f t="shared" si="0"/>
        <v>5065.19</v>
      </c>
      <c r="S63" s="113">
        <v>0</v>
      </c>
      <c r="T63" s="114"/>
      <c r="U63" s="114"/>
      <c r="V63" s="103">
        <f t="shared" si="1"/>
        <v>5065.19</v>
      </c>
      <c r="W63" s="114">
        <f t="shared" si="2"/>
        <v>0</v>
      </c>
      <c r="X63" s="115">
        <v>0.5</v>
      </c>
      <c r="Y63" s="125" t="str">
        <f t="shared" si="3"/>
        <v/>
      </c>
      <c r="Z63" s="125" t="s">
        <v>31</v>
      </c>
      <c r="AA63" s="126">
        <v>43920</v>
      </c>
      <c r="AB63" s="127" t="s">
        <v>1835</v>
      </c>
    </row>
    <row r="64" ht="18" customHeight="1" spans="2:28">
      <c r="B64" s="20" t="s">
        <v>1697</v>
      </c>
      <c r="C64" s="18">
        <v>104062840</v>
      </c>
      <c r="D64" s="18" t="s">
        <v>1698</v>
      </c>
      <c r="E64" s="18">
        <v>17179870164</v>
      </c>
      <c r="F64" s="18" t="s">
        <v>152</v>
      </c>
      <c r="G64" s="18">
        <v>1000</v>
      </c>
      <c r="H64" s="17" t="s">
        <v>1694</v>
      </c>
      <c r="I64" s="17" t="s">
        <v>1695</v>
      </c>
      <c r="J64" s="38" t="s">
        <v>103</v>
      </c>
      <c r="K64" s="17" t="s">
        <v>1696</v>
      </c>
      <c r="L64" s="39" t="s">
        <v>1697</v>
      </c>
      <c r="M64" s="40">
        <v>100.33</v>
      </c>
      <c r="N64" s="33">
        <v>0</v>
      </c>
      <c r="O64" s="34">
        <v>4996</v>
      </c>
      <c r="P64" s="34">
        <v>29.96</v>
      </c>
      <c r="Q64" s="34">
        <v>4996</v>
      </c>
      <c r="R64" s="63">
        <f t="shared" si="0"/>
        <v>5066.37</v>
      </c>
      <c r="S64" s="64">
        <v>4966</v>
      </c>
      <c r="T64" s="63"/>
      <c r="U64" s="63"/>
      <c r="V64" s="63">
        <f t="shared" si="1"/>
        <v>100.37</v>
      </c>
      <c r="W64" s="63">
        <f t="shared" si="2"/>
        <v>0</v>
      </c>
      <c r="X64" s="66">
        <v>100</v>
      </c>
      <c r="Y64" s="18">
        <f t="shared" si="3"/>
        <v>9000</v>
      </c>
      <c r="Z64" s="18" t="s">
        <v>31</v>
      </c>
      <c r="AA64" s="81">
        <v>43920</v>
      </c>
      <c r="AB64" s="8"/>
    </row>
    <row r="65" ht="18" customHeight="1" spans="2:28">
      <c r="B65" s="20" t="s">
        <v>1699</v>
      </c>
      <c r="C65" s="18">
        <v>655443631</v>
      </c>
      <c r="D65" s="18" t="s">
        <v>1700</v>
      </c>
      <c r="E65" s="18">
        <v>17179870342</v>
      </c>
      <c r="F65" s="18" t="s">
        <v>152</v>
      </c>
      <c r="G65" s="18">
        <v>1000</v>
      </c>
      <c r="H65" s="17" t="s">
        <v>1694</v>
      </c>
      <c r="I65" s="17" t="s">
        <v>1695</v>
      </c>
      <c r="J65" s="38" t="s">
        <v>103</v>
      </c>
      <c r="K65" s="17" t="s">
        <v>1696</v>
      </c>
      <c r="L65" s="39" t="s">
        <v>1699</v>
      </c>
      <c r="M65" s="40">
        <v>100.13</v>
      </c>
      <c r="N65" s="33">
        <v>0</v>
      </c>
      <c r="O65" s="34">
        <v>4693</v>
      </c>
      <c r="P65" s="34">
        <v>28.13</v>
      </c>
      <c r="Q65" s="34">
        <v>4693</v>
      </c>
      <c r="R65" s="63">
        <f t="shared" si="0"/>
        <v>4765</v>
      </c>
      <c r="S65" s="64">
        <v>4665</v>
      </c>
      <c r="T65" s="63"/>
      <c r="U65" s="63"/>
      <c r="V65" s="63">
        <f t="shared" si="1"/>
        <v>100</v>
      </c>
      <c r="W65" s="63">
        <f t="shared" si="2"/>
        <v>0</v>
      </c>
      <c r="X65" s="66">
        <v>100</v>
      </c>
      <c r="Y65" s="18">
        <f t="shared" si="3"/>
        <v>9000</v>
      </c>
      <c r="Z65" s="18" t="s">
        <v>31</v>
      </c>
      <c r="AA65" s="81">
        <v>43920</v>
      </c>
      <c r="AB65" s="8"/>
    </row>
    <row r="66" ht="18" customHeight="1" spans="2:28">
      <c r="B66" s="20" t="s">
        <v>1701</v>
      </c>
      <c r="C66" s="18">
        <v>659933373</v>
      </c>
      <c r="D66" s="18" t="s">
        <v>1702</v>
      </c>
      <c r="E66" s="18">
        <v>17179870134</v>
      </c>
      <c r="F66" s="18" t="s">
        <v>152</v>
      </c>
      <c r="G66" s="18">
        <v>1000</v>
      </c>
      <c r="H66" s="17" t="s">
        <v>1694</v>
      </c>
      <c r="I66" s="17" t="s">
        <v>1695</v>
      </c>
      <c r="J66" s="38" t="s">
        <v>103</v>
      </c>
      <c r="K66" s="17" t="s">
        <v>1696</v>
      </c>
      <c r="L66" s="39" t="s">
        <v>1701</v>
      </c>
      <c r="M66" s="40">
        <v>100.32</v>
      </c>
      <c r="N66" s="33">
        <v>0</v>
      </c>
      <c r="O66" s="34">
        <v>4592</v>
      </c>
      <c r="P66" s="34">
        <v>27.52</v>
      </c>
      <c r="Q66" s="34">
        <v>4592</v>
      </c>
      <c r="R66" s="63">
        <f t="shared" si="0"/>
        <v>4664.8</v>
      </c>
      <c r="S66" s="64">
        <v>4564</v>
      </c>
      <c r="T66" s="63"/>
      <c r="U66" s="63"/>
      <c r="V66" s="63">
        <f t="shared" si="1"/>
        <v>100.8</v>
      </c>
      <c r="W66" s="63">
        <f t="shared" si="2"/>
        <v>0</v>
      </c>
      <c r="X66" s="66">
        <v>100</v>
      </c>
      <c r="Y66" s="18">
        <f t="shared" si="3"/>
        <v>9000</v>
      </c>
      <c r="Z66" s="18" t="s">
        <v>31</v>
      </c>
      <c r="AA66" s="81">
        <v>43920</v>
      </c>
      <c r="AB66" s="8"/>
    </row>
    <row r="67" ht="18" customHeight="1" spans="2:28">
      <c r="B67" s="20" t="s">
        <v>1703</v>
      </c>
      <c r="C67" s="18">
        <v>521283469</v>
      </c>
      <c r="D67" s="18" t="s">
        <v>1704</v>
      </c>
      <c r="E67" s="18">
        <v>17179870284</v>
      </c>
      <c r="F67" s="18" t="s">
        <v>152</v>
      </c>
      <c r="G67" s="18">
        <v>1000</v>
      </c>
      <c r="H67" s="17" t="s">
        <v>1694</v>
      </c>
      <c r="I67" s="17" t="s">
        <v>1695</v>
      </c>
      <c r="J67" s="38" t="s">
        <v>103</v>
      </c>
      <c r="K67" s="17" t="s">
        <v>1696</v>
      </c>
      <c r="L67" s="39" t="s">
        <v>1703</v>
      </c>
      <c r="M67" s="40">
        <v>100.14</v>
      </c>
      <c r="N67" s="33">
        <v>0</v>
      </c>
      <c r="O67" s="34">
        <v>4793</v>
      </c>
      <c r="P67" s="34">
        <v>28.73</v>
      </c>
      <c r="Q67" s="34">
        <v>4793</v>
      </c>
      <c r="R67" s="63">
        <f t="shared" ref="R67:R115" si="4">M67+Q67-P67</f>
        <v>4864.41</v>
      </c>
      <c r="S67" s="64">
        <v>4764</v>
      </c>
      <c r="T67" s="63"/>
      <c r="U67" s="63"/>
      <c r="V67" s="63">
        <f t="shared" ref="V67:V115" si="5">R67-S67</f>
        <v>100.41</v>
      </c>
      <c r="W67" s="63">
        <f t="shared" ref="W67:W112" si="6">N67+O67-Q67</f>
        <v>0</v>
      </c>
      <c r="X67" s="66">
        <v>100</v>
      </c>
      <c r="Y67" s="18">
        <f t="shared" ref="Y67:Y115" si="7">IF(X67=0.5,IF(V67&lt;=1000,5000,IF(AND(V67&gt;1000,V67&lt;=2000),4000,IF(V67&gt;2000,""))),IF(X67=10,8000,IF(X67=100,9000)))</f>
        <v>9000</v>
      </c>
      <c r="Z67" s="18" t="s">
        <v>31</v>
      </c>
      <c r="AA67" s="81">
        <v>43920</v>
      </c>
      <c r="AB67" s="8"/>
    </row>
    <row r="68" ht="18" customHeight="1" spans="2:28">
      <c r="B68" s="96" t="s">
        <v>1705</v>
      </c>
      <c r="C68" s="97">
        <v>444477783</v>
      </c>
      <c r="D68" s="97" t="s">
        <v>1706</v>
      </c>
      <c r="E68" s="97">
        <v>17179870421</v>
      </c>
      <c r="F68" s="97" t="s">
        <v>152</v>
      </c>
      <c r="G68" s="97">
        <v>1000</v>
      </c>
      <c r="H68" s="97" t="s">
        <v>1694</v>
      </c>
      <c r="I68" s="97" t="s">
        <v>1695</v>
      </c>
      <c r="J68" s="100" t="s">
        <v>103</v>
      </c>
      <c r="K68" s="98" t="s">
        <v>1696</v>
      </c>
      <c r="L68" s="96" t="s">
        <v>1705</v>
      </c>
      <c r="M68" s="101">
        <v>100.71</v>
      </c>
      <c r="N68" s="101">
        <v>0</v>
      </c>
      <c r="O68" s="101">
        <v>4693</v>
      </c>
      <c r="P68" s="101">
        <v>28.13</v>
      </c>
      <c r="Q68" s="101">
        <v>4693</v>
      </c>
      <c r="R68" s="103">
        <f t="shared" si="4"/>
        <v>4765.58</v>
      </c>
      <c r="S68" s="113">
        <v>0</v>
      </c>
      <c r="T68" s="114"/>
      <c r="U68" s="114"/>
      <c r="V68" s="103">
        <f t="shared" si="5"/>
        <v>4765.58</v>
      </c>
      <c r="W68" s="114">
        <f t="shared" si="6"/>
        <v>0</v>
      </c>
      <c r="X68" s="115">
        <v>0.5</v>
      </c>
      <c r="Y68" s="125" t="str">
        <f t="shared" si="7"/>
        <v/>
      </c>
      <c r="Z68" s="125" t="s">
        <v>31</v>
      </c>
      <c r="AA68" s="126">
        <v>43920</v>
      </c>
      <c r="AB68" s="127" t="s">
        <v>1835</v>
      </c>
    </row>
    <row r="69" ht="18" customHeight="1" spans="2:28">
      <c r="B69" s="20" t="s">
        <v>1707</v>
      </c>
      <c r="C69" s="18">
        <v>215259009</v>
      </c>
      <c r="D69" s="18" t="s">
        <v>1708</v>
      </c>
      <c r="E69" s="18">
        <v>17179870412</v>
      </c>
      <c r="F69" s="18" t="s">
        <v>152</v>
      </c>
      <c r="G69" s="18">
        <v>1000</v>
      </c>
      <c r="H69" s="17" t="s">
        <v>1694</v>
      </c>
      <c r="I69" s="17" t="s">
        <v>1695</v>
      </c>
      <c r="J69" s="38" t="s">
        <v>103</v>
      </c>
      <c r="K69" s="17" t="s">
        <v>1696</v>
      </c>
      <c r="L69" s="39" t="s">
        <v>1707</v>
      </c>
      <c r="M69" s="40">
        <v>4226</v>
      </c>
      <c r="N69" s="33">
        <v>0</v>
      </c>
      <c r="O69" s="34">
        <v>0</v>
      </c>
      <c r="P69" s="34">
        <v>0</v>
      </c>
      <c r="Q69" s="34">
        <v>0</v>
      </c>
      <c r="R69" s="63">
        <f t="shared" si="4"/>
        <v>4226</v>
      </c>
      <c r="S69" s="64">
        <v>4126</v>
      </c>
      <c r="T69" s="67" t="s">
        <v>1836</v>
      </c>
      <c r="U69" s="63"/>
      <c r="V69" s="63">
        <f t="shared" si="5"/>
        <v>100</v>
      </c>
      <c r="W69" s="63">
        <f t="shared" si="6"/>
        <v>0</v>
      </c>
      <c r="X69" s="65">
        <v>0.5</v>
      </c>
      <c r="Y69" s="18">
        <f t="shared" si="7"/>
        <v>5000</v>
      </c>
      <c r="Z69" s="18" t="s">
        <v>31</v>
      </c>
      <c r="AA69" s="81">
        <v>43920</v>
      </c>
      <c r="AB69" s="8"/>
    </row>
    <row r="70" ht="18" customHeight="1" spans="2:28">
      <c r="B70" s="20" t="s">
        <v>1709</v>
      </c>
      <c r="C70" s="18">
        <v>472500571</v>
      </c>
      <c r="D70" s="18" t="s">
        <v>1710</v>
      </c>
      <c r="E70" s="18">
        <v>17179870410</v>
      </c>
      <c r="F70" s="18" t="s">
        <v>152</v>
      </c>
      <c r="G70" s="18">
        <v>1000</v>
      </c>
      <c r="H70" s="17" t="s">
        <v>1694</v>
      </c>
      <c r="I70" s="17" t="s">
        <v>1695</v>
      </c>
      <c r="J70" s="38" t="s">
        <v>103</v>
      </c>
      <c r="K70" s="17" t="s">
        <v>1696</v>
      </c>
      <c r="L70" s="39" t="s">
        <v>1709</v>
      </c>
      <c r="M70" s="40">
        <v>100.1</v>
      </c>
      <c r="N70" s="33">
        <v>0</v>
      </c>
      <c r="O70" s="34">
        <v>4995</v>
      </c>
      <c r="P70" s="34">
        <v>29.95</v>
      </c>
      <c r="Q70" s="34">
        <v>4995</v>
      </c>
      <c r="R70" s="63">
        <f t="shared" si="4"/>
        <v>5065.15</v>
      </c>
      <c r="S70" s="64">
        <v>4965</v>
      </c>
      <c r="T70" s="63"/>
      <c r="U70" s="63"/>
      <c r="V70" s="63">
        <f t="shared" si="5"/>
        <v>100.15</v>
      </c>
      <c r="W70" s="63">
        <f t="shared" si="6"/>
        <v>0</v>
      </c>
      <c r="X70" s="66">
        <v>100</v>
      </c>
      <c r="Y70" s="18">
        <f t="shared" si="7"/>
        <v>9000</v>
      </c>
      <c r="Z70" s="18" t="s">
        <v>31</v>
      </c>
      <c r="AA70" s="81">
        <v>43920</v>
      </c>
      <c r="AB70" s="8"/>
    </row>
    <row r="71" ht="18" customHeight="1" spans="2:28">
      <c r="B71" s="96" t="s">
        <v>1711</v>
      </c>
      <c r="C71" s="97">
        <v>533252814</v>
      </c>
      <c r="D71" s="97" t="s">
        <v>1712</v>
      </c>
      <c r="E71" s="97">
        <v>17179870141</v>
      </c>
      <c r="F71" s="97" t="s">
        <v>152</v>
      </c>
      <c r="G71" s="97">
        <v>1000</v>
      </c>
      <c r="H71" s="97" t="s">
        <v>1694</v>
      </c>
      <c r="I71" s="97" t="s">
        <v>1695</v>
      </c>
      <c r="J71" s="100" t="s">
        <v>103</v>
      </c>
      <c r="K71" s="98" t="s">
        <v>1696</v>
      </c>
      <c r="L71" s="96" t="s">
        <v>1711</v>
      </c>
      <c r="M71" s="101">
        <v>100.56</v>
      </c>
      <c r="N71" s="101">
        <v>0</v>
      </c>
      <c r="O71" s="101">
        <v>4693</v>
      </c>
      <c r="P71" s="101">
        <v>28.13</v>
      </c>
      <c r="Q71" s="101">
        <v>4693</v>
      </c>
      <c r="R71" s="103">
        <f t="shared" si="4"/>
        <v>4765.43</v>
      </c>
      <c r="S71" s="113">
        <v>0</v>
      </c>
      <c r="T71" s="114"/>
      <c r="U71" s="114"/>
      <c r="V71" s="103">
        <f t="shared" si="5"/>
        <v>4765.43</v>
      </c>
      <c r="W71" s="114">
        <f t="shared" si="6"/>
        <v>0</v>
      </c>
      <c r="X71" s="115">
        <v>0.5</v>
      </c>
      <c r="Y71" s="125" t="str">
        <f t="shared" si="7"/>
        <v/>
      </c>
      <c r="Z71" s="125" t="s">
        <v>31</v>
      </c>
      <c r="AA71" s="126">
        <v>43920</v>
      </c>
      <c r="AB71" s="127" t="s">
        <v>1835</v>
      </c>
    </row>
    <row r="72" ht="18" customHeight="1" spans="2:28">
      <c r="B72" s="20" t="s">
        <v>1713</v>
      </c>
      <c r="C72" s="18">
        <v>790587239</v>
      </c>
      <c r="D72" s="18" t="s">
        <v>1714</v>
      </c>
      <c r="E72" s="18">
        <v>17179870142</v>
      </c>
      <c r="F72" s="18" t="s">
        <v>152</v>
      </c>
      <c r="G72" s="18">
        <v>1000</v>
      </c>
      <c r="H72" s="17" t="s">
        <v>1694</v>
      </c>
      <c r="I72" s="17" t="s">
        <v>1695</v>
      </c>
      <c r="J72" s="38" t="s">
        <v>103</v>
      </c>
      <c r="K72" s="17" t="s">
        <v>1696</v>
      </c>
      <c r="L72" s="39" t="s">
        <v>1713</v>
      </c>
      <c r="M72" s="40">
        <v>4521.61</v>
      </c>
      <c r="N72" s="33">
        <v>0</v>
      </c>
      <c r="O72" s="34">
        <v>4892</v>
      </c>
      <c r="P72" s="34">
        <v>29.32</v>
      </c>
      <c r="Q72" s="34">
        <v>4892</v>
      </c>
      <c r="R72" s="63">
        <f t="shared" si="4"/>
        <v>9384.29</v>
      </c>
      <c r="S72" s="64">
        <v>4421</v>
      </c>
      <c r="T72" s="63" t="s">
        <v>1837</v>
      </c>
      <c r="U72" s="63" t="s">
        <v>157</v>
      </c>
      <c r="V72" s="63">
        <f t="shared" si="5"/>
        <v>4963.29</v>
      </c>
      <c r="W72" s="63">
        <f t="shared" si="6"/>
        <v>0</v>
      </c>
      <c r="X72" s="65">
        <v>0.5</v>
      </c>
      <c r="Y72" s="18" t="str">
        <f t="shared" si="7"/>
        <v/>
      </c>
      <c r="Z72" s="18" t="s">
        <v>31</v>
      </c>
      <c r="AA72" s="81">
        <v>43920</v>
      </c>
      <c r="AB72" s="8"/>
    </row>
    <row r="73" ht="18" customHeight="1" spans="2:28">
      <c r="B73" s="20" t="s">
        <v>1715</v>
      </c>
      <c r="C73" s="18">
        <v>296781384</v>
      </c>
      <c r="D73" s="18" t="s">
        <v>1716</v>
      </c>
      <c r="E73" s="18">
        <v>17179870349</v>
      </c>
      <c r="F73" s="18" t="s">
        <v>152</v>
      </c>
      <c r="G73" s="18">
        <v>1000</v>
      </c>
      <c r="H73" s="17" t="s">
        <v>1694</v>
      </c>
      <c r="I73" s="17" t="s">
        <v>1695</v>
      </c>
      <c r="J73" s="38" t="s">
        <v>103</v>
      </c>
      <c r="K73" s="17" t="s">
        <v>1696</v>
      </c>
      <c r="L73" s="39" t="s">
        <v>1715</v>
      </c>
      <c r="M73" s="40">
        <v>100.38</v>
      </c>
      <c r="N73" s="33">
        <v>0</v>
      </c>
      <c r="O73" s="34">
        <v>4694</v>
      </c>
      <c r="P73" s="34">
        <v>28.14</v>
      </c>
      <c r="Q73" s="34">
        <v>4694</v>
      </c>
      <c r="R73" s="63">
        <f t="shared" si="4"/>
        <v>4766.24</v>
      </c>
      <c r="S73" s="64">
        <v>4666</v>
      </c>
      <c r="T73" s="63"/>
      <c r="U73" s="63"/>
      <c r="V73" s="63">
        <f t="shared" si="5"/>
        <v>100.24</v>
      </c>
      <c r="W73" s="63">
        <f t="shared" si="6"/>
        <v>0</v>
      </c>
      <c r="X73" s="66">
        <v>100</v>
      </c>
      <c r="Y73" s="18">
        <f t="shared" si="7"/>
        <v>9000</v>
      </c>
      <c r="Z73" s="18" t="s">
        <v>31</v>
      </c>
      <c r="AA73" s="81">
        <v>43920</v>
      </c>
      <c r="AB73" s="8"/>
    </row>
    <row r="74" ht="18" customHeight="1" spans="2:28">
      <c r="B74" s="20" t="s">
        <v>1717</v>
      </c>
      <c r="C74" s="18">
        <v>929667396</v>
      </c>
      <c r="D74" s="18" t="s">
        <v>1718</v>
      </c>
      <c r="E74" s="18">
        <v>17179870347</v>
      </c>
      <c r="F74" s="18" t="s">
        <v>152</v>
      </c>
      <c r="G74" s="18">
        <v>1000</v>
      </c>
      <c r="H74" s="17" t="s">
        <v>1694</v>
      </c>
      <c r="I74" s="17" t="s">
        <v>1695</v>
      </c>
      <c r="J74" s="38" t="s">
        <v>103</v>
      </c>
      <c r="K74" s="17" t="s">
        <v>1719</v>
      </c>
      <c r="L74" s="39" t="s">
        <v>1717</v>
      </c>
      <c r="M74" s="40">
        <v>100.95</v>
      </c>
      <c r="N74" s="33">
        <v>0</v>
      </c>
      <c r="O74" s="34">
        <v>4996</v>
      </c>
      <c r="P74" s="34">
        <v>29.96</v>
      </c>
      <c r="Q74" s="34">
        <v>4996</v>
      </c>
      <c r="R74" s="63">
        <f t="shared" si="4"/>
        <v>5066.99</v>
      </c>
      <c r="S74" s="64">
        <v>4966</v>
      </c>
      <c r="T74" s="63"/>
      <c r="U74" s="63"/>
      <c r="V74" s="63">
        <f t="shared" si="5"/>
        <v>100.99</v>
      </c>
      <c r="W74" s="63">
        <f t="shared" si="6"/>
        <v>0</v>
      </c>
      <c r="X74" s="66">
        <v>100</v>
      </c>
      <c r="Y74" s="18">
        <f t="shared" si="7"/>
        <v>9000</v>
      </c>
      <c r="Z74" s="18" t="s">
        <v>31</v>
      </c>
      <c r="AA74" s="81">
        <v>43920</v>
      </c>
      <c r="AB74" s="8"/>
    </row>
    <row r="75" ht="18" customHeight="1" spans="2:28">
      <c r="B75" s="96" t="s">
        <v>1720</v>
      </c>
      <c r="C75" s="97">
        <v>952333717</v>
      </c>
      <c r="D75" s="97" t="s">
        <v>1721</v>
      </c>
      <c r="E75" s="97">
        <v>17179870354</v>
      </c>
      <c r="F75" s="97" t="s">
        <v>152</v>
      </c>
      <c r="G75" s="97">
        <v>1000</v>
      </c>
      <c r="H75" s="97" t="s">
        <v>1694</v>
      </c>
      <c r="I75" s="97" t="s">
        <v>1695</v>
      </c>
      <c r="J75" s="100" t="s">
        <v>103</v>
      </c>
      <c r="K75" s="98" t="s">
        <v>1719</v>
      </c>
      <c r="L75" s="96" t="s">
        <v>1720</v>
      </c>
      <c r="M75" s="101">
        <v>100.95</v>
      </c>
      <c r="N75" s="101">
        <v>0</v>
      </c>
      <c r="O75" s="101">
        <v>4693</v>
      </c>
      <c r="P75" s="101">
        <v>28.13</v>
      </c>
      <c r="Q75" s="101">
        <v>4693</v>
      </c>
      <c r="R75" s="103">
        <f t="shared" si="4"/>
        <v>4765.82</v>
      </c>
      <c r="S75" s="113">
        <v>0</v>
      </c>
      <c r="T75" s="114"/>
      <c r="U75" s="114"/>
      <c r="V75" s="103">
        <f t="shared" si="5"/>
        <v>4765.82</v>
      </c>
      <c r="W75" s="114">
        <f t="shared" si="6"/>
        <v>0</v>
      </c>
      <c r="X75" s="115">
        <v>0.5</v>
      </c>
      <c r="Y75" s="125" t="str">
        <f t="shared" si="7"/>
        <v/>
      </c>
      <c r="Z75" s="125" t="s">
        <v>31</v>
      </c>
      <c r="AA75" s="126">
        <v>43920</v>
      </c>
      <c r="AB75" s="127" t="s">
        <v>1835</v>
      </c>
    </row>
    <row r="76" ht="18" customHeight="1" spans="2:28">
      <c r="B76" s="20" t="s">
        <v>1722</v>
      </c>
      <c r="C76" s="18">
        <v>400457484</v>
      </c>
      <c r="D76" s="18" t="s">
        <v>1723</v>
      </c>
      <c r="E76" s="18">
        <v>17179870143</v>
      </c>
      <c r="F76" s="18" t="s">
        <v>152</v>
      </c>
      <c r="G76" s="18">
        <v>1000</v>
      </c>
      <c r="H76" s="17" t="s">
        <v>1694</v>
      </c>
      <c r="I76" s="17" t="s">
        <v>1695</v>
      </c>
      <c r="J76" s="38" t="s">
        <v>103</v>
      </c>
      <c r="K76" s="17" t="s">
        <v>1719</v>
      </c>
      <c r="L76" s="39" t="s">
        <v>1722</v>
      </c>
      <c r="M76" s="40">
        <v>4421.04</v>
      </c>
      <c r="N76" s="33">
        <v>0</v>
      </c>
      <c r="O76" s="34">
        <v>0</v>
      </c>
      <c r="P76" s="34">
        <v>0</v>
      </c>
      <c r="Q76" s="34">
        <v>0</v>
      </c>
      <c r="R76" s="63">
        <f t="shared" si="4"/>
        <v>4421.04</v>
      </c>
      <c r="S76" s="64">
        <v>4321</v>
      </c>
      <c r="T76" s="67" t="s">
        <v>1836</v>
      </c>
      <c r="U76" s="63"/>
      <c r="V76" s="63">
        <f t="shared" si="5"/>
        <v>100.04</v>
      </c>
      <c r="W76" s="63">
        <f t="shared" si="6"/>
        <v>0</v>
      </c>
      <c r="X76" s="65">
        <v>0.5</v>
      </c>
      <c r="Y76" s="18">
        <f t="shared" si="7"/>
        <v>5000</v>
      </c>
      <c r="Z76" s="18" t="s">
        <v>31</v>
      </c>
      <c r="AA76" s="81">
        <v>43920</v>
      </c>
      <c r="AB76" s="8"/>
    </row>
    <row r="77" ht="18" customHeight="1" spans="2:28">
      <c r="B77" s="20" t="s">
        <v>1724</v>
      </c>
      <c r="C77" s="18">
        <v>722346868</v>
      </c>
      <c r="D77" s="18" t="s">
        <v>1725</v>
      </c>
      <c r="E77" s="18">
        <v>17179870294</v>
      </c>
      <c r="F77" s="18" t="s">
        <v>152</v>
      </c>
      <c r="G77" s="18">
        <v>1000</v>
      </c>
      <c r="H77" s="17" t="s">
        <v>1694</v>
      </c>
      <c r="I77" s="17" t="s">
        <v>1695</v>
      </c>
      <c r="J77" s="38" t="s">
        <v>103</v>
      </c>
      <c r="K77" s="17" t="s">
        <v>1719</v>
      </c>
      <c r="L77" s="39" t="s">
        <v>1724</v>
      </c>
      <c r="M77" s="40">
        <v>100.55</v>
      </c>
      <c r="N77" s="33">
        <v>0</v>
      </c>
      <c r="O77" s="34">
        <v>4997</v>
      </c>
      <c r="P77" s="34">
        <v>29.97</v>
      </c>
      <c r="Q77" s="34">
        <v>4997</v>
      </c>
      <c r="R77" s="63">
        <f t="shared" si="4"/>
        <v>5067.58</v>
      </c>
      <c r="S77" s="64">
        <v>4967</v>
      </c>
      <c r="T77" s="63"/>
      <c r="U77" s="63"/>
      <c r="V77" s="63">
        <f t="shared" si="5"/>
        <v>100.58</v>
      </c>
      <c r="W77" s="63">
        <f t="shared" si="6"/>
        <v>0</v>
      </c>
      <c r="X77" s="66">
        <v>100</v>
      </c>
      <c r="Y77" s="18">
        <f t="shared" si="7"/>
        <v>9000</v>
      </c>
      <c r="Z77" s="18" t="s">
        <v>31</v>
      </c>
      <c r="AA77" s="81">
        <v>43920</v>
      </c>
      <c r="AB77" s="8"/>
    </row>
    <row r="78" ht="18" customHeight="1" spans="2:28">
      <c r="B78" s="20" t="s">
        <v>1726</v>
      </c>
      <c r="C78" s="18">
        <v>493082268</v>
      </c>
      <c r="D78" s="18" t="s">
        <v>1727</v>
      </c>
      <c r="E78" s="18">
        <v>17179870427</v>
      </c>
      <c r="F78" s="18" t="s">
        <v>152</v>
      </c>
      <c r="G78" s="18">
        <v>1000</v>
      </c>
      <c r="H78" s="17" t="s">
        <v>1694</v>
      </c>
      <c r="I78" s="17" t="s">
        <v>1695</v>
      </c>
      <c r="J78" s="38" t="s">
        <v>103</v>
      </c>
      <c r="K78" s="17" t="s">
        <v>1719</v>
      </c>
      <c r="L78" s="39" t="s">
        <v>1726</v>
      </c>
      <c r="M78" s="40">
        <v>100.35</v>
      </c>
      <c r="N78" s="33">
        <v>0</v>
      </c>
      <c r="O78" s="34">
        <v>4894</v>
      </c>
      <c r="P78" s="34">
        <v>29.34</v>
      </c>
      <c r="Q78" s="34">
        <v>4894</v>
      </c>
      <c r="R78" s="63">
        <f t="shared" si="4"/>
        <v>4965.01</v>
      </c>
      <c r="S78" s="64">
        <v>4865</v>
      </c>
      <c r="T78" s="63"/>
      <c r="U78" s="63"/>
      <c r="V78" s="63">
        <f t="shared" si="5"/>
        <v>100.01</v>
      </c>
      <c r="W78" s="63">
        <f t="shared" si="6"/>
        <v>0</v>
      </c>
      <c r="X78" s="66">
        <v>100</v>
      </c>
      <c r="Y78" s="18">
        <f t="shared" si="7"/>
        <v>9000</v>
      </c>
      <c r="Z78" s="18" t="s">
        <v>31</v>
      </c>
      <c r="AA78" s="81">
        <v>43920</v>
      </c>
      <c r="AB78" s="8"/>
    </row>
    <row r="79" ht="18" customHeight="1" spans="2:28">
      <c r="B79" s="20" t="s">
        <v>1728</v>
      </c>
      <c r="C79" s="18">
        <v>697374106</v>
      </c>
      <c r="D79" s="18" t="s">
        <v>1729</v>
      </c>
      <c r="E79" s="18">
        <v>17179870314</v>
      </c>
      <c r="F79" s="18" t="s">
        <v>152</v>
      </c>
      <c r="G79" s="18">
        <v>1000</v>
      </c>
      <c r="H79" s="17" t="s">
        <v>1694</v>
      </c>
      <c r="I79" s="17" t="s">
        <v>1695</v>
      </c>
      <c r="J79" s="38" t="s">
        <v>103</v>
      </c>
      <c r="K79" s="17" t="s">
        <v>1719</v>
      </c>
      <c r="L79" s="39" t="s">
        <v>1728</v>
      </c>
      <c r="M79" s="40">
        <v>100.19</v>
      </c>
      <c r="N79" s="33">
        <v>0</v>
      </c>
      <c r="O79" s="34">
        <v>4594</v>
      </c>
      <c r="P79" s="34">
        <v>27.54</v>
      </c>
      <c r="Q79" s="34">
        <v>4594</v>
      </c>
      <c r="R79" s="63">
        <f t="shared" si="4"/>
        <v>4666.65</v>
      </c>
      <c r="S79" s="64">
        <v>4566</v>
      </c>
      <c r="T79" s="63"/>
      <c r="U79" s="63"/>
      <c r="V79" s="63">
        <f t="shared" si="5"/>
        <v>100.65</v>
      </c>
      <c r="W79" s="63">
        <f t="shared" si="6"/>
        <v>0</v>
      </c>
      <c r="X79" s="66">
        <v>100</v>
      </c>
      <c r="Y79" s="18">
        <f t="shared" si="7"/>
        <v>9000</v>
      </c>
      <c r="Z79" s="18" t="s">
        <v>31</v>
      </c>
      <c r="AA79" s="81">
        <v>43920</v>
      </c>
      <c r="AB79" s="8"/>
    </row>
    <row r="80" ht="18" customHeight="1" spans="2:28">
      <c r="B80" s="20" t="s">
        <v>1730</v>
      </c>
      <c r="C80" s="18">
        <v>318317501</v>
      </c>
      <c r="D80" s="18" t="s">
        <v>1731</v>
      </c>
      <c r="E80" s="18">
        <v>17179870420</v>
      </c>
      <c r="F80" s="18" t="s">
        <v>152</v>
      </c>
      <c r="G80" s="18">
        <v>1000</v>
      </c>
      <c r="H80" s="17" t="s">
        <v>1694</v>
      </c>
      <c r="I80" s="17" t="s">
        <v>1695</v>
      </c>
      <c r="J80" s="38" t="s">
        <v>103</v>
      </c>
      <c r="K80" s="17" t="s">
        <v>1719</v>
      </c>
      <c r="L80" s="39" t="s">
        <v>1730</v>
      </c>
      <c r="M80" s="40">
        <v>100.52</v>
      </c>
      <c r="N80" s="33">
        <v>0</v>
      </c>
      <c r="O80" s="34">
        <v>4995</v>
      </c>
      <c r="P80" s="34">
        <v>29.95</v>
      </c>
      <c r="Q80" s="34">
        <v>4995</v>
      </c>
      <c r="R80" s="63">
        <f t="shared" si="4"/>
        <v>5065.57</v>
      </c>
      <c r="S80" s="64">
        <v>4965</v>
      </c>
      <c r="T80" s="63"/>
      <c r="U80" s="63"/>
      <c r="V80" s="63">
        <f t="shared" si="5"/>
        <v>100.57</v>
      </c>
      <c r="W80" s="63">
        <f t="shared" si="6"/>
        <v>0</v>
      </c>
      <c r="X80" s="66">
        <v>100</v>
      </c>
      <c r="Y80" s="18">
        <f t="shared" si="7"/>
        <v>9000</v>
      </c>
      <c r="Z80" s="18" t="s">
        <v>31</v>
      </c>
      <c r="AA80" s="81">
        <v>43920</v>
      </c>
      <c r="AB80" s="8"/>
    </row>
    <row r="81" ht="18" customHeight="1" spans="2:28">
      <c r="B81" s="96" t="s">
        <v>1732</v>
      </c>
      <c r="C81" s="97">
        <v>539369577</v>
      </c>
      <c r="D81" s="97" t="s">
        <v>1733</v>
      </c>
      <c r="E81" s="97">
        <v>17179870144</v>
      </c>
      <c r="F81" s="97" t="s">
        <v>152</v>
      </c>
      <c r="G81" s="97">
        <v>1000</v>
      </c>
      <c r="H81" s="97" t="s">
        <v>1694</v>
      </c>
      <c r="I81" s="97" t="s">
        <v>1695</v>
      </c>
      <c r="J81" s="100" t="s">
        <v>103</v>
      </c>
      <c r="K81" s="98" t="s">
        <v>1719</v>
      </c>
      <c r="L81" s="96" t="s">
        <v>1732</v>
      </c>
      <c r="M81" s="101">
        <v>100.7</v>
      </c>
      <c r="N81" s="101">
        <v>0</v>
      </c>
      <c r="O81" s="101">
        <v>4999</v>
      </c>
      <c r="P81" s="101">
        <v>29.99</v>
      </c>
      <c r="Q81" s="101">
        <v>4999</v>
      </c>
      <c r="R81" s="103">
        <f t="shared" si="4"/>
        <v>5069.71</v>
      </c>
      <c r="S81" s="113">
        <v>0</v>
      </c>
      <c r="T81" s="114"/>
      <c r="U81" s="114"/>
      <c r="V81" s="103">
        <f t="shared" si="5"/>
        <v>5069.71</v>
      </c>
      <c r="W81" s="114">
        <f t="shared" si="6"/>
        <v>0</v>
      </c>
      <c r="X81" s="115">
        <v>0.5</v>
      </c>
      <c r="Y81" s="125" t="str">
        <f t="shared" si="7"/>
        <v/>
      </c>
      <c r="Z81" s="125" t="s">
        <v>31</v>
      </c>
      <c r="AA81" s="126">
        <v>43920</v>
      </c>
      <c r="AB81" s="127" t="s">
        <v>1835</v>
      </c>
    </row>
    <row r="82" ht="18" customHeight="1" spans="2:28">
      <c r="B82" s="96" t="s">
        <v>1734</v>
      </c>
      <c r="C82" s="97">
        <v>961065477</v>
      </c>
      <c r="D82" s="97" t="s">
        <v>1735</v>
      </c>
      <c r="E82" s="97">
        <v>17179870417</v>
      </c>
      <c r="F82" s="97" t="s">
        <v>152</v>
      </c>
      <c r="G82" s="97">
        <v>1000</v>
      </c>
      <c r="H82" s="97" t="s">
        <v>1694</v>
      </c>
      <c r="I82" s="97" t="s">
        <v>1695</v>
      </c>
      <c r="J82" s="100" t="s">
        <v>103</v>
      </c>
      <c r="K82" s="98" t="s">
        <v>1719</v>
      </c>
      <c r="L82" s="96" t="s">
        <v>1734</v>
      </c>
      <c r="M82" s="101">
        <v>100.93</v>
      </c>
      <c r="N82" s="101">
        <v>0</v>
      </c>
      <c r="O82" s="101">
        <v>4996</v>
      </c>
      <c r="P82" s="101">
        <v>29.96</v>
      </c>
      <c r="Q82" s="101">
        <v>4996</v>
      </c>
      <c r="R82" s="103">
        <f t="shared" si="4"/>
        <v>5066.97</v>
      </c>
      <c r="S82" s="113">
        <v>0</v>
      </c>
      <c r="T82" s="114"/>
      <c r="U82" s="114"/>
      <c r="V82" s="103">
        <f t="shared" si="5"/>
        <v>5066.97</v>
      </c>
      <c r="W82" s="114">
        <f t="shared" si="6"/>
        <v>0</v>
      </c>
      <c r="X82" s="115">
        <v>0.5</v>
      </c>
      <c r="Y82" s="125" t="str">
        <f t="shared" si="7"/>
        <v/>
      </c>
      <c r="Z82" s="125" t="s">
        <v>31</v>
      </c>
      <c r="AA82" s="126">
        <v>43920</v>
      </c>
      <c r="AB82" s="127" t="s">
        <v>1835</v>
      </c>
    </row>
    <row r="83" ht="18" customHeight="1" spans="2:28">
      <c r="B83" s="20" t="s">
        <v>1736</v>
      </c>
      <c r="C83" s="18">
        <v>830720723</v>
      </c>
      <c r="D83" s="18" t="s">
        <v>1737</v>
      </c>
      <c r="E83" s="18">
        <v>17179870364</v>
      </c>
      <c r="F83" s="18" t="s">
        <v>152</v>
      </c>
      <c r="G83" s="18">
        <v>1000</v>
      </c>
      <c r="H83" s="18" t="s">
        <v>1738</v>
      </c>
      <c r="I83" s="18" t="s">
        <v>1739</v>
      </c>
      <c r="J83" s="41" t="s">
        <v>109</v>
      </c>
      <c r="K83" s="18" t="s">
        <v>1740</v>
      </c>
      <c r="L83" s="39" t="s">
        <v>1736</v>
      </c>
      <c r="M83" s="40">
        <v>4025.6</v>
      </c>
      <c r="N83" s="33">
        <v>0</v>
      </c>
      <c r="O83" s="34">
        <v>0</v>
      </c>
      <c r="P83" s="34">
        <v>0</v>
      </c>
      <c r="Q83" s="34">
        <v>0</v>
      </c>
      <c r="R83" s="63">
        <f t="shared" si="4"/>
        <v>4025.6</v>
      </c>
      <c r="S83" s="64">
        <v>3925</v>
      </c>
      <c r="T83" s="67" t="s">
        <v>1836</v>
      </c>
      <c r="U83" s="63"/>
      <c r="V83" s="63">
        <f t="shared" si="5"/>
        <v>100.6</v>
      </c>
      <c r="W83" s="63">
        <f t="shared" si="6"/>
        <v>0</v>
      </c>
      <c r="X83" s="65">
        <v>0.5</v>
      </c>
      <c r="Y83" s="18">
        <f t="shared" si="7"/>
        <v>5000</v>
      </c>
      <c r="Z83" s="18" t="s">
        <v>31</v>
      </c>
      <c r="AA83" s="81">
        <v>43920</v>
      </c>
      <c r="AB83" s="8"/>
    </row>
    <row r="84" ht="18" customHeight="1" spans="2:28">
      <c r="B84" s="96" t="s">
        <v>1741</v>
      </c>
      <c r="C84" s="97">
        <v>865222965</v>
      </c>
      <c r="D84" s="97" t="s">
        <v>1742</v>
      </c>
      <c r="E84" s="97">
        <v>17179870145</v>
      </c>
      <c r="F84" s="97" t="s">
        <v>152</v>
      </c>
      <c r="G84" s="97">
        <v>1000</v>
      </c>
      <c r="H84" s="97" t="s">
        <v>1738</v>
      </c>
      <c r="I84" s="97" t="s">
        <v>1739</v>
      </c>
      <c r="J84" s="100" t="s">
        <v>109</v>
      </c>
      <c r="K84" s="98" t="s">
        <v>1740</v>
      </c>
      <c r="L84" s="96" t="s">
        <v>1741</v>
      </c>
      <c r="M84" s="101">
        <v>100.15</v>
      </c>
      <c r="N84" s="101">
        <v>0</v>
      </c>
      <c r="O84" s="101">
        <v>4595</v>
      </c>
      <c r="P84" s="101">
        <v>27.55</v>
      </c>
      <c r="Q84" s="101">
        <v>4595</v>
      </c>
      <c r="R84" s="103">
        <f t="shared" si="4"/>
        <v>4667.6</v>
      </c>
      <c r="S84" s="113">
        <v>0</v>
      </c>
      <c r="T84" s="114"/>
      <c r="U84" s="114"/>
      <c r="V84" s="103">
        <f t="shared" si="5"/>
        <v>4667.6</v>
      </c>
      <c r="W84" s="114">
        <f t="shared" si="6"/>
        <v>0</v>
      </c>
      <c r="X84" s="115">
        <v>0.5</v>
      </c>
      <c r="Y84" s="125" t="str">
        <f t="shared" si="7"/>
        <v/>
      </c>
      <c r="Z84" s="125" t="s">
        <v>31</v>
      </c>
      <c r="AA84" s="126">
        <v>43920</v>
      </c>
      <c r="AB84" s="127" t="s">
        <v>1835</v>
      </c>
    </row>
    <row r="85" ht="18" customHeight="1" spans="2:28">
      <c r="B85" s="96" t="s">
        <v>1743</v>
      </c>
      <c r="C85" s="97">
        <v>479674637</v>
      </c>
      <c r="D85" s="97" t="s">
        <v>1744</v>
      </c>
      <c r="E85" s="97">
        <v>17179870174</v>
      </c>
      <c r="F85" s="97" t="s">
        <v>152</v>
      </c>
      <c r="G85" s="97">
        <v>1000</v>
      </c>
      <c r="H85" s="97" t="s">
        <v>1738</v>
      </c>
      <c r="I85" s="97" t="s">
        <v>1739</v>
      </c>
      <c r="J85" s="100" t="s">
        <v>109</v>
      </c>
      <c r="K85" s="98" t="s">
        <v>1740</v>
      </c>
      <c r="L85" s="96" t="s">
        <v>1743</v>
      </c>
      <c r="M85" s="101">
        <v>100.14</v>
      </c>
      <c r="N85" s="101">
        <v>0</v>
      </c>
      <c r="O85" s="101">
        <v>4993</v>
      </c>
      <c r="P85" s="101">
        <v>29.93</v>
      </c>
      <c r="Q85" s="101">
        <v>4993</v>
      </c>
      <c r="R85" s="103">
        <f t="shared" si="4"/>
        <v>5063.21</v>
      </c>
      <c r="S85" s="113">
        <v>0</v>
      </c>
      <c r="T85" s="114"/>
      <c r="U85" s="114"/>
      <c r="V85" s="103">
        <f t="shared" si="5"/>
        <v>5063.21</v>
      </c>
      <c r="W85" s="114">
        <f t="shared" si="6"/>
        <v>0</v>
      </c>
      <c r="X85" s="115">
        <v>0.5</v>
      </c>
      <c r="Y85" s="125" t="str">
        <f t="shared" si="7"/>
        <v/>
      </c>
      <c r="Z85" s="125" t="s">
        <v>31</v>
      </c>
      <c r="AA85" s="126">
        <v>43920</v>
      </c>
      <c r="AB85" s="127" t="s">
        <v>1835</v>
      </c>
    </row>
    <row r="86" ht="18" customHeight="1" spans="2:28">
      <c r="B86" s="20" t="s">
        <v>1745</v>
      </c>
      <c r="C86" s="17">
        <v>713397993</v>
      </c>
      <c r="D86" s="17" t="s">
        <v>1746</v>
      </c>
      <c r="E86" s="17">
        <v>17179870184</v>
      </c>
      <c r="F86" s="17" t="s">
        <v>152</v>
      </c>
      <c r="G86" s="18">
        <v>1000</v>
      </c>
      <c r="H86" s="17" t="s">
        <v>1738</v>
      </c>
      <c r="I86" s="17" t="s">
        <v>1739</v>
      </c>
      <c r="J86" s="41" t="s">
        <v>109</v>
      </c>
      <c r="K86" s="17" t="s">
        <v>1740</v>
      </c>
      <c r="L86" s="20" t="s">
        <v>1745</v>
      </c>
      <c r="M86" s="40">
        <v>100.68</v>
      </c>
      <c r="N86" s="33">
        <v>0</v>
      </c>
      <c r="O86" s="34">
        <v>4999</v>
      </c>
      <c r="P86" s="34">
        <v>29.99</v>
      </c>
      <c r="Q86" s="34">
        <v>4999</v>
      </c>
      <c r="R86" s="63">
        <f t="shared" si="4"/>
        <v>5069.69</v>
      </c>
      <c r="S86" s="64">
        <v>4969</v>
      </c>
      <c r="T86" s="63"/>
      <c r="U86" s="63"/>
      <c r="V86" s="63">
        <f t="shared" si="5"/>
        <v>100.69</v>
      </c>
      <c r="W86" s="63">
        <f t="shared" si="6"/>
        <v>0</v>
      </c>
      <c r="X86" s="66">
        <v>100</v>
      </c>
      <c r="Y86" s="18">
        <f t="shared" si="7"/>
        <v>9000</v>
      </c>
      <c r="Z86" s="18" t="s">
        <v>31</v>
      </c>
      <c r="AA86" s="81">
        <v>43920</v>
      </c>
      <c r="AB86" s="8"/>
    </row>
    <row r="87" ht="18" customHeight="1" spans="2:28">
      <c r="B87" s="96" t="s">
        <v>1747</v>
      </c>
      <c r="C87" s="97">
        <v>664782657</v>
      </c>
      <c r="D87" s="97" t="s">
        <v>1748</v>
      </c>
      <c r="E87" s="97">
        <v>17179870243</v>
      </c>
      <c r="F87" s="97" t="s">
        <v>152</v>
      </c>
      <c r="G87" s="97">
        <v>1000</v>
      </c>
      <c r="H87" s="97" t="s">
        <v>1738</v>
      </c>
      <c r="I87" s="97" t="s">
        <v>1739</v>
      </c>
      <c r="J87" s="100" t="s">
        <v>109</v>
      </c>
      <c r="K87" s="98" t="s">
        <v>1740</v>
      </c>
      <c r="L87" s="96" t="s">
        <v>1747</v>
      </c>
      <c r="M87" s="101">
        <v>100.75</v>
      </c>
      <c r="N87" s="101">
        <v>0</v>
      </c>
      <c r="O87" s="101">
        <v>4997</v>
      </c>
      <c r="P87" s="101">
        <v>29.97</v>
      </c>
      <c r="Q87" s="101">
        <v>4997</v>
      </c>
      <c r="R87" s="103">
        <f t="shared" si="4"/>
        <v>5067.78</v>
      </c>
      <c r="S87" s="113">
        <v>0</v>
      </c>
      <c r="T87" s="114"/>
      <c r="U87" s="114"/>
      <c r="V87" s="103">
        <f t="shared" si="5"/>
        <v>5067.78</v>
      </c>
      <c r="W87" s="114">
        <f t="shared" si="6"/>
        <v>0</v>
      </c>
      <c r="X87" s="115">
        <v>0.5</v>
      </c>
      <c r="Y87" s="125" t="str">
        <f t="shared" si="7"/>
        <v/>
      </c>
      <c r="Z87" s="125" t="s">
        <v>31</v>
      </c>
      <c r="AA87" s="126">
        <v>43920</v>
      </c>
      <c r="AB87" s="127" t="s">
        <v>1835</v>
      </c>
    </row>
    <row r="88" ht="18" customHeight="1" spans="2:28">
      <c r="B88" s="20" t="s">
        <v>1749</v>
      </c>
      <c r="C88" s="17">
        <v>629636694</v>
      </c>
      <c r="D88" s="17" t="s">
        <v>1750</v>
      </c>
      <c r="E88" s="17">
        <v>17179870437</v>
      </c>
      <c r="F88" s="17" t="s">
        <v>152</v>
      </c>
      <c r="G88" s="18">
        <v>1000</v>
      </c>
      <c r="H88" s="17" t="s">
        <v>1738</v>
      </c>
      <c r="I88" s="17" t="s">
        <v>1739</v>
      </c>
      <c r="J88" s="41" t="s">
        <v>109</v>
      </c>
      <c r="K88" s="17" t="s">
        <v>1740</v>
      </c>
      <c r="L88" s="20" t="s">
        <v>1749</v>
      </c>
      <c r="M88" s="40">
        <v>100.68</v>
      </c>
      <c r="N88" s="33">
        <v>0</v>
      </c>
      <c r="O88" s="34">
        <v>4999</v>
      </c>
      <c r="P88" s="34">
        <v>29.99</v>
      </c>
      <c r="Q88" s="34">
        <v>4999</v>
      </c>
      <c r="R88" s="63">
        <f t="shared" si="4"/>
        <v>5069.69</v>
      </c>
      <c r="S88" s="64">
        <v>4969</v>
      </c>
      <c r="T88" s="63"/>
      <c r="U88" s="63"/>
      <c r="V88" s="63">
        <f t="shared" si="5"/>
        <v>100.69</v>
      </c>
      <c r="W88" s="63">
        <f t="shared" si="6"/>
        <v>0</v>
      </c>
      <c r="X88" s="66">
        <v>100</v>
      </c>
      <c r="Y88" s="18">
        <f t="shared" si="7"/>
        <v>9000</v>
      </c>
      <c r="Z88" s="18" t="s">
        <v>31</v>
      </c>
      <c r="AA88" s="81">
        <v>43920</v>
      </c>
      <c r="AB88" s="8"/>
    </row>
    <row r="89" ht="18" customHeight="1" spans="2:28">
      <c r="B89" s="20" t="s">
        <v>1751</v>
      </c>
      <c r="C89" s="17">
        <v>160152841</v>
      </c>
      <c r="D89" s="17" t="s">
        <v>1752</v>
      </c>
      <c r="E89" s="17">
        <v>17179870249</v>
      </c>
      <c r="F89" s="17" t="s">
        <v>152</v>
      </c>
      <c r="G89" s="18">
        <v>1000</v>
      </c>
      <c r="H89" s="17" t="s">
        <v>1738</v>
      </c>
      <c r="I89" s="17" t="s">
        <v>1739</v>
      </c>
      <c r="J89" s="41" t="s">
        <v>109</v>
      </c>
      <c r="K89" s="17" t="s">
        <v>1740</v>
      </c>
      <c r="L89" s="20" t="s">
        <v>1751</v>
      </c>
      <c r="M89" s="40">
        <v>100.68</v>
      </c>
      <c r="N89" s="33">
        <v>0</v>
      </c>
      <c r="O89" s="34">
        <v>4793</v>
      </c>
      <c r="P89" s="34">
        <v>28.73</v>
      </c>
      <c r="Q89" s="34">
        <v>4793</v>
      </c>
      <c r="R89" s="63">
        <f t="shared" si="4"/>
        <v>4864.95</v>
      </c>
      <c r="S89" s="64">
        <v>4764</v>
      </c>
      <c r="T89" s="63"/>
      <c r="U89" s="63"/>
      <c r="V89" s="63">
        <f t="shared" si="5"/>
        <v>100.95</v>
      </c>
      <c r="W89" s="63">
        <f t="shared" si="6"/>
        <v>0</v>
      </c>
      <c r="X89" s="66">
        <v>100</v>
      </c>
      <c r="Y89" s="18">
        <f t="shared" si="7"/>
        <v>9000</v>
      </c>
      <c r="Z89" s="18" t="s">
        <v>31</v>
      </c>
      <c r="AA89" s="81">
        <v>43920</v>
      </c>
      <c r="AB89" s="8"/>
    </row>
    <row r="90" ht="18" customHeight="1" spans="2:28">
      <c r="B90" s="96" t="s">
        <v>1753</v>
      </c>
      <c r="C90" s="97">
        <v>127502117</v>
      </c>
      <c r="D90" s="97" t="s">
        <v>1754</v>
      </c>
      <c r="E90" s="97">
        <v>17179870334</v>
      </c>
      <c r="F90" s="97" t="s">
        <v>152</v>
      </c>
      <c r="G90" s="97">
        <v>1000</v>
      </c>
      <c r="H90" s="97" t="s">
        <v>1738</v>
      </c>
      <c r="I90" s="97" t="s">
        <v>1739</v>
      </c>
      <c r="J90" s="100" t="s">
        <v>109</v>
      </c>
      <c r="K90" s="98" t="s">
        <v>1740</v>
      </c>
      <c r="L90" s="96" t="s">
        <v>1753</v>
      </c>
      <c r="M90" s="101">
        <v>100.25</v>
      </c>
      <c r="N90" s="101">
        <v>0</v>
      </c>
      <c r="O90" s="101">
        <v>4999</v>
      </c>
      <c r="P90" s="101">
        <v>29.99</v>
      </c>
      <c r="Q90" s="101">
        <v>4999</v>
      </c>
      <c r="R90" s="103">
        <f t="shared" si="4"/>
        <v>5069.26</v>
      </c>
      <c r="S90" s="113">
        <v>0</v>
      </c>
      <c r="T90" s="114"/>
      <c r="U90" s="114"/>
      <c r="V90" s="103">
        <f t="shared" si="5"/>
        <v>5069.26</v>
      </c>
      <c r="W90" s="114">
        <f t="shared" si="6"/>
        <v>0</v>
      </c>
      <c r="X90" s="115">
        <v>0.5</v>
      </c>
      <c r="Y90" s="125" t="str">
        <f t="shared" si="7"/>
        <v/>
      </c>
      <c r="Z90" s="125" t="s">
        <v>31</v>
      </c>
      <c r="AA90" s="126">
        <v>43920</v>
      </c>
      <c r="AB90" s="127" t="s">
        <v>1835</v>
      </c>
    </row>
    <row r="91" ht="18" customHeight="1" spans="2:28">
      <c r="B91" s="20" t="s">
        <v>1755</v>
      </c>
      <c r="C91" s="17">
        <v>530912608</v>
      </c>
      <c r="D91" s="17" t="s">
        <v>1756</v>
      </c>
      <c r="E91" s="17">
        <v>17179870246</v>
      </c>
      <c r="F91" s="17" t="s">
        <v>152</v>
      </c>
      <c r="G91" s="18">
        <v>1000</v>
      </c>
      <c r="H91" s="17" t="s">
        <v>1738</v>
      </c>
      <c r="I91" s="17" t="s">
        <v>1739</v>
      </c>
      <c r="J91" s="41" t="s">
        <v>109</v>
      </c>
      <c r="K91" s="17" t="s">
        <v>1740</v>
      </c>
      <c r="L91" s="20" t="s">
        <v>1755</v>
      </c>
      <c r="M91" s="40">
        <v>100.53</v>
      </c>
      <c r="N91" s="33">
        <v>0</v>
      </c>
      <c r="O91" s="34">
        <v>4893</v>
      </c>
      <c r="P91" s="34">
        <v>29.33</v>
      </c>
      <c r="Q91" s="34">
        <v>4893</v>
      </c>
      <c r="R91" s="63">
        <f t="shared" si="4"/>
        <v>4964.2</v>
      </c>
      <c r="S91" s="64">
        <v>4864</v>
      </c>
      <c r="T91" s="63"/>
      <c r="U91" s="63"/>
      <c r="V91" s="63">
        <f t="shared" si="5"/>
        <v>100.2</v>
      </c>
      <c r="W91" s="63">
        <f t="shared" si="6"/>
        <v>0</v>
      </c>
      <c r="X91" s="66">
        <v>100</v>
      </c>
      <c r="Y91" s="18">
        <f t="shared" si="7"/>
        <v>9000</v>
      </c>
      <c r="Z91" s="18" t="s">
        <v>31</v>
      </c>
      <c r="AA91" s="81">
        <v>43920</v>
      </c>
      <c r="AB91" s="8"/>
    </row>
    <row r="92" ht="18" customHeight="1" spans="2:28">
      <c r="B92" s="96" t="s">
        <v>1757</v>
      </c>
      <c r="C92" s="97">
        <v>523841402</v>
      </c>
      <c r="D92" s="97" t="s">
        <v>1758</v>
      </c>
      <c r="E92" s="97">
        <v>17179870214</v>
      </c>
      <c r="F92" s="97" t="s">
        <v>152</v>
      </c>
      <c r="G92" s="97">
        <v>1000</v>
      </c>
      <c r="H92" s="97" t="s">
        <v>1738</v>
      </c>
      <c r="I92" s="97" t="s">
        <v>1739</v>
      </c>
      <c r="J92" s="100" t="s">
        <v>109</v>
      </c>
      <c r="K92" s="98" t="s">
        <v>1759</v>
      </c>
      <c r="L92" s="96" t="s">
        <v>1757</v>
      </c>
      <c r="M92" s="101">
        <v>100.39</v>
      </c>
      <c r="N92" s="101">
        <v>0</v>
      </c>
      <c r="O92" s="101">
        <v>4994</v>
      </c>
      <c r="P92" s="101">
        <v>29.94</v>
      </c>
      <c r="Q92" s="101">
        <v>4994</v>
      </c>
      <c r="R92" s="103">
        <f t="shared" si="4"/>
        <v>5064.45</v>
      </c>
      <c r="S92" s="113">
        <v>0</v>
      </c>
      <c r="T92" s="114"/>
      <c r="U92" s="114"/>
      <c r="V92" s="103">
        <f t="shared" si="5"/>
        <v>5064.45</v>
      </c>
      <c r="W92" s="114">
        <f t="shared" si="6"/>
        <v>0</v>
      </c>
      <c r="X92" s="115">
        <v>0.5</v>
      </c>
      <c r="Y92" s="125" t="str">
        <f t="shared" si="7"/>
        <v/>
      </c>
      <c r="Z92" s="125" t="s">
        <v>31</v>
      </c>
      <c r="AA92" s="126">
        <v>43920</v>
      </c>
      <c r="AB92" s="127" t="s">
        <v>1835</v>
      </c>
    </row>
    <row r="93" ht="18" customHeight="1" spans="2:28">
      <c r="B93" s="20" t="s">
        <v>1760</v>
      </c>
      <c r="C93" s="17">
        <v>942126226</v>
      </c>
      <c r="D93" s="17" t="s">
        <v>1761</v>
      </c>
      <c r="E93" s="17">
        <v>17179870242</v>
      </c>
      <c r="F93" s="17" t="s">
        <v>152</v>
      </c>
      <c r="G93" s="18">
        <v>1000</v>
      </c>
      <c r="H93" s="17" t="s">
        <v>1738</v>
      </c>
      <c r="I93" s="17" t="s">
        <v>1739</v>
      </c>
      <c r="J93" s="41" t="s">
        <v>109</v>
      </c>
      <c r="K93" s="17" t="s">
        <v>1759</v>
      </c>
      <c r="L93" s="20" t="s">
        <v>1760</v>
      </c>
      <c r="M93" s="40">
        <v>100.92</v>
      </c>
      <c r="N93" s="33">
        <v>0</v>
      </c>
      <c r="O93" s="34">
        <v>4992</v>
      </c>
      <c r="P93" s="34">
        <v>29.92</v>
      </c>
      <c r="Q93" s="34">
        <v>4992</v>
      </c>
      <c r="R93" s="63">
        <f t="shared" si="4"/>
        <v>5063</v>
      </c>
      <c r="S93" s="64">
        <v>4963</v>
      </c>
      <c r="T93" s="63"/>
      <c r="U93" s="63"/>
      <c r="V93" s="63">
        <f t="shared" si="5"/>
        <v>100</v>
      </c>
      <c r="W93" s="63">
        <f t="shared" si="6"/>
        <v>0</v>
      </c>
      <c r="X93" s="66">
        <v>100</v>
      </c>
      <c r="Y93" s="18">
        <f t="shared" si="7"/>
        <v>9000</v>
      </c>
      <c r="Z93" s="18" t="s">
        <v>31</v>
      </c>
      <c r="AA93" s="81">
        <v>43920</v>
      </c>
      <c r="AB93" s="8"/>
    </row>
    <row r="94" s="1" customFormat="1" ht="18" customHeight="1" spans="2:28">
      <c r="B94" s="20" t="s">
        <v>1762</v>
      </c>
      <c r="C94" s="17">
        <v>537913785</v>
      </c>
      <c r="D94" s="17" t="s">
        <v>1763</v>
      </c>
      <c r="E94" s="17">
        <v>17179870435</v>
      </c>
      <c r="F94" s="17" t="s">
        <v>152</v>
      </c>
      <c r="G94" s="18">
        <v>1000</v>
      </c>
      <c r="H94" s="17" t="s">
        <v>1738</v>
      </c>
      <c r="I94" s="17" t="s">
        <v>1739</v>
      </c>
      <c r="J94" s="41" t="s">
        <v>109</v>
      </c>
      <c r="K94" s="17" t="s">
        <v>1759</v>
      </c>
      <c r="L94" s="20" t="s">
        <v>1762</v>
      </c>
      <c r="M94" s="40">
        <v>4423.2</v>
      </c>
      <c r="N94" s="33">
        <v>0</v>
      </c>
      <c r="O94" s="34">
        <v>0</v>
      </c>
      <c r="P94" s="34">
        <v>0</v>
      </c>
      <c r="Q94" s="34">
        <v>0</v>
      </c>
      <c r="R94" s="63">
        <f t="shared" si="4"/>
        <v>4423.2</v>
      </c>
      <c r="S94" s="64">
        <v>4323</v>
      </c>
      <c r="T94" s="67" t="s">
        <v>1836</v>
      </c>
      <c r="U94" s="63"/>
      <c r="V94" s="63">
        <f t="shared" si="5"/>
        <v>100.2</v>
      </c>
      <c r="W94" s="63">
        <f t="shared" si="6"/>
        <v>0</v>
      </c>
      <c r="X94" s="65">
        <v>0.5</v>
      </c>
      <c r="Y94" s="18">
        <f t="shared" si="7"/>
        <v>5000</v>
      </c>
      <c r="Z94" s="18" t="s">
        <v>31</v>
      </c>
      <c r="AA94" s="81">
        <v>43920</v>
      </c>
      <c r="AB94" s="82"/>
    </row>
    <row r="95" s="1" customFormat="1" ht="18" customHeight="1" spans="2:28">
      <c r="B95" s="20" t="s">
        <v>1764</v>
      </c>
      <c r="C95" s="17">
        <v>645501103</v>
      </c>
      <c r="D95" s="17" t="s">
        <v>1765</v>
      </c>
      <c r="E95" s="17">
        <v>17179870429</v>
      </c>
      <c r="F95" s="17" t="s">
        <v>152</v>
      </c>
      <c r="G95" s="18">
        <v>1000</v>
      </c>
      <c r="H95" s="17" t="s">
        <v>1738</v>
      </c>
      <c r="I95" s="17" t="s">
        <v>1739</v>
      </c>
      <c r="J95" s="41" t="s">
        <v>109</v>
      </c>
      <c r="K95" s="17" t="s">
        <v>1759</v>
      </c>
      <c r="L95" s="20" t="s">
        <v>1764</v>
      </c>
      <c r="M95" s="40">
        <v>100.11</v>
      </c>
      <c r="N95" s="33">
        <v>0</v>
      </c>
      <c r="O95" s="34">
        <v>4992</v>
      </c>
      <c r="P95" s="34">
        <v>29.92</v>
      </c>
      <c r="Q95" s="34">
        <v>4992</v>
      </c>
      <c r="R95" s="63">
        <f t="shared" si="4"/>
        <v>5062.19</v>
      </c>
      <c r="S95" s="64">
        <v>4962</v>
      </c>
      <c r="T95" s="63"/>
      <c r="U95" s="63"/>
      <c r="V95" s="63">
        <f t="shared" si="5"/>
        <v>100.19</v>
      </c>
      <c r="W95" s="63">
        <f t="shared" si="6"/>
        <v>0</v>
      </c>
      <c r="X95" s="66">
        <v>100</v>
      </c>
      <c r="Y95" s="18">
        <f t="shared" si="7"/>
        <v>9000</v>
      </c>
      <c r="Z95" s="18" t="s">
        <v>31</v>
      </c>
      <c r="AA95" s="81">
        <v>43920</v>
      </c>
      <c r="AB95" s="82"/>
    </row>
    <row r="96" ht="18" customHeight="1" spans="2:28">
      <c r="B96" s="96" t="s">
        <v>1766</v>
      </c>
      <c r="C96" s="97">
        <v>696840562</v>
      </c>
      <c r="D96" s="97" t="s">
        <v>1767</v>
      </c>
      <c r="E96" s="97">
        <v>17179870244</v>
      </c>
      <c r="F96" s="97" t="s">
        <v>152</v>
      </c>
      <c r="G96" s="97">
        <v>1000</v>
      </c>
      <c r="H96" s="97" t="s">
        <v>1738</v>
      </c>
      <c r="I96" s="97" t="s">
        <v>1739</v>
      </c>
      <c r="J96" s="100" t="s">
        <v>109</v>
      </c>
      <c r="K96" s="98" t="s">
        <v>1759</v>
      </c>
      <c r="L96" s="96" t="s">
        <v>1766</v>
      </c>
      <c r="M96" s="101">
        <v>100.95</v>
      </c>
      <c r="N96" s="101">
        <v>0</v>
      </c>
      <c r="O96" s="101">
        <v>4997</v>
      </c>
      <c r="P96" s="101">
        <v>29.97</v>
      </c>
      <c r="Q96" s="101">
        <v>4997</v>
      </c>
      <c r="R96" s="103">
        <f t="shared" si="4"/>
        <v>5067.98</v>
      </c>
      <c r="S96" s="113">
        <v>0</v>
      </c>
      <c r="T96" s="114"/>
      <c r="U96" s="114"/>
      <c r="V96" s="103">
        <f t="shared" si="5"/>
        <v>5067.98</v>
      </c>
      <c r="W96" s="114">
        <f t="shared" si="6"/>
        <v>0</v>
      </c>
      <c r="X96" s="115">
        <v>0.5</v>
      </c>
      <c r="Y96" s="125" t="str">
        <f t="shared" si="7"/>
        <v/>
      </c>
      <c r="Z96" s="125" t="s">
        <v>31</v>
      </c>
      <c r="AA96" s="126">
        <v>43920</v>
      </c>
      <c r="AB96" s="127" t="s">
        <v>1835</v>
      </c>
    </row>
    <row r="97" s="1" customFormat="1" ht="18" customHeight="1" spans="2:28">
      <c r="B97" s="20" t="s">
        <v>1768</v>
      </c>
      <c r="C97" s="17">
        <v>980599862</v>
      </c>
      <c r="D97" s="17" t="s">
        <v>1769</v>
      </c>
      <c r="E97" s="17">
        <v>17179870241</v>
      </c>
      <c r="F97" s="17" t="s">
        <v>152</v>
      </c>
      <c r="G97" s="18">
        <v>1000</v>
      </c>
      <c r="H97" s="17" t="s">
        <v>1738</v>
      </c>
      <c r="I97" s="17" t="s">
        <v>1739</v>
      </c>
      <c r="J97" s="41" t="s">
        <v>109</v>
      </c>
      <c r="K97" s="17" t="s">
        <v>1759</v>
      </c>
      <c r="L97" s="20" t="s">
        <v>1768</v>
      </c>
      <c r="M97" s="40">
        <v>100.29</v>
      </c>
      <c r="N97" s="33">
        <v>0</v>
      </c>
      <c r="O97" s="34">
        <v>4894</v>
      </c>
      <c r="P97" s="34">
        <v>29.34</v>
      </c>
      <c r="Q97" s="34">
        <v>4894</v>
      </c>
      <c r="R97" s="63">
        <f t="shared" si="4"/>
        <v>4964.95</v>
      </c>
      <c r="S97" s="64">
        <v>4864</v>
      </c>
      <c r="T97" s="63"/>
      <c r="U97" s="63"/>
      <c r="V97" s="63">
        <f t="shared" si="5"/>
        <v>100.95</v>
      </c>
      <c r="W97" s="63">
        <f t="shared" si="6"/>
        <v>0</v>
      </c>
      <c r="X97" s="66">
        <v>100</v>
      </c>
      <c r="Y97" s="18">
        <f t="shared" si="7"/>
        <v>9000</v>
      </c>
      <c r="Z97" s="18" t="s">
        <v>31</v>
      </c>
      <c r="AA97" s="81">
        <v>43920</v>
      </c>
      <c r="AB97" s="82"/>
    </row>
    <row r="98" ht="18" customHeight="1" spans="2:28">
      <c r="B98" s="96" t="s">
        <v>1770</v>
      </c>
      <c r="C98" s="97">
        <v>874112155</v>
      </c>
      <c r="D98" s="97" t="s">
        <v>1771</v>
      </c>
      <c r="E98" s="97">
        <v>17179870274</v>
      </c>
      <c r="F98" s="97" t="s">
        <v>152</v>
      </c>
      <c r="G98" s="97">
        <v>1000</v>
      </c>
      <c r="H98" s="97" t="s">
        <v>1738</v>
      </c>
      <c r="I98" s="97" t="s">
        <v>1739</v>
      </c>
      <c r="J98" s="100" t="s">
        <v>109</v>
      </c>
      <c r="K98" s="98" t="s">
        <v>1759</v>
      </c>
      <c r="L98" s="96" t="s">
        <v>1770</v>
      </c>
      <c r="M98" s="101">
        <v>100.72</v>
      </c>
      <c r="N98" s="101">
        <v>0</v>
      </c>
      <c r="O98" s="101">
        <v>4995</v>
      </c>
      <c r="P98" s="101">
        <v>29.95</v>
      </c>
      <c r="Q98" s="101">
        <v>4995</v>
      </c>
      <c r="R98" s="103">
        <f t="shared" si="4"/>
        <v>5065.77</v>
      </c>
      <c r="S98" s="113">
        <v>0</v>
      </c>
      <c r="T98" s="114"/>
      <c r="U98" s="114"/>
      <c r="V98" s="103">
        <f t="shared" si="5"/>
        <v>5065.77</v>
      </c>
      <c r="W98" s="114">
        <f t="shared" si="6"/>
        <v>0</v>
      </c>
      <c r="X98" s="115">
        <v>0.5</v>
      </c>
      <c r="Y98" s="125" t="str">
        <f t="shared" si="7"/>
        <v/>
      </c>
      <c r="Z98" s="125" t="s">
        <v>31</v>
      </c>
      <c r="AA98" s="126">
        <v>43920</v>
      </c>
      <c r="AB98" s="127" t="s">
        <v>1835</v>
      </c>
    </row>
    <row r="99" ht="18" customHeight="1" spans="2:28">
      <c r="B99" s="96" t="s">
        <v>1772</v>
      </c>
      <c r="C99" s="97">
        <v>671654089</v>
      </c>
      <c r="D99" s="97" t="s">
        <v>1773</v>
      </c>
      <c r="E99" s="97">
        <v>17179870341</v>
      </c>
      <c r="F99" s="97" t="s">
        <v>152</v>
      </c>
      <c r="G99" s="97">
        <v>1000</v>
      </c>
      <c r="H99" s="97" t="s">
        <v>1738</v>
      </c>
      <c r="I99" s="97" t="s">
        <v>1739</v>
      </c>
      <c r="J99" s="100" t="s">
        <v>109</v>
      </c>
      <c r="K99" s="98" t="s">
        <v>1759</v>
      </c>
      <c r="L99" s="96" t="s">
        <v>1772</v>
      </c>
      <c r="M99" s="101">
        <v>100.78</v>
      </c>
      <c r="N99" s="101">
        <v>0</v>
      </c>
      <c r="O99" s="101">
        <v>4895</v>
      </c>
      <c r="P99" s="101">
        <v>29.35</v>
      </c>
      <c r="Q99" s="101">
        <v>4895</v>
      </c>
      <c r="R99" s="103">
        <f t="shared" si="4"/>
        <v>4966.43</v>
      </c>
      <c r="S99" s="113">
        <v>0</v>
      </c>
      <c r="T99" s="114"/>
      <c r="U99" s="114"/>
      <c r="V99" s="103">
        <f t="shared" si="5"/>
        <v>4966.43</v>
      </c>
      <c r="W99" s="114">
        <f t="shared" si="6"/>
        <v>0</v>
      </c>
      <c r="X99" s="115">
        <v>0.5</v>
      </c>
      <c r="Y99" s="125" t="str">
        <f t="shared" si="7"/>
        <v/>
      </c>
      <c r="Z99" s="125" t="s">
        <v>31</v>
      </c>
      <c r="AA99" s="126">
        <v>43920</v>
      </c>
      <c r="AB99" s="127" t="s">
        <v>1835</v>
      </c>
    </row>
    <row r="100" ht="18" customHeight="1" spans="2:28">
      <c r="B100" s="96" t="s">
        <v>1774</v>
      </c>
      <c r="C100" s="97">
        <v>992310659</v>
      </c>
      <c r="D100" s="97" t="s">
        <v>1775</v>
      </c>
      <c r="E100" s="97">
        <v>17179870343</v>
      </c>
      <c r="F100" s="97" t="s">
        <v>152</v>
      </c>
      <c r="G100" s="97">
        <v>1000</v>
      </c>
      <c r="H100" s="97" t="s">
        <v>1738</v>
      </c>
      <c r="I100" s="97" t="s">
        <v>1739</v>
      </c>
      <c r="J100" s="100" t="s">
        <v>109</v>
      </c>
      <c r="K100" s="98" t="s">
        <v>1759</v>
      </c>
      <c r="L100" s="96" t="s">
        <v>1774</v>
      </c>
      <c r="M100" s="101">
        <v>100.3</v>
      </c>
      <c r="N100" s="101">
        <v>0</v>
      </c>
      <c r="O100" s="101">
        <v>5294</v>
      </c>
      <c r="P100" s="101">
        <v>31.74</v>
      </c>
      <c r="Q100" s="101">
        <v>5294</v>
      </c>
      <c r="R100" s="103">
        <f t="shared" si="4"/>
        <v>5362.56</v>
      </c>
      <c r="S100" s="113">
        <v>0</v>
      </c>
      <c r="T100" s="114"/>
      <c r="U100" s="114"/>
      <c r="V100" s="103">
        <f t="shared" si="5"/>
        <v>5362.56</v>
      </c>
      <c r="W100" s="114">
        <f t="shared" si="6"/>
        <v>0</v>
      </c>
      <c r="X100" s="115">
        <v>0.5</v>
      </c>
      <c r="Y100" s="125" t="str">
        <f t="shared" si="7"/>
        <v/>
      </c>
      <c r="Z100" s="125" t="s">
        <v>31</v>
      </c>
      <c r="AA100" s="126">
        <v>43920</v>
      </c>
      <c r="AB100" s="127" t="s">
        <v>1835</v>
      </c>
    </row>
    <row r="101" s="1" customFormat="1" ht="18" customHeight="1" spans="2:28">
      <c r="B101" s="20" t="s">
        <v>1776</v>
      </c>
      <c r="C101" s="17">
        <v>335994632</v>
      </c>
      <c r="D101" s="17" t="s">
        <v>1777</v>
      </c>
      <c r="E101" s="17">
        <v>17179870346</v>
      </c>
      <c r="F101" s="17" t="s">
        <v>152</v>
      </c>
      <c r="G101" s="18">
        <v>1000</v>
      </c>
      <c r="H101" s="17" t="s">
        <v>1738</v>
      </c>
      <c r="I101" s="17" t="s">
        <v>1739</v>
      </c>
      <c r="J101" s="41" t="s">
        <v>109</v>
      </c>
      <c r="K101" s="17" t="s">
        <v>1759</v>
      </c>
      <c r="L101" s="20" t="s">
        <v>1776</v>
      </c>
      <c r="M101" s="40">
        <v>100.17</v>
      </c>
      <c r="N101" s="33">
        <v>0</v>
      </c>
      <c r="O101" s="34">
        <v>4997</v>
      </c>
      <c r="P101" s="34">
        <v>29.97</v>
      </c>
      <c r="Q101" s="34">
        <v>4997</v>
      </c>
      <c r="R101" s="63">
        <f t="shared" si="4"/>
        <v>5067.2</v>
      </c>
      <c r="S101" s="64">
        <v>4967</v>
      </c>
      <c r="T101" s="63"/>
      <c r="U101" s="63"/>
      <c r="V101" s="63">
        <f t="shared" si="5"/>
        <v>100.2</v>
      </c>
      <c r="W101" s="63">
        <f t="shared" si="6"/>
        <v>0</v>
      </c>
      <c r="X101" s="66">
        <v>100</v>
      </c>
      <c r="Y101" s="18">
        <f t="shared" si="7"/>
        <v>9000</v>
      </c>
      <c r="Z101" s="18" t="s">
        <v>31</v>
      </c>
      <c r="AA101" s="81">
        <v>43920</v>
      </c>
      <c r="AB101" s="82"/>
    </row>
    <row r="102" ht="18" customHeight="1" spans="2:28">
      <c r="B102" s="96" t="s">
        <v>1778</v>
      </c>
      <c r="C102" s="97">
        <v>434533390</v>
      </c>
      <c r="D102" s="97" t="s">
        <v>1779</v>
      </c>
      <c r="E102" s="97">
        <v>17179870419</v>
      </c>
      <c r="F102" s="97" t="s">
        <v>152</v>
      </c>
      <c r="G102" s="97">
        <v>1000</v>
      </c>
      <c r="H102" s="97" t="s">
        <v>1780</v>
      </c>
      <c r="I102" s="97" t="s">
        <v>1781</v>
      </c>
      <c r="J102" s="100" t="s">
        <v>103</v>
      </c>
      <c r="K102" s="98" t="s">
        <v>1782</v>
      </c>
      <c r="L102" s="96" t="s">
        <v>1778</v>
      </c>
      <c r="M102" s="101">
        <v>100.73</v>
      </c>
      <c r="N102" s="101">
        <v>0</v>
      </c>
      <c r="O102" s="101">
        <v>4999</v>
      </c>
      <c r="P102" s="101">
        <v>29.99</v>
      </c>
      <c r="Q102" s="101">
        <v>4999</v>
      </c>
      <c r="R102" s="103">
        <f t="shared" si="4"/>
        <v>5069.74</v>
      </c>
      <c r="S102" s="113">
        <v>0</v>
      </c>
      <c r="T102" s="114"/>
      <c r="U102" s="114"/>
      <c r="V102" s="103">
        <f t="shared" si="5"/>
        <v>5069.74</v>
      </c>
      <c r="W102" s="114">
        <f t="shared" si="6"/>
        <v>0</v>
      </c>
      <c r="X102" s="115">
        <v>0.5</v>
      </c>
      <c r="Y102" s="125" t="str">
        <f t="shared" si="7"/>
        <v/>
      </c>
      <c r="Z102" s="125" t="s">
        <v>31</v>
      </c>
      <c r="AA102" s="126">
        <v>43920</v>
      </c>
      <c r="AB102" s="127" t="s">
        <v>1835</v>
      </c>
    </row>
    <row r="103" s="1" customFormat="1" ht="18" customHeight="1" spans="2:28">
      <c r="B103" s="20" t="s">
        <v>1783</v>
      </c>
      <c r="C103" s="17">
        <v>531103685</v>
      </c>
      <c r="D103" s="17" t="s">
        <v>1784</v>
      </c>
      <c r="E103" s="17">
        <v>17179870416</v>
      </c>
      <c r="F103" s="17" t="s">
        <v>152</v>
      </c>
      <c r="G103" s="18">
        <v>1000</v>
      </c>
      <c r="H103" s="17" t="s">
        <v>1780</v>
      </c>
      <c r="I103" s="17" t="s">
        <v>1781</v>
      </c>
      <c r="J103" s="38" t="s">
        <v>103</v>
      </c>
      <c r="K103" s="17" t="s">
        <v>1782</v>
      </c>
      <c r="L103" s="20" t="s">
        <v>1783</v>
      </c>
      <c r="M103" s="40">
        <v>100.95</v>
      </c>
      <c r="N103" s="33">
        <v>0</v>
      </c>
      <c r="O103" s="34">
        <v>4895</v>
      </c>
      <c r="P103" s="34">
        <v>29.35</v>
      </c>
      <c r="Q103" s="34">
        <v>4895</v>
      </c>
      <c r="R103" s="63">
        <f t="shared" si="4"/>
        <v>4966.6</v>
      </c>
      <c r="S103" s="64">
        <v>4866</v>
      </c>
      <c r="T103" s="63"/>
      <c r="U103" s="63"/>
      <c r="V103" s="63">
        <f t="shared" si="5"/>
        <v>100.6</v>
      </c>
      <c r="W103" s="63">
        <f t="shared" si="6"/>
        <v>0</v>
      </c>
      <c r="X103" s="66">
        <v>100</v>
      </c>
      <c r="Y103" s="18">
        <f t="shared" si="7"/>
        <v>9000</v>
      </c>
      <c r="Z103" s="18" t="s">
        <v>31</v>
      </c>
      <c r="AA103" s="81">
        <v>43920</v>
      </c>
      <c r="AB103" s="82"/>
    </row>
    <row r="104" s="1" customFormat="1" ht="18" customHeight="1" spans="2:28">
      <c r="B104" s="20" t="s">
        <v>1785</v>
      </c>
      <c r="C104" s="17">
        <v>415229255</v>
      </c>
      <c r="D104" s="17" t="s">
        <v>1786</v>
      </c>
      <c r="E104" s="17">
        <v>17179870415</v>
      </c>
      <c r="F104" s="17" t="s">
        <v>152</v>
      </c>
      <c r="G104" s="18">
        <v>1000</v>
      </c>
      <c r="H104" s="17" t="s">
        <v>1780</v>
      </c>
      <c r="I104" s="17" t="s">
        <v>1781</v>
      </c>
      <c r="J104" s="38" t="s">
        <v>103</v>
      </c>
      <c r="K104" s="17" t="s">
        <v>1782</v>
      </c>
      <c r="L104" s="20" t="s">
        <v>1785</v>
      </c>
      <c r="M104" s="40">
        <v>100.13</v>
      </c>
      <c r="N104" s="33">
        <v>0</v>
      </c>
      <c r="O104" s="34">
        <v>4592</v>
      </c>
      <c r="P104" s="34">
        <v>27.52</v>
      </c>
      <c r="Q104" s="34">
        <v>4592</v>
      </c>
      <c r="R104" s="63">
        <f t="shared" si="4"/>
        <v>4664.61</v>
      </c>
      <c r="S104" s="64">
        <v>4564</v>
      </c>
      <c r="T104" s="63"/>
      <c r="U104" s="63"/>
      <c r="V104" s="63">
        <f t="shared" si="5"/>
        <v>100.61</v>
      </c>
      <c r="W104" s="63">
        <f t="shared" si="6"/>
        <v>0</v>
      </c>
      <c r="X104" s="66">
        <v>100</v>
      </c>
      <c r="Y104" s="18">
        <f t="shared" si="7"/>
        <v>9000</v>
      </c>
      <c r="Z104" s="18" t="s">
        <v>31</v>
      </c>
      <c r="AA104" s="81">
        <v>43920</v>
      </c>
      <c r="AB104" s="82"/>
    </row>
    <row r="105" ht="18" customHeight="1" spans="2:28">
      <c r="B105" s="96" t="s">
        <v>1787</v>
      </c>
      <c r="C105" s="97">
        <v>347468942</v>
      </c>
      <c r="D105" s="97" t="s">
        <v>1788</v>
      </c>
      <c r="E105" s="97">
        <v>17179870413</v>
      </c>
      <c r="F105" s="97" t="s">
        <v>152</v>
      </c>
      <c r="G105" s="97">
        <v>1000</v>
      </c>
      <c r="H105" s="97" t="s">
        <v>1780</v>
      </c>
      <c r="I105" s="97" t="s">
        <v>1781</v>
      </c>
      <c r="J105" s="100" t="s">
        <v>103</v>
      </c>
      <c r="K105" s="98" t="s">
        <v>1782</v>
      </c>
      <c r="L105" s="96" t="s">
        <v>1787</v>
      </c>
      <c r="M105" s="101">
        <v>100.74</v>
      </c>
      <c r="N105" s="101">
        <v>0</v>
      </c>
      <c r="O105" s="101">
        <v>4694</v>
      </c>
      <c r="P105" s="101">
        <v>28.14</v>
      </c>
      <c r="Q105" s="101">
        <v>4694</v>
      </c>
      <c r="R105" s="103">
        <f t="shared" si="4"/>
        <v>4766.6</v>
      </c>
      <c r="S105" s="113">
        <v>0</v>
      </c>
      <c r="T105" s="114"/>
      <c r="U105" s="114"/>
      <c r="V105" s="103">
        <f t="shared" si="5"/>
        <v>4766.6</v>
      </c>
      <c r="W105" s="114">
        <f t="shared" si="6"/>
        <v>0</v>
      </c>
      <c r="X105" s="115">
        <v>0.5</v>
      </c>
      <c r="Y105" s="125" t="str">
        <f t="shared" si="7"/>
        <v/>
      </c>
      <c r="Z105" s="125" t="s">
        <v>31</v>
      </c>
      <c r="AA105" s="126">
        <v>43920</v>
      </c>
      <c r="AB105" s="127" t="s">
        <v>1835</v>
      </c>
    </row>
    <row r="106" s="1" customFormat="1" ht="18" customHeight="1" spans="2:28">
      <c r="B106" s="20" t="s">
        <v>1789</v>
      </c>
      <c r="C106" s="17">
        <v>821900026</v>
      </c>
      <c r="D106" s="17" t="s">
        <v>1790</v>
      </c>
      <c r="E106" s="17">
        <v>17179870441</v>
      </c>
      <c r="F106" s="17" t="s">
        <v>152</v>
      </c>
      <c r="G106" s="18">
        <v>1000</v>
      </c>
      <c r="H106" s="17" t="s">
        <v>1780</v>
      </c>
      <c r="I106" s="17" t="s">
        <v>1781</v>
      </c>
      <c r="J106" s="38" t="s">
        <v>103</v>
      </c>
      <c r="K106" s="17" t="s">
        <v>1782</v>
      </c>
      <c r="L106" s="20" t="s">
        <v>1789</v>
      </c>
      <c r="M106" s="40">
        <v>100.52</v>
      </c>
      <c r="N106" s="33">
        <v>0</v>
      </c>
      <c r="O106" s="34">
        <v>4694</v>
      </c>
      <c r="P106" s="34">
        <v>28.14</v>
      </c>
      <c r="Q106" s="34">
        <v>4694</v>
      </c>
      <c r="R106" s="63">
        <f t="shared" si="4"/>
        <v>4766.38</v>
      </c>
      <c r="S106" s="64">
        <v>4666</v>
      </c>
      <c r="T106" s="63"/>
      <c r="U106" s="63"/>
      <c r="V106" s="63">
        <f t="shared" si="5"/>
        <v>100.38</v>
      </c>
      <c r="W106" s="63">
        <f t="shared" si="6"/>
        <v>0</v>
      </c>
      <c r="X106" s="66">
        <v>100</v>
      </c>
      <c r="Y106" s="18">
        <f t="shared" si="7"/>
        <v>9000</v>
      </c>
      <c r="Z106" s="18" t="s">
        <v>31</v>
      </c>
      <c r="AA106" s="81">
        <v>43920</v>
      </c>
      <c r="AB106" s="82"/>
    </row>
    <row r="107" ht="18" customHeight="1" spans="2:28">
      <c r="B107" s="96" t="s">
        <v>1791</v>
      </c>
      <c r="C107" s="97">
        <v>567147015</v>
      </c>
      <c r="D107" s="97" t="s">
        <v>1792</v>
      </c>
      <c r="E107" s="97">
        <v>17179870744</v>
      </c>
      <c r="F107" s="97" t="s">
        <v>152</v>
      </c>
      <c r="G107" s="97">
        <v>1000</v>
      </c>
      <c r="H107" s="97" t="s">
        <v>1780</v>
      </c>
      <c r="I107" s="97" t="s">
        <v>1781</v>
      </c>
      <c r="J107" s="100" t="s">
        <v>103</v>
      </c>
      <c r="K107" s="98" t="s">
        <v>1782</v>
      </c>
      <c r="L107" s="96" t="s">
        <v>1791</v>
      </c>
      <c r="M107" s="101">
        <v>100.29</v>
      </c>
      <c r="N107" s="101">
        <v>0</v>
      </c>
      <c r="O107" s="101">
        <v>4895</v>
      </c>
      <c r="P107" s="101">
        <v>29.35</v>
      </c>
      <c r="Q107" s="101">
        <v>4895</v>
      </c>
      <c r="R107" s="103">
        <f t="shared" si="4"/>
        <v>4965.94</v>
      </c>
      <c r="S107" s="113">
        <v>0</v>
      </c>
      <c r="T107" s="114"/>
      <c r="U107" s="114"/>
      <c r="V107" s="103">
        <f t="shared" si="5"/>
        <v>4965.94</v>
      </c>
      <c r="W107" s="114">
        <f t="shared" si="6"/>
        <v>0</v>
      </c>
      <c r="X107" s="115">
        <v>0.5</v>
      </c>
      <c r="Y107" s="125" t="str">
        <f t="shared" si="7"/>
        <v/>
      </c>
      <c r="Z107" s="125" t="s">
        <v>31</v>
      </c>
      <c r="AA107" s="126">
        <v>43920</v>
      </c>
      <c r="AB107" s="127" t="s">
        <v>1835</v>
      </c>
    </row>
    <row r="108" ht="18" customHeight="1" spans="2:28">
      <c r="B108" s="96" t="s">
        <v>1793</v>
      </c>
      <c r="C108" s="97">
        <v>677251807</v>
      </c>
      <c r="D108" s="97" t="s">
        <v>1794</v>
      </c>
      <c r="E108" s="97">
        <v>17179870463</v>
      </c>
      <c r="F108" s="97" t="s">
        <v>152</v>
      </c>
      <c r="G108" s="97">
        <v>1000</v>
      </c>
      <c r="H108" s="97" t="s">
        <v>1780</v>
      </c>
      <c r="I108" s="97" t="s">
        <v>1781</v>
      </c>
      <c r="J108" s="100" t="s">
        <v>103</v>
      </c>
      <c r="K108" s="98" t="s">
        <v>1782</v>
      </c>
      <c r="L108" s="96" t="s">
        <v>1793</v>
      </c>
      <c r="M108" s="101">
        <v>100.11</v>
      </c>
      <c r="N108" s="101">
        <v>0</v>
      </c>
      <c r="O108" s="101">
        <v>4695</v>
      </c>
      <c r="P108" s="101">
        <v>28.15</v>
      </c>
      <c r="Q108" s="101">
        <v>4695</v>
      </c>
      <c r="R108" s="103">
        <f t="shared" si="4"/>
        <v>4766.96</v>
      </c>
      <c r="S108" s="113">
        <v>0</v>
      </c>
      <c r="T108" s="114"/>
      <c r="U108" s="114"/>
      <c r="V108" s="103">
        <f t="shared" si="5"/>
        <v>4766.96</v>
      </c>
      <c r="W108" s="114">
        <f t="shared" si="6"/>
        <v>0</v>
      </c>
      <c r="X108" s="115">
        <v>0.5</v>
      </c>
      <c r="Y108" s="125" t="str">
        <f t="shared" si="7"/>
        <v/>
      </c>
      <c r="Z108" s="125" t="s">
        <v>31</v>
      </c>
      <c r="AA108" s="126">
        <v>43920</v>
      </c>
      <c r="AB108" s="127" t="s">
        <v>1835</v>
      </c>
    </row>
    <row r="109" s="1" customFormat="1" ht="18" customHeight="1" spans="2:28">
      <c r="B109" s="20" t="s">
        <v>1795</v>
      </c>
      <c r="C109" s="17">
        <v>952557626</v>
      </c>
      <c r="D109" s="17" t="s">
        <v>1796</v>
      </c>
      <c r="E109" s="17">
        <v>17179870454</v>
      </c>
      <c r="F109" s="17" t="s">
        <v>152</v>
      </c>
      <c r="G109" s="18">
        <v>1000</v>
      </c>
      <c r="H109" s="17" t="s">
        <v>1780</v>
      </c>
      <c r="I109" s="17" t="s">
        <v>1781</v>
      </c>
      <c r="J109" s="38" t="s">
        <v>103</v>
      </c>
      <c r="K109" s="17" t="s">
        <v>1782</v>
      </c>
      <c r="L109" s="20" t="s">
        <v>1795</v>
      </c>
      <c r="M109" s="40">
        <v>100.37</v>
      </c>
      <c r="N109" s="33">
        <v>0</v>
      </c>
      <c r="O109" s="34">
        <v>4694</v>
      </c>
      <c r="P109" s="34">
        <v>28.14</v>
      </c>
      <c r="Q109" s="34">
        <v>4694</v>
      </c>
      <c r="R109" s="63">
        <f t="shared" si="4"/>
        <v>4766.23</v>
      </c>
      <c r="S109" s="64">
        <v>4666</v>
      </c>
      <c r="T109" s="63"/>
      <c r="U109" s="63"/>
      <c r="V109" s="63">
        <f t="shared" si="5"/>
        <v>100.23</v>
      </c>
      <c r="W109" s="63">
        <f t="shared" si="6"/>
        <v>0</v>
      </c>
      <c r="X109" s="66">
        <v>100</v>
      </c>
      <c r="Y109" s="18">
        <f t="shared" si="7"/>
        <v>9000</v>
      </c>
      <c r="Z109" s="18" t="s">
        <v>31</v>
      </c>
      <c r="AA109" s="81">
        <v>43920</v>
      </c>
      <c r="AB109" s="82"/>
    </row>
    <row r="110" s="1" customFormat="1" ht="18" customHeight="1" spans="2:28">
      <c r="B110" s="20" t="s">
        <v>1797</v>
      </c>
      <c r="C110" s="17">
        <v>157936855</v>
      </c>
      <c r="D110" s="17" t="s">
        <v>1798</v>
      </c>
      <c r="E110" s="17">
        <v>17179870464</v>
      </c>
      <c r="F110" s="17" t="s">
        <v>152</v>
      </c>
      <c r="G110" s="18">
        <v>1000</v>
      </c>
      <c r="H110" s="17" t="s">
        <v>1780</v>
      </c>
      <c r="I110" s="17" t="s">
        <v>1781</v>
      </c>
      <c r="J110" s="38" t="s">
        <v>103</v>
      </c>
      <c r="K110" s="17" t="s">
        <v>1782</v>
      </c>
      <c r="L110" s="20" t="s">
        <v>1797</v>
      </c>
      <c r="M110" s="40">
        <v>100.97</v>
      </c>
      <c r="N110" s="33">
        <v>0</v>
      </c>
      <c r="O110" s="34">
        <v>4995</v>
      </c>
      <c r="P110" s="34">
        <v>29.95</v>
      </c>
      <c r="Q110" s="34">
        <v>4995</v>
      </c>
      <c r="R110" s="63">
        <f t="shared" si="4"/>
        <v>5066.02</v>
      </c>
      <c r="S110" s="64">
        <v>4966</v>
      </c>
      <c r="T110" s="63"/>
      <c r="U110" s="63"/>
      <c r="V110" s="63">
        <f t="shared" si="5"/>
        <v>100.02</v>
      </c>
      <c r="W110" s="63">
        <f t="shared" si="6"/>
        <v>0</v>
      </c>
      <c r="X110" s="66">
        <v>100</v>
      </c>
      <c r="Y110" s="18">
        <f t="shared" si="7"/>
        <v>9000</v>
      </c>
      <c r="Z110" s="18" t="s">
        <v>31</v>
      </c>
      <c r="AA110" s="81">
        <v>43920</v>
      </c>
      <c r="AB110" s="82"/>
    </row>
    <row r="111" ht="18" customHeight="1" spans="2:28">
      <c r="B111" s="96" t="s">
        <v>1799</v>
      </c>
      <c r="C111" s="97">
        <v>864044309</v>
      </c>
      <c r="D111" s="97" t="s">
        <v>1800</v>
      </c>
      <c r="E111" s="97">
        <v>17179870534</v>
      </c>
      <c r="F111" s="97" t="s">
        <v>152</v>
      </c>
      <c r="G111" s="97">
        <v>1000</v>
      </c>
      <c r="H111" s="97" t="s">
        <v>1780</v>
      </c>
      <c r="I111" s="97" t="s">
        <v>1781</v>
      </c>
      <c r="J111" s="100" t="s">
        <v>103</v>
      </c>
      <c r="K111" s="98" t="s">
        <v>1782</v>
      </c>
      <c r="L111" s="96" t="s">
        <v>1799</v>
      </c>
      <c r="M111" s="101">
        <v>100.94</v>
      </c>
      <c r="N111" s="101">
        <v>0</v>
      </c>
      <c r="O111" s="101">
        <v>4994</v>
      </c>
      <c r="P111" s="101">
        <v>29.94</v>
      </c>
      <c r="Q111" s="101">
        <v>4994</v>
      </c>
      <c r="R111" s="103">
        <f t="shared" si="4"/>
        <v>5065</v>
      </c>
      <c r="S111" s="113">
        <v>0</v>
      </c>
      <c r="T111" s="114"/>
      <c r="U111" s="114"/>
      <c r="V111" s="103">
        <f t="shared" si="5"/>
        <v>5065</v>
      </c>
      <c r="W111" s="114">
        <f t="shared" si="6"/>
        <v>0</v>
      </c>
      <c r="X111" s="115">
        <v>0.5</v>
      </c>
      <c r="Y111" s="125" t="str">
        <f t="shared" si="7"/>
        <v/>
      </c>
      <c r="Z111" s="125" t="s">
        <v>31</v>
      </c>
      <c r="AA111" s="126">
        <v>43920</v>
      </c>
      <c r="AB111" s="127" t="s">
        <v>1835</v>
      </c>
    </row>
    <row r="112" s="1" customFormat="1" ht="18" customHeight="1" spans="2:28">
      <c r="B112" s="20" t="s">
        <v>1801</v>
      </c>
      <c r="C112" s="17">
        <v>776481149</v>
      </c>
      <c r="D112" s="17" t="s">
        <v>1802</v>
      </c>
      <c r="E112" s="17">
        <v>17179870514</v>
      </c>
      <c r="F112" s="17" t="s">
        <v>152</v>
      </c>
      <c r="G112" s="18">
        <v>1000</v>
      </c>
      <c r="H112" s="17" t="s">
        <v>1780</v>
      </c>
      <c r="I112" s="17" t="s">
        <v>1781</v>
      </c>
      <c r="J112" s="38" t="s">
        <v>103</v>
      </c>
      <c r="K112" s="17" t="s">
        <v>1803</v>
      </c>
      <c r="L112" s="20" t="s">
        <v>1801</v>
      </c>
      <c r="M112" s="40">
        <v>4718.43</v>
      </c>
      <c r="N112" s="33">
        <v>0</v>
      </c>
      <c r="O112" s="34">
        <v>0</v>
      </c>
      <c r="P112" s="34">
        <v>0</v>
      </c>
      <c r="Q112" s="34">
        <v>0</v>
      </c>
      <c r="R112" s="63">
        <f t="shared" si="4"/>
        <v>4718.43</v>
      </c>
      <c r="S112" s="64">
        <v>4618</v>
      </c>
      <c r="T112" s="67" t="s">
        <v>1836</v>
      </c>
      <c r="U112" s="63"/>
      <c r="V112" s="63">
        <f t="shared" si="5"/>
        <v>100.43</v>
      </c>
      <c r="W112" s="63">
        <f t="shared" si="6"/>
        <v>0</v>
      </c>
      <c r="X112" s="65">
        <v>0.5</v>
      </c>
      <c r="Y112" s="18">
        <f t="shared" si="7"/>
        <v>5000</v>
      </c>
      <c r="Z112" s="18" t="s">
        <v>31</v>
      </c>
      <c r="AA112" s="81">
        <v>43920</v>
      </c>
      <c r="AB112" s="82"/>
    </row>
    <row r="113" s="1" customFormat="1" ht="18" customHeight="1" spans="2:28">
      <c r="B113" s="20" t="s">
        <v>1804</v>
      </c>
      <c r="C113" s="17">
        <v>466026904</v>
      </c>
      <c r="D113" s="17" t="s">
        <v>1805</v>
      </c>
      <c r="E113" s="17">
        <v>17179870524</v>
      </c>
      <c r="F113" s="17" t="s">
        <v>152</v>
      </c>
      <c r="G113" s="18">
        <v>1000</v>
      </c>
      <c r="H113" s="17" t="s">
        <v>1780</v>
      </c>
      <c r="I113" s="17" t="s">
        <v>1781</v>
      </c>
      <c r="J113" s="38" t="s">
        <v>103</v>
      </c>
      <c r="K113" s="17" t="s">
        <v>1803</v>
      </c>
      <c r="L113" s="20" t="s">
        <v>1804</v>
      </c>
      <c r="M113" s="40">
        <f>100.31+499</f>
        <v>599.31</v>
      </c>
      <c r="N113" s="33">
        <v>0</v>
      </c>
      <c r="O113" s="34">
        <v>4795</v>
      </c>
      <c r="P113" s="34">
        <v>28.75</v>
      </c>
      <c r="Q113" s="34">
        <v>4795</v>
      </c>
      <c r="R113" s="63">
        <f t="shared" si="4"/>
        <v>5365.56</v>
      </c>
      <c r="S113" s="64">
        <v>5262</v>
      </c>
      <c r="T113" s="63"/>
      <c r="U113" s="63"/>
      <c r="V113" s="63">
        <f t="shared" si="5"/>
        <v>103.56</v>
      </c>
      <c r="W113" s="63">
        <f t="shared" ref="W113:W121" si="8">N113+O113-Q113</f>
        <v>0</v>
      </c>
      <c r="X113" s="66">
        <v>100</v>
      </c>
      <c r="Y113" s="18">
        <f t="shared" si="7"/>
        <v>9000</v>
      </c>
      <c r="Z113" s="18" t="s">
        <v>31</v>
      </c>
      <c r="AA113" s="81">
        <v>43920</v>
      </c>
      <c r="AB113" s="432"/>
    </row>
    <row r="114" s="1" customFormat="1" ht="18" customHeight="1" spans="2:28">
      <c r="B114" s="20" t="s">
        <v>1806</v>
      </c>
      <c r="C114" s="17">
        <v>995376856</v>
      </c>
      <c r="D114" s="17" t="s">
        <v>1807</v>
      </c>
      <c r="E114" s="17">
        <v>17179870479</v>
      </c>
      <c r="F114" s="17" t="s">
        <v>152</v>
      </c>
      <c r="G114" s="18">
        <v>1000</v>
      </c>
      <c r="H114" s="17" t="s">
        <v>1780</v>
      </c>
      <c r="I114" s="17" t="s">
        <v>1781</v>
      </c>
      <c r="J114" s="38" t="s">
        <v>103</v>
      </c>
      <c r="K114" s="17" t="s">
        <v>1803</v>
      </c>
      <c r="L114" s="20" t="s">
        <v>1806</v>
      </c>
      <c r="M114" s="40">
        <v>5514.62</v>
      </c>
      <c r="N114" s="33">
        <v>0</v>
      </c>
      <c r="O114" s="34">
        <v>0</v>
      </c>
      <c r="P114" s="34">
        <v>0</v>
      </c>
      <c r="Q114" s="34">
        <v>0</v>
      </c>
      <c r="R114" s="63">
        <f t="shared" si="4"/>
        <v>5514.62</v>
      </c>
      <c r="S114" s="64">
        <v>5000</v>
      </c>
      <c r="T114" s="67" t="s">
        <v>1836</v>
      </c>
      <c r="U114" s="63"/>
      <c r="V114" s="63">
        <f t="shared" si="5"/>
        <v>514.62</v>
      </c>
      <c r="W114" s="63">
        <f t="shared" si="8"/>
        <v>0</v>
      </c>
      <c r="X114" s="65">
        <v>0.5</v>
      </c>
      <c r="Y114" s="18">
        <f t="shared" si="7"/>
        <v>5000</v>
      </c>
      <c r="Z114" s="18" t="s">
        <v>31</v>
      </c>
      <c r="AA114" s="81">
        <v>43920</v>
      </c>
      <c r="AB114" s="82"/>
    </row>
    <row r="115" s="1" customFormat="1" ht="18" customHeight="1" spans="2:28">
      <c r="B115" s="20" t="s">
        <v>1808</v>
      </c>
      <c r="C115" s="17">
        <v>845435666</v>
      </c>
      <c r="D115" s="17" t="s">
        <v>1809</v>
      </c>
      <c r="E115" s="17">
        <v>17179870504</v>
      </c>
      <c r="F115" s="17" t="s">
        <v>152</v>
      </c>
      <c r="G115" s="18">
        <v>1000</v>
      </c>
      <c r="H115" s="17" t="s">
        <v>1780</v>
      </c>
      <c r="I115" s="17" t="s">
        <v>1781</v>
      </c>
      <c r="J115" s="38" t="s">
        <v>103</v>
      </c>
      <c r="K115" s="17" t="s">
        <v>1803</v>
      </c>
      <c r="L115" s="20" t="s">
        <v>1808</v>
      </c>
      <c r="M115" s="40">
        <v>100.66</v>
      </c>
      <c r="N115" s="33">
        <v>0</v>
      </c>
      <c r="O115" s="34">
        <v>4994</v>
      </c>
      <c r="P115" s="34">
        <v>29.94</v>
      </c>
      <c r="Q115" s="34">
        <v>4994</v>
      </c>
      <c r="R115" s="63">
        <f t="shared" si="4"/>
        <v>5064.72</v>
      </c>
      <c r="S115" s="64">
        <v>4964</v>
      </c>
      <c r="T115" s="63"/>
      <c r="U115" s="63"/>
      <c r="V115" s="63">
        <f t="shared" si="5"/>
        <v>100.72</v>
      </c>
      <c r="W115" s="63">
        <f t="shared" si="8"/>
        <v>0</v>
      </c>
      <c r="X115" s="66">
        <v>100</v>
      </c>
      <c r="Y115" s="18">
        <f t="shared" si="7"/>
        <v>9000</v>
      </c>
      <c r="Z115" s="18" t="s">
        <v>31</v>
      </c>
      <c r="AA115" s="81">
        <v>43920</v>
      </c>
      <c r="AB115" s="82"/>
    </row>
    <row r="116" s="1" customFormat="1" ht="18" customHeight="1" spans="2:28">
      <c r="B116" s="20" t="s">
        <v>1810</v>
      </c>
      <c r="C116" s="17">
        <v>679518402</v>
      </c>
      <c r="D116" s="17" t="s">
        <v>1811</v>
      </c>
      <c r="E116" s="17">
        <v>17179870471</v>
      </c>
      <c r="F116" s="17" t="s">
        <v>152</v>
      </c>
      <c r="G116" s="18">
        <v>1000</v>
      </c>
      <c r="H116" s="17" t="s">
        <v>1780</v>
      </c>
      <c r="I116" s="17" t="s">
        <v>1781</v>
      </c>
      <c r="J116" s="38" t="s">
        <v>103</v>
      </c>
      <c r="K116" s="17" t="s">
        <v>1803</v>
      </c>
      <c r="L116" s="20" t="s">
        <v>1810</v>
      </c>
      <c r="M116" s="40">
        <v>100.09</v>
      </c>
      <c r="N116" s="33">
        <v>0</v>
      </c>
      <c r="O116" s="34">
        <v>4998</v>
      </c>
      <c r="P116" s="34">
        <v>29.98</v>
      </c>
      <c r="Q116" s="34">
        <v>4998</v>
      </c>
      <c r="R116" s="63">
        <f t="shared" ref="R116:R121" si="9">M116+Q116-P116</f>
        <v>5068.11</v>
      </c>
      <c r="S116" s="64">
        <v>4968</v>
      </c>
      <c r="T116" s="63"/>
      <c r="U116" s="63"/>
      <c r="V116" s="63">
        <f t="shared" ref="V116:V121" si="10">R116-S116</f>
        <v>100.11</v>
      </c>
      <c r="W116" s="63">
        <f t="shared" si="8"/>
        <v>0</v>
      </c>
      <c r="X116" s="66">
        <v>100</v>
      </c>
      <c r="Y116" s="18">
        <f t="shared" ref="Y116:Y121" si="11">IF(X116=0.5,IF(V116&lt;=1000,5000,IF(AND(V116&gt;1000,V116&lt;=2000),4000,IF(V116&gt;2000,""))),IF(X116=10,8000,IF(X116=100,9000)))</f>
        <v>9000</v>
      </c>
      <c r="Z116" s="18" t="s">
        <v>31</v>
      </c>
      <c r="AA116" s="81">
        <v>43920</v>
      </c>
      <c r="AB116" s="82"/>
    </row>
    <row r="117" ht="18" customHeight="1" spans="2:28">
      <c r="B117" s="96" t="s">
        <v>1812</v>
      </c>
      <c r="C117" s="97">
        <v>393348747</v>
      </c>
      <c r="D117" s="97" t="s">
        <v>1813</v>
      </c>
      <c r="E117" s="97">
        <v>17179870644</v>
      </c>
      <c r="F117" s="97" t="s">
        <v>152</v>
      </c>
      <c r="G117" s="97">
        <v>1000</v>
      </c>
      <c r="H117" s="97" t="s">
        <v>1780</v>
      </c>
      <c r="I117" s="97" t="s">
        <v>1781</v>
      </c>
      <c r="J117" s="100" t="s">
        <v>103</v>
      </c>
      <c r="K117" s="98" t="s">
        <v>1803</v>
      </c>
      <c r="L117" s="96" t="s">
        <v>1812</v>
      </c>
      <c r="M117" s="101">
        <v>100.36</v>
      </c>
      <c r="N117" s="101">
        <v>0</v>
      </c>
      <c r="O117" s="101">
        <v>4994</v>
      </c>
      <c r="P117" s="101">
        <v>29.94</v>
      </c>
      <c r="Q117" s="101">
        <v>4994</v>
      </c>
      <c r="R117" s="103">
        <f t="shared" si="9"/>
        <v>5064.42</v>
      </c>
      <c r="S117" s="113">
        <v>0</v>
      </c>
      <c r="T117" s="114"/>
      <c r="U117" s="114"/>
      <c r="V117" s="103">
        <f t="shared" si="10"/>
        <v>5064.42</v>
      </c>
      <c r="W117" s="114">
        <f t="shared" si="8"/>
        <v>0</v>
      </c>
      <c r="X117" s="115">
        <v>0.5</v>
      </c>
      <c r="Y117" s="125" t="str">
        <f t="shared" si="11"/>
        <v/>
      </c>
      <c r="Z117" s="125" t="s">
        <v>31</v>
      </c>
      <c r="AA117" s="126">
        <v>43920</v>
      </c>
      <c r="AB117" s="127" t="s">
        <v>1835</v>
      </c>
    </row>
    <row r="118" s="1" customFormat="1" ht="18" customHeight="1" spans="2:28">
      <c r="B118" s="20" t="s">
        <v>1814</v>
      </c>
      <c r="C118" s="17">
        <v>843944677</v>
      </c>
      <c r="D118" s="17" t="s">
        <v>1815</v>
      </c>
      <c r="E118" s="17">
        <v>17179870472</v>
      </c>
      <c r="F118" s="17" t="s">
        <v>152</v>
      </c>
      <c r="G118" s="18">
        <v>1000</v>
      </c>
      <c r="H118" s="17" t="s">
        <v>1780</v>
      </c>
      <c r="I118" s="17" t="s">
        <v>1781</v>
      </c>
      <c r="J118" s="38" t="s">
        <v>103</v>
      </c>
      <c r="K118" s="17" t="s">
        <v>1803</v>
      </c>
      <c r="L118" s="20" t="s">
        <v>1814</v>
      </c>
      <c r="M118" s="40">
        <v>100.34</v>
      </c>
      <c r="N118" s="33">
        <v>0</v>
      </c>
      <c r="O118" s="34">
        <v>4999</v>
      </c>
      <c r="P118" s="34">
        <v>29.99</v>
      </c>
      <c r="Q118" s="34">
        <v>4999</v>
      </c>
      <c r="R118" s="63">
        <f t="shared" si="9"/>
        <v>5069.35</v>
      </c>
      <c r="S118" s="64">
        <v>4969</v>
      </c>
      <c r="T118" s="63"/>
      <c r="U118" s="63"/>
      <c r="V118" s="63">
        <f t="shared" si="10"/>
        <v>100.35</v>
      </c>
      <c r="W118" s="63">
        <f t="shared" si="8"/>
        <v>0</v>
      </c>
      <c r="X118" s="66">
        <v>100</v>
      </c>
      <c r="Y118" s="18">
        <f t="shared" si="11"/>
        <v>9000</v>
      </c>
      <c r="Z118" s="18" t="s">
        <v>31</v>
      </c>
      <c r="AA118" s="81">
        <v>43920</v>
      </c>
      <c r="AB118" s="82"/>
    </row>
    <row r="119" ht="18" customHeight="1" spans="2:28">
      <c r="B119" s="96" t="s">
        <v>1816</v>
      </c>
      <c r="C119" s="97">
        <v>291162033</v>
      </c>
      <c r="D119" s="97" t="s">
        <v>1817</v>
      </c>
      <c r="E119" s="97">
        <v>17179870664</v>
      </c>
      <c r="F119" s="97" t="s">
        <v>152</v>
      </c>
      <c r="G119" s="97">
        <v>1000</v>
      </c>
      <c r="H119" s="97" t="s">
        <v>1780</v>
      </c>
      <c r="I119" s="97" t="s">
        <v>1781</v>
      </c>
      <c r="J119" s="100" t="s">
        <v>103</v>
      </c>
      <c r="K119" s="98" t="s">
        <v>1803</v>
      </c>
      <c r="L119" s="96" t="s">
        <v>1816</v>
      </c>
      <c r="M119" s="101">
        <v>100.68</v>
      </c>
      <c r="N119" s="101">
        <v>0</v>
      </c>
      <c r="O119" s="101">
        <v>4894</v>
      </c>
      <c r="P119" s="101">
        <v>29.34</v>
      </c>
      <c r="Q119" s="101">
        <v>4894</v>
      </c>
      <c r="R119" s="103">
        <f t="shared" si="9"/>
        <v>4965.34</v>
      </c>
      <c r="S119" s="113">
        <v>0</v>
      </c>
      <c r="T119" s="114"/>
      <c r="U119" s="114"/>
      <c r="V119" s="103">
        <f t="shared" si="10"/>
        <v>4965.34</v>
      </c>
      <c r="W119" s="114">
        <f t="shared" si="8"/>
        <v>0</v>
      </c>
      <c r="X119" s="115">
        <v>0.5</v>
      </c>
      <c r="Y119" s="125" t="str">
        <f t="shared" si="11"/>
        <v/>
      </c>
      <c r="Z119" s="125" t="s">
        <v>31</v>
      </c>
      <c r="AA119" s="126">
        <v>43920</v>
      </c>
      <c r="AB119" s="127" t="s">
        <v>1835</v>
      </c>
    </row>
    <row r="120" s="1" customFormat="1" ht="18" customHeight="1" spans="2:28">
      <c r="B120" s="20" t="s">
        <v>1818</v>
      </c>
      <c r="C120" s="17">
        <v>750170204</v>
      </c>
      <c r="D120" s="17" t="s">
        <v>1819</v>
      </c>
      <c r="E120" s="17">
        <v>17179870476</v>
      </c>
      <c r="F120" s="17" t="s">
        <v>152</v>
      </c>
      <c r="G120" s="18">
        <v>1000</v>
      </c>
      <c r="H120" s="17" t="s">
        <v>1780</v>
      </c>
      <c r="I120" s="17" t="s">
        <v>1781</v>
      </c>
      <c r="J120" s="38" t="s">
        <v>103</v>
      </c>
      <c r="K120" s="17" t="s">
        <v>1803</v>
      </c>
      <c r="L120" s="20" t="s">
        <v>1818</v>
      </c>
      <c r="M120" s="40">
        <v>100.58</v>
      </c>
      <c r="N120" s="33">
        <v>0</v>
      </c>
      <c r="O120" s="34">
        <v>4992</v>
      </c>
      <c r="P120" s="34">
        <v>29.92</v>
      </c>
      <c r="Q120" s="34">
        <v>4992</v>
      </c>
      <c r="R120" s="63">
        <f t="shared" si="9"/>
        <v>5062.66</v>
      </c>
      <c r="S120" s="64">
        <v>4962</v>
      </c>
      <c r="T120" s="63"/>
      <c r="U120" s="63"/>
      <c r="V120" s="63">
        <f t="shared" si="10"/>
        <v>100.66</v>
      </c>
      <c r="W120" s="63">
        <f t="shared" si="8"/>
        <v>0</v>
      </c>
      <c r="X120" s="66">
        <v>100</v>
      </c>
      <c r="Y120" s="18">
        <f t="shared" si="11"/>
        <v>9000</v>
      </c>
      <c r="Z120" s="18" t="s">
        <v>31</v>
      </c>
      <c r="AA120" s="81">
        <v>43920</v>
      </c>
      <c r="AB120" s="82"/>
    </row>
    <row r="121" ht="18" customHeight="1" spans="2:28">
      <c r="B121" s="96" t="s">
        <v>1820</v>
      </c>
      <c r="C121" s="97">
        <v>971247328</v>
      </c>
      <c r="D121" s="97" t="s">
        <v>1821</v>
      </c>
      <c r="E121" s="97">
        <v>17179870490</v>
      </c>
      <c r="F121" s="97" t="s">
        <v>152</v>
      </c>
      <c r="G121" s="97">
        <v>1000</v>
      </c>
      <c r="H121" s="97" t="s">
        <v>1780</v>
      </c>
      <c r="I121" s="97" t="s">
        <v>1781</v>
      </c>
      <c r="J121" s="100" t="s">
        <v>103</v>
      </c>
      <c r="K121" s="98" t="s">
        <v>1803</v>
      </c>
      <c r="L121" s="96" t="s">
        <v>1820</v>
      </c>
      <c r="M121" s="101">
        <v>100.89</v>
      </c>
      <c r="N121" s="101">
        <v>0</v>
      </c>
      <c r="O121" s="101">
        <v>4997</v>
      </c>
      <c r="P121" s="101">
        <v>29.97</v>
      </c>
      <c r="Q121" s="101">
        <v>4997</v>
      </c>
      <c r="R121" s="103">
        <f t="shared" si="9"/>
        <v>5067.92</v>
      </c>
      <c r="S121" s="113">
        <v>0</v>
      </c>
      <c r="T121" s="114"/>
      <c r="U121" s="114"/>
      <c r="V121" s="103">
        <f t="shared" si="10"/>
        <v>5067.92</v>
      </c>
      <c r="W121" s="114">
        <f t="shared" si="8"/>
        <v>0</v>
      </c>
      <c r="X121" s="115">
        <v>0.5</v>
      </c>
      <c r="Y121" s="125" t="str">
        <f t="shared" si="11"/>
        <v/>
      </c>
      <c r="Z121" s="125" t="s">
        <v>31</v>
      </c>
      <c r="AA121" s="126">
        <v>43920</v>
      </c>
      <c r="AB121" s="127" t="s">
        <v>1835</v>
      </c>
    </row>
    <row r="122" ht="18" customHeight="1" spans="7:28">
      <c r="G122" s="23">
        <f>SUM(G3:G121)</f>
        <v>119000</v>
      </c>
      <c r="M122" s="47">
        <f t="shared" ref="M122:S122" si="12">SUM(M3:M121)</f>
        <v>54929.59</v>
      </c>
      <c r="N122" s="47">
        <f t="shared" si="12"/>
        <v>0</v>
      </c>
      <c r="O122" s="47">
        <f t="shared" si="12"/>
        <v>544753</v>
      </c>
      <c r="P122" s="47">
        <f t="shared" si="12"/>
        <v>3266.33</v>
      </c>
      <c r="Q122" s="47">
        <f t="shared" si="12"/>
        <v>544753</v>
      </c>
      <c r="R122" s="47">
        <f t="shared" si="12"/>
        <v>596416.26</v>
      </c>
      <c r="S122" s="71">
        <f t="shared" si="12"/>
        <v>397315</v>
      </c>
      <c r="T122" s="70"/>
      <c r="U122" s="71"/>
      <c r="V122" s="71">
        <f>SUM(V3:V121)</f>
        <v>199101.26</v>
      </c>
      <c r="W122" s="71">
        <f>SUM(W3:W121)</f>
        <v>0</v>
      </c>
      <c r="X122" s="72"/>
      <c r="Y122" s="85">
        <f>SUM(Y3:Y121)</f>
        <v>671000</v>
      </c>
      <c r="Z122" s="85"/>
      <c r="AA122" s="86"/>
      <c r="AB122" s="87"/>
    </row>
    <row r="123" ht="18" customHeight="1" spans="13:28">
      <c r="M123" s="47"/>
      <c r="N123" s="47"/>
      <c r="O123" s="47"/>
      <c r="P123" s="47"/>
      <c r="Q123" s="47"/>
      <c r="R123" s="47"/>
      <c r="S123" s="71"/>
      <c r="T123" s="70"/>
      <c r="U123" s="71"/>
      <c r="V123" s="71">
        <f>V122+W122</f>
        <v>199101.26</v>
      </c>
      <c r="X123" s="72"/>
      <c r="Y123" s="85"/>
      <c r="Z123" s="85"/>
      <c r="AA123" s="86"/>
      <c r="AB123" s="87"/>
    </row>
    <row r="124" ht="18" customHeight="1" spans="13:28">
      <c r="M124" s="47"/>
      <c r="N124" s="47"/>
      <c r="O124" s="47"/>
      <c r="P124" s="47"/>
      <c r="Q124" s="47"/>
      <c r="R124" s="47"/>
      <c r="S124" s="71"/>
      <c r="T124" s="70"/>
      <c r="U124" s="71"/>
      <c r="V124" s="71"/>
      <c r="X124" s="72"/>
      <c r="Y124" s="85"/>
      <c r="Z124" s="85"/>
      <c r="AA124" s="86"/>
      <c r="AB124" s="87"/>
    </row>
    <row r="125" ht="18" customHeight="1" spans="13:28">
      <c r="M125" s="47"/>
      <c r="N125" s="47"/>
      <c r="O125" s="47"/>
      <c r="P125" s="47"/>
      <c r="Q125" s="47"/>
      <c r="R125" s="47"/>
      <c r="S125" s="71"/>
      <c r="T125" s="70"/>
      <c r="U125" s="71"/>
      <c r="V125" s="71"/>
      <c r="X125" s="72"/>
      <c r="Y125" s="85"/>
      <c r="Z125" s="85"/>
      <c r="AA125" s="86"/>
      <c r="AB125" s="87"/>
    </row>
    <row r="126" ht="18" customHeight="1" spans="12:28">
      <c r="L126" s="48"/>
      <c r="S126" s="70"/>
      <c r="T126" s="70"/>
      <c r="U126" s="70" t="s">
        <v>1822</v>
      </c>
      <c r="V126" s="73">
        <v>43925</v>
      </c>
      <c r="W126" s="70"/>
      <c r="X126" s="74"/>
      <c r="Y126" s="70"/>
      <c r="Z126" s="70"/>
      <c r="AA126" s="88"/>
      <c r="AB126" s="87"/>
    </row>
    <row r="127" ht="18" customHeight="1" spans="8:26">
      <c r="H127" s="24"/>
      <c r="J127" s="49"/>
      <c r="L127" s="50"/>
      <c r="M127" s="51"/>
      <c r="N127" s="52" t="s">
        <v>209</v>
      </c>
      <c r="O127" s="53">
        <v>710110</v>
      </c>
      <c r="Q127" s="58"/>
      <c r="R127" s="54" t="s">
        <v>210</v>
      </c>
      <c r="S127" s="53">
        <v>0</v>
      </c>
      <c r="U127" s="75" t="s">
        <v>211</v>
      </c>
      <c r="V127" s="76">
        <f>COUNTIFS(I3:I121,"李德忠",J3:J121,"农业银行",S3:S121,"&gt;0")</f>
        <v>20</v>
      </c>
      <c r="W127" s="77">
        <f>SUMPRODUCT(((I3:I121="李德忠")*(J3:J121="农业银行")),S3:S121)</f>
        <v>97921</v>
      </c>
      <c r="Y127" s="89"/>
      <c r="Z127" s="5" t="s">
        <v>1823</v>
      </c>
    </row>
    <row r="128" ht="18" customHeight="1" spans="8:26">
      <c r="H128" s="24"/>
      <c r="J128" s="49"/>
      <c r="L128" s="50"/>
      <c r="M128" s="54"/>
      <c r="N128" s="55" t="s">
        <v>212</v>
      </c>
      <c r="O128" s="56">
        <f>O127*2.9%</f>
        <v>20593.19</v>
      </c>
      <c r="Q128" s="58"/>
      <c r="R128" s="55" t="s">
        <v>213</v>
      </c>
      <c r="S128" s="56">
        <f>S127*2.9%</f>
        <v>0</v>
      </c>
      <c r="U128" s="75" t="s">
        <v>214</v>
      </c>
      <c r="V128" s="76">
        <f>COUNTIFS(I3:I121,"余刚",J3:J121,"工商银行",S3:S121,"&gt;0")</f>
        <v>1</v>
      </c>
      <c r="W128" s="77">
        <f>SUMPRODUCT(((I3:I121="余刚")*(J3:J121="工商银行")),S3:S121)</f>
        <v>4965</v>
      </c>
      <c r="Y128" s="90"/>
      <c r="Z128" s="5" t="s">
        <v>1824</v>
      </c>
    </row>
    <row r="129" ht="18" customHeight="1" spans="8:26">
      <c r="H129" s="24"/>
      <c r="J129" s="49"/>
      <c r="L129" s="50"/>
      <c r="M129" s="55"/>
      <c r="N129" s="55" t="s">
        <v>215</v>
      </c>
      <c r="O129" s="57">
        <v>720000</v>
      </c>
      <c r="Q129" s="58"/>
      <c r="R129" s="55" t="s">
        <v>216</v>
      </c>
      <c r="S129" s="57">
        <v>0</v>
      </c>
      <c r="U129" s="75" t="s">
        <v>217</v>
      </c>
      <c r="V129" s="76">
        <f>COUNTIFS(I3:I121,"曾黎",J3:J121,"建设银行",S3:S121,"&gt;0")</f>
        <v>14</v>
      </c>
      <c r="W129" s="77">
        <f>SUMPRODUCT(((I3:I121="曾黎")*(J3:J121="建设银行")),S3:S121)</f>
        <v>68412</v>
      </c>
      <c r="Y129" s="91"/>
      <c r="Z129" s="5" t="s">
        <v>1825</v>
      </c>
    </row>
    <row r="130" ht="18" customHeight="1" spans="8:26">
      <c r="H130" s="24"/>
      <c r="J130" s="49"/>
      <c r="L130" s="50"/>
      <c r="M130" s="55"/>
      <c r="N130" s="55" t="s">
        <v>218</v>
      </c>
      <c r="O130" s="56">
        <v>-30483.19</v>
      </c>
      <c r="Q130" s="58"/>
      <c r="R130" s="55" t="s">
        <v>219</v>
      </c>
      <c r="S130" s="56">
        <v>0</v>
      </c>
      <c r="U130" s="75" t="s">
        <v>220</v>
      </c>
      <c r="V130" s="76">
        <f>COUNTIFS(I3:I121,"刘佩",J3:J121,"农业银行",S3:S121,"&gt;0")</f>
        <v>1</v>
      </c>
      <c r="W130" s="77">
        <f>SUMPRODUCT(((I3:I121="刘佩")*(J3:J121="农业银行")),S3:S121)</f>
        <v>4964</v>
      </c>
      <c r="Y130" s="92"/>
      <c r="Z130" s="5" t="s">
        <v>1826</v>
      </c>
    </row>
    <row r="131" ht="18" customHeight="1" spans="12:26">
      <c r="L131" s="7"/>
      <c r="M131" s="55"/>
      <c r="N131" s="55" t="s">
        <v>221</v>
      </c>
      <c r="O131" s="56">
        <v>0</v>
      </c>
      <c r="Q131" s="58"/>
      <c r="R131" s="55" t="s">
        <v>221</v>
      </c>
      <c r="S131" s="56">
        <v>0</v>
      </c>
      <c r="U131" s="75" t="s">
        <v>222</v>
      </c>
      <c r="V131" s="76">
        <f>COUNTIFS(I3:I121,"罗剑光",J3:J121,"交通银行",S3:S121,"&gt;0")</f>
        <v>10</v>
      </c>
      <c r="W131" s="77">
        <f>SUMPRODUCT(((I3:I121="罗剑光")*(J3:J121="交通银行")),S3:S121)</f>
        <v>49225</v>
      </c>
      <c r="Y131" s="93"/>
      <c r="Z131" s="5" t="s">
        <v>1827</v>
      </c>
    </row>
    <row r="132" ht="18" customHeight="1" spans="12:26">
      <c r="L132" s="7"/>
      <c r="M132" s="58"/>
      <c r="N132" s="54" t="s">
        <v>223</v>
      </c>
      <c r="O132" s="53">
        <f>O127-O128-O129-O130+O131</f>
        <v>0</v>
      </c>
      <c r="P132" s="48"/>
      <c r="Q132" s="58"/>
      <c r="R132" s="54" t="s">
        <v>223</v>
      </c>
      <c r="S132" s="53">
        <f>S127-S128-S130-S129+S131</f>
        <v>0</v>
      </c>
      <c r="U132" s="75" t="s">
        <v>1828</v>
      </c>
      <c r="V132" s="78">
        <f>COUNTIFS(I3:I121,"刘飞",J3:J121,"工商银行",S3:S121,"&gt;0")</f>
        <v>14</v>
      </c>
      <c r="W132" s="79">
        <f>SUMPRODUCT(((I3:I121="刘飞")*(J3:J121="工商银行")),S3:S121)</f>
        <v>65787</v>
      </c>
      <c r="Y132" s="94"/>
      <c r="Z132" s="5" t="s">
        <v>1829</v>
      </c>
    </row>
    <row r="133" ht="18" customHeight="1" spans="8:26">
      <c r="H133" s="25"/>
      <c r="L133" s="59"/>
      <c r="O133" s="60"/>
      <c r="P133" s="48"/>
      <c r="Q133" s="8"/>
      <c r="R133" s="8"/>
      <c r="U133" s="75" t="s">
        <v>1830</v>
      </c>
      <c r="V133" s="78">
        <f>COUNTIFS(I3:I121,"陈发英",J3:J121,"建设银行",S3:S121,"&gt;0")</f>
        <v>10</v>
      </c>
      <c r="W133" s="79">
        <f>SUMPRODUCT(((I3:I121="陈发英")*(J3:J121="建设银行")),S3:S121)</f>
        <v>47570</v>
      </c>
      <c r="Y133" s="95"/>
      <c r="Z133" s="5" t="s">
        <v>1831</v>
      </c>
    </row>
    <row r="134" ht="18" customHeight="1" spans="8:23">
      <c r="H134" s="25"/>
      <c r="L134" s="61"/>
      <c r="M134" s="58"/>
      <c r="N134" s="54" t="s">
        <v>224</v>
      </c>
      <c r="O134" s="53">
        <v>544753</v>
      </c>
      <c r="Q134" s="58"/>
      <c r="R134" s="54" t="s">
        <v>225</v>
      </c>
      <c r="S134" s="53">
        <v>0</v>
      </c>
      <c r="U134" s="75" t="s">
        <v>1832</v>
      </c>
      <c r="V134" s="78">
        <f>COUNTIFS(I3:I121,"刘冬枝",J3:J121,"工商银行",S3:S121,"&gt;0")</f>
        <v>12</v>
      </c>
      <c r="W134" s="79">
        <f>SUMPRODUCT(((I3:I121="刘冬枝")*(J3:J121="工商银行")),S3:S121)</f>
        <v>58471</v>
      </c>
    </row>
    <row r="135" ht="18" customHeight="1" spans="8:23">
      <c r="H135" s="25"/>
      <c r="L135" s="61"/>
      <c r="M135" s="54"/>
      <c r="N135" s="55" t="s">
        <v>227</v>
      </c>
      <c r="O135" s="56">
        <f>O134*2.9%</f>
        <v>15797.84</v>
      </c>
      <c r="Q135" s="58"/>
      <c r="R135" s="55" t="s">
        <v>228</v>
      </c>
      <c r="S135" s="56">
        <f>S134*2.9%</f>
        <v>0</v>
      </c>
      <c r="U135" s="15"/>
      <c r="V135" s="15"/>
      <c r="W135" s="15"/>
    </row>
    <row r="136" ht="18" customHeight="1" spans="8:23">
      <c r="H136" s="25"/>
      <c r="L136" s="61"/>
      <c r="M136" s="54"/>
      <c r="N136" s="55" t="s">
        <v>229</v>
      </c>
      <c r="O136" s="56">
        <f>O134*2.3%</f>
        <v>12529.32</v>
      </c>
      <c r="P136" s="48"/>
      <c r="Q136" s="58"/>
      <c r="R136" s="55" t="s">
        <v>230</v>
      </c>
      <c r="S136" s="57">
        <v>0</v>
      </c>
      <c r="U136" s="15"/>
      <c r="V136" s="15"/>
      <c r="W136" s="15"/>
    </row>
    <row r="137" ht="18" customHeight="1" spans="13:23">
      <c r="M137" s="55"/>
      <c r="N137" s="55" t="s">
        <v>231</v>
      </c>
      <c r="O137" s="57">
        <f>O129-O151</f>
        <v>555000</v>
      </c>
      <c r="P137" s="48"/>
      <c r="Q137" s="58"/>
      <c r="R137" s="55" t="s">
        <v>232</v>
      </c>
      <c r="S137" s="56">
        <v>0</v>
      </c>
      <c r="U137" s="15"/>
      <c r="V137" s="15"/>
      <c r="W137" s="15"/>
    </row>
    <row r="138" ht="18" customHeight="1" spans="13:23">
      <c r="M138" s="55"/>
      <c r="N138" s="55" t="s">
        <v>233</v>
      </c>
      <c r="O138" s="56">
        <v>-26044.84</v>
      </c>
      <c r="Q138" s="58"/>
      <c r="R138" s="55" t="s">
        <v>221</v>
      </c>
      <c r="S138" s="56">
        <v>0</v>
      </c>
      <c r="U138" s="15"/>
      <c r="V138" s="15"/>
      <c r="W138" s="15"/>
    </row>
    <row r="139" ht="18" customHeight="1" spans="13:23">
      <c r="M139" s="55"/>
      <c r="N139" s="55" t="s">
        <v>234</v>
      </c>
      <c r="O139" s="56">
        <v>0</v>
      </c>
      <c r="Q139" s="58"/>
      <c r="R139" s="54" t="s">
        <v>223</v>
      </c>
      <c r="S139" s="53">
        <f>S134-S135-S137-S136+S138</f>
        <v>0</v>
      </c>
      <c r="U139" s="15"/>
      <c r="V139" s="15"/>
      <c r="W139" s="15"/>
    </row>
    <row r="140" ht="18" customHeight="1" spans="13:23">
      <c r="M140" s="58"/>
      <c r="N140" s="54" t="s">
        <v>223</v>
      </c>
      <c r="O140" s="53">
        <f>O134-O135-O138-O137+O139</f>
        <v>0</v>
      </c>
      <c r="P140" s="48"/>
      <c r="Q140" s="8"/>
      <c r="R140" s="8"/>
      <c r="U140" s="15"/>
      <c r="V140" s="15"/>
      <c r="W140" s="15"/>
    </row>
    <row r="141" ht="18" customHeight="1" spans="15:23">
      <c r="O141" s="60"/>
      <c r="Q141" s="58"/>
      <c r="R141" s="54" t="s">
        <v>235</v>
      </c>
      <c r="S141" s="53">
        <v>0</v>
      </c>
      <c r="U141" s="15"/>
      <c r="V141" s="15"/>
      <c r="W141" s="15"/>
    </row>
    <row r="142" ht="18" customHeight="1" spans="13:23">
      <c r="M142" s="58"/>
      <c r="N142" s="54" t="s">
        <v>236</v>
      </c>
      <c r="O142" s="53">
        <v>0</v>
      </c>
      <c r="Q142" s="58"/>
      <c r="R142" s="55" t="s">
        <v>228</v>
      </c>
      <c r="S142" s="56">
        <f>S141*2.9%</f>
        <v>0</v>
      </c>
      <c r="U142" s="15"/>
      <c r="V142" s="78"/>
      <c r="W142" s="79"/>
    </row>
    <row r="143" ht="18" customHeight="1" spans="13:23">
      <c r="M143" s="58"/>
      <c r="N143" s="55" t="s">
        <v>237</v>
      </c>
      <c r="O143" s="56">
        <f>O142*2.9%</f>
        <v>0</v>
      </c>
      <c r="Q143" s="58"/>
      <c r="R143" s="55" t="s">
        <v>230</v>
      </c>
      <c r="S143" s="57">
        <v>0</v>
      </c>
      <c r="U143" s="15"/>
      <c r="V143" s="78"/>
      <c r="W143" s="79"/>
    </row>
    <row r="144" ht="18" customHeight="1" spans="13:28">
      <c r="M144" s="58"/>
      <c r="N144" s="55" t="s">
        <v>238</v>
      </c>
      <c r="O144" s="57">
        <v>0</v>
      </c>
      <c r="Q144" s="58"/>
      <c r="R144" s="55" t="s">
        <v>232</v>
      </c>
      <c r="S144" s="56">
        <v>0</v>
      </c>
      <c r="U144" s="15"/>
      <c r="V144" s="78"/>
      <c r="W144" s="79"/>
      <c r="X144" s="4"/>
      <c r="Y144" s="11"/>
      <c r="Z144" s="11"/>
      <c r="AA144" s="123"/>
      <c r="AB144" s="6"/>
    </row>
    <row r="145" ht="18" customHeight="1" spans="13:28">
      <c r="M145" s="58"/>
      <c r="N145" s="55" t="s">
        <v>239</v>
      </c>
      <c r="O145" s="56">
        <v>0</v>
      </c>
      <c r="P145" s="48"/>
      <c r="Q145" s="58"/>
      <c r="R145" s="55" t="s">
        <v>221</v>
      </c>
      <c r="S145" s="56">
        <v>0</v>
      </c>
      <c r="U145" s="15"/>
      <c r="V145" s="78"/>
      <c r="W145" s="79"/>
      <c r="X145" s="4"/>
      <c r="Y145" s="11"/>
      <c r="Z145" s="11"/>
      <c r="AA145" s="123"/>
      <c r="AB145" s="6"/>
    </row>
    <row r="146" ht="18" customHeight="1" spans="13:23">
      <c r="M146" s="58"/>
      <c r="N146" s="55" t="s">
        <v>221</v>
      </c>
      <c r="O146" s="56">
        <v>0</v>
      </c>
      <c r="Q146" s="58"/>
      <c r="R146" s="54" t="s">
        <v>223</v>
      </c>
      <c r="S146" s="53">
        <f>S141-S142-S144-S143+S145</f>
        <v>0</v>
      </c>
      <c r="U146" s="15"/>
      <c r="V146" s="78"/>
      <c r="W146" s="79"/>
    </row>
    <row r="147" ht="18" customHeight="1" spans="13:23">
      <c r="M147" s="58"/>
      <c r="N147" s="54" t="s">
        <v>223</v>
      </c>
      <c r="O147" s="53">
        <f>O142-O143-O145-O144+O146</f>
        <v>0</v>
      </c>
      <c r="Q147" s="8"/>
      <c r="R147" s="8"/>
      <c r="U147" s="15"/>
      <c r="V147" s="78"/>
      <c r="W147" s="79"/>
    </row>
    <row r="148" ht="18" customHeight="1" spans="17:23">
      <c r="Q148" s="8"/>
      <c r="R148" s="61" t="s">
        <v>240</v>
      </c>
      <c r="S148" s="107">
        <f>O138+O145+O152+S130+S137+S144-O139-O146-O153-S131-S138-S145</f>
        <v>-30483.19</v>
      </c>
      <c r="U148" s="15"/>
      <c r="V148" s="78"/>
      <c r="W148" s="79"/>
    </row>
    <row r="149" ht="18" customHeight="1" spans="13:23">
      <c r="M149" s="58"/>
      <c r="N149" s="54" t="s">
        <v>241</v>
      </c>
      <c r="O149" s="53">
        <v>165357</v>
      </c>
      <c r="U149" s="15"/>
      <c r="V149" s="78"/>
      <c r="W149" s="79"/>
    </row>
    <row r="150" ht="18" customHeight="1" spans="13:28">
      <c r="M150" s="58"/>
      <c r="N150" s="55" t="s">
        <v>242</v>
      </c>
      <c r="O150" s="56">
        <f>O149*2.9%</f>
        <v>4795.35</v>
      </c>
      <c r="U150" s="15"/>
      <c r="V150" s="78"/>
      <c r="W150" s="79"/>
      <c r="X150" s="6"/>
      <c r="Y150" s="6"/>
      <c r="Z150" s="6"/>
      <c r="AA150" s="124"/>
      <c r="AB150" s="7"/>
    </row>
    <row r="151" ht="18" customHeight="1" spans="13:28">
      <c r="M151" s="58"/>
      <c r="N151" s="55" t="s">
        <v>243</v>
      </c>
      <c r="O151" s="57">
        <v>165000</v>
      </c>
      <c r="U151" s="15"/>
      <c r="V151" s="78"/>
      <c r="W151" s="79"/>
      <c r="X151" s="6"/>
      <c r="Y151" s="6"/>
      <c r="Z151" s="6"/>
      <c r="AA151" s="124"/>
      <c r="AB151" s="7"/>
    </row>
    <row r="152" ht="18" customHeight="1" spans="13:28">
      <c r="M152" s="58"/>
      <c r="N152" s="55" t="s">
        <v>244</v>
      </c>
      <c r="O152" s="56">
        <v>-4438.35</v>
      </c>
      <c r="U152" s="108"/>
      <c r="V152" s="78"/>
      <c r="W152" s="79"/>
      <c r="X152" s="6"/>
      <c r="Y152" s="6"/>
      <c r="Z152" s="6"/>
      <c r="AA152" s="124"/>
      <c r="AB152" s="7"/>
    </row>
    <row r="153" ht="18" customHeight="1" spans="13:28">
      <c r="M153" s="58"/>
      <c r="N153" s="55" t="s">
        <v>221</v>
      </c>
      <c r="O153" s="56">
        <v>0</v>
      </c>
      <c r="U153" s="109"/>
      <c r="V153" s="78"/>
      <c r="W153" s="79"/>
      <c r="X153" s="6"/>
      <c r="Y153" s="6"/>
      <c r="Z153" s="6"/>
      <c r="AA153" s="124"/>
      <c r="AB153" s="7"/>
    </row>
    <row r="154" ht="18" customHeight="1" spans="13:28">
      <c r="M154" s="58"/>
      <c r="N154" s="54" t="s">
        <v>223</v>
      </c>
      <c r="O154" s="53">
        <f>O149-O150-O152-O151+O153</f>
        <v>0</v>
      </c>
      <c r="U154" s="108"/>
      <c r="V154" s="78"/>
      <c r="W154" s="79"/>
      <c r="X154" s="6"/>
      <c r="Y154" s="6"/>
      <c r="Z154" s="6"/>
      <c r="AA154" s="124"/>
      <c r="AB154" s="7"/>
    </row>
    <row r="155" ht="18" customHeight="1" spans="21:28">
      <c r="U155" s="108"/>
      <c r="V155" s="78"/>
      <c r="W155" s="79"/>
      <c r="X155" s="6"/>
      <c r="Y155" s="6"/>
      <c r="Z155" s="6"/>
      <c r="AA155" s="124"/>
      <c r="AB155" s="7"/>
    </row>
    <row r="156" ht="18" customHeight="1" spans="21:28">
      <c r="U156" s="109"/>
      <c r="V156" s="78"/>
      <c r="W156" s="79"/>
      <c r="X156" s="6"/>
      <c r="Y156" s="6"/>
      <c r="Z156" s="6"/>
      <c r="AA156" s="124"/>
      <c r="AB156" s="7"/>
    </row>
    <row r="157" ht="18" customHeight="1" spans="21:28">
      <c r="U157" s="9"/>
      <c r="X157" s="6"/>
      <c r="Y157" s="6"/>
      <c r="Z157" s="6"/>
      <c r="AA157" s="124"/>
      <c r="AB157" s="7"/>
    </row>
    <row r="158" ht="18" customHeight="1" spans="21:28">
      <c r="U158" s="9"/>
      <c r="V158" s="110">
        <f>SUM(V127:V155)</f>
        <v>82</v>
      </c>
      <c r="W158" s="111">
        <f>SUM(W127:W155)</f>
        <v>397315</v>
      </c>
      <c r="X158" s="6"/>
      <c r="Y158" s="6"/>
      <c r="Z158" s="6"/>
      <c r="AA158" s="124"/>
      <c r="AB158" s="7"/>
    </row>
    <row r="159" ht="18" customHeight="1" spans="19:28">
      <c r="S159" s="9"/>
      <c r="T159" s="110"/>
      <c r="U159" s="111"/>
      <c r="V159" s="2"/>
      <c r="W159" s="6"/>
      <c r="X159" s="6"/>
      <c r="Y159" s="6"/>
      <c r="Z159" s="6"/>
      <c r="AA159" s="124"/>
      <c r="AB159" s="7"/>
    </row>
    <row r="160" ht="18" customHeight="1" spans="19:28">
      <c r="S160" s="9"/>
      <c r="T160" s="110"/>
      <c r="U160" s="111"/>
      <c r="V160" s="2"/>
      <c r="W160" s="6"/>
      <c r="X160" s="6"/>
      <c r="Y160" s="6"/>
      <c r="Z160" s="6"/>
      <c r="AA160" s="124"/>
      <c r="AB160" s="7"/>
    </row>
    <row r="161" ht="18" customHeight="1" spans="19:28">
      <c r="S161" s="9"/>
      <c r="T161" s="110"/>
      <c r="U161" s="111"/>
      <c r="V161" s="2"/>
      <c r="W161" s="6"/>
      <c r="X161" s="6"/>
      <c r="Y161" s="6"/>
      <c r="Z161" s="6"/>
      <c r="AA161" s="124"/>
      <c r="AB161" s="7"/>
    </row>
    <row r="162" ht="18" customHeight="1" spans="19:28">
      <c r="S162" s="9"/>
      <c r="T162" s="110"/>
      <c r="U162" s="111"/>
      <c r="V162" s="2"/>
      <c r="W162" s="6"/>
      <c r="X162" s="6"/>
      <c r="Y162" s="6"/>
      <c r="Z162" s="6"/>
      <c r="AA162" s="124"/>
      <c r="AB162" s="7"/>
    </row>
    <row r="163" ht="18" customHeight="1" spans="19:28">
      <c r="S163" s="9"/>
      <c r="T163" s="110"/>
      <c r="U163" s="111"/>
      <c r="V163" s="2"/>
      <c r="W163" s="6"/>
      <c r="X163" s="6"/>
      <c r="Y163" s="6"/>
      <c r="Z163" s="6"/>
      <c r="AA163" s="124"/>
      <c r="AB163" s="7"/>
    </row>
    <row r="164" ht="18" customHeight="1" spans="19:28">
      <c r="S164" s="9"/>
      <c r="T164" s="110"/>
      <c r="U164" s="111"/>
      <c r="V164" s="2"/>
      <c r="W164" s="6"/>
      <c r="X164" s="6"/>
      <c r="Y164" s="6"/>
      <c r="Z164" s="6"/>
      <c r="AA164" s="124"/>
      <c r="AB164" s="7"/>
    </row>
    <row r="165" ht="18" customHeight="1" spans="19:28">
      <c r="S165" s="9"/>
      <c r="T165" s="110"/>
      <c r="U165" s="111"/>
      <c r="V165" s="2"/>
      <c r="W165" s="6"/>
      <c r="X165" s="6"/>
      <c r="Y165" s="6"/>
      <c r="Z165" s="6"/>
      <c r="AA165" s="124"/>
      <c r="AB165" s="7"/>
    </row>
    <row r="166" ht="18" customHeight="1" spans="19:28">
      <c r="S166" s="9"/>
      <c r="T166" s="110"/>
      <c r="U166" s="111"/>
      <c r="V166" s="2"/>
      <c r="W166" s="6"/>
      <c r="X166" s="6"/>
      <c r="Y166" s="6"/>
      <c r="Z166" s="6"/>
      <c r="AA166" s="124"/>
      <c r="AB166" s="7"/>
    </row>
    <row r="167" ht="18" customHeight="1" spans="19:28">
      <c r="S167" s="9"/>
      <c r="T167" s="110"/>
      <c r="U167" s="111"/>
      <c r="V167" s="2"/>
      <c r="W167" s="6"/>
      <c r="X167" s="6"/>
      <c r="Y167" s="6"/>
      <c r="Z167" s="6"/>
      <c r="AA167" s="124"/>
      <c r="AB167" s="7"/>
    </row>
    <row r="168" ht="18" customHeight="1" spans="18:28">
      <c r="R168" s="112"/>
      <c r="T168" s="110"/>
      <c r="U168" s="111"/>
      <c r="V168" s="2"/>
      <c r="W168" s="112"/>
      <c r="X168" s="6"/>
      <c r="Y168" s="6"/>
      <c r="Z168" s="6"/>
      <c r="AA168" s="124"/>
      <c r="AB168" s="7"/>
    </row>
    <row r="169" ht="18" customHeight="1" spans="2:28">
      <c r="B169" s="96" t="s">
        <v>245</v>
      </c>
      <c r="C169" s="97">
        <v>985293704</v>
      </c>
      <c r="D169" s="97" t="s">
        <v>246</v>
      </c>
      <c r="E169" s="97">
        <v>16741725510</v>
      </c>
      <c r="F169" s="97" t="s">
        <v>27</v>
      </c>
      <c r="G169" s="97">
        <v>1000</v>
      </c>
      <c r="H169" s="97">
        <v>18327671812</v>
      </c>
      <c r="I169" s="97" t="s">
        <v>247</v>
      </c>
      <c r="J169" s="100" t="s">
        <v>29</v>
      </c>
      <c r="K169" s="98" t="s">
        <v>248</v>
      </c>
      <c r="L169" s="96" t="s">
        <v>249</v>
      </c>
      <c r="M169" s="101"/>
      <c r="N169" s="101"/>
      <c r="O169" s="101"/>
      <c r="P169" s="101"/>
      <c r="Q169" s="101"/>
      <c r="R169" s="103">
        <v>0</v>
      </c>
      <c r="S169" s="113"/>
      <c r="T169" s="114"/>
      <c r="U169" s="114"/>
      <c r="V169" s="103">
        <v>0</v>
      </c>
      <c r="W169" s="114"/>
      <c r="X169" s="115"/>
      <c r="Y169" s="125"/>
      <c r="Z169" s="125" t="s">
        <v>31</v>
      </c>
      <c r="AA169" s="126">
        <v>43900</v>
      </c>
      <c r="AB169" s="127" t="s">
        <v>250</v>
      </c>
    </row>
    <row r="170" ht="18" customHeight="1" spans="2:28">
      <c r="B170" s="96" t="s">
        <v>251</v>
      </c>
      <c r="C170" s="97">
        <v>730141036</v>
      </c>
      <c r="D170" s="97" t="s">
        <v>252</v>
      </c>
      <c r="E170" s="97">
        <v>16572204406</v>
      </c>
      <c r="F170" s="97" t="s">
        <v>27</v>
      </c>
      <c r="G170" s="97">
        <v>1000</v>
      </c>
      <c r="H170" s="97">
        <v>17720254512</v>
      </c>
      <c r="I170" s="97" t="s">
        <v>253</v>
      </c>
      <c r="J170" s="102" t="s">
        <v>103</v>
      </c>
      <c r="K170" s="98" t="s">
        <v>254</v>
      </c>
      <c r="L170" s="96" t="s">
        <v>251</v>
      </c>
      <c r="M170" s="101"/>
      <c r="N170" s="101"/>
      <c r="O170" s="101"/>
      <c r="P170" s="101"/>
      <c r="Q170" s="101"/>
      <c r="R170" s="103">
        <v>0</v>
      </c>
      <c r="S170" s="103"/>
      <c r="T170" s="116"/>
      <c r="U170" s="101"/>
      <c r="V170" s="103">
        <v>0</v>
      </c>
      <c r="W170" s="101"/>
      <c r="X170" s="116"/>
      <c r="Y170" s="128"/>
      <c r="Z170" s="125" t="s">
        <v>31</v>
      </c>
      <c r="AA170" s="126">
        <v>43900</v>
      </c>
      <c r="AB170" s="87" t="s">
        <v>255</v>
      </c>
    </row>
    <row r="171" ht="18" customHeight="1" spans="2:28">
      <c r="B171" s="96" t="s">
        <v>256</v>
      </c>
      <c r="C171" s="97">
        <v>515679021</v>
      </c>
      <c r="D171" s="97" t="s">
        <v>257</v>
      </c>
      <c r="E171" s="97">
        <v>17136314955</v>
      </c>
      <c r="F171" s="97" t="s">
        <v>27</v>
      </c>
      <c r="G171" s="97">
        <v>1000</v>
      </c>
      <c r="H171" s="97">
        <v>18771691121</v>
      </c>
      <c r="I171" s="97" t="s">
        <v>258</v>
      </c>
      <c r="J171" s="102" t="s">
        <v>103</v>
      </c>
      <c r="K171" s="98" t="s">
        <v>259</v>
      </c>
      <c r="L171" s="96" t="s">
        <v>256</v>
      </c>
      <c r="M171" s="101"/>
      <c r="N171" s="101"/>
      <c r="O171" s="103"/>
      <c r="P171" s="103"/>
      <c r="Q171" s="103"/>
      <c r="R171" s="103">
        <v>0</v>
      </c>
      <c r="S171" s="117"/>
      <c r="T171" s="118"/>
      <c r="U171" s="101"/>
      <c r="V171" s="103">
        <f t="shared" ref="V171:V177" si="13">R171-S171</f>
        <v>0</v>
      </c>
      <c r="W171" s="101"/>
      <c r="X171" s="119"/>
      <c r="Y171" s="128"/>
      <c r="Z171" s="125" t="s">
        <v>31</v>
      </c>
      <c r="AA171" s="126">
        <v>43900</v>
      </c>
      <c r="AB171" s="8" t="s">
        <v>260</v>
      </c>
    </row>
    <row r="172" ht="18" customHeight="1" spans="2:28">
      <c r="B172" s="96" t="s">
        <v>261</v>
      </c>
      <c r="C172" s="97">
        <v>719471634</v>
      </c>
      <c r="D172" s="97" t="s">
        <v>262</v>
      </c>
      <c r="E172" s="97">
        <v>17038923341</v>
      </c>
      <c r="F172" s="97" t="s">
        <v>27</v>
      </c>
      <c r="G172" s="97">
        <v>1000</v>
      </c>
      <c r="H172" s="97">
        <v>18771691121</v>
      </c>
      <c r="I172" s="97" t="s">
        <v>258</v>
      </c>
      <c r="J172" s="102" t="s">
        <v>103</v>
      </c>
      <c r="K172" s="98" t="s">
        <v>259</v>
      </c>
      <c r="L172" s="96" t="s">
        <v>261</v>
      </c>
      <c r="M172" s="101"/>
      <c r="N172" s="101"/>
      <c r="O172" s="103"/>
      <c r="P172" s="103"/>
      <c r="Q172" s="103"/>
      <c r="R172" s="103">
        <v>0</v>
      </c>
      <c r="S172" s="117"/>
      <c r="T172" s="118"/>
      <c r="U172" s="101"/>
      <c r="V172" s="103">
        <f t="shared" si="13"/>
        <v>0</v>
      </c>
      <c r="W172" s="101"/>
      <c r="X172" s="119"/>
      <c r="Y172" s="128"/>
      <c r="Z172" s="125" t="s">
        <v>31</v>
      </c>
      <c r="AA172" s="126">
        <v>43900</v>
      </c>
      <c r="AB172" s="8" t="s">
        <v>260</v>
      </c>
    </row>
    <row r="173" ht="18" customHeight="1" spans="2:28">
      <c r="B173" s="96" t="s">
        <v>272</v>
      </c>
      <c r="C173" s="97">
        <v>647648359</v>
      </c>
      <c r="D173" s="97" t="s">
        <v>273</v>
      </c>
      <c r="E173" s="97">
        <v>17136314527</v>
      </c>
      <c r="F173" s="97" t="s">
        <v>27</v>
      </c>
      <c r="G173" s="97">
        <v>1000</v>
      </c>
      <c r="H173" s="97">
        <v>18771691121</v>
      </c>
      <c r="I173" s="97" t="s">
        <v>258</v>
      </c>
      <c r="J173" s="102" t="s">
        <v>103</v>
      </c>
      <c r="K173" s="98" t="s">
        <v>259</v>
      </c>
      <c r="L173" s="96" t="s">
        <v>272</v>
      </c>
      <c r="M173" s="101"/>
      <c r="N173" s="101"/>
      <c r="O173" s="103"/>
      <c r="P173" s="103"/>
      <c r="Q173" s="103"/>
      <c r="R173" s="103">
        <v>0</v>
      </c>
      <c r="S173" s="103">
        <v>0</v>
      </c>
      <c r="T173" s="118"/>
      <c r="U173" s="101"/>
      <c r="V173" s="117">
        <f t="shared" si="13"/>
        <v>0</v>
      </c>
      <c r="W173" s="101"/>
      <c r="X173" s="119"/>
      <c r="Y173" s="128"/>
      <c r="Z173" s="125" t="s">
        <v>31</v>
      </c>
      <c r="AA173" s="126">
        <v>43900</v>
      </c>
      <c r="AB173" s="127" t="s">
        <v>267</v>
      </c>
    </row>
    <row r="174" ht="18" customHeight="1" spans="2:28">
      <c r="B174" s="96" t="s">
        <v>276</v>
      </c>
      <c r="C174" s="97">
        <v>101163642</v>
      </c>
      <c r="D174" s="97" t="s">
        <v>277</v>
      </c>
      <c r="E174" s="97">
        <v>17136314558</v>
      </c>
      <c r="F174" s="97" t="s">
        <v>27</v>
      </c>
      <c r="G174" s="97">
        <v>1000</v>
      </c>
      <c r="H174" s="97">
        <v>18771691121</v>
      </c>
      <c r="I174" s="97" t="s">
        <v>258</v>
      </c>
      <c r="J174" s="102" t="s">
        <v>103</v>
      </c>
      <c r="K174" s="98" t="s">
        <v>259</v>
      </c>
      <c r="L174" s="96" t="s">
        <v>276</v>
      </c>
      <c r="M174" s="101"/>
      <c r="N174" s="101"/>
      <c r="O174" s="103"/>
      <c r="P174" s="103"/>
      <c r="Q174" s="103"/>
      <c r="R174" s="103">
        <v>0</v>
      </c>
      <c r="S174" s="103">
        <v>0</v>
      </c>
      <c r="T174" s="118"/>
      <c r="U174" s="101"/>
      <c r="V174" s="117">
        <f t="shared" si="13"/>
        <v>0</v>
      </c>
      <c r="W174" s="101"/>
      <c r="X174" s="119"/>
      <c r="Y174" s="128"/>
      <c r="Z174" s="125" t="s">
        <v>31</v>
      </c>
      <c r="AA174" s="126">
        <v>43900</v>
      </c>
      <c r="AB174" s="127" t="s">
        <v>267</v>
      </c>
    </row>
    <row r="175" s="1" customFormat="1" ht="19.9" customHeight="1" spans="2:28">
      <c r="B175" s="96" t="s">
        <v>282</v>
      </c>
      <c r="C175" s="98">
        <v>395276041</v>
      </c>
      <c r="D175" s="98" t="s">
        <v>283</v>
      </c>
      <c r="E175" s="97">
        <v>17102786762</v>
      </c>
      <c r="F175" s="97" t="s">
        <v>27</v>
      </c>
      <c r="G175" s="97">
        <v>1000</v>
      </c>
      <c r="H175" s="97">
        <v>13545435217</v>
      </c>
      <c r="I175" s="97" t="s">
        <v>284</v>
      </c>
      <c r="J175" s="104" t="s">
        <v>285</v>
      </c>
      <c r="K175" s="98" t="s">
        <v>286</v>
      </c>
      <c r="L175" s="96" t="s">
        <v>282</v>
      </c>
      <c r="M175" s="101"/>
      <c r="N175" s="101"/>
      <c r="O175" s="105"/>
      <c r="P175" s="105"/>
      <c r="Q175" s="105"/>
      <c r="R175" s="103">
        <v>0</v>
      </c>
      <c r="S175" s="103">
        <v>0</v>
      </c>
      <c r="T175" s="118"/>
      <c r="U175" s="120"/>
      <c r="V175" s="117">
        <f t="shared" si="13"/>
        <v>0</v>
      </c>
      <c r="W175" s="101"/>
      <c r="X175" s="116"/>
      <c r="Y175" s="128"/>
      <c r="Z175" s="125" t="s">
        <v>31</v>
      </c>
      <c r="AA175" s="126">
        <v>43901</v>
      </c>
      <c r="AB175" s="8" t="s">
        <v>287</v>
      </c>
    </row>
    <row r="176" ht="18" customHeight="1" spans="2:28">
      <c r="B176" s="96" t="s">
        <v>268</v>
      </c>
      <c r="C176" s="97">
        <v>141266250</v>
      </c>
      <c r="D176" s="97" t="s">
        <v>269</v>
      </c>
      <c r="E176" s="97">
        <v>17136318067</v>
      </c>
      <c r="F176" s="97" t="s">
        <v>27</v>
      </c>
      <c r="G176" s="97">
        <v>1000</v>
      </c>
      <c r="H176" s="97">
        <v>18771691121</v>
      </c>
      <c r="I176" s="97" t="s">
        <v>258</v>
      </c>
      <c r="J176" s="102" t="s">
        <v>103</v>
      </c>
      <c r="K176" s="98" t="s">
        <v>259</v>
      </c>
      <c r="L176" s="96" t="s">
        <v>268</v>
      </c>
      <c r="M176" s="101"/>
      <c r="N176" s="101"/>
      <c r="O176" s="103"/>
      <c r="P176" s="103"/>
      <c r="Q176" s="103"/>
      <c r="R176" s="103">
        <v>63.09</v>
      </c>
      <c r="S176" s="103">
        <v>0</v>
      </c>
      <c r="T176" s="118"/>
      <c r="U176" s="96" t="s">
        <v>1838</v>
      </c>
      <c r="V176" s="117">
        <f t="shared" si="13"/>
        <v>63.09</v>
      </c>
      <c r="W176" s="101"/>
      <c r="X176" s="119"/>
      <c r="Y176" s="128"/>
      <c r="Z176" s="125" t="s">
        <v>31</v>
      </c>
      <c r="AA176" s="126">
        <v>43900</v>
      </c>
      <c r="AB176" s="127" t="s">
        <v>267</v>
      </c>
    </row>
    <row r="177" ht="18" customHeight="1" spans="2:28">
      <c r="B177" s="96" t="s">
        <v>263</v>
      </c>
      <c r="C177" s="97">
        <v>288411305</v>
      </c>
      <c r="D177" s="97" t="s">
        <v>264</v>
      </c>
      <c r="E177" s="97">
        <v>17192710423</v>
      </c>
      <c r="F177" s="97" t="s">
        <v>27</v>
      </c>
      <c r="G177" s="97">
        <v>1000</v>
      </c>
      <c r="H177" s="97">
        <v>13545476959</v>
      </c>
      <c r="I177" s="97" t="s">
        <v>265</v>
      </c>
      <c r="J177" s="102" t="s">
        <v>103</v>
      </c>
      <c r="K177" s="98" t="s">
        <v>266</v>
      </c>
      <c r="L177" s="96" t="s">
        <v>263</v>
      </c>
      <c r="M177" s="101"/>
      <c r="N177" s="101"/>
      <c r="O177" s="101"/>
      <c r="P177" s="101"/>
      <c r="Q177" s="101"/>
      <c r="R177" s="117">
        <v>100</v>
      </c>
      <c r="S177" s="117">
        <v>100</v>
      </c>
      <c r="T177" s="118" t="s">
        <v>1836</v>
      </c>
      <c r="U177" s="101"/>
      <c r="V177" s="117">
        <f t="shared" si="13"/>
        <v>0</v>
      </c>
      <c r="W177" s="101"/>
      <c r="X177" s="98"/>
      <c r="Y177" s="128"/>
      <c r="Z177" s="125" t="s">
        <v>31</v>
      </c>
      <c r="AA177" s="126">
        <v>43913</v>
      </c>
      <c r="AB177" s="8" t="s">
        <v>267</v>
      </c>
    </row>
    <row r="178" ht="18" customHeight="1" spans="2:28">
      <c r="B178" s="96" t="s">
        <v>270</v>
      </c>
      <c r="C178" s="97">
        <v>274605584</v>
      </c>
      <c r="D178" s="97" t="s">
        <v>271</v>
      </c>
      <c r="E178" s="97">
        <v>17136314513</v>
      </c>
      <c r="F178" s="97" t="s">
        <v>27</v>
      </c>
      <c r="G178" s="97">
        <v>1000</v>
      </c>
      <c r="H178" s="97">
        <v>18771691121</v>
      </c>
      <c r="I178" s="97" t="s">
        <v>258</v>
      </c>
      <c r="J178" s="102" t="s">
        <v>103</v>
      </c>
      <c r="K178" s="98" t="s">
        <v>259</v>
      </c>
      <c r="L178" s="96" t="s">
        <v>270</v>
      </c>
      <c r="M178" s="101"/>
      <c r="N178" s="101"/>
      <c r="O178" s="103"/>
      <c r="P178" s="103"/>
      <c r="Q178" s="103"/>
      <c r="R178" s="117">
        <v>460.67</v>
      </c>
      <c r="S178" s="117">
        <v>460.67</v>
      </c>
      <c r="T178" s="118" t="s">
        <v>1836</v>
      </c>
      <c r="U178" s="101"/>
      <c r="V178" s="117">
        <f t="shared" ref="V178:V185" si="14">R178-S178</f>
        <v>0</v>
      </c>
      <c r="W178" s="101"/>
      <c r="X178" s="119"/>
      <c r="Y178" s="128"/>
      <c r="Z178" s="125" t="s">
        <v>31</v>
      </c>
      <c r="AA178" s="126">
        <v>43900</v>
      </c>
      <c r="AB178" s="127" t="s">
        <v>267</v>
      </c>
    </row>
    <row r="179" ht="18" customHeight="1" spans="2:28">
      <c r="B179" s="96" t="s">
        <v>274</v>
      </c>
      <c r="C179" s="97">
        <v>534588053</v>
      </c>
      <c r="D179" s="97" t="s">
        <v>275</v>
      </c>
      <c r="E179" s="97">
        <v>17136314573</v>
      </c>
      <c r="F179" s="97" t="s">
        <v>27</v>
      </c>
      <c r="G179" s="97">
        <v>1000</v>
      </c>
      <c r="H179" s="97">
        <v>18771691121</v>
      </c>
      <c r="I179" s="97" t="s">
        <v>258</v>
      </c>
      <c r="J179" s="102" t="s">
        <v>103</v>
      </c>
      <c r="K179" s="98" t="s">
        <v>259</v>
      </c>
      <c r="L179" s="96" t="s">
        <v>274</v>
      </c>
      <c r="M179" s="101"/>
      <c r="N179" s="101"/>
      <c r="O179" s="103"/>
      <c r="P179" s="103"/>
      <c r="Q179" s="103"/>
      <c r="R179" s="117">
        <v>463.09</v>
      </c>
      <c r="S179" s="117">
        <v>463.09</v>
      </c>
      <c r="T179" s="118" t="s">
        <v>1836</v>
      </c>
      <c r="U179" s="101"/>
      <c r="V179" s="117">
        <f t="shared" si="14"/>
        <v>0</v>
      </c>
      <c r="W179" s="101"/>
      <c r="X179" s="119"/>
      <c r="Y179" s="128"/>
      <c r="Z179" s="125" t="s">
        <v>31</v>
      </c>
      <c r="AA179" s="126">
        <v>43900</v>
      </c>
      <c r="AB179" s="127" t="s">
        <v>267</v>
      </c>
    </row>
    <row r="180" ht="18" customHeight="1" spans="2:28">
      <c r="B180" s="96" t="s">
        <v>278</v>
      </c>
      <c r="C180" s="97">
        <v>623832015</v>
      </c>
      <c r="D180" s="97" t="s">
        <v>279</v>
      </c>
      <c r="E180" s="97">
        <v>17038923194</v>
      </c>
      <c r="F180" s="97" t="s">
        <v>27</v>
      </c>
      <c r="G180" s="97">
        <v>1000</v>
      </c>
      <c r="H180" s="97">
        <v>18771691121</v>
      </c>
      <c r="I180" s="97" t="s">
        <v>258</v>
      </c>
      <c r="J180" s="102" t="s">
        <v>103</v>
      </c>
      <c r="K180" s="98" t="s">
        <v>259</v>
      </c>
      <c r="L180" s="96" t="s">
        <v>278</v>
      </c>
      <c r="M180" s="101"/>
      <c r="N180" s="101"/>
      <c r="O180" s="103"/>
      <c r="P180" s="103"/>
      <c r="Q180" s="103"/>
      <c r="R180" s="117">
        <v>100</v>
      </c>
      <c r="S180" s="117">
        <v>100</v>
      </c>
      <c r="T180" s="118" t="s">
        <v>1836</v>
      </c>
      <c r="U180" s="101"/>
      <c r="V180" s="117">
        <f t="shared" si="14"/>
        <v>0</v>
      </c>
      <c r="W180" s="101"/>
      <c r="X180" s="119"/>
      <c r="Y180" s="128"/>
      <c r="Z180" s="125" t="s">
        <v>31</v>
      </c>
      <c r="AA180" s="126">
        <v>43900</v>
      </c>
      <c r="AB180" s="127" t="s">
        <v>267</v>
      </c>
    </row>
    <row r="181" ht="18" customHeight="1" spans="2:28">
      <c r="B181" s="96" t="s">
        <v>280</v>
      </c>
      <c r="C181" s="97">
        <v>990298432</v>
      </c>
      <c r="D181" s="97" t="s">
        <v>281</v>
      </c>
      <c r="E181" s="97">
        <v>17038923845</v>
      </c>
      <c r="F181" s="97" t="s">
        <v>27</v>
      </c>
      <c r="G181" s="97">
        <v>1000</v>
      </c>
      <c r="H181" s="97">
        <v>18771691121</v>
      </c>
      <c r="I181" s="97" t="s">
        <v>258</v>
      </c>
      <c r="J181" s="102" t="s">
        <v>103</v>
      </c>
      <c r="K181" s="98" t="s">
        <v>259</v>
      </c>
      <c r="L181" s="96" t="s">
        <v>280</v>
      </c>
      <c r="M181" s="101"/>
      <c r="N181" s="101"/>
      <c r="O181" s="103"/>
      <c r="P181" s="103"/>
      <c r="Q181" s="103"/>
      <c r="R181" s="117">
        <v>100</v>
      </c>
      <c r="S181" s="117">
        <v>100</v>
      </c>
      <c r="T181" s="118" t="s">
        <v>1836</v>
      </c>
      <c r="U181" s="101"/>
      <c r="V181" s="117">
        <f t="shared" si="14"/>
        <v>0</v>
      </c>
      <c r="W181" s="101"/>
      <c r="X181" s="119"/>
      <c r="Y181" s="128"/>
      <c r="Z181" s="125" t="s">
        <v>31</v>
      </c>
      <c r="AA181" s="126">
        <v>43900</v>
      </c>
      <c r="AB181" s="127" t="s">
        <v>267</v>
      </c>
    </row>
    <row r="182" ht="18" customHeight="1" spans="2:28">
      <c r="B182" s="96" t="s">
        <v>288</v>
      </c>
      <c r="C182" s="97">
        <v>514151085</v>
      </c>
      <c r="D182" s="97" t="s">
        <v>289</v>
      </c>
      <c r="E182" s="97">
        <v>17192711257</v>
      </c>
      <c r="F182" s="97" t="s">
        <v>27</v>
      </c>
      <c r="G182" s="97">
        <v>1000</v>
      </c>
      <c r="H182" s="97">
        <v>13545476959</v>
      </c>
      <c r="I182" s="97" t="s">
        <v>265</v>
      </c>
      <c r="J182" s="102" t="s">
        <v>103</v>
      </c>
      <c r="K182" s="98" t="s">
        <v>266</v>
      </c>
      <c r="L182" s="96" t="s">
        <v>288</v>
      </c>
      <c r="M182" s="101"/>
      <c r="N182" s="101"/>
      <c r="O182" s="101"/>
      <c r="P182" s="101"/>
      <c r="Q182" s="101"/>
      <c r="R182" s="117">
        <v>5362.81</v>
      </c>
      <c r="S182" s="122">
        <v>5000</v>
      </c>
      <c r="T182" s="116"/>
      <c r="U182" s="101"/>
      <c r="V182" s="117">
        <f t="shared" si="14"/>
        <v>362.81</v>
      </c>
      <c r="W182" s="101"/>
      <c r="X182" s="98"/>
      <c r="Y182" s="128"/>
      <c r="Z182" s="125" t="s">
        <v>31</v>
      </c>
      <c r="AA182" s="126">
        <v>43913</v>
      </c>
      <c r="AB182" s="433" t="s">
        <v>290</v>
      </c>
    </row>
    <row r="183" ht="18" customHeight="1" spans="2:28">
      <c r="B183" s="99" t="s">
        <v>291</v>
      </c>
      <c r="C183" s="97">
        <v>637148920</v>
      </c>
      <c r="D183" s="97" t="s">
        <v>292</v>
      </c>
      <c r="E183" s="97">
        <v>17038924147</v>
      </c>
      <c r="F183" s="97" t="s">
        <v>27</v>
      </c>
      <c r="G183" s="97">
        <v>1000</v>
      </c>
      <c r="H183" s="97">
        <v>13545471531</v>
      </c>
      <c r="I183" s="97" t="s">
        <v>293</v>
      </c>
      <c r="J183" s="106" t="s">
        <v>294</v>
      </c>
      <c r="K183" s="98" t="s">
        <v>295</v>
      </c>
      <c r="L183" s="99" t="s">
        <v>291</v>
      </c>
      <c r="M183" s="101"/>
      <c r="N183" s="101"/>
      <c r="O183" s="101"/>
      <c r="P183" s="101"/>
      <c r="Q183" s="101"/>
      <c r="R183" s="117">
        <v>7846.46</v>
      </c>
      <c r="S183" s="122">
        <v>5000</v>
      </c>
      <c r="T183" s="116"/>
      <c r="U183" s="101"/>
      <c r="V183" s="117">
        <f t="shared" si="14"/>
        <v>2846.46</v>
      </c>
      <c r="W183" s="101"/>
      <c r="X183" s="121"/>
      <c r="Y183" s="128"/>
      <c r="Z183" s="125" t="s">
        <v>31</v>
      </c>
      <c r="AA183" s="126">
        <v>43899</v>
      </c>
      <c r="AB183" s="434" t="s">
        <v>290</v>
      </c>
    </row>
    <row r="184" ht="18" customHeight="1" spans="2:28">
      <c r="B184" s="96" t="s">
        <v>296</v>
      </c>
      <c r="C184" s="97">
        <v>229461254</v>
      </c>
      <c r="D184" s="97" t="s">
        <v>297</v>
      </c>
      <c r="E184" s="97">
        <v>16741725525</v>
      </c>
      <c r="F184" s="97" t="s">
        <v>27</v>
      </c>
      <c r="G184" s="97">
        <v>1000</v>
      </c>
      <c r="H184" s="97">
        <v>18327671812</v>
      </c>
      <c r="I184" s="97" t="s">
        <v>247</v>
      </c>
      <c r="J184" s="102" t="s">
        <v>103</v>
      </c>
      <c r="K184" s="98" t="s">
        <v>298</v>
      </c>
      <c r="L184" s="96" t="s">
        <v>296</v>
      </c>
      <c r="M184" s="101"/>
      <c r="N184" s="101"/>
      <c r="O184" s="103"/>
      <c r="P184" s="103"/>
      <c r="Q184" s="103"/>
      <c r="R184" s="117">
        <v>5069.7</v>
      </c>
      <c r="S184" s="122">
        <v>4969.7</v>
      </c>
      <c r="T184" s="116"/>
      <c r="U184" s="101"/>
      <c r="V184" s="117">
        <f t="shared" si="14"/>
        <v>100</v>
      </c>
      <c r="W184" s="101"/>
      <c r="X184" s="119"/>
      <c r="Y184" s="128"/>
      <c r="Z184" s="125" t="s">
        <v>31</v>
      </c>
      <c r="AA184" s="126">
        <v>43900</v>
      </c>
      <c r="AB184" s="434" t="s">
        <v>290</v>
      </c>
    </row>
    <row r="185" ht="18" customHeight="1" spans="2:28">
      <c r="B185" s="96" t="s">
        <v>299</v>
      </c>
      <c r="C185" s="97">
        <v>605462359</v>
      </c>
      <c r="D185" s="97" t="s">
        <v>300</v>
      </c>
      <c r="E185" s="97">
        <v>17136317532</v>
      </c>
      <c r="F185" s="97" t="s">
        <v>27</v>
      </c>
      <c r="G185" s="97">
        <v>1000</v>
      </c>
      <c r="H185" s="97">
        <v>18771691121</v>
      </c>
      <c r="I185" s="97" t="s">
        <v>258</v>
      </c>
      <c r="J185" s="102" t="s">
        <v>103</v>
      </c>
      <c r="K185" s="98" t="s">
        <v>259</v>
      </c>
      <c r="L185" s="96" t="s">
        <v>299</v>
      </c>
      <c r="M185" s="101"/>
      <c r="N185" s="101"/>
      <c r="O185" s="103"/>
      <c r="P185" s="103"/>
      <c r="Q185" s="103"/>
      <c r="R185" s="117">
        <v>5067.43</v>
      </c>
      <c r="S185" s="122">
        <v>5067.43</v>
      </c>
      <c r="T185" s="116"/>
      <c r="U185" s="101"/>
      <c r="V185" s="117">
        <f t="shared" si="14"/>
        <v>0</v>
      </c>
      <c r="W185" s="101"/>
      <c r="X185" s="119"/>
      <c r="Y185" s="128"/>
      <c r="Z185" s="125" t="s">
        <v>31</v>
      </c>
      <c r="AA185" s="126">
        <v>43900</v>
      </c>
      <c r="AB185" s="434" t="s">
        <v>290</v>
      </c>
    </row>
    <row r="186" ht="18" customHeight="1" spans="2:28">
      <c r="B186" s="96" t="s">
        <v>301</v>
      </c>
      <c r="C186" s="97">
        <v>117582424</v>
      </c>
      <c r="D186" s="97" t="s">
        <v>302</v>
      </c>
      <c r="E186" s="97">
        <v>17136314430</v>
      </c>
      <c r="F186" s="97" t="s">
        <v>27</v>
      </c>
      <c r="G186" s="97">
        <v>1000</v>
      </c>
      <c r="H186" s="97">
        <v>18771691121</v>
      </c>
      <c r="I186" s="97" t="s">
        <v>258</v>
      </c>
      <c r="J186" s="102" t="s">
        <v>103</v>
      </c>
      <c r="K186" s="98" t="s">
        <v>259</v>
      </c>
      <c r="L186" s="96" t="s">
        <v>301</v>
      </c>
      <c r="M186" s="101"/>
      <c r="N186" s="101"/>
      <c r="O186" s="103"/>
      <c r="P186" s="103"/>
      <c r="Q186" s="103"/>
      <c r="R186" s="117">
        <v>4985.34</v>
      </c>
      <c r="S186" s="122">
        <v>4985.34</v>
      </c>
      <c r="T186" s="116"/>
      <c r="U186" s="101"/>
      <c r="V186" s="117">
        <f t="shared" ref="V186:V201" si="15">R186-S186</f>
        <v>0</v>
      </c>
      <c r="W186" s="101"/>
      <c r="X186" s="119"/>
      <c r="Y186" s="128"/>
      <c r="Z186" s="125" t="s">
        <v>31</v>
      </c>
      <c r="AA186" s="126">
        <v>43900</v>
      </c>
      <c r="AB186" s="434" t="s">
        <v>290</v>
      </c>
    </row>
    <row r="187" ht="18" customHeight="1" spans="2:28">
      <c r="B187" s="96" t="s">
        <v>303</v>
      </c>
      <c r="C187" s="97">
        <v>230124385</v>
      </c>
      <c r="D187" s="97" t="s">
        <v>304</v>
      </c>
      <c r="E187" s="97">
        <v>17136314618</v>
      </c>
      <c r="F187" s="97" t="s">
        <v>27</v>
      </c>
      <c r="G187" s="97">
        <v>1000</v>
      </c>
      <c r="H187" s="97">
        <v>18771691121</v>
      </c>
      <c r="I187" s="97" t="s">
        <v>258</v>
      </c>
      <c r="J187" s="102" t="s">
        <v>103</v>
      </c>
      <c r="K187" s="98" t="s">
        <v>259</v>
      </c>
      <c r="L187" s="96" t="s">
        <v>303</v>
      </c>
      <c r="M187" s="101"/>
      <c r="N187" s="101"/>
      <c r="O187" s="103"/>
      <c r="P187" s="103"/>
      <c r="Q187" s="103"/>
      <c r="R187" s="117">
        <v>5359.36</v>
      </c>
      <c r="S187" s="122">
        <v>5000</v>
      </c>
      <c r="T187" s="116"/>
      <c r="U187" s="101"/>
      <c r="V187" s="117">
        <f t="shared" si="15"/>
        <v>359.36</v>
      </c>
      <c r="W187" s="101"/>
      <c r="X187" s="119"/>
      <c r="Y187" s="128"/>
      <c r="Z187" s="125" t="s">
        <v>31</v>
      </c>
      <c r="AA187" s="126">
        <v>43900</v>
      </c>
      <c r="AB187" s="434" t="s">
        <v>290</v>
      </c>
    </row>
    <row r="188" ht="18" customHeight="1" spans="2:28">
      <c r="B188" s="96" t="s">
        <v>305</v>
      </c>
      <c r="C188" s="97">
        <v>567946654</v>
      </c>
      <c r="D188" s="97" t="s">
        <v>306</v>
      </c>
      <c r="E188" s="97">
        <v>17136314591</v>
      </c>
      <c r="F188" s="97" t="s">
        <v>27</v>
      </c>
      <c r="G188" s="97">
        <v>1000</v>
      </c>
      <c r="H188" s="97">
        <v>18771691121</v>
      </c>
      <c r="I188" s="97" t="s">
        <v>258</v>
      </c>
      <c r="J188" s="102" t="s">
        <v>103</v>
      </c>
      <c r="K188" s="98" t="s">
        <v>259</v>
      </c>
      <c r="L188" s="96" t="s">
        <v>305</v>
      </c>
      <c r="M188" s="101"/>
      <c r="N188" s="101"/>
      <c r="O188" s="103"/>
      <c r="P188" s="103"/>
      <c r="Q188" s="103"/>
      <c r="R188" s="117">
        <v>5364.74</v>
      </c>
      <c r="S188" s="122">
        <v>5364.74</v>
      </c>
      <c r="T188" s="116"/>
      <c r="U188" s="101"/>
      <c r="V188" s="117">
        <f t="shared" si="15"/>
        <v>0</v>
      </c>
      <c r="W188" s="101"/>
      <c r="X188" s="119"/>
      <c r="Y188" s="128"/>
      <c r="Z188" s="125" t="s">
        <v>31</v>
      </c>
      <c r="AA188" s="126">
        <v>43900</v>
      </c>
      <c r="AB188" s="434" t="s">
        <v>290</v>
      </c>
    </row>
    <row r="189" ht="18" customHeight="1" spans="2:28">
      <c r="B189" s="96" t="s">
        <v>307</v>
      </c>
      <c r="C189" s="97">
        <v>834087938</v>
      </c>
      <c r="D189" s="97" t="s">
        <v>308</v>
      </c>
      <c r="E189" s="97">
        <v>17187465103</v>
      </c>
      <c r="F189" s="97" t="s">
        <v>27</v>
      </c>
      <c r="G189" s="97">
        <v>1000</v>
      </c>
      <c r="H189" s="97">
        <v>18771691121</v>
      </c>
      <c r="I189" s="97" t="s">
        <v>258</v>
      </c>
      <c r="J189" s="102" t="s">
        <v>103</v>
      </c>
      <c r="K189" s="98" t="s">
        <v>259</v>
      </c>
      <c r="L189" s="96" t="s">
        <v>307</v>
      </c>
      <c r="M189" s="101"/>
      <c r="N189" s="101"/>
      <c r="O189" s="103"/>
      <c r="P189" s="103"/>
      <c r="Q189" s="103"/>
      <c r="R189" s="117">
        <v>5062.47</v>
      </c>
      <c r="S189" s="122">
        <v>5062.47</v>
      </c>
      <c r="T189" s="116"/>
      <c r="U189" s="101"/>
      <c r="V189" s="117">
        <f t="shared" si="15"/>
        <v>0</v>
      </c>
      <c r="W189" s="101"/>
      <c r="X189" s="119"/>
      <c r="Y189" s="128"/>
      <c r="Z189" s="125" t="s">
        <v>31</v>
      </c>
      <c r="AA189" s="126">
        <v>43900</v>
      </c>
      <c r="AB189" s="434" t="s">
        <v>290</v>
      </c>
    </row>
    <row r="190" ht="18" customHeight="1" spans="2:28">
      <c r="B190" s="96" t="s">
        <v>309</v>
      </c>
      <c r="C190" s="97">
        <v>706434286</v>
      </c>
      <c r="D190" s="97" t="s">
        <v>310</v>
      </c>
      <c r="E190" s="97">
        <v>17038924117</v>
      </c>
      <c r="F190" s="97" t="s">
        <v>27</v>
      </c>
      <c r="G190" s="97">
        <v>1000</v>
      </c>
      <c r="H190" s="97">
        <v>18771691121</v>
      </c>
      <c r="I190" s="97" t="s">
        <v>258</v>
      </c>
      <c r="J190" s="102" t="s">
        <v>103</v>
      </c>
      <c r="K190" s="98" t="s">
        <v>259</v>
      </c>
      <c r="L190" s="96" t="s">
        <v>309</v>
      </c>
      <c r="M190" s="101"/>
      <c r="N190" s="101"/>
      <c r="O190" s="103"/>
      <c r="P190" s="103"/>
      <c r="Q190" s="103"/>
      <c r="R190" s="117">
        <v>5068.24</v>
      </c>
      <c r="S190" s="122">
        <v>4968.24</v>
      </c>
      <c r="T190" s="116"/>
      <c r="U190" s="101"/>
      <c r="V190" s="117">
        <f t="shared" si="15"/>
        <v>100</v>
      </c>
      <c r="W190" s="101"/>
      <c r="X190" s="119"/>
      <c r="Y190" s="128"/>
      <c r="Z190" s="125" t="s">
        <v>31</v>
      </c>
      <c r="AA190" s="126">
        <v>43900</v>
      </c>
      <c r="AB190" s="434" t="s">
        <v>290</v>
      </c>
    </row>
    <row r="191" ht="18" customHeight="1" spans="2:28">
      <c r="B191" s="96" t="s">
        <v>311</v>
      </c>
      <c r="C191" s="98">
        <v>600949022</v>
      </c>
      <c r="D191" s="98" t="s">
        <v>312</v>
      </c>
      <c r="E191" s="97">
        <v>16741725285</v>
      </c>
      <c r="F191" s="97" t="s">
        <v>27</v>
      </c>
      <c r="G191" s="97">
        <v>1000</v>
      </c>
      <c r="H191" s="97">
        <v>13545445297</v>
      </c>
      <c r="I191" s="97" t="s">
        <v>313</v>
      </c>
      <c r="J191" s="100" t="s">
        <v>29</v>
      </c>
      <c r="K191" s="98" t="s">
        <v>314</v>
      </c>
      <c r="L191" s="96" t="s">
        <v>311</v>
      </c>
      <c r="M191" s="101"/>
      <c r="N191" s="101"/>
      <c r="O191" s="105"/>
      <c r="P191" s="105"/>
      <c r="Q191" s="105"/>
      <c r="R191" s="117">
        <v>6055.86</v>
      </c>
      <c r="S191" s="122">
        <v>5000</v>
      </c>
      <c r="T191" s="116"/>
      <c r="U191" s="101"/>
      <c r="V191" s="117">
        <f t="shared" si="15"/>
        <v>1055.86</v>
      </c>
      <c r="W191" s="101"/>
      <c r="X191" s="116"/>
      <c r="Y191" s="128"/>
      <c r="Z191" s="125" t="s">
        <v>31</v>
      </c>
      <c r="AA191" s="126">
        <v>43901</v>
      </c>
      <c r="AB191" s="435" t="s">
        <v>290</v>
      </c>
    </row>
    <row r="192" ht="18" customHeight="1" spans="2:28">
      <c r="B192" s="96" t="s">
        <v>315</v>
      </c>
      <c r="C192" s="98">
        <v>868392926</v>
      </c>
      <c r="D192" s="98" t="s">
        <v>316</v>
      </c>
      <c r="E192" s="97">
        <v>16741725283</v>
      </c>
      <c r="F192" s="97" t="s">
        <v>27</v>
      </c>
      <c r="G192" s="97">
        <v>1000</v>
      </c>
      <c r="H192" s="97">
        <v>13545445297</v>
      </c>
      <c r="I192" s="97" t="s">
        <v>313</v>
      </c>
      <c r="J192" s="100" t="s">
        <v>29</v>
      </c>
      <c r="K192" s="98" t="s">
        <v>314</v>
      </c>
      <c r="L192" s="96" t="s">
        <v>315</v>
      </c>
      <c r="M192" s="101"/>
      <c r="N192" s="101"/>
      <c r="O192" s="105"/>
      <c r="P192" s="105"/>
      <c r="Q192" s="105"/>
      <c r="R192" s="117">
        <v>4964.38</v>
      </c>
      <c r="S192" s="122">
        <v>4964.38</v>
      </c>
      <c r="T192" s="116"/>
      <c r="U192" s="101"/>
      <c r="V192" s="117">
        <f t="shared" si="15"/>
        <v>0</v>
      </c>
      <c r="W192" s="101"/>
      <c r="X192" s="116"/>
      <c r="Y192" s="128"/>
      <c r="Z192" s="125" t="s">
        <v>31</v>
      </c>
      <c r="AA192" s="126">
        <v>43900</v>
      </c>
      <c r="AB192" s="433" t="s">
        <v>290</v>
      </c>
    </row>
    <row r="193" ht="18" customHeight="1" spans="2:28">
      <c r="B193" s="96" t="s">
        <v>317</v>
      </c>
      <c r="C193" s="98">
        <v>927559283</v>
      </c>
      <c r="D193" s="98" t="s">
        <v>318</v>
      </c>
      <c r="E193" s="97">
        <v>16741725264</v>
      </c>
      <c r="F193" s="97" t="s">
        <v>27</v>
      </c>
      <c r="G193" s="97">
        <v>1000</v>
      </c>
      <c r="H193" s="97">
        <v>13545445297</v>
      </c>
      <c r="I193" s="97" t="s">
        <v>313</v>
      </c>
      <c r="J193" s="100" t="s">
        <v>29</v>
      </c>
      <c r="K193" s="98" t="s">
        <v>314</v>
      </c>
      <c r="L193" s="96" t="s">
        <v>317</v>
      </c>
      <c r="M193" s="101"/>
      <c r="N193" s="101"/>
      <c r="O193" s="105"/>
      <c r="P193" s="105"/>
      <c r="Q193" s="105"/>
      <c r="R193" s="117">
        <v>5463.38</v>
      </c>
      <c r="S193" s="122">
        <v>5000</v>
      </c>
      <c r="T193" s="116"/>
      <c r="U193" s="101"/>
      <c r="V193" s="117">
        <f t="shared" si="15"/>
        <v>463.38</v>
      </c>
      <c r="W193" s="101"/>
      <c r="X193" s="116"/>
      <c r="Y193" s="128"/>
      <c r="Z193" s="125" t="s">
        <v>31</v>
      </c>
      <c r="AA193" s="126">
        <v>43900</v>
      </c>
      <c r="AB193" s="435" t="s">
        <v>290</v>
      </c>
    </row>
    <row r="194" ht="18" customHeight="1" spans="2:28">
      <c r="B194" s="96" t="s">
        <v>319</v>
      </c>
      <c r="C194" s="98">
        <v>809146708</v>
      </c>
      <c r="D194" s="98" t="s">
        <v>320</v>
      </c>
      <c r="E194" s="97">
        <v>16741725263</v>
      </c>
      <c r="F194" s="97" t="s">
        <v>27</v>
      </c>
      <c r="G194" s="97">
        <v>1000</v>
      </c>
      <c r="H194" s="97">
        <v>13545445297</v>
      </c>
      <c r="I194" s="97" t="s">
        <v>313</v>
      </c>
      <c r="J194" s="100" t="s">
        <v>29</v>
      </c>
      <c r="K194" s="98" t="s">
        <v>314</v>
      </c>
      <c r="L194" s="96" t="s">
        <v>319</v>
      </c>
      <c r="M194" s="101"/>
      <c r="N194" s="101"/>
      <c r="O194" s="105"/>
      <c r="P194" s="105"/>
      <c r="Q194" s="105"/>
      <c r="R194" s="117">
        <v>4966.92</v>
      </c>
      <c r="S194" s="122">
        <v>4966.92</v>
      </c>
      <c r="T194" s="116"/>
      <c r="U194" s="101"/>
      <c r="V194" s="117">
        <f t="shared" si="15"/>
        <v>0</v>
      </c>
      <c r="W194" s="101"/>
      <c r="X194" s="116"/>
      <c r="Y194" s="128"/>
      <c r="Z194" s="125" t="s">
        <v>31</v>
      </c>
      <c r="AA194" s="126">
        <v>43900</v>
      </c>
      <c r="AB194" s="433" t="s">
        <v>290</v>
      </c>
    </row>
    <row r="195" ht="18" customHeight="1" spans="2:28">
      <c r="B195" s="96" t="s">
        <v>321</v>
      </c>
      <c r="C195" s="98">
        <v>248256426</v>
      </c>
      <c r="D195" s="98" t="s">
        <v>322</v>
      </c>
      <c r="E195" s="97">
        <v>16741725262</v>
      </c>
      <c r="F195" s="97" t="s">
        <v>27</v>
      </c>
      <c r="G195" s="97">
        <v>1000</v>
      </c>
      <c r="H195" s="97">
        <v>13545445297</v>
      </c>
      <c r="I195" s="97" t="s">
        <v>313</v>
      </c>
      <c r="J195" s="100" t="s">
        <v>29</v>
      </c>
      <c r="K195" s="98" t="s">
        <v>314</v>
      </c>
      <c r="L195" s="96" t="s">
        <v>321</v>
      </c>
      <c r="M195" s="101"/>
      <c r="N195" s="101"/>
      <c r="O195" s="105"/>
      <c r="P195" s="105"/>
      <c r="Q195" s="105"/>
      <c r="R195" s="117">
        <v>5063.97</v>
      </c>
      <c r="S195" s="122">
        <v>4963.97</v>
      </c>
      <c r="T195" s="116"/>
      <c r="U195" s="101"/>
      <c r="V195" s="117">
        <f t="shared" si="15"/>
        <v>100</v>
      </c>
      <c r="W195" s="101"/>
      <c r="X195" s="116"/>
      <c r="Y195" s="128"/>
      <c r="Z195" s="125" t="s">
        <v>31</v>
      </c>
      <c r="AA195" s="126">
        <v>43900</v>
      </c>
      <c r="AB195" s="433" t="s">
        <v>290</v>
      </c>
    </row>
    <row r="196" ht="18" customHeight="1" spans="2:28">
      <c r="B196" s="96" t="s">
        <v>323</v>
      </c>
      <c r="C196" s="98" t="s">
        <v>324</v>
      </c>
      <c r="D196" s="98" t="s">
        <v>325</v>
      </c>
      <c r="E196" s="97">
        <v>16741725269</v>
      </c>
      <c r="F196" s="97" t="s">
        <v>27</v>
      </c>
      <c r="G196" s="97">
        <v>1000</v>
      </c>
      <c r="H196" s="97">
        <v>13545445297</v>
      </c>
      <c r="I196" s="97" t="s">
        <v>313</v>
      </c>
      <c r="J196" s="104" t="s">
        <v>285</v>
      </c>
      <c r="K196" s="98" t="s">
        <v>314</v>
      </c>
      <c r="L196" s="96" t="s">
        <v>323</v>
      </c>
      <c r="M196" s="101"/>
      <c r="N196" s="101"/>
      <c r="O196" s="105"/>
      <c r="P196" s="105"/>
      <c r="Q196" s="105"/>
      <c r="R196" s="117">
        <v>4867.65</v>
      </c>
      <c r="S196" s="122">
        <v>4867.65</v>
      </c>
      <c r="T196" s="116"/>
      <c r="U196" s="101"/>
      <c r="V196" s="117">
        <f t="shared" si="15"/>
        <v>0</v>
      </c>
      <c r="W196" s="101"/>
      <c r="X196" s="116"/>
      <c r="Y196" s="128"/>
      <c r="Z196" s="125" t="s">
        <v>31</v>
      </c>
      <c r="AA196" s="126">
        <v>43900</v>
      </c>
      <c r="AB196" s="433" t="s">
        <v>290</v>
      </c>
    </row>
    <row r="197" ht="18" customHeight="1" spans="2:28">
      <c r="B197" s="96" t="s">
        <v>326</v>
      </c>
      <c r="C197" s="98" t="s">
        <v>327</v>
      </c>
      <c r="D197" s="98" t="s">
        <v>328</v>
      </c>
      <c r="E197" s="97">
        <v>16741725281</v>
      </c>
      <c r="F197" s="97" t="s">
        <v>27</v>
      </c>
      <c r="G197" s="97">
        <v>1000</v>
      </c>
      <c r="H197" s="97">
        <v>13545445297</v>
      </c>
      <c r="I197" s="97" t="s">
        <v>313</v>
      </c>
      <c r="J197" s="104" t="s">
        <v>285</v>
      </c>
      <c r="K197" s="98" t="s">
        <v>314</v>
      </c>
      <c r="L197" s="96" t="s">
        <v>326</v>
      </c>
      <c r="M197" s="101"/>
      <c r="N197" s="101"/>
      <c r="O197" s="105"/>
      <c r="P197" s="105"/>
      <c r="Q197" s="105"/>
      <c r="R197" s="117">
        <v>4964.81</v>
      </c>
      <c r="S197" s="122">
        <v>4964.81</v>
      </c>
      <c r="T197" s="116"/>
      <c r="U197" s="101"/>
      <c r="V197" s="117">
        <f t="shared" si="15"/>
        <v>0</v>
      </c>
      <c r="W197" s="101"/>
      <c r="X197" s="116"/>
      <c r="Y197" s="128"/>
      <c r="Z197" s="125" t="s">
        <v>31</v>
      </c>
      <c r="AA197" s="126">
        <v>43900</v>
      </c>
      <c r="AB197" s="433" t="s">
        <v>290</v>
      </c>
    </row>
    <row r="198" ht="18" customHeight="1" spans="2:28">
      <c r="B198" s="96" t="s">
        <v>329</v>
      </c>
      <c r="C198" s="97">
        <v>240462320</v>
      </c>
      <c r="D198" s="97" t="s">
        <v>330</v>
      </c>
      <c r="E198" s="97">
        <v>16741725277</v>
      </c>
      <c r="F198" s="97" t="s">
        <v>27</v>
      </c>
      <c r="G198" s="97">
        <v>1000</v>
      </c>
      <c r="H198" s="97">
        <v>13545445297</v>
      </c>
      <c r="I198" s="97" t="s">
        <v>313</v>
      </c>
      <c r="J198" s="104" t="s">
        <v>285</v>
      </c>
      <c r="K198" s="98" t="s">
        <v>314</v>
      </c>
      <c r="L198" s="96" t="s">
        <v>329</v>
      </c>
      <c r="M198" s="101"/>
      <c r="N198" s="101"/>
      <c r="O198" s="105"/>
      <c r="P198" s="105"/>
      <c r="Q198" s="105"/>
      <c r="R198" s="117">
        <v>5359.39</v>
      </c>
      <c r="S198" s="122">
        <v>5000</v>
      </c>
      <c r="T198" s="116"/>
      <c r="U198" s="101"/>
      <c r="V198" s="117">
        <f t="shared" si="15"/>
        <v>359.39</v>
      </c>
      <c r="W198" s="101"/>
      <c r="X198" s="116"/>
      <c r="Y198" s="128"/>
      <c r="Z198" s="125" t="s">
        <v>31</v>
      </c>
      <c r="AA198" s="126">
        <v>43900</v>
      </c>
      <c r="AB198" s="433" t="s">
        <v>290</v>
      </c>
    </row>
    <row r="199" ht="18" customHeight="1" spans="2:28">
      <c r="B199" s="96" t="s">
        <v>331</v>
      </c>
      <c r="C199" s="98">
        <v>518476655</v>
      </c>
      <c r="D199" s="98" t="s">
        <v>332</v>
      </c>
      <c r="E199" s="97">
        <v>16741725274</v>
      </c>
      <c r="F199" s="97" t="s">
        <v>27</v>
      </c>
      <c r="G199" s="97">
        <v>1000</v>
      </c>
      <c r="H199" s="97">
        <v>13545445297</v>
      </c>
      <c r="I199" s="97" t="s">
        <v>313</v>
      </c>
      <c r="J199" s="104" t="s">
        <v>285</v>
      </c>
      <c r="K199" s="98" t="s">
        <v>314</v>
      </c>
      <c r="L199" s="96" t="s">
        <v>331</v>
      </c>
      <c r="M199" s="101"/>
      <c r="N199" s="101"/>
      <c r="O199" s="105"/>
      <c r="P199" s="105"/>
      <c r="Q199" s="105"/>
      <c r="R199" s="117">
        <v>5066.01</v>
      </c>
      <c r="S199" s="122">
        <v>4966.01</v>
      </c>
      <c r="T199" s="116"/>
      <c r="U199" s="101"/>
      <c r="V199" s="117">
        <f t="shared" si="15"/>
        <v>100</v>
      </c>
      <c r="W199" s="101"/>
      <c r="X199" s="116"/>
      <c r="Y199" s="128"/>
      <c r="Z199" s="125" t="s">
        <v>31</v>
      </c>
      <c r="AA199" s="126">
        <v>43900</v>
      </c>
      <c r="AB199" s="433" t="s">
        <v>290</v>
      </c>
    </row>
    <row r="200" ht="18" customHeight="1" spans="2:28">
      <c r="B200" s="96" t="s">
        <v>333</v>
      </c>
      <c r="C200" s="98">
        <v>919193170</v>
      </c>
      <c r="D200" s="98" t="s">
        <v>334</v>
      </c>
      <c r="E200" s="97">
        <v>16741725248</v>
      </c>
      <c r="F200" s="97" t="s">
        <v>27</v>
      </c>
      <c r="G200" s="97">
        <v>1000</v>
      </c>
      <c r="H200" s="97">
        <v>13545445297</v>
      </c>
      <c r="I200" s="97" t="s">
        <v>313</v>
      </c>
      <c r="J200" s="104" t="s">
        <v>285</v>
      </c>
      <c r="K200" s="98" t="s">
        <v>314</v>
      </c>
      <c r="L200" s="96" t="s">
        <v>333</v>
      </c>
      <c r="M200" s="101"/>
      <c r="N200" s="101"/>
      <c r="O200" s="105"/>
      <c r="P200" s="105"/>
      <c r="Q200" s="105"/>
      <c r="R200" s="117">
        <v>5065.14</v>
      </c>
      <c r="S200" s="122">
        <v>4965.14</v>
      </c>
      <c r="T200" s="116"/>
      <c r="U200" s="101"/>
      <c r="V200" s="117">
        <f t="shared" si="15"/>
        <v>100</v>
      </c>
      <c r="W200" s="101"/>
      <c r="X200" s="116"/>
      <c r="Y200" s="128"/>
      <c r="Z200" s="125" t="s">
        <v>31</v>
      </c>
      <c r="AA200" s="126">
        <v>43900</v>
      </c>
      <c r="AB200" s="433" t="s">
        <v>290</v>
      </c>
    </row>
    <row r="201" ht="18" customHeight="1" spans="2:28">
      <c r="B201" s="96" t="s">
        <v>335</v>
      </c>
      <c r="C201" s="98">
        <v>565096184</v>
      </c>
      <c r="D201" s="98" t="s">
        <v>336</v>
      </c>
      <c r="E201" s="97">
        <v>16741725272</v>
      </c>
      <c r="F201" s="97" t="s">
        <v>27</v>
      </c>
      <c r="G201" s="97">
        <v>1000</v>
      </c>
      <c r="H201" s="97">
        <v>13545445297</v>
      </c>
      <c r="I201" s="97" t="s">
        <v>313</v>
      </c>
      <c r="J201" s="104" t="s">
        <v>285</v>
      </c>
      <c r="K201" s="98" t="s">
        <v>314</v>
      </c>
      <c r="L201" s="96" t="s">
        <v>335</v>
      </c>
      <c r="M201" s="101"/>
      <c r="N201" s="101"/>
      <c r="O201" s="105"/>
      <c r="P201" s="105"/>
      <c r="Q201" s="105"/>
      <c r="R201" s="117">
        <v>5064.6</v>
      </c>
      <c r="S201" s="122">
        <v>4964.6</v>
      </c>
      <c r="T201" s="116"/>
      <c r="U201" s="101"/>
      <c r="V201" s="117">
        <f t="shared" si="15"/>
        <v>100</v>
      </c>
      <c r="W201" s="101"/>
      <c r="X201" s="116"/>
      <c r="Y201" s="128"/>
      <c r="Z201" s="125" t="s">
        <v>31</v>
      </c>
      <c r="AA201" s="126">
        <v>43900</v>
      </c>
      <c r="AB201" s="433" t="s">
        <v>290</v>
      </c>
    </row>
    <row r="202" ht="18" customHeight="1" spans="2:28">
      <c r="B202" s="99" t="s">
        <v>337</v>
      </c>
      <c r="C202" s="97">
        <v>735320582</v>
      </c>
      <c r="D202" s="97" t="s">
        <v>338</v>
      </c>
      <c r="E202" s="97">
        <v>17038951548</v>
      </c>
      <c r="F202" s="97" t="s">
        <v>27</v>
      </c>
      <c r="G202" s="97">
        <v>1000</v>
      </c>
      <c r="H202" s="97">
        <v>13545471531</v>
      </c>
      <c r="I202" s="97" t="s">
        <v>293</v>
      </c>
      <c r="J202" s="106" t="s">
        <v>294</v>
      </c>
      <c r="K202" s="98" t="s">
        <v>295</v>
      </c>
      <c r="L202" s="99" t="s">
        <v>337</v>
      </c>
      <c r="M202" s="101"/>
      <c r="N202" s="101"/>
      <c r="O202" s="101"/>
      <c r="P202" s="101"/>
      <c r="Q202" s="101"/>
      <c r="R202" s="103">
        <v>7947.31</v>
      </c>
      <c r="S202" s="101"/>
      <c r="T202" s="116"/>
      <c r="U202" s="101"/>
      <c r="V202" s="103">
        <v>7947.31</v>
      </c>
      <c r="W202" s="101"/>
      <c r="X202" s="98"/>
      <c r="Y202" s="128"/>
      <c r="Z202" s="125" t="s">
        <v>31</v>
      </c>
      <c r="AA202" s="126">
        <v>43899</v>
      </c>
      <c r="AB202" s="8" t="s">
        <v>339</v>
      </c>
    </row>
    <row r="203" ht="18" customHeight="1" spans="2:28">
      <c r="B203" s="99" t="s">
        <v>340</v>
      </c>
      <c r="C203" s="97">
        <v>229392527</v>
      </c>
      <c r="D203" s="97" t="s">
        <v>341</v>
      </c>
      <c r="E203" s="97">
        <v>17038923488</v>
      </c>
      <c r="F203" s="97" t="s">
        <v>27</v>
      </c>
      <c r="G203" s="97">
        <v>1000</v>
      </c>
      <c r="H203" s="97">
        <v>13545471531</v>
      </c>
      <c r="I203" s="97" t="s">
        <v>293</v>
      </c>
      <c r="J203" s="106" t="s">
        <v>294</v>
      </c>
      <c r="K203" s="98" t="s">
        <v>295</v>
      </c>
      <c r="L203" s="99" t="s">
        <v>340</v>
      </c>
      <c r="M203" s="101"/>
      <c r="N203" s="101"/>
      <c r="O203" s="101"/>
      <c r="P203" s="101"/>
      <c r="Q203" s="101"/>
      <c r="R203" s="103">
        <v>8042.78</v>
      </c>
      <c r="S203" s="101"/>
      <c r="T203" s="116"/>
      <c r="U203" s="101"/>
      <c r="V203" s="103">
        <v>8042.78</v>
      </c>
      <c r="W203" s="101"/>
      <c r="X203" s="121"/>
      <c r="Y203" s="128"/>
      <c r="Z203" s="125" t="s">
        <v>31</v>
      </c>
      <c r="AA203" s="126">
        <v>43899</v>
      </c>
      <c r="AB203" s="8" t="s">
        <v>339</v>
      </c>
    </row>
    <row r="204" ht="18" customHeight="1" spans="2:28">
      <c r="B204" s="99" t="s">
        <v>342</v>
      </c>
      <c r="C204" s="97">
        <v>647158845</v>
      </c>
      <c r="D204" s="97" t="s">
        <v>343</v>
      </c>
      <c r="E204" s="97">
        <v>17038923532</v>
      </c>
      <c r="F204" s="97" t="s">
        <v>27</v>
      </c>
      <c r="G204" s="97">
        <v>1000</v>
      </c>
      <c r="H204" s="97">
        <v>13545471531</v>
      </c>
      <c r="I204" s="97" t="s">
        <v>293</v>
      </c>
      <c r="J204" s="106" t="s">
        <v>294</v>
      </c>
      <c r="K204" s="98" t="s">
        <v>295</v>
      </c>
      <c r="L204" s="99" t="s">
        <v>342</v>
      </c>
      <c r="M204" s="101"/>
      <c r="N204" s="101"/>
      <c r="O204" s="101"/>
      <c r="P204" s="101"/>
      <c r="Q204" s="101"/>
      <c r="R204" s="103">
        <v>7448.88</v>
      </c>
      <c r="S204" s="101"/>
      <c r="T204" s="116"/>
      <c r="U204" s="101"/>
      <c r="V204" s="103">
        <v>7448.88</v>
      </c>
      <c r="W204" s="101"/>
      <c r="X204" s="121"/>
      <c r="Y204" s="128"/>
      <c r="Z204" s="125" t="s">
        <v>31</v>
      </c>
      <c r="AA204" s="126">
        <v>43899</v>
      </c>
      <c r="AB204" s="8" t="s">
        <v>339</v>
      </c>
    </row>
    <row r="205" ht="18" customHeight="1" spans="2:28">
      <c r="B205" s="99" t="s">
        <v>344</v>
      </c>
      <c r="C205" s="97">
        <v>661667253</v>
      </c>
      <c r="D205" s="97" t="s">
        <v>345</v>
      </c>
      <c r="E205" s="97">
        <v>17038923434</v>
      </c>
      <c r="F205" s="97" t="s">
        <v>27</v>
      </c>
      <c r="G205" s="97">
        <v>1000</v>
      </c>
      <c r="H205" s="97">
        <v>13545471531</v>
      </c>
      <c r="I205" s="97" t="s">
        <v>293</v>
      </c>
      <c r="J205" s="106" t="s">
        <v>294</v>
      </c>
      <c r="K205" s="98" t="s">
        <v>295</v>
      </c>
      <c r="L205" s="99" t="s">
        <v>344</v>
      </c>
      <c r="M205" s="101"/>
      <c r="N205" s="101"/>
      <c r="O205" s="101"/>
      <c r="P205" s="101"/>
      <c r="Q205" s="101"/>
      <c r="R205" s="103">
        <v>7947.52</v>
      </c>
      <c r="S205" s="101"/>
      <c r="T205" s="116"/>
      <c r="U205" s="101"/>
      <c r="V205" s="103">
        <v>7947.52</v>
      </c>
      <c r="W205" s="101"/>
      <c r="X205" s="121"/>
      <c r="Y205" s="128"/>
      <c r="Z205" s="125" t="s">
        <v>31</v>
      </c>
      <c r="AA205" s="126">
        <v>43899</v>
      </c>
      <c r="AB205" s="8" t="s">
        <v>339</v>
      </c>
    </row>
    <row r="206" ht="18" customHeight="1" spans="2:28">
      <c r="B206" s="99" t="s">
        <v>346</v>
      </c>
      <c r="C206" s="97">
        <v>849761626</v>
      </c>
      <c r="D206" s="97" t="s">
        <v>347</v>
      </c>
      <c r="E206" s="97">
        <v>17038923894</v>
      </c>
      <c r="F206" s="97" t="s">
        <v>27</v>
      </c>
      <c r="G206" s="97">
        <v>1000</v>
      </c>
      <c r="H206" s="97">
        <v>13545471531</v>
      </c>
      <c r="I206" s="97" t="s">
        <v>293</v>
      </c>
      <c r="J206" s="106" t="s">
        <v>294</v>
      </c>
      <c r="K206" s="98" t="s">
        <v>295</v>
      </c>
      <c r="L206" s="99" t="s">
        <v>346</v>
      </c>
      <c r="M206" s="101"/>
      <c r="N206" s="101"/>
      <c r="O206" s="101"/>
      <c r="P206" s="101"/>
      <c r="Q206" s="101"/>
      <c r="R206" s="103">
        <v>9043.25</v>
      </c>
      <c r="S206" s="101"/>
      <c r="T206" s="116"/>
      <c r="U206" s="101"/>
      <c r="V206" s="103">
        <v>9043.25</v>
      </c>
      <c r="W206" s="101"/>
      <c r="X206" s="121"/>
      <c r="Y206" s="128"/>
      <c r="Z206" s="125" t="s">
        <v>31</v>
      </c>
      <c r="AA206" s="126">
        <v>43899</v>
      </c>
      <c r="AB206" s="8" t="s">
        <v>339</v>
      </c>
    </row>
    <row r="207" ht="18" customHeight="1" spans="2:28">
      <c r="B207" s="99" t="s">
        <v>348</v>
      </c>
      <c r="C207" s="97">
        <v>967460844</v>
      </c>
      <c r="D207" s="97" t="s">
        <v>349</v>
      </c>
      <c r="E207" s="97">
        <v>17038923481</v>
      </c>
      <c r="F207" s="97" t="s">
        <v>27</v>
      </c>
      <c r="G207" s="97">
        <v>1000</v>
      </c>
      <c r="H207" s="97">
        <v>13545471531</v>
      </c>
      <c r="I207" s="97" t="s">
        <v>293</v>
      </c>
      <c r="J207" s="106" t="s">
        <v>294</v>
      </c>
      <c r="K207" s="98" t="s">
        <v>295</v>
      </c>
      <c r="L207" s="99" t="s">
        <v>348</v>
      </c>
      <c r="M207" s="101"/>
      <c r="N207" s="101"/>
      <c r="O207" s="101"/>
      <c r="P207" s="101"/>
      <c r="Q207" s="101"/>
      <c r="R207" s="103">
        <v>18178.48</v>
      </c>
      <c r="S207" s="101"/>
      <c r="T207" s="116"/>
      <c r="U207" s="101"/>
      <c r="V207" s="103">
        <v>18178.48</v>
      </c>
      <c r="W207" s="101"/>
      <c r="X207" s="121"/>
      <c r="Y207" s="128"/>
      <c r="Z207" s="125" t="s">
        <v>31</v>
      </c>
      <c r="AA207" s="126">
        <v>43899</v>
      </c>
      <c r="AB207" s="8" t="s">
        <v>339</v>
      </c>
    </row>
    <row r="208" ht="18" customHeight="1" spans="2:28">
      <c r="B208" s="99" t="s">
        <v>350</v>
      </c>
      <c r="C208" s="97">
        <v>152203414</v>
      </c>
      <c r="D208" s="97" t="s">
        <v>351</v>
      </c>
      <c r="E208" s="97">
        <v>17038923402</v>
      </c>
      <c r="F208" s="97" t="s">
        <v>27</v>
      </c>
      <c r="G208" s="97">
        <v>1000</v>
      </c>
      <c r="H208" s="97">
        <v>13545471531</v>
      </c>
      <c r="I208" s="97" t="s">
        <v>293</v>
      </c>
      <c r="J208" s="106" t="s">
        <v>294</v>
      </c>
      <c r="K208" s="98" t="s">
        <v>295</v>
      </c>
      <c r="L208" s="99" t="s">
        <v>350</v>
      </c>
      <c r="M208" s="101"/>
      <c r="N208" s="101"/>
      <c r="O208" s="101"/>
      <c r="P208" s="101"/>
      <c r="Q208" s="101"/>
      <c r="R208" s="103">
        <v>8938.96</v>
      </c>
      <c r="S208" s="101"/>
      <c r="T208" s="116"/>
      <c r="U208" s="101"/>
      <c r="V208" s="103">
        <v>8938.96</v>
      </c>
      <c r="W208" s="101"/>
      <c r="X208" s="121"/>
      <c r="Y208" s="128"/>
      <c r="Z208" s="125" t="s">
        <v>31</v>
      </c>
      <c r="AA208" s="126">
        <v>43899</v>
      </c>
      <c r="AB208" s="8" t="s">
        <v>339</v>
      </c>
    </row>
    <row r="209" ht="18" customHeight="1" spans="2:28">
      <c r="B209" s="96" t="s">
        <v>352</v>
      </c>
      <c r="C209" s="97">
        <v>177404577</v>
      </c>
      <c r="D209" s="97" t="s">
        <v>353</v>
      </c>
      <c r="E209" s="97">
        <v>17192710631</v>
      </c>
      <c r="F209" s="97" t="s">
        <v>27</v>
      </c>
      <c r="G209" s="97">
        <v>1000</v>
      </c>
      <c r="H209" s="97">
        <v>13545476959</v>
      </c>
      <c r="I209" s="97" t="s">
        <v>265</v>
      </c>
      <c r="J209" s="132" t="s">
        <v>109</v>
      </c>
      <c r="K209" s="98" t="s">
        <v>266</v>
      </c>
      <c r="L209" s="96" t="s">
        <v>352</v>
      </c>
      <c r="M209" s="101"/>
      <c r="N209" s="101"/>
      <c r="O209" s="101"/>
      <c r="P209" s="101"/>
      <c r="Q209" s="101"/>
      <c r="R209" s="103">
        <v>9427.27</v>
      </c>
      <c r="S209" s="101"/>
      <c r="T209" s="116"/>
      <c r="U209" s="101"/>
      <c r="V209" s="103">
        <v>9427.27</v>
      </c>
      <c r="W209" s="101"/>
      <c r="X209" s="98"/>
      <c r="Y209" s="128"/>
      <c r="Z209" s="125" t="s">
        <v>31</v>
      </c>
      <c r="AA209" s="126">
        <v>43913</v>
      </c>
      <c r="AB209" s="8" t="s">
        <v>354</v>
      </c>
    </row>
    <row r="210" ht="18" customHeight="1" spans="2:28">
      <c r="B210" s="96" t="s">
        <v>355</v>
      </c>
      <c r="C210" s="97">
        <v>390026986</v>
      </c>
      <c r="D210" s="97" t="s">
        <v>356</v>
      </c>
      <c r="E210" s="97">
        <v>17192711244</v>
      </c>
      <c r="F210" s="97" t="s">
        <v>27</v>
      </c>
      <c r="G210" s="97">
        <v>1000</v>
      </c>
      <c r="H210" s="97">
        <v>13545476959</v>
      </c>
      <c r="I210" s="97" t="s">
        <v>265</v>
      </c>
      <c r="J210" s="102" t="s">
        <v>103</v>
      </c>
      <c r="K210" s="98" t="s">
        <v>266</v>
      </c>
      <c r="L210" s="96" t="s">
        <v>355</v>
      </c>
      <c r="M210" s="101"/>
      <c r="N210" s="101"/>
      <c r="O210" s="101"/>
      <c r="P210" s="101"/>
      <c r="Q210" s="101"/>
      <c r="R210" s="103">
        <v>9925.98</v>
      </c>
      <c r="S210" s="101"/>
      <c r="T210" s="116"/>
      <c r="U210" s="101"/>
      <c r="V210" s="103">
        <v>9925.98</v>
      </c>
      <c r="W210" s="101"/>
      <c r="X210" s="98"/>
      <c r="Y210" s="128"/>
      <c r="Z210" s="125" t="s">
        <v>31</v>
      </c>
      <c r="AA210" s="126">
        <v>43913</v>
      </c>
      <c r="AB210" s="8" t="s">
        <v>354</v>
      </c>
    </row>
    <row r="211" ht="18" customHeight="1" spans="2:28">
      <c r="B211" s="96" t="s">
        <v>357</v>
      </c>
      <c r="C211" s="97">
        <v>756148087</v>
      </c>
      <c r="D211" s="97" t="s">
        <v>358</v>
      </c>
      <c r="E211" s="97">
        <v>17192711441</v>
      </c>
      <c r="F211" s="97" t="s">
        <v>27</v>
      </c>
      <c r="G211" s="97">
        <v>1000</v>
      </c>
      <c r="H211" s="97">
        <v>13545476959</v>
      </c>
      <c r="I211" s="97" t="s">
        <v>265</v>
      </c>
      <c r="J211" s="102" t="s">
        <v>103</v>
      </c>
      <c r="K211" s="98" t="s">
        <v>266</v>
      </c>
      <c r="L211" s="96" t="s">
        <v>357</v>
      </c>
      <c r="M211" s="101"/>
      <c r="N211" s="101"/>
      <c r="O211" s="101"/>
      <c r="P211" s="101"/>
      <c r="Q211" s="101"/>
      <c r="R211" s="103">
        <v>9928.5</v>
      </c>
      <c r="S211" s="101"/>
      <c r="T211" s="116"/>
      <c r="U211" s="101"/>
      <c r="V211" s="103">
        <v>9928.5</v>
      </c>
      <c r="W211" s="101"/>
      <c r="X211" s="98"/>
      <c r="Y211" s="128"/>
      <c r="Z211" s="125" t="s">
        <v>31</v>
      </c>
      <c r="AA211" s="126">
        <v>43913</v>
      </c>
      <c r="AB211" s="8" t="s">
        <v>354</v>
      </c>
    </row>
    <row r="212" ht="18" customHeight="1" spans="2:28">
      <c r="B212" s="96" t="s">
        <v>359</v>
      </c>
      <c r="C212" s="97">
        <v>109633496</v>
      </c>
      <c r="D212" s="97" t="s">
        <v>360</v>
      </c>
      <c r="E212" s="97">
        <v>17192715426</v>
      </c>
      <c r="F212" s="97" t="s">
        <v>27</v>
      </c>
      <c r="G212" s="97">
        <v>1000</v>
      </c>
      <c r="H212" s="97">
        <v>18672882330</v>
      </c>
      <c r="I212" s="97" t="s">
        <v>361</v>
      </c>
      <c r="J212" s="132" t="s">
        <v>109</v>
      </c>
      <c r="K212" s="98" t="s">
        <v>362</v>
      </c>
      <c r="L212" s="96" t="s">
        <v>359</v>
      </c>
      <c r="M212" s="101"/>
      <c r="N212" s="101"/>
      <c r="O212" s="101"/>
      <c r="P212" s="101"/>
      <c r="Q212" s="101"/>
      <c r="R212" s="103">
        <v>5057.25</v>
      </c>
      <c r="S212" s="101"/>
      <c r="T212" s="116"/>
      <c r="U212" s="101"/>
      <c r="V212" s="103">
        <v>5057.25</v>
      </c>
      <c r="W212" s="101"/>
      <c r="X212" s="98"/>
      <c r="Y212" s="128"/>
      <c r="Z212" s="125" t="s">
        <v>31</v>
      </c>
      <c r="AA212" s="126">
        <v>43913</v>
      </c>
      <c r="AB212" s="8" t="s">
        <v>354</v>
      </c>
    </row>
    <row r="213" ht="18" customHeight="1" spans="2:28">
      <c r="B213" s="96" t="s">
        <v>363</v>
      </c>
      <c r="C213" s="97">
        <v>412391049</v>
      </c>
      <c r="D213" s="97" t="s">
        <v>364</v>
      </c>
      <c r="E213" s="97">
        <v>17192715574</v>
      </c>
      <c r="F213" s="97" t="s">
        <v>27</v>
      </c>
      <c r="G213" s="97">
        <v>1000</v>
      </c>
      <c r="H213" s="97">
        <v>18672882330</v>
      </c>
      <c r="I213" s="97" t="s">
        <v>361</v>
      </c>
      <c r="J213" s="132" t="s">
        <v>109</v>
      </c>
      <c r="K213" s="98" t="s">
        <v>362</v>
      </c>
      <c r="L213" s="96" t="s">
        <v>363</v>
      </c>
      <c r="M213" s="101"/>
      <c r="N213" s="101"/>
      <c r="O213" s="101"/>
      <c r="P213" s="101"/>
      <c r="Q213" s="101"/>
      <c r="R213" s="103">
        <v>4962.91</v>
      </c>
      <c r="S213" s="101"/>
      <c r="T213" s="116"/>
      <c r="U213" s="101"/>
      <c r="V213" s="103">
        <v>4962.91</v>
      </c>
      <c r="W213" s="101"/>
      <c r="X213" s="98"/>
      <c r="Y213" s="128"/>
      <c r="Z213" s="125" t="s">
        <v>31</v>
      </c>
      <c r="AA213" s="126">
        <v>43913</v>
      </c>
      <c r="AB213" s="8" t="s">
        <v>354</v>
      </c>
    </row>
    <row r="214" ht="18" customHeight="1" spans="2:28">
      <c r="B214" s="96" t="s">
        <v>365</v>
      </c>
      <c r="C214" s="97">
        <v>298211834</v>
      </c>
      <c r="D214" s="97" t="s">
        <v>366</v>
      </c>
      <c r="E214" s="97">
        <v>17192714574</v>
      </c>
      <c r="F214" s="97" t="s">
        <v>27</v>
      </c>
      <c r="G214" s="97">
        <v>1000</v>
      </c>
      <c r="H214" s="97">
        <v>18672882330</v>
      </c>
      <c r="I214" s="97" t="s">
        <v>361</v>
      </c>
      <c r="J214" s="133" t="s">
        <v>367</v>
      </c>
      <c r="K214" s="98" t="s">
        <v>362</v>
      </c>
      <c r="L214" s="96" t="s">
        <v>365</v>
      </c>
      <c r="M214" s="101"/>
      <c r="N214" s="101"/>
      <c r="O214" s="101"/>
      <c r="P214" s="101"/>
      <c r="Q214" s="101"/>
      <c r="R214" s="103">
        <v>5099.73</v>
      </c>
      <c r="S214" s="101"/>
      <c r="T214" s="116"/>
      <c r="U214" s="101"/>
      <c r="V214" s="103">
        <v>5099.73</v>
      </c>
      <c r="W214" s="101"/>
      <c r="X214" s="98"/>
      <c r="Y214" s="128"/>
      <c r="Z214" s="125" t="s">
        <v>31</v>
      </c>
      <c r="AA214" s="126">
        <v>43913</v>
      </c>
      <c r="AB214" s="8" t="s">
        <v>354</v>
      </c>
    </row>
    <row r="215" ht="18" customHeight="1" spans="2:28">
      <c r="B215" s="99" t="s">
        <v>368</v>
      </c>
      <c r="C215" s="97">
        <v>815728646</v>
      </c>
      <c r="D215" s="97" t="s">
        <v>369</v>
      </c>
      <c r="E215" s="97">
        <v>16741725461</v>
      </c>
      <c r="F215" s="97" t="s">
        <v>27</v>
      </c>
      <c r="G215" s="97">
        <v>1000</v>
      </c>
      <c r="H215" s="97">
        <v>13545472582</v>
      </c>
      <c r="I215" s="97" t="s">
        <v>370</v>
      </c>
      <c r="J215" s="104" t="s">
        <v>285</v>
      </c>
      <c r="K215" s="98" t="s">
        <v>371</v>
      </c>
      <c r="L215" s="99" t="s">
        <v>368</v>
      </c>
      <c r="M215" s="101"/>
      <c r="N215" s="101"/>
      <c r="O215" s="101"/>
      <c r="P215" s="101"/>
      <c r="Q215" s="101"/>
      <c r="R215" s="103">
        <v>5065.61</v>
      </c>
      <c r="S215" s="101"/>
      <c r="T215" s="116"/>
      <c r="U215" s="101"/>
      <c r="V215" s="103">
        <v>5065.61</v>
      </c>
      <c r="W215" s="101"/>
      <c r="X215" s="98"/>
      <c r="Y215" s="128"/>
      <c r="Z215" s="125" t="s">
        <v>31</v>
      </c>
      <c r="AA215" s="126">
        <v>43896</v>
      </c>
      <c r="AB215" s="8" t="s">
        <v>354</v>
      </c>
    </row>
    <row r="216" ht="18" customHeight="1" spans="2:28">
      <c r="B216" s="99" t="s">
        <v>372</v>
      </c>
      <c r="C216" s="97">
        <v>601707490</v>
      </c>
      <c r="D216" s="97" t="s">
        <v>373</v>
      </c>
      <c r="E216" s="97">
        <v>17038924141</v>
      </c>
      <c r="F216" s="97" t="s">
        <v>27</v>
      </c>
      <c r="G216" s="97">
        <v>1000</v>
      </c>
      <c r="H216" s="97">
        <v>13545471531</v>
      </c>
      <c r="I216" s="97" t="s">
        <v>370</v>
      </c>
      <c r="J216" s="104" t="s">
        <v>285</v>
      </c>
      <c r="K216" s="98" t="s">
        <v>371</v>
      </c>
      <c r="L216" s="99" t="s">
        <v>374</v>
      </c>
      <c r="M216" s="101"/>
      <c r="N216" s="101"/>
      <c r="O216" s="101"/>
      <c r="P216" s="101"/>
      <c r="Q216" s="101"/>
      <c r="R216" s="103">
        <v>5060.26</v>
      </c>
      <c r="S216" s="101"/>
      <c r="T216" s="116"/>
      <c r="U216" s="101"/>
      <c r="V216" s="103">
        <v>5060.26</v>
      </c>
      <c r="W216" s="101"/>
      <c r="X216" s="98"/>
      <c r="Y216" s="128"/>
      <c r="Z216" s="125" t="s">
        <v>31</v>
      </c>
      <c r="AA216" s="126">
        <v>43899</v>
      </c>
      <c r="AB216" s="8" t="s">
        <v>354</v>
      </c>
    </row>
    <row r="217" ht="18" customHeight="1" spans="2:28">
      <c r="B217" s="96" t="s">
        <v>375</v>
      </c>
      <c r="C217" s="97">
        <v>860213570</v>
      </c>
      <c r="D217" s="97" t="s">
        <v>376</v>
      </c>
      <c r="E217" s="97">
        <v>16572875401</v>
      </c>
      <c r="F217" s="97" t="s">
        <v>27</v>
      </c>
      <c r="G217" s="97">
        <v>1000</v>
      </c>
      <c r="H217" s="97">
        <v>17520439418</v>
      </c>
      <c r="I217" s="97" t="s">
        <v>377</v>
      </c>
      <c r="J217" s="104" t="s">
        <v>285</v>
      </c>
      <c r="K217" s="98" t="s">
        <v>378</v>
      </c>
      <c r="L217" s="96" t="s">
        <v>375</v>
      </c>
      <c r="M217" s="101"/>
      <c r="N217" s="101"/>
      <c r="O217" s="101"/>
      <c r="P217" s="101"/>
      <c r="Q217" s="101"/>
      <c r="R217" s="103">
        <v>4961.94</v>
      </c>
      <c r="S217" s="101"/>
      <c r="T217" s="116"/>
      <c r="U217" s="101"/>
      <c r="V217" s="103">
        <v>4961.94</v>
      </c>
      <c r="W217" s="101"/>
      <c r="X217" s="116"/>
      <c r="Y217" s="128"/>
      <c r="Z217" s="125" t="s">
        <v>31</v>
      </c>
      <c r="AA217" s="126">
        <v>43902</v>
      </c>
      <c r="AB217" s="8" t="s">
        <v>354</v>
      </c>
    </row>
    <row r="218" ht="18" customHeight="1" spans="2:28">
      <c r="B218" s="96" t="s">
        <v>379</v>
      </c>
      <c r="C218" s="97">
        <v>155410191</v>
      </c>
      <c r="D218" s="97" t="s">
        <v>380</v>
      </c>
      <c r="E218" s="97">
        <v>16572201245</v>
      </c>
      <c r="F218" s="97" t="s">
        <v>27</v>
      </c>
      <c r="G218" s="97">
        <v>1000</v>
      </c>
      <c r="H218" s="97">
        <v>17720254512</v>
      </c>
      <c r="I218" s="97" t="s">
        <v>253</v>
      </c>
      <c r="J218" s="106" t="s">
        <v>294</v>
      </c>
      <c r="K218" s="98" t="s">
        <v>254</v>
      </c>
      <c r="L218" s="96" t="s">
        <v>379</v>
      </c>
      <c r="M218" s="101"/>
      <c r="N218" s="101"/>
      <c r="O218" s="101"/>
      <c r="P218" s="101"/>
      <c r="Q218" s="101"/>
      <c r="R218" s="103">
        <v>4965.95</v>
      </c>
      <c r="S218" s="101"/>
      <c r="T218" s="116"/>
      <c r="U218" s="101"/>
      <c r="V218" s="103">
        <v>4965.95</v>
      </c>
      <c r="W218" s="101"/>
      <c r="X218" s="116"/>
      <c r="Y218" s="128"/>
      <c r="Z218" s="125" t="s">
        <v>31</v>
      </c>
      <c r="AA218" s="126">
        <v>43899</v>
      </c>
      <c r="AB218" s="8" t="s">
        <v>354</v>
      </c>
    </row>
    <row r="219" ht="18" customHeight="1" spans="2:28">
      <c r="B219" s="96" t="s">
        <v>381</v>
      </c>
      <c r="C219" s="97">
        <v>570793701</v>
      </c>
      <c r="D219" s="97" t="s">
        <v>382</v>
      </c>
      <c r="E219" s="97">
        <v>16572209059</v>
      </c>
      <c r="F219" s="97" t="s">
        <v>27</v>
      </c>
      <c r="G219" s="97">
        <v>1000</v>
      </c>
      <c r="H219" s="97">
        <v>17720254512</v>
      </c>
      <c r="I219" s="97" t="s">
        <v>253</v>
      </c>
      <c r="J219" s="106" t="s">
        <v>294</v>
      </c>
      <c r="K219" s="98" t="s">
        <v>254</v>
      </c>
      <c r="L219" s="96" t="s">
        <v>381</v>
      </c>
      <c r="M219" s="101"/>
      <c r="N219" s="101"/>
      <c r="O219" s="101"/>
      <c r="P219" s="101"/>
      <c r="Q219" s="101"/>
      <c r="R219" s="103">
        <v>4966.11</v>
      </c>
      <c r="S219" s="101"/>
      <c r="T219" s="116"/>
      <c r="U219" s="101"/>
      <c r="V219" s="103">
        <v>4966.11</v>
      </c>
      <c r="W219" s="101"/>
      <c r="X219" s="116"/>
      <c r="Y219" s="128"/>
      <c r="Z219" s="125" t="s">
        <v>31</v>
      </c>
      <c r="AA219" s="126">
        <v>43902</v>
      </c>
      <c r="AB219" s="8" t="s">
        <v>354</v>
      </c>
    </row>
    <row r="220" ht="18" customHeight="1" spans="2:28">
      <c r="B220" s="96" t="s">
        <v>383</v>
      </c>
      <c r="C220" s="97">
        <v>485448072</v>
      </c>
      <c r="D220" s="97" t="s">
        <v>384</v>
      </c>
      <c r="E220" s="97">
        <v>16572209060</v>
      </c>
      <c r="F220" s="97" t="s">
        <v>27</v>
      </c>
      <c r="G220" s="97">
        <v>1000</v>
      </c>
      <c r="H220" s="97">
        <v>17720254512</v>
      </c>
      <c r="I220" s="97" t="s">
        <v>253</v>
      </c>
      <c r="J220" s="106" t="s">
        <v>294</v>
      </c>
      <c r="K220" s="98" t="s">
        <v>254</v>
      </c>
      <c r="L220" s="96" t="s">
        <v>383</v>
      </c>
      <c r="M220" s="101"/>
      <c r="N220" s="101"/>
      <c r="O220" s="101"/>
      <c r="P220" s="101"/>
      <c r="Q220" s="101"/>
      <c r="R220" s="103">
        <v>5069.01</v>
      </c>
      <c r="S220" s="101"/>
      <c r="T220" s="116"/>
      <c r="U220" s="101"/>
      <c r="V220" s="103">
        <v>5069.01</v>
      </c>
      <c r="W220" s="101"/>
      <c r="X220" s="116"/>
      <c r="Y220" s="128"/>
      <c r="Z220" s="125" t="s">
        <v>31</v>
      </c>
      <c r="AA220" s="126">
        <v>43902</v>
      </c>
      <c r="AB220" s="8" t="s">
        <v>354</v>
      </c>
    </row>
    <row r="221" ht="18" customHeight="1" spans="2:28">
      <c r="B221" s="96" t="s">
        <v>385</v>
      </c>
      <c r="C221" s="97">
        <v>653234061</v>
      </c>
      <c r="D221" s="97" t="s">
        <v>386</v>
      </c>
      <c r="E221" s="97">
        <v>16574120978</v>
      </c>
      <c r="F221" s="97" t="s">
        <v>27</v>
      </c>
      <c r="G221" s="97">
        <v>1000</v>
      </c>
      <c r="H221" s="97">
        <v>17720254512</v>
      </c>
      <c r="I221" s="97" t="s">
        <v>253</v>
      </c>
      <c r="J221" s="102" t="s">
        <v>103</v>
      </c>
      <c r="K221" s="98" t="s">
        <v>254</v>
      </c>
      <c r="L221" s="96" t="s">
        <v>385</v>
      </c>
      <c r="M221" s="101"/>
      <c r="N221" s="101"/>
      <c r="O221" s="101"/>
      <c r="P221" s="101"/>
      <c r="Q221" s="101"/>
      <c r="R221" s="103">
        <v>5088.51</v>
      </c>
      <c r="S221" s="101"/>
      <c r="T221" s="116"/>
      <c r="U221" s="101"/>
      <c r="V221" s="103">
        <v>5088.51</v>
      </c>
      <c r="W221" s="101"/>
      <c r="X221" s="116"/>
      <c r="Y221" s="128"/>
      <c r="Z221" s="125" t="s">
        <v>31</v>
      </c>
      <c r="AA221" s="126">
        <v>43902</v>
      </c>
      <c r="AB221" s="8" t="s">
        <v>354</v>
      </c>
    </row>
    <row r="222" ht="18" customHeight="1" spans="2:28">
      <c r="B222" s="96" t="s">
        <v>391</v>
      </c>
      <c r="C222" s="97">
        <v>229594552</v>
      </c>
      <c r="D222" s="97" t="s">
        <v>392</v>
      </c>
      <c r="E222" s="97">
        <v>17192714376</v>
      </c>
      <c r="F222" s="97" t="s">
        <v>27</v>
      </c>
      <c r="G222" s="97">
        <v>1000</v>
      </c>
      <c r="H222" s="97">
        <v>18872118075</v>
      </c>
      <c r="I222" s="97" t="s">
        <v>389</v>
      </c>
      <c r="J222" s="134" t="s">
        <v>170</v>
      </c>
      <c r="K222" s="98" t="s">
        <v>390</v>
      </c>
      <c r="L222" s="96" t="s">
        <v>391</v>
      </c>
      <c r="M222" s="101"/>
      <c r="N222" s="101"/>
      <c r="O222" s="103"/>
      <c r="P222" s="103"/>
      <c r="Q222" s="103"/>
      <c r="R222" s="103">
        <v>9927.39</v>
      </c>
      <c r="S222" s="101"/>
      <c r="T222" s="116"/>
      <c r="U222" s="101"/>
      <c r="V222" s="103">
        <v>9927.39</v>
      </c>
      <c r="W222" s="101"/>
      <c r="X222" s="119"/>
      <c r="Y222" s="128"/>
      <c r="Z222" s="125" t="s">
        <v>31</v>
      </c>
      <c r="AA222" s="126">
        <v>43913</v>
      </c>
      <c r="AB222" s="8" t="s">
        <v>354</v>
      </c>
    </row>
    <row r="223" ht="18" customHeight="1" spans="2:28">
      <c r="B223" s="96" t="s">
        <v>393</v>
      </c>
      <c r="C223" s="97">
        <v>625912468</v>
      </c>
      <c r="D223" s="97" t="s">
        <v>394</v>
      </c>
      <c r="E223" s="97">
        <v>17192714393</v>
      </c>
      <c r="F223" s="97" t="s">
        <v>27</v>
      </c>
      <c r="G223" s="97">
        <v>1000</v>
      </c>
      <c r="H223" s="97">
        <v>18872118075</v>
      </c>
      <c r="I223" s="97" t="s">
        <v>389</v>
      </c>
      <c r="J223" s="100" t="s">
        <v>29</v>
      </c>
      <c r="K223" s="98" t="s">
        <v>390</v>
      </c>
      <c r="L223" s="96" t="s">
        <v>393</v>
      </c>
      <c r="M223" s="101"/>
      <c r="N223" s="101"/>
      <c r="O223" s="103"/>
      <c r="P223" s="103"/>
      <c r="Q223" s="103"/>
      <c r="R223" s="103">
        <v>9730.21</v>
      </c>
      <c r="S223" s="101"/>
      <c r="T223" s="116"/>
      <c r="U223" s="101"/>
      <c r="V223" s="103">
        <v>9730.21</v>
      </c>
      <c r="W223" s="101"/>
      <c r="X223" s="119"/>
      <c r="Y223" s="128"/>
      <c r="Z223" s="125" t="s">
        <v>31</v>
      </c>
      <c r="AA223" s="126">
        <v>43921</v>
      </c>
      <c r="AB223" s="8" t="s">
        <v>354</v>
      </c>
    </row>
    <row r="224" ht="18" customHeight="1" spans="2:28">
      <c r="B224" s="96" t="s">
        <v>395</v>
      </c>
      <c r="C224" s="97">
        <v>477569656</v>
      </c>
      <c r="D224" s="97" t="s">
        <v>396</v>
      </c>
      <c r="E224" s="97">
        <v>16741725447</v>
      </c>
      <c r="F224" s="97" t="s">
        <v>27</v>
      </c>
      <c r="G224" s="97">
        <v>1000</v>
      </c>
      <c r="H224" s="97">
        <v>18327671812</v>
      </c>
      <c r="I224" s="97" t="s">
        <v>247</v>
      </c>
      <c r="J224" s="102" t="s">
        <v>103</v>
      </c>
      <c r="K224" s="98" t="s">
        <v>298</v>
      </c>
      <c r="L224" s="96" t="s">
        <v>395</v>
      </c>
      <c r="M224" s="101"/>
      <c r="N224" s="101"/>
      <c r="O224" s="103"/>
      <c r="P224" s="103"/>
      <c r="Q224" s="103"/>
      <c r="R224" s="103">
        <v>9922.28</v>
      </c>
      <c r="S224" s="101"/>
      <c r="T224" s="116"/>
      <c r="U224" s="101"/>
      <c r="V224" s="103">
        <v>9922.28</v>
      </c>
      <c r="W224" s="101"/>
      <c r="X224" s="119"/>
      <c r="Y224" s="128"/>
      <c r="Z224" s="125" t="s">
        <v>31</v>
      </c>
      <c r="AA224" s="126">
        <v>43900</v>
      </c>
      <c r="AB224" s="8" t="s">
        <v>354</v>
      </c>
    </row>
    <row r="225" ht="18" customHeight="1" spans="2:28">
      <c r="B225" s="96" t="s">
        <v>397</v>
      </c>
      <c r="C225" s="97">
        <v>809839390</v>
      </c>
      <c r="D225" s="97" t="s">
        <v>398</v>
      </c>
      <c r="E225" s="97">
        <v>16741725519</v>
      </c>
      <c r="F225" s="97" t="s">
        <v>27</v>
      </c>
      <c r="G225" s="97">
        <v>1000</v>
      </c>
      <c r="H225" s="97">
        <v>18327671812</v>
      </c>
      <c r="I225" s="97" t="s">
        <v>247</v>
      </c>
      <c r="J225" s="102" t="s">
        <v>103</v>
      </c>
      <c r="K225" s="98" t="s">
        <v>298</v>
      </c>
      <c r="L225" s="96" t="s">
        <v>397</v>
      </c>
      <c r="M225" s="101"/>
      <c r="N225" s="101"/>
      <c r="O225" s="103"/>
      <c r="P225" s="103"/>
      <c r="Q225" s="103"/>
      <c r="R225" s="103">
        <v>9832.14</v>
      </c>
      <c r="S225" s="101"/>
      <c r="T225" s="116"/>
      <c r="U225" s="101"/>
      <c r="V225" s="103">
        <v>9832.14</v>
      </c>
      <c r="W225" s="101"/>
      <c r="X225" s="119"/>
      <c r="Y225" s="128"/>
      <c r="Z225" s="125" t="s">
        <v>31</v>
      </c>
      <c r="AA225" s="126">
        <v>43900</v>
      </c>
      <c r="AB225" s="8" t="s">
        <v>354</v>
      </c>
    </row>
    <row r="226" ht="18" customHeight="1" spans="2:28">
      <c r="B226" s="96" t="s">
        <v>399</v>
      </c>
      <c r="C226" s="97">
        <v>585970429</v>
      </c>
      <c r="D226" s="97" t="s">
        <v>400</v>
      </c>
      <c r="E226" s="97">
        <v>16741725438</v>
      </c>
      <c r="F226" s="97" t="s">
        <v>27</v>
      </c>
      <c r="G226" s="97">
        <v>1000</v>
      </c>
      <c r="H226" s="97">
        <v>18327671812</v>
      </c>
      <c r="I226" s="97" t="s">
        <v>247</v>
      </c>
      <c r="J226" s="100" t="s">
        <v>29</v>
      </c>
      <c r="K226" s="98" t="s">
        <v>298</v>
      </c>
      <c r="L226" s="96" t="s">
        <v>399</v>
      </c>
      <c r="M226" s="101"/>
      <c r="N226" s="101"/>
      <c r="O226" s="103"/>
      <c r="P226" s="103"/>
      <c r="Q226" s="103"/>
      <c r="R226" s="103">
        <v>5061.77</v>
      </c>
      <c r="S226" s="101"/>
      <c r="T226" s="116"/>
      <c r="U226" s="101"/>
      <c r="V226" s="103">
        <v>5061.77</v>
      </c>
      <c r="W226" s="101"/>
      <c r="X226" s="119"/>
      <c r="Y226" s="128"/>
      <c r="Z226" s="125" t="s">
        <v>31</v>
      </c>
      <c r="AA226" s="126">
        <v>43900</v>
      </c>
      <c r="AB226" s="8" t="s">
        <v>354</v>
      </c>
    </row>
    <row r="227" ht="18" customHeight="1" spans="2:28">
      <c r="B227" s="96" t="s">
        <v>401</v>
      </c>
      <c r="C227" s="97">
        <v>447015210</v>
      </c>
      <c r="D227" s="97" t="s">
        <v>402</v>
      </c>
      <c r="E227" s="97">
        <v>17136317385</v>
      </c>
      <c r="F227" s="97" t="s">
        <v>27</v>
      </c>
      <c r="G227" s="97">
        <v>1000</v>
      </c>
      <c r="H227" s="97">
        <v>18771691121</v>
      </c>
      <c r="I227" s="97" t="s">
        <v>258</v>
      </c>
      <c r="J227" s="102" t="s">
        <v>103</v>
      </c>
      <c r="K227" s="98" t="s">
        <v>259</v>
      </c>
      <c r="L227" s="96" t="s">
        <v>401</v>
      </c>
      <c r="M227" s="101"/>
      <c r="N227" s="101"/>
      <c r="O227" s="103"/>
      <c r="P227" s="103"/>
      <c r="Q227" s="103"/>
      <c r="R227" s="103">
        <v>10085.02</v>
      </c>
      <c r="S227" s="101"/>
      <c r="T227" s="116"/>
      <c r="U227" s="101"/>
      <c r="V227" s="103">
        <v>10085.02</v>
      </c>
      <c r="W227" s="101"/>
      <c r="X227" s="119"/>
      <c r="Y227" s="128"/>
      <c r="Z227" s="125" t="s">
        <v>31</v>
      </c>
      <c r="AA227" s="126">
        <v>43900</v>
      </c>
      <c r="AB227" s="8" t="s">
        <v>354</v>
      </c>
    </row>
    <row r="228" ht="18" customHeight="1" spans="2:28">
      <c r="B228" s="96" t="s">
        <v>403</v>
      </c>
      <c r="C228" s="97">
        <v>552997308</v>
      </c>
      <c r="D228" s="97" t="s">
        <v>404</v>
      </c>
      <c r="E228" s="97">
        <v>17136314548</v>
      </c>
      <c r="F228" s="97" t="s">
        <v>27</v>
      </c>
      <c r="G228" s="97">
        <v>1000</v>
      </c>
      <c r="H228" s="97">
        <v>18771691121</v>
      </c>
      <c r="I228" s="97" t="s">
        <v>258</v>
      </c>
      <c r="J228" s="102" t="s">
        <v>103</v>
      </c>
      <c r="K228" s="98" t="s">
        <v>259</v>
      </c>
      <c r="L228" s="96" t="s">
        <v>403</v>
      </c>
      <c r="M228" s="101"/>
      <c r="N228" s="101"/>
      <c r="O228" s="103"/>
      <c r="P228" s="103"/>
      <c r="Q228" s="103"/>
      <c r="R228" s="103">
        <v>9824.59</v>
      </c>
      <c r="S228" s="101"/>
      <c r="T228" s="116"/>
      <c r="U228" s="101"/>
      <c r="V228" s="103">
        <v>9824.59</v>
      </c>
      <c r="W228" s="101"/>
      <c r="X228" s="119"/>
      <c r="Y228" s="128"/>
      <c r="Z228" s="125" t="s">
        <v>31</v>
      </c>
      <c r="AA228" s="126">
        <v>43900</v>
      </c>
      <c r="AB228" s="8" t="s">
        <v>354</v>
      </c>
    </row>
    <row r="229" ht="18" customHeight="1" spans="2:28">
      <c r="B229" s="96" t="s">
        <v>405</v>
      </c>
      <c r="C229" s="97">
        <v>415594248</v>
      </c>
      <c r="D229" s="97" t="s">
        <v>406</v>
      </c>
      <c r="E229" s="97">
        <v>17038923175</v>
      </c>
      <c r="F229" s="97" t="s">
        <v>27</v>
      </c>
      <c r="G229" s="97">
        <v>1000</v>
      </c>
      <c r="H229" s="97">
        <v>18771691121</v>
      </c>
      <c r="I229" s="97" t="s">
        <v>258</v>
      </c>
      <c r="J229" s="102" t="s">
        <v>103</v>
      </c>
      <c r="K229" s="98" t="s">
        <v>259</v>
      </c>
      <c r="L229" s="96" t="s">
        <v>405</v>
      </c>
      <c r="M229" s="101"/>
      <c r="N229" s="101"/>
      <c r="O229" s="103"/>
      <c r="P229" s="103"/>
      <c r="Q229" s="103"/>
      <c r="R229" s="103">
        <v>10520.44</v>
      </c>
      <c r="S229" s="101"/>
      <c r="T229" s="116"/>
      <c r="U229" s="101"/>
      <c r="V229" s="103">
        <v>10520.44</v>
      </c>
      <c r="W229" s="101"/>
      <c r="X229" s="119"/>
      <c r="Y229" s="128"/>
      <c r="Z229" s="125" t="s">
        <v>31</v>
      </c>
      <c r="AA229" s="126">
        <v>43900</v>
      </c>
      <c r="AB229" s="8" t="s">
        <v>354</v>
      </c>
    </row>
    <row r="230" ht="18" customHeight="1" spans="2:28">
      <c r="B230" s="99" t="s">
        <v>407</v>
      </c>
      <c r="C230" s="97">
        <v>448596140</v>
      </c>
      <c r="D230" s="97" t="s">
        <v>408</v>
      </c>
      <c r="E230" s="97">
        <v>16741725616</v>
      </c>
      <c r="F230" s="97" t="s">
        <v>27</v>
      </c>
      <c r="G230" s="97">
        <v>1000</v>
      </c>
      <c r="H230" s="97">
        <v>18771678907</v>
      </c>
      <c r="I230" s="97" t="s">
        <v>409</v>
      </c>
      <c r="J230" s="132" t="s">
        <v>109</v>
      </c>
      <c r="K230" s="98" t="s">
        <v>410</v>
      </c>
      <c r="L230" s="99" t="s">
        <v>407</v>
      </c>
      <c r="M230" s="101"/>
      <c r="N230" s="101"/>
      <c r="O230" s="103"/>
      <c r="P230" s="103"/>
      <c r="Q230" s="103"/>
      <c r="R230" s="103">
        <v>10325.34</v>
      </c>
      <c r="S230" s="105"/>
      <c r="T230" s="116"/>
      <c r="U230" s="101"/>
      <c r="V230" s="103">
        <v>10325.34</v>
      </c>
      <c r="W230" s="101"/>
      <c r="X230" s="116"/>
      <c r="Y230" s="128"/>
      <c r="Z230" s="125" t="s">
        <v>31</v>
      </c>
      <c r="AA230" s="126">
        <v>43899</v>
      </c>
      <c r="AB230" s="87" t="s">
        <v>354</v>
      </c>
    </row>
    <row r="231" ht="18" customHeight="1" spans="2:28">
      <c r="B231" s="99" t="s">
        <v>411</v>
      </c>
      <c r="C231" s="97">
        <v>512120183</v>
      </c>
      <c r="D231" s="97" t="s">
        <v>412</v>
      </c>
      <c r="E231" s="97">
        <v>16741725617</v>
      </c>
      <c r="F231" s="97" t="s">
        <v>27</v>
      </c>
      <c r="G231" s="97">
        <v>1000</v>
      </c>
      <c r="H231" s="97">
        <v>18771678907</v>
      </c>
      <c r="I231" s="97" t="s">
        <v>409</v>
      </c>
      <c r="J231" s="132" t="s">
        <v>109</v>
      </c>
      <c r="K231" s="98" t="s">
        <v>410</v>
      </c>
      <c r="L231" s="99" t="s">
        <v>411</v>
      </c>
      <c r="M231" s="101"/>
      <c r="N231" s="101"/>
      <c r="O231" s="103"/>
      <c r="P231" s="103"/>
      <c r="Q231" s="103"/>
      <c r="R231" s="103">
        <v>9726.1</v>
      </c>
      <c r="S231" s="105"/>
      <c r="T231" s="116"/>
      <c r="U231" s="101"/>
      <c r="V231" s="103">
        <v>9726.1</v>
      </c>
      <c r="W231" s="101"/>
      <c r="X231" s="116"/>
      <c r="Y231" s="128"/>
      <c r="Z231" s="125" t="s">
        <v>31</v>
      </c>
      <c r="AA231" s="126">
        <v>43899</v>
      </c>
      <c r="AB231" s="87" t="s">
        <v>354</v>
      </c>
    </row>
    <row r="232" ht="18" customHeight="1" spans="2:28">
      <c r="B232" s="96" t="s">
        <v>413</v>
      </c>
      <c r="C232" s="97">
        <v>615453204</v>
      </c>
      <c r="D232" s="97" t="s">
        <v>414</v>
      </c>
      <c r="E232" s="97">
        <v>16741725290</v>
      </c>
      <c r="F232" s="97" t="s">
        <v>27</v>
      </c>
      <c r="G232" s="97">
        <v>1000</v>
      </c>
      <c r="H232" s="97">
        <v>13545445297</v>
      </c>
      <c r="I232" s="97" t="s">
        <v>313</v>
      </c>
      <c r="J232" s="100" t="s">
        <v>29</v>
      </c>
      <c r="K232" s="98" t="s">
        <v>314</v>
      </c>
      <c r="L232" s="96" t="s">
        <v>413</v>
      </c>
      <c r="M232" s="101"/>
      <c r="N232" s="101"/>
      <c r="O232" s="103"/>
      <c r="P232" s="103"/>
      <c r="Q232" s="103"/>
      <c r="R232" s="103">
        <v>10788.75</v>
      </c>
      <c r="S232" s="105"/>
      <c r="T232" s="116"/>
      <c r="U232" s="101"/>
      <c r="V232" s="103">
        <v>10788.75</v>
      </c>
      <c r="W232" s="101"/>
      <c r="X232" s="116"/>
      <c r="Y232" s="128"/>
      <c r="Z232" s="125" t="s">
        <v>31</v>
      </c>
      <c r="AA232" s="126">
        <v>43900</v>
      </c>
      <c r="AB232" s="11" t="s">
        <v>354</v>
      </c>
    </row>
    <row r="233" ht="18" customHeight="1" spans="2:28">
      <c r="B233" s="96" t="s">
        <v>415</v>
      </c>
      <c r="C233" s="98">
        <v>421315704</v>
      </c>
      <c r="D233" s="98" t="s">
        <v>416</v>
      </c>
      <c r="E233" s="97">
        <v>16741725287</v>
      </c>
      <c r="F233" s="97" t="s">
        <v>27</v>
      </c>
      <c r="G233" s="97">
        <v>1000</v>
      </c>
      <c r="H233" s="97">
        <v>13545445297</v>
      </c>
      <c r="I233" s="97" t="s">
        <v>313</v>
      </c>
      <c r="J233" s="100" t="s">
        <v>29</v>
      </c>
      <c r="K233" s="98" t="s">
        <v>314</v>
      </c>
      <c r="L233" s="96" t="s">
        <v>415</v>
      </c>
      <c r="M233" s="101"/>
      <c r="N233" s="101"/>
      <c r="O233" s="103"/>
      <c r="P233" s="103"/>
      <c r="Q233" s="103"/>
      <c r="R233" s="103">
        <v>10030.8</v>
      </c>
      <c r="S233" s="105"/>
      <c r="T233" s="116"/>
      <c r="U233" s="101"/>
      <c r="V233" s="103">
        <v>10030.8</v>
      </c>
      <c r="W233" s="101"/>
      <c r="X233" s="116"/>
      <c r="Y233" s="128"/>
      <c r="Z233" s="125" t="s">
        <v>31</v>
      </c>
      <c r="AA233" s="126">
        <v>43900</v>
      </c>
      <c r="AB233" s="87" t="s">
        <v>354</v>
      </c>
    </row>
    <row r="234" ht="18" customHeight="1" spans="2:28">
      <c r="B234" s="96" t="s">
        <v>417</v>
      </c>
      <c r="C234" s="98">
        <v>474078056</v>
      </c>
      <c r="D234" s="98" t="s">
        <v>418</v>
      </c>
      <c r="E234" s="97">
        <v>16741725267</v>
      </c>
      <c r="F234" s="97" t="s">
        <v>27</v>
      </c>
      <c r="G234" s="97">
        <v>1000</v>
      </c>
      <c r="H234" s="97">
        <v>13545445297</v>
      </c>
      <c r="I234" s="97" t="s">
        <v>313</v>
      </c>
      <c r="J234" s="100" t="s">
        <v>29</v>
      </c>
      <c r="K234" s="98" t="s">
        <v>314</v>
      </c>
      <c r="L234" s="96" t="s">
        <v>417</v>
      </c>
      <c r="M234" s="101"/>
      <c r="N234" s="101"/>
      <c r="O234" s="103"/>
      <c r="P234" s="103"/>
      <c r="Q234" s="103"/>
      <c r="R234" s="103">
        <v>9928.4</v>
      </c>
      <c r="S234" s="105"/>
      <c r="T234" s="116"/>
      <c r="U234" s="101"/>
      <c r="V234" s="103">
        <v>9928.4</v>
      </c>
      <c r="W234" s="101"/>
      <c r="X234" s="116"/>
      <c r="Y234" s="128"/>
      <c r="Z234" s="125" t="s">
        <v>31</v>
      </c>
      <c r="AA234" s="126">
        <v>43900</v>
      </c>
      <c r="AB234" s="87" t="s">
        <v>354</v>
      </c>
    </row>
    <row r="235" ht="18" customHeight="1" spans="2:28">
      <c r="B235" s="96" t="s">
        <v>419</v>
      </c>
      <c r="C235" s="98">
        <v>718799086</v>
      </c>
      <c r="D235" s="98" t="s">
        <v>420</v>
      </c>
      <c r="E235" s="97">
        <v>16741725261</v>
      </c>
      <c r="F235" s="97" t="s">
        <v>27</v>
      </c>
      <c r="G235" s="97">
        <v>1000</v>
      </c>
      <c r="H235" s="97">
        <v>13545445297</v>
      </c>
      <c r="I235" s="97" t="s">
        <v>313</v>
      </c>
      <c r="J235" s="100" t="s">
        <v>29</v>
      </c>
      <c r="K235" s="98" t="s">
        <v>314</v>
      </c>
      <c r="L235" s="96" t="s">
        <v>419</v>
      </c>
      <c r="M235" s="101"/>
      <c r="N235" s="101"/>
      <c r="O235" s="103"/>
      <c r="P235" s="103"/>
      <c r="Q235" s="103"/>
      <c r="R235" s="103">
        <v>9828.27</v>
      </c>
      <c r="S235" s="105"/>
      <c r="T235" s="116"/>
      <c r="U235" s="101"/>
      <c r="V235" s="103">
        <v>9828.27</v>
      </c>
      <c r="W235" s="101"/>
      <c r="X235" s="116"/>
      <c r="Y235" s="128"/>
      <c r="Z235" s="125" t="s">
        <v>31</v>
      </c>
      <c r="AA235" s="126">
        <v>43900</v>
      </c>
      <c r="AB235" s="87" t="s">
        <v>354</v>
      </c>
    </row>
    <row r="236" ht="18" customHeight="1" spans="2:28">
      <c r="B236" s="96" t="s">
        <v>421</v>
      </c>
      <c r="C236" s="98" t="s">
        <v>422</v>
      </c>
      <c r="D236" s="98" t="s">
        <v>423</v>
      </c>
      <c r="E236" s="97">
        <v>16741725260</v>
      </c>
      <c r="F236" s="97" t="s">
        <v>27</v>
      </c>
      <c r="G236" s="97">
        <v>1000</v>
      </c>
      <c r="H236" s="97">
        <v>13545445297</v>
      </c>
      <c r="I236" s="97" t="s">
        <v>313</v>
      </c>
      <c r="J236" s="100" t="s">
        <v>29</v>
      </c>
      <c r="K236" s="98" t="s">
        <v>314</v>
      </c>
      <c r="L236" s="96" t="s">
        <v>421</v>
      </c>
      <c r="M236" s="101"/>
      <c r="N236" s="101"/>
      <c r="O236" s="103"/>
      <c r="P236" s="103"/>
      <c r="Q236" s="103"/>
      <c r="R236" s="103">
        <v>10034.16</v>
      </c>
      <c r="S236" s="105"/>
      <c r="T236" s="116"/>
      <c r="U236" s="101"/>
      <c r="V236" s="103">
        <v>10034.16</v>
      </c>
      <c r="W236" s="101"/>
      <c r="X236" s="116"/>
      <c r="Y236" s="128"/>
      <c r="Z236" s="125" t="s">
        <v>31</v>
      </c>
      <c r="AA236" s="126">
        <v>43900</v>
      </c>
      <c r="AB236" s="87" t="s">
        <v>354</v>
      </c>
    </row>
    <row r="237" ht="18" customHeight="1" spans="2:28">
      <c r="B237" s="96" t="s">
        <v>424</v>
      </c>
      <c r="C237" s="98" t="s">
        <v>425</v>
      </c>
      <c r="D237" s="98" t="s">
        <v>426</v>
      </c>
      <c r="E237" s="97">
        <v>16741725259</v>
      </c>
      <c r="F237" s="97" t="s">
        <v>27</v>
      </c>
      <c r="G237" s="97">
        <v>1000</v>
      </c>
      <c r="H237" s="97">
        <v>13545445297</v>
      </c>
      <c r="I237" s="97" t="s">
        <v>313</v>
      </c>
      <c r="J237" s="100" t="s">
        <v>29</v>
      </c>
      <c r="K237" s="98" t="s">
        <v>314</v>
      </c>
      <c r="L237" s="96" t="s">
        <v>424</v>
      </c>
      <c r="M237" s="101"/>
      <c r="N237" s="101"/>
      <c r="O237" s="103"/>
      <c r="P237" s="103"/>
      <c r="Q237" s="103"/>
      <c r="R237" s="103">
        <v>9928.63</v>
      </c>
      <c r="S237" s="105"/>
      <c r="T237" s="116"/>
      <c r="U237" s="101"/>
      <c r="V237" s="103">
        <v>9928.63</v>
      </c>
      <c r="W237" s="101"/>
      <c r="X237" s="116"/>
      <c r="Y237" s="128"/>
      <c r="Z237" s="125" t="s">
        <v>31</v>
      </c>
      <c r="AA237" s="126">
        <v>43900</v>
      </c>
      <c r="AB237" s="87" t="s">
        <v>354</v>
      </c>
    </row>
    <row r="238" ht="18" customHeight="1" spans="2:28">
      <c r="B238" s="96" t="s">
        <v>427</v>
      </c>
      <c r="C238" s="98">
        <v>182840177</v>
      </c>
      <c r="D238" s="98" t="s">
        <v>428</v>
      </c>
      <c r="E238" s="97">
        <v>16741725280</v>
      </c>
      <c r="F238" s="97" t="s">
        <v>27</v>
      </c>
      <c r="G238" s="97">
        <v>1000</v>
      </c>
      <c r="H238" s="97">
        <v>13545445297</v>
      </c>
      <c r="I238" s="97" t="s">
        <v>313</v>
      </c>
      <c r="J238" s="104" t="s">
        <v>285</v>
      </c>
      <c r="K238" s="98" t="s">
        <v>314</v>
      </c>
      <c r="L238" s="96" t="s">
        <v>427</v>
      </c>
      <c r="M238" s="101"/>
      <c r="N238" s="101"/>
      <c r="O238" s="103"/>
      <c r="P238" s="103"/>
      <c r="Q238" s="103"/>
      <c r="R238" s="103">
        <v>9925.26</v>
      </c>
      <c r="S238" s="105"/>
      <c r="T238" s="116"/>
      <c r="U238" s="101"/>
      <c r="V238" s="103">
        <v>9925.26</v>
      </c>
      <c r="W238" s="101"/>
      <c r="X238" s="116"/>
      <c r="Y238" s="128"/>
      <c r="Z238" s="125" t="s">
        <v>31</v>
      </c>
      <c r="AA238" s="126">
        <v>43900</v>
      </c>
      <c r="AB238" s="87" t="s">
        <v>354</v>
      </c>
    </row>
    <row r="239" ht="18" customHeight="1" spans="2:28">
      <c r="B239" s="96" t="s">
        <v>429</v>
      </c>
      <c r="C239" s="98">
        <v>985771301</v>
      </c>
      <c r="D239" s="98" t="s">
        <v>430</v>
      </c>
      <c r="E239" s="97">
        <v>16741725275</v>
      </c>
      <c r="F239" s="97" t="s">
        <v>27</v>
      </c>
      <c r="G239" s="97">
        <v>1000</v>
      </c>
      <c r="H239" s="97">
        <v>13545445297</v>
      </c>
      <c r="I239" s="97" t="s">
        <v>313</v>
      </c>
      <c r="J239" s="104" t="s">
        <v>285</v>
      </c>
      <c r="K239" s="98" t="s">
        <v>314</v>
      </c>
      <c r="L239" s="96" t="s">
        <v>429</v>
      </c>
      <c r="M239" s="101"/>
      <c r="N239" s="101"/>
      <c r="O239" s="103"/>
      <c r="P239" s="103"/>
      <c r="Q239" s="103"/>
      <c r="R239" s="103">
        <v>10815.36</v>
      </c>
      <c r="S239" s="105"/>
      <c r="T239" s="116"/>
      <c r="U239" s="101"/>
      <c r="V239" s="103">
        <v>10815.36</v>
      </c>
      <c r="W239" s="101"/>
      <c r="X239" s="116"/>
      <c r="Y239" s="128"/>
      <c r="Z239" s="125" t="s">
        <v>31</v>
      </c>
      <c r="AA239" s="126">
        <v>43900</v>
      </c>
      <c r="AB239" s="87" t="s">
        <v>354</v>
      </c>
    </row>
    <row r="240" ht="18" customHeight="1" spans="2:28">
      <c r="B240" s="96" t="s">
        <v>431</v>
      </c>
      <c r="C240" s="98">
        <v>358172890</v>
      </c>
      <c r="D240" s="98" t="s">
        <v>432</v>
      </c>
      <c r="E240" s="97">
        <v>16741725249</v>
      </c>
      <c r="F240" s="97" t="s">
        <v>27</v>
      </c>
      <c r="G240" s="97">
        <v>1000</v>
      </c>
      <c r="H240" s="97">
        <v>13545445297</v>
      </c>
      <c r="I240" s="97" t="s">
        <v>313</v>
      </c>
      <c r="J240" s="104" t="s">
        <v>285</v>
      </c>
      <c r="K240" s="98" t="s">
        <v>314</v>
      </c>
      <c r="L240" s="96" t="s">
        <v>431</v>
      </c>
      <c r="M240" s="101"/>
      <c r="N240" s="101"/>
      <c r="O240" s="103"/>
      <c r="P240" s="103"/>
      <c r="Q240" s="103"/>
      <c r="R240" s="103">
        <v>10386.42</v>
      </c>
      <c r="S240" s="105"/>
      <c r="T240" s="116"/>
      <c r="U240" s="101"/>
      <c r="V240" s="103">
        <v>10386.42</v>
      </c>
      <c r="W240" s="101"/>
      <c r="X240" s="116"/>
      <c r="Y240" s="128"/>
      <c r="Z240" s="125" t="s">
        <v>31</v>
      </c>
      <c r="AA240" s="126">
        <v>43900</v>
      </c>
      <c r="AB240" s="87" t="s">
        <v>354</v>
      </c>
    </row>
    <row r="241" ht="18" customHeight="1" spans="2:28">
      <c r="B241" s="99" t="s">
        <v>433</v>
      </c>
      <c r="C241" s="97">
        <v>959638728</v>
      </c>
      <c r="D241" s="97" t="s">
        <v>434</v>
      </c>
      <c r="E241" s="97">
        <v>17038923049</v>
      </c>
      <c r="F241" s="97" t="s">
        <v>27</v>
      </c>
      <c r="G241" s="97">
        <v>1000</v>
      </c>
      <c r="H241" s="97">
        <v>13545471531</v>
      </c>
      <c r="I241" s="97" t="s">
        <v>293</v>
      </c>
      <c r="J241" s="106" t="s">
        <v>294</v>
      </c>
      <c r="K241" s="98" t="s">
        <v>295</v>
      </c>
      <c r="L241" s="99" t="s">
        <v>433</v>
      </c>
      <c r="M241" s="135"/>
      <c r="N241" s="101"/>
      <c r="O241" s="135"/>
      <c r="P241" s="135"/>
      <c r="Q241" s="135"/>
      <c r="R241" s="103">
        <v>4965.04</v>
      </c>
      <c r="S241" s="135"/>
      <c r="T241" s="118"/>
      <c r="U241" s="136"/>
      <c r="V241" s="103">
        <v>4965.04</v>
      </c>
      <c r="W241" s="101"/>
      <c r="X241" s="98"/>
      <c r="Y241" s="128"/>
      <c r="Z241" s="125" t="s">
        <v>31</v>
      </c>
      <c r="AA241" s="126">
        <v>43899</v>
      </c>
      <c r="AB241" s="87" t="s">
        <v>435</v>
      </c>
    </row>
    <row r="242" ht="18" customHeight="1" spans="2:28">
      <c r="B242" s="99" t="s">
        <v>436</v>
      </c>
      <c r="C242" s="97">
        <v>240503811</v>
      </c>
      <c r="D242" s="97" t="s">
        <v>437</v>
      </c>
      <c r="E242" s="97">
        <v>17038924043</v>
      </c>
      <c r="F242" s="97" t="s">
        <v>27</v>
      </c>
      <c r="G242" s="97">
        <v>1000</v>
      </c>
      <c r="H242" s="97">
        <v>13545471531</v>
      </c>
      <c r="I242" s="97" t="s">
        <v>293</v>
      </c>
      <c r="J242" s="106" t="s">
        <v>294</v>
      </c>
      <c r="K242" s="98" t="s">
        <v>295</v>
      </c>
      <c r="L242" s="99" t="s">
        <v>436</v>
      </c>
      <c r="M242" s="135"/>
      <c r="N242" s="101"/>
      <c r="O242" s="135"/>
      <c r="P242" s="135"/>
      <c r="Q242" s="135"/>
      <c r="R242" s="103">
        <v>5160</v>
      </c>
      <c r="S242" s="135"/>
      <c r="T242" s="118"/>
      <c r="U242" s="136"/>
      <c r="V242" s="103">
        <v>5160</v>
      </c>
      <c r="W242" s="101"/>
      <c r="X242" s="98"/>
      <c r="Y242" s="128"/>
      <c r="Z242" s="125" t="s">
        <v>31</v>
      </c>
      <c r="AA242" s="126">
        <v>43899</v>
      </c>
      <c r="AB242" s="87" t="s">
        <v>435</v>
      </c>
    </row>
    <row r="243" ht="18" customHeight="1" spans="2:28">
      <c r="B243" s="99" t="s">
        <v>438</v>
      </c>
      <c r="C243" s="97">
        <v>530080675</v>
      </c>
      <c r="D243" s="97" t="s">
        <v>439</v>
      </c>
      <c r="E243" s="97">
        <v>17038924028</v>
      </c>
      <c r="F243" s="97" t="s">
        <v>27</v>
      </c>
      <c r="G243" s="97">
        <v>1000</v>
      </c>
      <c r="H243" s="97">
        <v>13545471531</v>
      </c>
      <c r="I243" s="97" t="s">
        <v>293</v>
      </c>
      <c r="J243" s="106" t="s">
        <v>294</v>
      </c>
      <c r="K243" s="98" t="s">
        <v>295</v>
      </c>
      <c r="L243" s="99" t="s">
        <v>438</v>
      </c>
      <c r="M243" s="135"/>
      <c r="N243" s="101"/>
      <c r="O243" s="135"/>
      <c r="P243" s="135"/>
      <c r="Q243" s="135"/>
      <c r="R243" s="103">
        <v>5063.78</v>
      </c>
      <c r="S243" s="135"/>
      <c r="T243" s="118"/>
      <c r="U243" s="136"/>
      <c r="V243" s="103">
        <v>5063.78</v>
      </c>
      <c r="W243" s="101"/>
      <c r="X243" s="98"/>
      <c r="Y243" s="128"/>
      <c r="Z243" s="125" t="s">
        <v>31</v>
      </c>
      <c r="AA243" s="126">
        <v>43899</v>
      </c>
      <c r="AB243" s="87" t="s">
        <v>435</v>
      </c>
    </row>
    <row r="244" ht="18" customHeight="1" spans="2:28">
      <c r="B244" s="99" t="s">
        <v>440</v>
      </c>
      <c r="C244" s="97">
        <v>886393989</v>
      </c>
      <c r="D244" s="97" t="s">
        <v>441</v>
      </c>
      <c r="E244" s="97">
        <v>17038924063</v>
      </c>
      <c r="F244" s="97" t="s">
        <v>27</v>
      </c>
      <c r="G244" s="97">
        <v>1000</v>
      </c>
      <c r="H244" s="97">
        <v>13545471531</v>
      </c>
      <c r="I244" s="97" t="s">
        <v>293</v>
      </c>
      <c r="J244" s="106" t="s">
        <v>294</v>
      </c>
      <c r="K244" s="98" t="s">
        <v>295</v>
      </c>
      <c r="L244" s="99" t="s">
        <v>440</v>
      </c>
      <c r="M244" s="135"/>
      <c r="N244" s="101"/>
      <c r="O244" s="135"/>
      <c r="P244" s="135"/>
      <c r="Q244" s="135"/>
      <c r="R244" s="103">
        <v>5065.78</v>
      </c>
      <c r="S244" s="135"/>
      <c r="T244" s="118"/>
      <c r="U244" s="136"/>
      <c r="V244" s="103">
        <v>5065.78</v>
      </c>
      <c r="W244" s="101"/>
      <c r="X244" s="98"/>
      <c r="Y244" s="128"/>
      <c r="Z244" s="125" t="s">
        <v>31</v>
      </c>
      <c r="AA244" s="126">
        <v>43899</v>
      </c>
      <c r="AB244" s="87" t="s">
        <v>435</v>
      </c>
    </row>
    <row r="245" ht="18" customHeight="1" spans="2:28">
      <c r="B245" s="99" t="s">
        <v>442</v>
      </c>
      <c r="C245" s="97">
        <v>428902585</v>
      </c>
      <c r="D245" s="97" t="s">
        <v>443</v>
      </c>
      <c r="E245" s="97">
        <v>17038923794</v>
      </c>
      <c r="F245" s="97" t="s">
        <v>27</v>
      </c>
      <c r="G245" s="97">
        <v>1000</v>
      </c>
      <c r="H245" s="97">
        <v>13545471531</v>
      </c>
      <c r="I245" s="97" t="s">
        <v>293</v>
      </c>
      <c r="J245" s="106" t="s">
        <v>294</v>
      </c>
      <c r="K245" s="98" t="s">
        <v>295</v>
      </c>
      <c r="L245" s="99" t="s">
        <v>442</v>
      </c>
      <c r="M245" s="135"/>
      <c r="N245" s="101"/>
      <c r="O245" s="135"/>
      <c r="P245" s="135"/>
      <c r="Q245" s="135"/>
      <c r="R245" s="103">
        <v>4962.04</v>
      </c>
      <c r="S245" s="135"/>
      <c r="T245" s="118"/>
      <c r="U245" s="136"/>
      <c r="V245" s="103">
        <v>4962.04</v>
      </c>
      <c r="W245" s="101"/>
      <c r="X245" s="98"/>
      <c r="Y245" s="128"/>
      <c r="Z245" s="125" t="s">
        <v>31</v>
      </c>
      <c r="AA245" s="126">
        <v>43899</v>
      </c>
      <c r="AB245" s="87" t="s">
        <v>435</v>
      </c>
    </row>
    <row r="246" ht="18" customHeight="1" spans="2:28">
      <c r="B246" s="99" t="s">
        <v>444</v>
      </c>
      <c r="C246" s="97">
        <v>171540443</v>
      </c>
      <c r="D246" s="97" t="s">
        <v>445</v>
      </c>
      <c r="E246" s="97">
        <v>17038923546</v>
      </c>
      <c r="F246" s="97" t="s">
        <v>27</v>
      </c>
      <c r="G246" s="97">
        <v>1000</v>
      </c>
      <c r="H246" s="97">
        <v>13545471531</v>
      </c>
      <c r="I246" s="97" t="s">
        <v>293</v>
      </c>
      <c r="J246" s="106" t="s">
        <v>294</v>
      </c>
      <c r="K246" s="98" t="s">
        <v>295</v>
      </c>
      <c r="L246" s="99" t="s">
        <v>444</v>
      </c>
      <c r="M246" s="135"/>
      <c r="N246" s="101"/>
      <c r="O246" s="135"/>
      <c r="P246" s="135"/>
      <c r="Q246" s="135"/>
      <c r="R246" s="103">
        <v>5092.28</v>
      </c>
      <c r="S246" s="135"/>
      <c r="T246" s="116"/>
      <c r="U246" s="135"/>
      <c r="V246" s="103">
        <v>5092.28</v>
      </c>
      <c r="W246" s="101"/>
      <c r="X246" s="98"/>
      <c r="Y246" s="128"/>
      <c r="Z246" s="125" t="s">
        <v>31</v>
      </c>
      <c r="AA246" s="126">
        <v>43899</v>
      </c>
      <c r="AB246" s="87" t="s">
        <v>435</v>
      </c>
    </row>
    <row r="247" ht="18" customHeight="1" spans="2:28">
      <c r="B247" s="99" t="s">
        <v>446</v>
      </c>
      <c r="C247" s="97">
        <v>975685029</v>
      </c>
      <c r="D247" s="97" t="s">
        <v>447</v>
      </c>
      <c r="E247" s="97">
        <v>17038923184</v>
      </c>
      <c r="F247" s="97" t="s">
        <v>27</v>
      </c>
      <c r="G247" s="97">
        <v>1000</v>
      </c>
      <c r="H247" s="97">
        <v>13545471531</v>
      </c>
      <c r="I247" s="97" t="s">
        <v>293</v>
      </c>
      <c r="J247" s="106" t="s">
        <v>294</v>
      </c>
      <c r="K247" s="98" t="s">
        <v>295</v>
      </c>
      <c r="L247" s="99" t="s">
        <v>446</v>
      </c>
      <c r="M247" s="136"/>
      <c r="N247" s="101"/>
      <c r="O247" s="135"/>
      <c r="P247" s="135"/>
      <c r="Q247" s="135"/>
      <c r="R247" s="103">
        <v>10388.58</v>
      </c>
      <c r="S247" s="135"/>
      <c r="T247" s="116"/>
      <c r="U247" s="136"/>
      <c r="V247" s="103">
        <v>10388.58</v>
      </c>
      <c r="W247" s="101"/>
      <c r="X247" s="98"/>
      <c r="Y247" s="128"/>
      <c r="Z247" s="125" t="s">
        <v>31</v>
      </c>
      <c r="AA247" s="126">
        <v>43899</v>
      </c>
      <c r="AB247" s="87" t="s">
        <v>435</v>
      </c>
    </row>
    <row r="248" ht="18" customHeight="1" spans="2:28">
      <c r="B248" s="99" t="s">
        <v>448</v>
      </c>
      <c r="C248" s="97">
        <v>146594633</v>
      </c>
      <c r="D248" s="97" t="s">
        <v>449</v>
      </c>
      <c r="E248" s="97">
        <v>17038923448</v>
      </c>
      <c r="F248" s="97" t="s">
        <v>27</v>
      </c>
      <c r="G248" s="97">
        <v>1000</v>
      </c>
      <c r="H248" s="97">
        <v>13545471531</v>
      </c>
      <c r="I248" s="97" t="s">
        <v>293</v>
      </c>
      <c r="J248" s="106" t="s">
        <v>294</v>
      </c>
      <c r="K248" s="98" t="s">
        <v>295</v>
      </c>
      <c r="L248" s="99" t="s">
        <v>448</v>
      </c>
      <c r="M248" s="135"/>
      <c r="N248" s="101"/>
      <c r="O248" s="135"/>
      <c r="P248" s="135"/>
      <c r="Q248" s="135"/>
      <c r="R248" s="103">
        <v>5066.89</v>
      </c>
      <c r="S248" s="135"/>
      <c r="T248" s="116"/>
      <c r="U248" s="135"/>
      <c r="V248" s="103">
        <v>5066.89</v>
      </c>
      <c r="W248" s="101"/>
      <c r="X248" s="98"/>
      <c r="Y248" s="128"/>
      <c r="Z248" s="125" t="s">
        <v>31</v>
      </c>
      <c r="AA248" s="126">
        <v>43899</v>
      </c>
      <c r="AB248" s="87" t="s">
        <v>435</v>
      </c>
    </row>
    <row r="249" ht="18" customHeight="1" spans="2:28">
      <c r="B249" s="99" t="s">
        <v>450</v>
      </c>
      <c r="C249" s="97">
        <v>932127284</v>
      </c>
      <c r="D249" s="97" t="s">
        <v>451</v>
      </c>
      <c r="E249" s="97">
        <v>17038951539</v>
      </c>
      <c r="F249" s="97" t="s">
        <v>27</v>
      </c>
      <c r="G249" s="97">
        <v>1000</v>
      </c>
      <c r="H249" s="97">
        <v>13545471531</v>
      </c>
      <c r="I249" s="97" t="s">
        <v>293</v>
      </c>
      <c r="J249" s="106" t="s">
        <v>294</v>
      </c>
      <c r="K249" s="98" t="s">
        <v>295</v>
      </c>
      <c r="L249" s="99" t="s">
        <v>450</v>
      </c>
      <c r="M249" s="135"/>
      <c r="N249" s="101"/>
      <c r="O249" s="135"/>
      <c r="P249" s="135"/>
      <c r="Q249" s="135"/>
      <c r="R249" s="103">
        <v>5260.64</v>
      </c>
      <c r="S249" s="135"/>
      <c r="T249" s="118"/>
      <c r="U249" s="136"/>
      <c r="V249" s="103">
        <v>5260.64</v>
      </c>
      <c r="W249" s="101"/>
      <c r="X249" s="98"/>
      <c r="Y249" s="128"/>
      <c r="Z249" s="125" t="s">
        <v>31</v>
      </c>
      <c r="AA249" s="126">
        <v>43900</v>
      </c>
      <c r="AB249" s="87" t="s">
        <v>435</v>
      </c>
    </row>
    <row r="250" ht="18" customHeight="1" spans="2:28">
      <c r="B250" s="99" t="s">
        <v>452</v>
      </c>
      <c r="C250" s="97">
        <v>674402791</v>
      </c>
      <c r="D250" s="97" t="s">
        <v>453</v>
      </c>
      <c r="E250" s="97">
        <v>17038923459</v>
      </c>
      <c r="F250" s="97" t="s">
        <v>27</v>
      </c>
      <c r="G250" s="97">
        <v>1000</v>
      </c>
      <c r="H250" s="97">
        <v>13545471531</v>
      </c>
      <c r="I250" s="97" t="s">
        <v>293</v>
      </c>
      <c r="J250" s="106" t="s">
        <v>294</v>
      </c>
      <c r="K250" s="98" t="s">
        <v>295</v>
      </c>
      <c r="L250" s="99" t="s">
        <v>452</v>
      </c>
      <c r="M250" s="135"/>
      <c r="N250" s="101"/>
      <c r="O250" s="135"/>
      <c r="P250" s="135"/>
      <c r="Q250" s="135"/>
      <c r="R250" s="103">
        <v>5064.63</v>
      </c>
      <c r="S250" s="135"/>
      <c r="T250" s="116"/>
      <c r="U250" s="135"/>
      <c r="V250" s="103">
        <v>5064.63</v>
      </c>
      <c r="W250" s="101"/>
      <c r="X250" s="98"/>
      <c r="Y250" s="128"/>
      <c r="Z250" s="125" t="s">
        <v>31</v>
      </c>
      <c r="AA250" s="126">
        <v>43900</v>
      </c>
      <c r="AB250" s="87" t="s">
        <v>435</v>
      </c>
    </row>
    <row r="251" ht="18" customHeight="1" spans="2:28">
      <c r="B251" s="99" t="s">
        <v>454</v>
      </c>
      <c r="C251" s="97">
        <v>233058672</v>
      </c>
      <c r="D251" s="97" t="s">
        <v>455</v>
      </c>
      <c r="E251" s="97">
        <v>17038923536</v>
      </c>
      <c r="F251" s="97" t="s">
        <v>27</v>
      </c>
      <c r="G251" s="97">
        <v>1000</v>
      </c>
      <c r="H251" s="97">
        <v>13545471531</v>
      </c>
      <c r="I251" s="97" t="s">
        <v>293</v>
      </c>
      <c r="J251" s="106" t="s">
        <v>294</v>
      </c>
      <c r="K251" s="98" t="s">
        <v>295</v>
      </c>
      <c r="L251" s="99" t="s">
        <v>454</v>
      </c>
      <c r="M251" s="135"/>
      <c r="N251" s="101"/>
      <c r="O251" s="135"/>
      <c r="P251" s="135"/>
      <c r="Q251" s="135"/>
      <c r="R251" s="103">
        <v>4965.8</v>
      </c>
      <c r="S251" s="135"/>
      <c r="T251" s="118"/>
      <c r="U251" s="136"/>
      <c r="V251" s="103">
        <v>4965.8</v>
      </c>
      <c r="W251" s="101"/>
      <c r="X251" s="98"/>
      <c r="Y251" s="128"/>
      <c r="Z251" s="125" t="s">
        <v>31</v>
      </c>
      <c r="AA251" s="126">
        <v>43900</v>
      </c>
      <c r="AB251" s="87" t="s">
        <v>435</v>
      </c>
    </row>
    <row r="252" ht="18" customHeight="1" spans="2:28">
      <c r="B252" s="99" t="s">
        <v>456</v>
      </c>
      <c r="C252" s="97">
        <v>995432885</v>
      </c>
      <c r="D252" s="97" t="s">
        <v>457</v>
      </c>
      <c r="E252" s="97">
        <v>17038924040</v>
      </c>
      <c r="F252" s="97" t="s">
        <v>27</v>
      </c>
      <c r="G252" s="97">
        <v>1000</v>
      </c>
      <c r="H252" s="97">
        <v>13545471531</v>
      </c>
      <c r="I252" s="97" t="s">
        <v>293</v>
      </c>
      <c r="J252" s="106" t="s">
        <v>294</v>
      </c>
      <c r="K252" s="98" t="s">
        <v>295</v>
      </c>
      <c r="L252" s="99" t="s">
        <v>456</v>
      </c>
      <c r="M252" s="135"/>
      <c r="N252" s="101"/>
      <c r="O252" s="135"/>
      <c r="P252" s="135"/>
      <c r="Q252" s="135"/>
      <c r="R252" s="103">
        <v>4966.2</v>
      </c>
      <c r="S252" s="135"/>
      <c r="T252" s="118"/>
      <c r="U252" s="136"/>
      <c r="V252" s="103">
        <v>4966.2</v>
      </c>
      <c r="W252" s="101"/>
      <c r="X252" s="98"/>
      <c r="Y252" s="128"/>
      <c r="Z252" s="125" t="s">
        <v>31</v>
      </c>
      <c r="AA252" s="126">
        <v>43900</v>
      </c>
      <c r="AB252" s="87" t="s">
        <v>435</v>
      </c>
    </row>
    <row r="253" ht="18" customHeight="1" spans="2:28">
      <c r="B253" s="99" t="s">
        <v>458</v>
      </c>
      <c r="C253" s="97">
        <v>570234421</v>
      </c>
      <c r="D253" s="97" t="s">
        <v>459</v>
      </c>
      <c r="E253" s="97">
        <v>17038924027</v>
      </c>
      <c r="F253" s="97" t="s">
        <v>27</v>
      </c>
      <c r="G253" s="97">
        <v>1000</v>
      </c>
      <c r="H253" s="97">
        <v>13545471531</v>
      </c>
      <c r="I253" s="97" t="s">
        <v>293</v>
      </c>
      <c r="J253" s="106" t="s">
        <v>294</v>
      </c>
      <c r="K253" s="98" t="s">
        <v>295</v>
      </c>
      <c r="L253" s="99" t="s">
        <v>458</v>
      </c>
      <c r="M253" s="135"/>
      <c r="N253" s="101"/>
      <c r="O253" s="135"/>
      <c r="P253" s="135"/>
      <c r="Q253" s="135"/>
      <c r="R253" s="103">
        <v>9434.11</v>
      </c>
      <c r="S253" s="135"/>
      <c r="T253" s="116"/>
      <c r="U253" s="135"/>
      <c r="V253" s="103">
        <v>9434.11</v>
      </c>
      <c r="W253" s="101"/>
      <c r="X253" s="121"/>
      <c r="Y253" s="128"/>
      <c r="Z253" s="125" t="s">
        <v>31</v>
      </c>
      <c r="AA253" s="126">
        <v>43900</v>
      </c>
      <c r="AB253" s="87" t="s">
        <v>435</v>
      </c>
    </row>
    <row r="254" ht="18" customHeight="1" spans="2:28">
      <c r="B254" s="99" t="s">
        <v>460</v>
      </c>
      <c r="C254" s="97">
        <v>152002129</v>
      </c>
      <c r="D254" s="97" t="s">
        <v>461</v>
      </c>
      <c r="E254" s="97">
        <v>17038923084</v>
      </c>
      <c r="F254" s="97" t="s">
        <v>27</v>
      </c>
      <c r="G254" s="97">
        <v>1000</v>
      </c>
      <c r="H254" s="97">
        <v>13545471531</v>
      </c>
      <c r="I254" s="97" t="s">
        <v>293</v>
      </c>
      <c r="J254" s="106" t="s">
        <v>294</v>
      </c>
      <c r="K254" s="98" t="s">
        <v>295</v>
      </c>
      <c r="L254" s="99" t="s">
        <v>460</v>
      </c>
      <c r="M254" s="135"/>
      <c r="N254" s="101"/>
      <c r="O254" s="135"/>
      <c r="P254" s="135"/>
      <c r="Q254" s="135"/>
      <c r="R254" s="103">
        <v>5065.92</v>
      </c>
      <c r="S254" s="135"/>
      <c r="T254" s="118"/>
      <c r="U254" s="136"/>
      <c r="V254" s="103">
        <v>5065.92</v>
      </c>
      <c r="W254" s="101"/>
      <c r="X254" s="98"/>
      <c r="Y254" s="128"/>
      <c r="Z254" s="125" t="s">
        <v>31</v>
      </c>
      <c r="AA254" s="126">
        <v>43900</v>
      </c>
      <c r="AB254" s="87" t="s">
        <v>435</v>
      </c>
    </row>
    <row r="255" ht="18" customHeight="1" spans="2:28">
      <c r="B255" s="99" t="s">
        <v>462</v>
      </c>
      <c r="C255" s="97">
        <v>282145050</v>
      </c>
      <c r="D255" s="97" t="s">
        <v>463</v>
      </c>
      <c r="E255" s="97">
        <v>17038924140</v>
      </c>
      <c r="F255" s="97" t="s">
        <v>27</v>
      </c>
      <c r="G255" s="97">
        <v>1000</v>
      </c>
      <c r="H255" s="97">
        <v>13545471531</v>
      </c>
      <c r="I255" s="97" t="s">
        <v>293</v>
      </c>
      <c r="J255" s="106" t="s">
        <v>294</v>
      </c>
      <c r="K255" s="98" t="s">
        <v>295</v>
      </c>
      <c r="L255" s="99" t="s">
        <v>462</v>
      </c>
      <c r="M255" s="136"/>
      <c r="N255" s="101"/>
      <c r="O255" s="135"/>
      <c r="P255" s="135"/>
      <c r="Q255" s="135"/>
      <c r="R255" s="103">
        <v>9429.14</v>
      </c>
      <c r="S255" s="135"/>
      <c r="T255" s="116"/>
      <c r="U255" s="136"/>
      <c r="V255" s="103">
        <v>9429.14</v>
      </c>
      <c r="W255" s="101"/>
      <c r="X255" s="98"/>
      <c r="Y255" s="128"/>
      <c r="Z255" s="125" t="s">
        <v>31</v>
      </c>
      <c r="AA255" s="126">
        <v>43900</v>
      </c>
      <c r="AB255" s="87" t="s">
        <v>435</v>
      </c>
    </row>
    <row r="256" ht="18" customHeight="1" spans="2:28">
      <c r="B256" s="99" t="s">
        <v>464</v>
      </c>
      <c r="C256" s="97">
        <v>475806460</v>
      </c>
      <c r="D256" s="97" t="s">
        <v>465</v>
      </c>
      <c r="E256" s="97">
        <v>17038923804</v>
      </c>
      <c r="F256" s="97" t="s">
        <v>27</v>
      </c>
      <c r="G256" s="97">
        <v>1000</v>
      </c>
      <c r="H256" s="97">
        <v>13545471531</v>
      </c>
      <c r="I256" s="97" t="s">
        <v>293</v>
      </c>
      <c r="J256" s="106" t="s">
        <v>294</v>
      </c>
      <c r="K256" s="98" t="s">
        <v>295</v>
      </c>
      <c r="L256" s="99" t="s">
        <v>464</v>
      </c>
      <c r="M256" s="135"/>
      <c r="N256" s="101"/>
      <c r="O256" s="135"/>
      <c r="P256" s="135"/>
      <c r="Q256" s="135"/>
      <c r="R256" s="103">
        <v>8045.44</v>
      </c>
      <c r="S256" s="135"/>
      <c r="T256" s="118"/>
      <c r="U256" s="136"/>
      <c r="V256" s="103">
        <v>8045.44</v>
      </c>
      <c r="W256" s="101"/>
      <c r="X256" s="98"/>
      <c r="Y256" s="128"/>
      <c r="Z256" s="125" t="s">
        <v>31</v>
      </c>
      <c r="AA256" s="126">
        <v>43900</v>
      </c>
      <c r="AB256" s="87" t="s">
        <v>435</v>
      </c>
    </row>
    <row r="257" ht="18" customHeight="1" spans="2:28">
      <c r="B257" s="99" t="s">
        <v>466</v>
      </c>
      <c r="C257" s="97">
        <v>677993004</v>
      </c>
      <c r="D257" s="97" t="s">
        <v>467</v>
      </c>
      <c r="E257" s="97">
        <v>17038923086</v>
      </c>
      <c r="F257" s="97" t="s">
        <v>27</v>
      </c>
      <c r="G257" s="97">
        <v>1000</v>
      </c>
      <c r="H257" s="97">
        <v>13545471531</v>
      </c>
      <c r="I257" s="97" t="s">
        <v>293</v>
      </c>
      <c r="J257" s="106" t="s">
        <v>294</v>
      </c>
      <c r="K257" s="98" t="s">
        <v>295</v>
      </c>
      <c r="L257" s="99" t="s">
        <v>466</v>
      </c>
      <c r="M257" s="135"/>
      <c r="N257" s="101"/>
      <c r="O257" s="135"/>
      <c r="P257" s="135"/>
      <c r="Q257" s="135"/>
      <c r="R257" s="103">
        <v>4962.27</v>
      </c>
      <c r="S257" s="135"/>
      <c r="T257" s="116"/>
      <c r="U257" s="135"/>
      <c r="V257" s="103">
        <v>4962.27</v>
      </c>
      <c r="W257" s="101"/>
      <c r="X257" s="98"/>
      <c r="Y257" s="128"/>
      <c r="Z257" s="125" t="s">
        <v>31</v>
      </c>
      <c r="AA257" s="126">
        <v>43900</v>
      </c>
      <c r="AB257" s="87" t="s">
        <v>435</v>
      </c>
    </row>
    <row r="258" ht="18" customHeight="1" spans="2:28">
      <c r="B258" s="99" t="s">
        <v>468</v>
      </c>
      <c r="C258" s="97">
        <v>545895783</v>
      </c>
      <c r="D258" s="97" t="s">
        <v>469</v>
      </c>
      <c r="E258" s="97">
        <v>17038951586</v>
      </c>
      <c r="F258" s="97" t="s">
        <v>27</v>
      </c>
      <c r="G258" s="97">
        <v>1000</v>
      </c>
      <c r="H258" s="97">
        <v>13545471531</v>
      </c>
      <c r="I258" s="97" t="s">
        <v>293</v>
      </c>
      <c r="J258" s="106" t="s">
        <v>294</v>
      </c>
      <c r="K258" s="98" t="s">
        <v>295</v>
      </c>
      <c r="L258" s="99" t="s">
        <v>468</v>
      </c>
      <c r="M258" s="135"/>
      <c r="N258" s="101"/>
      <c r="O258" s="135"/>
      <c r="P258" s="135"/>
      <c r="Q258" s="135"/>
      <c r="R258" s="103">
        <v>4963.73</v>
      </c>
      <c r="S258" s="135"/>
      <c r="T258" s="118"/>
      <c r="U258" s="136"/>
      <c r="V258" s="103">
        <v>4963.73</v>
      </c>
      <c r="W258" s="101"/>
      <c r="X258" s="98"/>
      <c r="Y258" s="128"/>
      <c r="Z258" s="125" t="s">
        <v>31</v>
      </c>
      <c r="AA258" s="126">
        <v>43900</v>
      </c>
      <c r="AB258" s="87" t="s">
        <v>435</v>
      </c>
    </row>
    <row r="259" ht="18" customHeight="1" spans="2:28">
      <c r="B259" s="99" t="s">
        <v>470</v>
      </c>
      <c r="C259" s="97">
        <v>694231992</v>
      </c>
      <c r="D259" s="97" t="s">
        <v>471</v>
      </c>
      <c r="E259" s="97">
        <v>17038923179</v>
      </c>
      <c r="F259" s="97" t="s">
        <v>27</v>
      </c>
      <c r="G259" s="97">
        <v>1000</v>
      </c>
      <c r="H259" s="97">
        <v>13545471531</v>
      </c>
      <c r="I259" s="97" t="s">
        <v>293</v>
      </c>
      <c r="J259" s="106" t="s">
        <v>294</v>
      </c>
      <c r="K259" s="98" t="s">
        <v>295</v>
      </c>
      <c r="L259" s="99" t="s">
        <v>470</v>
      </c>
      <c r="M259" s="135"/>
      <c r="N259" s="101"/>
      <c r="O259" s="135"/>
      <c r="P259" s="135"/>
      <c r="Q259" s="135"/>
      <c r="R259" s="103">
        <v>5657.38</v>
      </c>
      <c r="S259" s="135"/>
      <c r="T259" s="118"/>
      <c r="U259" s="136"/>
      <c r="V259" s="103">
        <v>5657.38</v>
      </c>
      <c r="W259" s="101"/>
      <c r="X259" s="98"/>
      <c r="Y259" s="128"/>
      <c r="Z259" s="125" t="s">
        <v>31</v>
      </c>
      <c r="AA259" s="126">
        <v>43900</v>
      </c>
      <c r="AB259" s="87" t="s">
        <v>435</v>
      </c>
    </row>
    <row r="260" ht="18" customHeight="1" spans="2:28">
      <c r="B260" s="99" t="s">
        <v>472</v>
      </c>
      <c r="C260" s="97">
        <v>681882897</v>
      </c>
      <c r="D260" s="97" t="s">
        <v>473</v>
      </c>
      <c r="E260" s="97">
        <v>17038924120</v>
      </c>
      <c r="F260" s="97" t="s">
        <v>27</v>
      </c>
      <c r="G260" s="97">
        <v>1000</v>
      </c>
      <c r="H260" s="97">
        <v>13545471531</v>
      </c>
      <c r="I260" s="97" t="s">
        <v>293</v>
      </c>
      <c r="J260" s="106" t="s">
        <v>294</v>
      </c>
      <c r="K260" s="98" t="s">
        <v>295</v>
      </c>
      <c r="L260" s="99" t="s">
        <v>472</v>
      </c>
      <c r="M260" s="135"/>
      <c r="N260" s="101"/>
      <c r="O260" s="135"/>
      <c r="P260" s="135"/>
      <c r="Q260" s="135"/>
      <c r="R260" s="103">
        <v>10026.92</v>
      </c>
      <c r="S260" s="135"/>
      <c r="T260" s="116"/>
      <c r="U260" s="135"/>
      <c r="V260" s="103">
        <v>10026.92</v>
      </c>
      <c r="W260" s="101"/>
      <c r="X260" s="121"/>
      <c r="Y260" s="128"/>
      <c r="Z260" s="125" t="s">
        <v>31</v>
      </c>
      <c r="AA260" s="126">
        <v>43900</v>
      </c>
      <c r="AB260" s="87" t="s">
        <v>435</v>
      </c>
    </row>
    <row r="261" ht="18" customHeight="1" spans="2:28">
      <c r="B261" s="99" t="s">
        <v>474</v>
      </c>
      <c r="C261" s="97">
        <v>501459074</v>
      </c>
      <c r="D261" s="97" t="s">
        <v>475</v>
      </c>
      <c r="E261" s="97">
        <v>17038923541</v>
      </c>
      <c r="F261" s="97" t="s">
        <v>27</v>
      </c>
      <c r="G261" s="97">
        <v>1000</v>
      </c>
      <c r="H261" s="97">
        <v>13545471531</v>
      </c>
      <c r="I261" s="97" t="s">
        <v>293</v>
      </c>
      <c r="J261" s="106" t="s">
        <v>294</v>
      </c>
      <c r="K261" s="98" t="s">
        <v>295</v>
      </c>
      <c r="L261" s="99" t="s">
        <v>474</v>
      </c>
      <c r="M261" s="135"/>
      <c r="N261" s="101"/>
      <c r="O261" s="135"/>
      <c r="P261" s="135"/>
      <c r="Q261" s="135"/>
      <c r="R261" s="103">
        <v>5063.71</v>
      </c>
      <c r="S261" s="135"/>
      <c r="T261" s="118"/>
      <c r="U261" s="136"/>
      <c r="V261" s="103">
        <v>5063.71</v>
      </c>
      <c r="W261" s="101"/>
      <c r="X261" s="98"/>
      <c r="Y261" s="128"/>
      <c r="Z261" s="125" t="s">
        <v>31</v>
      </c>
      <c r="AA261" s="126">
        <v>43900</v>
      </c>
      <c r="AB261" s="87" t="s">
        <v>435</v>
      </c>
    </row>
    <row r="262" ht="18" customHeight="1" spans="2:28">
      <c r="B262" s="99" t="s">
        <v>476</v>
      </c>
      <c r="C262" s="97">
        <v>247631504</v>
      </c>
      <c r="D262" s="97" t="s">
        <v>477</v>
      </c>
      <c r="E262" s="97">
        <v>17038923504</v>
      </c>
      <c r="F262" s="97" t="s">
        <v>27</v>
      </c>
      <c r="G262" s="97">
        <v>1000</v>
      </c>
      <c r="H262" s="97">
        <v>13545471531</v>
      </c>
      <c r="I262" s="97" t="s">
        <v>293</v>
      </c>
      <c r="J262" s="106" t="s">
        <v>294</v>
      </c>
      <c r="K262" s="98" t="s">
        <v>295</v>
      </c>
      <c r="L262" s="99" t="s">
        <v>476</v>
      </c>
      <c r="M262" s="135"/>
      <c r="N262" s="101"/>
      <c r="O262" s="135"/>
      <c r="P262" s="135"/>
      <c r="Q262" s="135"/>
      <c r="R262" s="103">
        <v>4863.49</v>
      </c>
      <c r="S262" s="135"/>
      <c r="T262" s="118"/>
      <c r="U262" s="136"/>
      <c r="V262" s="103">
        <v>4863.49</v>
      </c>
      <c r="W262" s="101"/>
      <c r="X262" s="98"/>
      <c r="Y262" s="128"/>
      <c r="Z262" s="125" t="s">
        <v>31</v>
      </c>
      <c r="AA262" s="126">
        <v>43900</v>
      </c>
      <c r="AB262" s="87" t="s">
        <v>435</v>
      </c>
    </row>
    <row r="263" ht="18" customHeight="1" spans="2:28">
      <c r="B263" s="99" t="s">
        <v>478</v>
      </c>
      <c r="C263" s="97">
        <v>853133835</v>
      </c>
      <c r="D263" s="97" t="s">
        <v>479</v>
      </c>
      <c r="E263" s="97">
        <v>17038924069</v>
      </c>
      <c r="F263" s="97" t="s">
        <v>27</v>
      </c>
      <c r="G263" s="97">
        <v>1000</v>
      </c>
      <c r="H263" s="97">
        <v>13545471531</v>
      </c>
      <c r="I263" s="97" t="s">
        <v>293</v>
      </c>
      <c r="J263" s="106" t="s">
        <v>294</v>
      </c>
      <c r="K263" s="98" t="s">
        <v>295</v>
      </c>
      <c r="L263" s="99" t="s">
        <v>478</v>
      </c>
      <c r="M263" s="135"/>
      <c r="N263" s="101"/>
      <c r="O263" s="135"/>
      <c r="P263" s="135"/>
      <c r="Q263" s="135"/>
      <c r="R263" s="103">
        <v>5064.25</v>
      </c>
      <c r="S263" s="135"/>
      <c r="T263" s="118"/>
      <c r="U263" s="136"/>
      <c r="V263" s="103">
        <v>5064.25</v>
      </c>
      <c r="W263" s="101"/>
      <c r="X263" s="98"/>
      <c r="Y263" s="128"/>
      <c r="Z263" s="125" t="s">
        <v>31</v>
      </c>
      <c r="AA263" s="126">
        <v>43900</v>
      </c>
      <c r="AB263" s="87" t="s">
        <v>435</v>
      </c>
    </row>
    <row r="264" ht="18" customHeight="1" spans="2:28">
      <c r="B264" s="99" t="s">
        <v>480</v>
      </c>
      <c r="C264" s="97">
        <v>674809405</v>
      </c>
      <c r="D264" s="97" t="s">
        <v>481</v>
      </c>
      <c r="E264" s="97">
        <v>17038923646</v>
      </c>
      <c r="F264" s="97" t="s">
        <v>27</v>
      </c>
      <c r="G264" s="97">
        <v>1000</v>
      </c>
      <c r="H264" s="97">
        <v>13545471531</v>
      </c>
      <c r="I264" s="97" t="s">
        <v>293</v>
      </c>
      <c r="J264" s="106" t="s">
        <v>294</v>
      </c>
      <c r="K264" s="98" t="s">
        <v>295</v>
      </c>
      <c r="L264" s="99" t="s">
        <v>480</v>
      </c>
      <c r="M264" s="135"/>
      <c r="N264" s="101"/>
      <c r="O264" s="135"/>
      <c r="P264" s="135"/>
      <c r="Q264" s="135"/>
      <c r="R264" s="103">
        <v>5065.26</v>
      </c>
      <c r="S264" s="135"/>
      <c r="T264" s="116"/>
      <c r="U264" s="135"/>
      <c r="V264" s="103">
        <v>5065.26</v>
      </c>
      <c r="W264" s="101"/>
      <c r="X264" s="98"/>
      <c r="Y264" s="128"/>
      <c r="Z264" s="125" t="s">
        <v>31</v>
      </c>
      <c r="AA264" s="126">
        <v>43900</v>
      </c>
      <c r="AB264" s="87" t="s">
        <v>435</v>
      </c>
    </row>
    <row r="265" ht="18" customHeight="1" spans="2:28">
      <c r="B265" s="99" t="s">
        <v>482</v>
      </c>
      <c r="C265" s="97">
        <v>324007276</v>
      </c>
      <c r="D265" s="97" t="s">
        <v>483</v>
      </c>
      <c r="E265" s="97">
        <v>17038923214</v>
      </c>
      <c r="F265" s="97" t="s">
        <v>27</v>
      </c>
      <c r="G265" s="97">
        <v>1000</v>
      </c>
      <c r="H265" s="97">
        <v>13545471531</v>
      </c>
      <c r="I265" s="97" t="s">
        <v>293</v>
      </c>
      <c r="J265" s="106" t="s">
        <v>294</v>
      </c>
      <c r="K265" s="98" t="s">
        <v>295</v>
      </c>
      <c r="L265" s="99" t="s">
        <v>482</v>
      </c>
      <c r="M265" s="135"/>
      <c r="N265" s="101"/>
      <c r="O265" s="135"/>
      <c r="P265" s="135"/>
      <c r="Q265" s="135"/>
      <c r="R265" s="103">
        <v>5066.78</v>
      </c>
      <c r="S265" s="135"/>
      <c r="T265" s="116"/>
      <c r="U265" s="135"/>
      <c r="V265" s="103">
        <v>5066.78</v>
      </c>
      <c r="W265" s="101"/>
      <c r="X265" s="98"/>
      <c r="Y265" s="128"/>
      <c r="Z265" s="125" t="s">
        <v>31</v>
      </c>
      <c r="AA265" s="126">
        <v>43900</v>
      </c>
      <c r="AB265" s="87" t="s">
        <v>435</v>
      </c>
    </row>
    <row r="266" ht="18" customHeight="1" spans="2:28">
      <c r="B266" s="96" t="s">
        <v>484</v>
      </c>
      <c r="C266" s="97">
        <v>496446224</v>
      </c>
      <c r="D266" s="97" t="s">
        <v>485</v>
      </c>
      <c r="E266" s="97">
        <v>16572872926</v>
      </c>
      <c r="F266" s="97" t="s">
        <v>27</v>
      </c>
      <c r="G266" s="97">
        <v>1000</v>
      </c>
      <c r="H266" s="97">
        <v>16602049418</v>
      </c>
      <c r="I266" s="97" t="s">
        <v>377</v>
      </c>
      <c r="J266" s="132" t="s">
        <v>109</v>
      </c>
      <c r="K266" s="98" t="s">
        <v>378</v>
      </c>
      <c r="L266" s="96" t="s">
        <v>484</v>
      </c>
      <c r="M266" s="101"/>
      <c r="N266" s="101"/>
      <c r="O266" s="101"/>
      <c r="P266" s="101"/>
      <c r="Q266" s="101"/>
      <c r="R266" s="103">
        <v>6751.95</v>
      </c>
      <c r="S266" s="101"/>
      <c r="T266" s="116"/>
      <c r="U266" s="101"/>
      <c r="V266" s="103">
        <v>6751.95</v>
      </c>
      <c r="W266" s="101"/>
      <c r="X266" s="116"/>
      <c r="Y266" s="128"/>
      <c r="Z266" s="125" t="s">
        <v>31</v>
      </c>
      <c r="AA266" s="126">
        <v>43902</v>
      </c>
      <c r="AB266" s="87" t="s">
        <v>435</v>
      </c>
    </row>
    <row r="267" ht="18" customHeight="1" spans="2:28">
      <c r="B267" s="96" t="s">
        <v>486</v>
      </c>
      <c r="C267" s="97">
        <v>242513353</v>
      </c>
      <c r="D267" s="97" t="s">
        <v>487</v>
      </c>
      <c r="E267" s="97">
        <v>16572877616</v>
      </c>
      <c r="F267" s="97" t="s">
        <v>27</v>
      </c>
      <c r="G267" s="97">
        <v>1000</v>
      </c>
      <c r="H267" s="97">
        <v>16602049418</v>
      </c>
      <c r="I267" s="97" t="s">
        <v>377</v>
      </c>
      <c r="J267" s="132" t="s">
        <v>109</v>
      </c>
      <c r="K267" s="98" t="s">
        <v>378</v>
      </c>
      <c r="L267" s="96" t="s">
        <v>486</v>
      </c>
      <c r="M267" s="101"/>
      <c r="N267" s="101"/>
      <c r="O267" s="101"/>
      <c r="P267" s="101"/>
      <c r="Q267" s="101"/>
      <c r="R267" s="103">
        <v>5456.91</v>
      </c>
      <c r="S267" s="101"/>
      <c r="T267" s="116"/>
      <c r="U267" s="101"/>
      <c r="V267" s="103">
        <v>5456.91</v>
      </c>
      <c r="W267" s="101"/>
      <c r="X267" s="116"/>
      <c r="Y267" s="128"/>
      <c r="Z267" s="125" t="s">
        <v>31</v>
      </c>
      <c r="AA267" s="126">
        <v>43902</v>
      </c>
      <c r="AB267" s="87" t="s">
        <v>435</v>
      </c>
    </row>
    <row r="268" ht="18" customHeight="1" spans="2:28">
      <c r="B268" s="96" t="s">
        <v>488</v>
      </c>
      <c r="C268" s="97">
        <v>638596796</v>
      </c>
      <c r="D268" s="97" t="s">
        <v>489</v>
      </c>
      <c r="E268" s="97">
        <v>16572879513</v>
      </c>
      <c r="F268" s="97" t="s">
        <v>27</v>
      </c>
      <c r="G268" s="97">
        <v>1000</v>
      </c>
      <c r="H268" s="97">
        <v>16602049418</v>
      </c>
      <c r="I268" s="97" t="s">
        <v>377</v>
      </c>
      <c r="J268" s="132" t="s">
        <v>109</v>
      </c>
      <c r="K268" s="98" t="s">
        <v>378</v>
      </c>
      <c r="L268" s="96" t="s">
        <v>488</v>
      </c>
      <c r="M268" s="101"/>
      <c r="N268" s="101"/>
      <c r="O268" s="101"/>
      <c r="P268" s="101"/>
      <c r="Q268" s="101"/>
      <c r="R268" s="103">
        <v>6152.47</v>
      </c>
      <c r="S268" s="101"/>
      <c r="T268" s="116"/>
      <c r="U268" s="101"/>
      <c r="V268" s="103">
        <v>6152.47</v>
      </c>
      <c r="W268" s="101"/>
      <c r="X268" s="116"/>
      <c r="Y268" s="128"/>
      <c r="Z268" s="125" t="s">
        <v>31</v>
      </c>
      <c r="AA268" s="126">
        <v>43902</v>
      </c>
      <c r="AB268" s="87" t="s">
        <v>435</v>
      </c>
    </row>
    <row r="269" ht="18" customHeight="1" spans="2:28">
      <c r="B269" s="96" t="s">
        <v>490</v>
      </c>
      <c r="C269" s="97">
        <v>843297059</v>
      </c>
      <c r="D269" s="97" t="s">
        <v>491</v>
      </c>
      <c r="E269" s="97">
        <v>16572877630</v>
      </c>
      <c r="F269" s="97" t="s">
        <v>27</v>
      </c>
      <c r="G269" s="97">
        <v>1000</v>
      </c>
      <c r="H269" s="97">
        <v>17520439418</v>
      </c>
      <c r="I269" s="97" t="s">
        <v>377</v>
      </c>
      <c r="J269" s="104" t="s">
        <v>285</v>
      </c>
      <c r="K269" s="98" t="s">
        <v>378</v>
      </c>
      <c r="L269" s="96" t="s">
        <v>490</v>
      </c>
      <c r="M269" s="101"/>
      <c r="N269" s="101"/>
      <c r="O269" s="101"/>
      <c r="P269" s="101"/>
      <c r="Q269" s="101"/>
      <c r="R269" s="103">
        <v>4965.74</v>
      </c>
      <c r="S269" s="101"/>
      <c r="T269" s="116"/>
      <c r="U269" s="101"/>
      <c r="V269" s="103">
        <v>4965.74</v>
      </c>
      <c r="W269" s="101"/>
      <c r="X269" s="116"/>
      <c r="Y269" s="128"/>
      <c r="Z269" s="125" t="s">
        <v>31</v>
      </c>
      <c r="AA269" s="126">
        <v>43902</v>
      </c>
      <c r="AB269" s="87" t="s">
        <v>435</v>
      </c>
    </row>
    <row r="270" ht="18" customHeight="1" spans="2:28">
      <c r="B270" s="96" t="s">
        <v>492</v>
      </c>
      <c r="C270" s="97">
        <v>972814908</v>
      </c>
      <c r="D270" s="97" t="s">
        <v>493</v>
      </c>
      <c r="E270" s="97">
        <v>16572877632</v>
      </c>
      <c r="F270" s="97" t="s">
        <v>27</v>
      </c>
      <c r="G270" s="97">
        <v>1000</v>
      </c>
      <c r="H270" s="97">
        <v>17520439418</v>
      </c>
      <c r="I270" s="97" t="s">
        <v>377</v>
      </c>
      <c r="J270" s="104" t="s">
        <v>285</v>
      </c>
      <c r="K270" s="98" t="s">
        <v>378</v>
      </c>
      <c r="L270" s="96" t="s">
        <v>492</v>
      </c>
      <c r="M270" s="101"/>
      <c r="N270" s="101"/>
      <c r="O270" s="101"/>
      <c r="P270" s="101"/>
      <c r="Q270" s="101"/>
      <c r="R270" s="103">
        <v>4867.96</v>
      </c>
      <c r="S270" s="101"/>
      <c r="T270" s="116"/>
      <c r="U270" s="101"/>
      <c r="V270" s="103">
        <v>4867.96</v>
      </c>
      <c r="W270" s="101"/>
      <c r="X270" s="116"/>
      <c r="Y270" s="128"/>
      <c r="Z270" s="125" t="s">
        <v>31</v>
      </c>
      <c r="AA270" s="126">
        <v>43902</v>
      </c>
      <c r="AB270" s="87" t="s">
        <v>435</v>
      </c>
    </row>
    <row r="271" ht="18" customHeight="1" spans="2:28">
      <c r="B271" s="96" t="s">
        <v>496</v>
      </c>
      <c r="C271" s="97">
        <v>643193889</v>
      </c>
      <c r="D271" s="97" t="s">
        <v>497</v>
      </c>
      <c r="E271" s="97">
        <v>17135329841</v>
      </c>
      <c r="F271" s="97" t="s">
        <v>27</v>
      </c>
      <c r="G271" s="97">
        <v>1000</v>
      </c>
      <c r="H271" s="97">
        <v>17720254512</v>
      </c>
      <c r="I271" s="97" t="s">
        <v>253</v>
      </c>
      <c r="J271" s="106" t="s">
        <v>294</v>
      </c>
      <c r="K271" s="98" t="s">
        <v>254</v>
      </c>
      <c r="L271" s="96" t="s">
        <v>496</v>
      </c>
      <c r="M271" s="101"/>
      <c r="N271" s="101"/>
      <c r="O271" s="101"/>
      <c r="P271" s="101"/>
      <c r="Q271" s="101"/>
      <c r="R271" s="103">
        <v>5848.68</v>
      </c>
      <c r="S271" s="101"/>
      <c r="T271" s="116"/>
      <c r="U271" s="101"/>
      <c r="V271" s="103">
        <v>5848.68</v>
      </c>
      <c r="W271" s="101"/>
      <c r="X271" s="116"/>
      <c r="Y271" s="128"/>
      <c r="Z271" s="125" t="s">
        <v>31</v>
      </c>
      <c r="AA271" s="126">
        <v>43902</v>
      </c>
      <c r="AB271" s="87" t="s">
        <v>435</v>
      </c>
    </row>
    <row r="272" ht="18" customHeight="1" spans="2:28">
      <c r="B272" s="96" t="s">
        <v>498</v>
      </c>
      <c r="C272" s="97">
        <v>207263451</v>
      </c>
      <c r="D272" s="97" t="s">
        <v>499</v>
      </c>
      <c r="E272" s="97">
        <v>17192712486</v>
      </c>
      <c r="F272" s="97" t="s">
        <v>27</v>
      </c>
      <c r="G272" s="97">
        <v>1000</v>
      </c>
      <c r="H272" s="97">
        <v>17720254512</v>
      </c>
      <c r="I272" s="97" t="s">
        <v>253</v>
      </c>
      <c r="J272" s="106" t="s">
        <v>294</v>
      </c>
      <c r="K272" s="98" t="s">
        <v>254</v>
      </c>
      <c r="L272" s="96" t="s">
        <v>498</v>
      </c>
      <c r="M272" s="101"/>
      <c r="N272" s="101"/>
      <c r="O272" s="101"/>
      <c r="P272" s="101"/>
      <c r="Q272" s="101"/>
      <c r="R272" s="103">
        <v>4865.76</v>
      </c>
      <c r="S272" s="101"/>
      <c r="T272" s="116"/>
      <c r="U272" s="101"/>
      <c r="V272" s="103">
        <v>4865.76</v>
      </c>
      <c r="W272" s="101"/>
      <c r="X272" s="116"/>
      <c r="Y272" s="128"/>
      <c r="Z272" s="125" t="s">
        <v>500</v>
      </c>
      <c r="AA272" s="126">
        <v>43913</v>
      </c>
      <c r="AB272" s="87" t="s">
        <v>435</v>
      </c>
    </row>
    <row r="273" ht="18" customHeight="1" spans="2:28">
      <c r="B273" s="96" t="s">
        <v>501</v>
      </c>
      <c r="C273" s="97">
        <v>841879018</v>
      </c>
      <c r="D273" s="97" t="s">
        <v>502</v>
      </c>
      <c r="E273" s="97">
        <v>16572209058</v>
      </c>
      <c r="F273" s="97" t="s">
        <v>27</v>
      </c>
      <c r="G273" s="97">
        <v>1000</v>
      </c>
      <c r="H273" s="97">
        <v>17720254512</v>
      </c>
      <c r="I273" s="97" t="s">
        <v>253</v>
      </c>
      <c r="J273" s="106" t="s">
        <v>294</v>
      </c>
      <c r="K273" s="98" t="s">
        <v>254</v>
      </c>
      <c r="L273" s="96" t="s">
        <v>501</v>
      </c>
      <c r="M273" s="101"/>
      <c r="N273" s="101"/>
      <c r="O273" s="101"/>
      <c r="P273" s="101"/>
      <c r="Q273" s="101"/>
      <c r="R273" s="103">
        <v>5065.55</v>
      </c>
      <c r="S273" s="101"/>
      <c r="T273" s="116"/>
      <c r="U273" s="101"/>
      <c r="V273" s="103">
        <v>5065.55</v>
      </c>
      <c r="W273" s="101"/>
      <c r="X273" s="116"/>
      <c r="Y273" s="128"/>
      <c r="Z273" s="125" t="s">
        <v>31</v>
      </c>
      <c r="AA273" s="126">
        <v>43902</v>
      </c>
      <c r="AB273" s="87" t="s">
        <v>435</v>
      </c>
    </row>
    <row r="274" ht="18" customHeight="1" spans="2:28">
      <c r="B274" s="96" t="s">
        <v>503</v>
      </c>
      <c r="C274" s="97">
        <v>254304657</v>
      </c>
      <c r="D274" s="97" t="s">
        <v>504</v>
      </c>
      <c r="E274" s="97">
        <v>16572203709</v>
      </c>
      <c r="F274" s="97" t="s">
        <v>27</v>
      </c>
      <c r="G274" s="97">
        <v>1000</v>
      </c>
      <c r="H274" s="97">
        <v>17720254512</v>
      </c>
      <c r="I274" s="97" t="s">
        <v>253</v>
      </c>
      <c r="J274" s="106" t="s">
        <v>294</v>
      </c>
      <c r="K274" s="98" t="s">
        <v>254</v>
      </c>
      <c r="L274" s="96" t="s">
        <v>503</v>
      </c>
      <c r="M274" s="101"/>
      <c r="N274" s="101"/>
      <c r="O274" s="101"/>
      <c r="P274" s="101"/>
      <c r="Q274" s="101"/>
      <c r="R274" s="103">
        <v>5063.91</v>
      </c>
      <c r="S274" s="101"/>
      <c r="T274" s="116"/>
      <c r="U274" s="101"/>
      <c r="V274" s="103">
        <v>5063.91</v>
      </c>
      <c r="W274" s="101"/>
      <c r="X274" s="116"/>
      <c r="Y274" s="128"/>
      <c r="Z274" s="125" t="s">
        <v>31</v>
      </c>
      <c r="AA274" s="126">
        <v>43902</v>
      </c>
      <c r="AB274" s="87" t="s">
        <v>435</v>
      </c>
    </row>
    <row r="275" ht="18" customHeight="1" spans="2:28">
      <c r="B275" s="96" t="s">
        <v>505</v>
      </c>
      <c r="C275" s="97">
        <v>363727659</v>
      </c>
      <c r="D275" s="97" t="s">
        <v>506</v>
      </c>
      <c r="E275" s="97">
        <v>16572203713</v>
      </c>
      <c r="F275" s="97" t="s">
        <v>27</v>
      </c>
      <c r="G275" s="97">
        <v>1000</v>
      </c>
      <c r="H275" s="97">
        <v>17720254512</v>
      </c>
      <c r="I275" s="97" t="s">
        <v>253</v>
      </c>
      <c r="J275" s="102" t="s">
        <v>103</v>
      </c>
      <c r="K275" s="98" t="s">
        <v>254</v>
      </c>
      <c r="L275" s="96" t="s">
        <v>505</v>
      </c>
      <c r="M275" s="101"/>
      <c r="N275" s="101"/>
      <c r="O275" s="101"/>
      <c r="P275" s="101"/>
      <c r="Q275" s="101"/>
      <c r="R275" s="103">
        <v>4868.13</v>
      </c>
      <c r="S275" s="101"/>
      <c r="T275" s="116"/>
      <c r="U275" s="101"/>
      <c r="V275" s="103">
        <v>4868.13</v>
      </c>
      <c r="W275" s="101"/>
      <c r="X275" s="116"/>
      <c r="Y275" s="128"/>
      <c r="Z275" s="125" t="s">
        <v>31</v>
      </c>
      <c r="AA275" s="126">
        <v>43902</v>
      </c>
      <c r="AB275" s="87" t="s">
        <v>435</v>
      </c>
    </row>
    <row r="276" ht="18" customHeight="1" spans="2:28">
      <c r="B276" s="96" t="s">
        <v>507</v>
      </c>
      <c r="C276" s="97">
        <v>974498951</v>
      </c>
      <c r="D276" s="97" t="s">
        <v>508</v>
      </c>
      <c r="E276" s="97">
        <v>16572203192</v>
      </c>
      <c r="F276" s="97" t="s">
        <v>27</v>
      </c>
      <c r="G276" s="97">
        <v>1000</v>
      </c>
      <c r="H276" s="97">
        <v>17720254512</v>
      </c>
      <c r="I276" s="97" t="s">
        <v>253</v>
      </c>
      <c r="J276" s="102" t="s">
        <v>103</v>
      </c>
      <c r="K276" s="98" t="s">
        <v>254</v>
      </c>
      <c r="L276" s="96" t="s">
        <v>507</v>
      </c>
      <c r="M276" s="101"/>
      <c r="N276" s="101"/>
      <c r="O276" s="101"/>
      <c r="P276" s="101"/>
      <c r="Q276" s="101"/>
      <c r="R276" s="103">
        <v>5647.41</v>
      </c>
      <c r="S276" s="101"/>
      <c r="T276" s="116"/>
      <c r="U276" s="101"/>
      <c r="V276" s="103">
        <v>5647.41</v>
      </c>
      <c r="W276" s="101"/>
      <c r="X276" s="116"/>
      <c r="Y276" s="128"/>
      <c r="Z276" s="125" t="s">
        <v>31</v>
      </c>
      <c r="AA276" s="126">
        <v>43902</v>
      </c>
      <c r="AB276" s="87" t="s">
        <v>435</v>
      </c>
    </row>
    <row r="277" ht="18" customHeight="1" spans="2:28">
      <c r="B277" s="96" t="s">
        <v>509</v>
      </c>
      <c r="C277" s="97">
        <v>887096517</v>
      </c>
      <c r="D277" s="97" t="s">
        <v>510</v>
      </c>
      <c r="E277" s="97">
        <v>17135327421</v>
      </c>
      <c r="F277" s="97" t="s">
        <v>27</v>
      </c>
      <c r="G277" s="97">
        <v>1000</v>
      </c>
      <c r="H277" s="97">
        <v>17720254512</v>
      </c>
      <c r="I277" s="97" t="s">
        <v>253</v>
      </c>
      <c r="J277" s="102" t="s">
        <v>103</v>
      </c>
      <c r="K277" s="98" t="s">
        <v>254</v>
      </c>
      <c r="L277" s="96" t="s">
        <v>509</v>
      </c>
      <c r="M277" s="101"/>
      <c r="N277" s="101"/>
      <c r="O277" s="101"/>
      <c r="P277" s="101"/>
      <c r="Q277" s="101"/>
      <c r="R277" s="103">
        <v>4965.89</v>
      </c>
      <c r="S277" s="101"/>
      <c r="T277" s="116"/>
      <c r="U277" s="101"/>
      <c r="V277" s="103">
        <v>4965.89</v>
      </c>
      <c r="W277" s="101"/>
      <c r="X277" s="116"/>
      <c r="Y277" s="128"/>
      <c r="Z277" s="125" t="s">
        <v>31</v>
      </c>
      <c r="AA277" s="126">
        <v>43902</v>
      </c>
      <c r="AB277" s="87" t="s">
        <v>435</v>
      </c>
    </row>
    <row r="278" ht="18" customHeight="1" spans="2:28">
      <c r="B278" s="96" t="s">
        <v>511</v>
      </c>
      <c r="C278" s="97">
        <v>653713978</v>
      </c>
      <c r="D278" s="97" t="s">
        <v>512</v>
      </c>
      <c r="E278" s="97">
        <v>16741725516</v>
      </c>
      <c r="F278" s="97" t="s">
        <v>27</v>
      </c>
      <c r="G278" s="97">
        <v>1000</v>
      </c>
      <c r="H278" s="97">
        <v>18327671812</v>
      </c>
      <c r="I278" s="97" t="s">
        <v>247</v>
      </c>
      <c r="J278" s="100" t="s">
        <v>29</v>
      </c>
      <c r="K278" s="98" t="s">
        <v>298</v>
      </c>
      <c r="L278" s="96" t="s">
        <v>511</v>
      </c>
      <c r="M278" s="101"/>
      <c r="N278" s="101"/>
      <c r="O278" s="103"/>
      <c r="P278" s="103"/>
      <c r="Q278" s="103"/>
      <c r="R278" s="103">
        <v>5363.28</v>
      </c>
      <c r="S278" s="101"/>
      <c r="T278" s="118"/>
      <c r="U278" s="101"/>
      <c r="V278" s="103">
        <v>5363.28</v>
      </c>
      <c r="W278" s="101"/>
      <c r="X278" s="119"/>
      <c r="Y278" s="128"/>
      <c r="Z278" s="125" t="s">
        <v>31</v>
      </c>
      <c r="AA278" s="126">
        <v>43900</v>
      </c>
      <c r="AB278" s="87" t="s">
        <v>435</v>
      </c>
    </row>
    <row r="279" ht="18" customHeight="1" spans="2:28">
      <c r="B279" s="96" t="s">
        <v>513</v>
      </c>
      <c r="C279" s="98">
        <v>339882680</v>
      </c>
      <c r="D279" s="98" t="s">
        <v>514</v>
      </c>
      <c r="E279" s="97">
        <v>16741725265</v>
      </c>
      <c r="F279" s="97" t="s">
        <v>27</v>
      </c>
      <c r="G279" s="97">
        <v>1000</v>
      </c>
      <c r="H279" s="97">
        <v>13545445297</v>
      </c>
      <c r="I279" s="97" t="s">
        <v>313</v>
      </c>
      <c r="J279" s="100" t="s">
        <v>29</v>
      </c>
      <c r="K279" s="98" t="s">
        <v>314</v>
      </c>
      <c r="L279" s="96" t="s">
        <v>513</v>
      </c>
      <c r="M279" s="101"/>
      <c r="N279" s="101"/>
      <c r="O279" s="103"/>
      <c r="P279" s="103"/>
      <c r="Q279" s="103"/>
      <c r="R279" s="103">
        <v>9830.97</v>
      </c>
      <c r="S279" s="105"/>
      <c r="T279" s="116"/>
      <c r="U279" s="136"/>
      <c r="V279" s="103">
        <v>9830.97</v>
      </c>
      <c r="W279" s="101"/>
      <c r="X279" s="116"/>
      <c r="Y279" s="128"/>
      <c r="Z279" s="125" t="s">
        <v>31</v>
      </c>
      <c r="AA279" s="126">
        <v>43900</v>
      </c>
      <c r="AB279" s="87" t="s">
        <v>435</v>
      </c>
    </row>
    <row r="280" ht="18" customHeight="1" spans="2:28">
      <c r="B280" s="96" t="s">
        <v>515</v>
      </c>
      <c r="C280" s="98" t="s">
        <v>516</v>
      </c>
      <c r="D280" s="98" t="s">
        <v>517</v>
      </c>
      <c r="E280" s="97">
        <v>16741725255</v>
      </c>
      <c r="F280" s="97" t="s">
        <v>27</v>
      </c>
      <c r="G280" s="97">
        <v>1000</v>
      </c>
      <c r="H280" s="97">
        <v>13545445297</v>
      </c>
      <c r="I280" s="97" t="s">
        <v>313</v>
      </c>
      <c r="J280" s="104" t="s">
        <v>285</v>
      </c>
      <c r="K280" s="98" t="s">
        <v>314</v>
      </c>
      <c r="L280" s="96" t="s">
        <v>515</v>
      </c>
      <c r="M280" s="101"/>
      <c r="N280" s="101"/>
      <c r="O280" s="103"/>
      <c r="P280" s="103"/>
      <c r="Q280" s="103"/>
      <c r="R280" s="103">
        <v>9727.64</v>
      </c>
      <c r="S280" s="105"/>
      <c r="T280" s="116"/>
      <c r="U280" s="136"/>
      <c r="V280" s="103">
        <v>9727.64</v>
      </c>
      <c r="W280" s="101"/>
      <c r="X280" s="116"/>
      <c r="Y280" s="128"/>
      <c r="Z280" s="125" t="s">
        <v>31</v>
      </c>
      <c r="AA280" s="126">
        <v>43900</v>
      </c>
      <c r="AB280" s="87" t="s">
        <v>435</v>
      </c>
    </row>
    <row r="281" ht="18" customHeight="1" spans="2:28">
      <c r="B281" s="96" t="s">
        <v>518</v>
      </c>
      <c r="C281" s="98">
        <v>382428392</v>
      </c>
      <c r="D281" s="98" t="s">
        <v>519</v>
      </c>
      <c r="E281" s="97">
        <v>16741725279</v>
      </c>
      <c r="F281" s="97" t="s">
        <v>27</v>
      </c>
      <c r="G281" s="97">
        <v>1000</v>
      </c>
      <c r="H281" s="97">
        <v>13545445297</v>
      </c>
      <c r="I281" s="97" t="s">
        <v>313</v>
      </c>
      <c r="J281" s="104" t="s">
        <v>285</v>
      </c>
      <c r="K281" s="98" t="s">
        <v>314</v>
      </c>
      <c r="L281" s="96" t="s">
        <v>518</v>
      </c>
      <c r="M281" s="101"/>
      <c r="N281" s="101"/>
      <c r="O281" s="103"/>
      <c r="P281" s="103"/>
      <c r="Q281" s="103"/>
      <c r="R281" s="103">
        <v>9925.76</v>
      </c>
      <c r="S281" s="105"/>
      <c r="T281" s="116"/>
      <c r="U281" s="136"/>
      <c r="V281" s="103">
        <v>9925.76</v>
      </c>
      <c r="W281" s="101"/>
      <c r="X281" s="116"/>
      <c r="Y281" s="128"/>
      <c r="Z281" s="125" t="s">
        <v>31</v>
      </c>
      <c r="AA281" s="126">
        <v>43900</v>
      </c>
      <c r="AB281" s="87" t="s">
        <v>435</v>
      </c>
    </row>
    <row r="282" ht="18" customHeight="1" spans="2:28">
      <c r="B282" s="96" t="s">
        <v>520</v>
      </c>
      <c r="C282" s="97">
        <v>320857164</v>
      </c>
      <c r="D282" s="97" t="s">
        <v>521</v>
      </c>
      <c r="E282" s="97">
        <v>17192711069</v>
      </c>
      <c r="F282" s="97" t="s">
        <v>27</v>
      </c>
      <c r="G282" s="97">
        <v>1000</v>
      </c>
      <c r="H282" s="97">
        <v>13545476959</v>
      </c>
      <c r="I282" s="97" t="s">
        <v>265</v>
      </c>
      <c r="J282" s="102" t="s">
        <v>103</v>
      </c>
      <c r="K282" s="98" t="s">
        <v>266</v>
      </c>
      <c r="L282" s="96" t="s">
        <v>520</v>
      </c>
      <c r="M282" s="135"/>
      <c r="N282" s="101"/>
      <c r="O282" s="135"/>
      <c r="P282" s="135"/>
      <c r="Q282" s="135"/>
      <c r="R282" s="103">
        <v>10023.17</v>
      </c>
      <c r="S282" s="135"/>
      <c r="T282" s="116"/>
      <c r="U282" s="101"/>
      <c r="V282" s="103">
        <v>10023.17</v>
      </c>
      <c r="W282" s="101"/>
      <c r="X282" s="98"/>
      <c r="Y282" s="128"/>
      <c r="Z282" s="125" t="s">
        <v>31</v>
      </c>
      <c r="AA282" s="126">
        <v>43913</v>
      </c>
      <c r="AB282" s="87" t="s">
        <v>522</v>
      </c>
    </row>
    <row r="283" ht="18" customHeight="1" spans="2:28">
      <c r="B283" s="96" t="s">
        <v>523</v>
      </c>
      <c r="C283" s="97">
        <v>187519589</v>
      </c>
      <c r="D283" s="97" t="s">
        <v>524</v>
      </c>
      <c r="E283" s="97">
        <v>17192711129</v>
      </c>
      <c r="F283" s="97" t="s">
        <v>27</v>
      </c>
      <c r="G283" s="97">
        <v>1000</v>
      </c>
      <c r="H283" s="97">
        <v>13545476959</v>
      </c>
      <c r="I283" s="97" t="s">
        <v>265</v>
      </c>
      <c r="J283" s="102" t="s">
        <v>103</v>
      </c>
      <c r="K283" s="98" t="s">
        <v>266</v>
      </c>
      <c r="L283" s="96" t="s">
        <v>523</v>
      </c>
      <c r="M283" s="135"/>
      <c r="N283" s="101"/>
      <c r="O283" s="135"/>
      <c r="P283" s="135"/>
      <c r="Q283" s="135"/>
      <c r="R283" s="103">
        <v>9819.65</v>
      </c>
      <c r="S283" s="135"/>
      <c r="T283" s="116"/>
      <c r="U283" s="101"/>
      <c r="V283" s="103">
        <v>9819.65</v>
      </c>
      <c r="W283" s="101"/>
      <c r="X283" s="98"/>
      <c r="Y283" s="128"/>
      <c r="Z283" s="125" t="s">
        <v>31</v>
      </c>
      <c r="AA283" s="126">
        <v>43913</v>
      </c>
      <c r="AB283" s="87" t="s">
        <v>522</v>
      </c>
    </row>
    <row r="284" ht="18" customHeight="1" spans="2:28">
      <c r="B284" s="96" t="s">
        <v>525</v>
      </c>
      <c r="C284" s="97">
        <v>993583686</v>
      </c>
      <c r="D284" s="97" t="s">
        <v>526</v>
      </c>
      <c r="E284" s="97">
        <v>17192711294</v>
      </c>
      <c r="F284" s="97" t="s">
        <v>27</v>
      </c>
      <c r="G284" s="97">
        <v>1000</v>
      </c>
      <c r="H284" s="97">
        <v>13545476959</v>
      </c>
      <c r="I284" s="97" t="s">
        <v>265</v>
      </c>
      <c r="J284" s="102" t="s">
        <v>103</v>
      </c>
      <c r="K284" s="98" t="s">
        <v>266</v>
      </c>
      <c r="L284" s="96" t="s">
        <v>525</v>
      </c>
      <c r="M284" s="135"/>
      <c r="N284" s="101"/>
      <c r="O284" s="135"/>
      <c r="P284" s="135"/>
      <c r="Q284" s="135"/>
      <c r="R284" s="103">
        <v>11341.44</v>
      </c>
      <c r="S284" s="135"/>
      <c r="T284" s="116"/>
      <c r="U284" s="101"/>
      <c r="V284" s="103">
        <v>11341.44</v>
      </c>
      <c r="W284" s="101"/>
      <c r="X284" s="98"/>
      <c r="Y284" s="128"/>
      <c r="Z284" s="125" t="s">
        <v>31</v>
      </c>
      <c r="AA284" s="126">
        <v>43913</v>
      </c>
      <c r="AB284" s="87" t="s">
        <v>522</v>
      </c>
    </row>
    <row r="285" s="1" customFormat="1" ht="18" customHeight="1" spans="2:28">
      <c r="B285" s="96" t="s">
        <v>527</v>
      </c>
      <c r="C285" s="97">
        <v>643544272</v>
      </c>
      <c r="D285" s="97" t="s">
        <v>528</v>
      </c>
      <c r="E285" s="97">
        <v>17192714563</v>
      </c>
      <c r="F285" s="97" t="s">
        <v>27</v>
      </c>
      <c r="G285" s="97">
        <v>1000</v>
      </c>
      <c r="H285" s="97">
        <v>18672882330</v>
      </c>
      <c r="I285" s="97" t="s">
        <v>361</v>
      </c>
      <c r="J285" s="133" t="s">
        <v>367</v>
      </c>
      <c r="K285" s="98" t="s">
        <v>362</v>
      </c>
      <c r="L285" s="96" t="s">
        <v>527</v>
      </c>
      <c r="M285" s="135"/>
      <c r="N285" s="101"/>
      <c r="O285" s="135"/>
      <c r="P285" s="135"/>
      <c r="Q285" s="135"/>
      <c r="R285" s="103">
        <v>10028.05</v>
      </c>
      <c r="S285" s="135"/>
      <c r="T285" s="116"/>
      <c r="U285" s="101"/>
      <c r="V285" s="103">
        <v>10028.05</v>
      </c>
      <c r="W285" s="101"/>
      <c r="X285" s="98"/>
      <c r="Y285" s="128"/>
      <c r="Z285" s="125" t="s">
        <v>31</v>
      </c>
      <c r="AA285" s="126">
        <v>43913</v>
      </c>
      <c r="AB285" s="87" t="s">
        <v>522</v>
      </c>
    </row>
    <row r="286" ht="18" customHeight="1" spans="2:28">
      <c r="B286" s="99" t="s">
        <v>529</v>
      </c>
      <c r="C286" s="97">
        <v>526772211</v>
      </c>
      <c r="D286" s="97" t="s">
        <v>530</v>
      </c>
      <c r="E286" s="97">
        <v>16741725464</v>
      </c>
      <c r="F286" s="97" t="s">
        <v>27</v>
      </c>
      <c r="G286" s="97">
        <v>1000</v>
      </c>
      <c r="H286" s="97">
        <v>13545472582</v>
      </c>
      <c r="I286" s="97" t="s">
        <v>370</v>
      </c>
      <c r="J286" s="104" t="s">
        <v>285</v>
      </c>
      <c r="K286" s="98" t="s">
        <v>371</v>
      </c>
      <c r="L286" s="99" t="s">
        <v>529</v>
      </c>
      <c r="M286" s="135"/>
      <c r="N286" s="101"/>
      <c r="O286" s="135"/>
      <c r="P286" s="135"/>
      <c r="Q286" s="135"/>
      <c r="R286" s="103">
        <v>9829.08</v>
      </c>
      <c r="S286" s="135"/>
      <c r="T286" s="116"/>
      <c r="U286" s="101"/>
      <c r="V286" s="103">
        <v>9829.08</v>
      </c>
      <c r="W286" s="101"/>
      <c r="X286" s="98"/>
      <c r="Y286" s="128"/>
      <c r="Z286" s="125" t="s">
        <v>31</v>
      </c>
      <c r="AA286" s="126">
        <v>43902</v>
      </c>
      <c r="AB286" s="87" t="s">
        <v>522</v>
      </c>
    </row>
    <row r="287" ht="18" customHeight="1" spans="2:28">
      <c r="B287" s="99" t="s">
        <v>531</v>
      </c>
      <c r="C287" s="97">
        <v>174113974</v>
      </c>
      <c r="D287" s="97" t="s">
        <v>532</v>
      </c>
      <c r="E287" s="97">
        <v>16741725471</v>
      </c>
      <c r="F287" s="97" t="s">
        <v>27</v>
      </c>
      <c r="G287" s="97">
        <v>1000</v>
      </c>
      <c r="H287" s="97">
        <v>13545472582</v>
      </c>
      <c r="I287" s="97" t="s">
        <v>370</v>
      </c>
      <c r="J287" s="104" t="s">
        <v>285</v>
      </c>
      <c r="K287" s="98" t="s">
        <v>371</v>
      </c>
      <c r="L287" s="99" t="s">
        <v>531</v>
      </c>
      <c r="M287" s="135"/>
      <c r="N287" s="101"/>
      <c r="O287" s="135"/>
      <c r="P287" s="135"/>
      <c r="Q287" s="135"/>
      <c r="R287" s="103">
        <v>9727.22</v>
      </c>
      <c r="S287" s="135"/>
      <c r="T287" s="116"/>
      <c r="U287" s="101"/>
      <c r="V287" s="103">
        <v>9727.22</v>
      </c>
      <c r="W287" s="101"/>
      <c r="X287" s="98"/>
      <c r="Y287" s="128"/>
      <c r="Z287" s="125" t="s">
        <v>31</v>
      </c>
      <c r="AA287" s="126">
        <v>43902</v>
      </c>
      <c r="AB287" s="87" t="s">
        <v>522</v>
      </c>
    </row>
    <row r="288" ht="18" customHeight="1" spans="2:28">
      <c r="B288" s="99" t="s">
        <v>533</v>
      </c>
      <c r="C288" s="97">
        <v>908474893</v>
      </c>
      <c r="D288" s="97" t="s">
        <v>534</v>
      </c>
      <c r="E288" s="97">
        <v>17038923048</v>
      </c>
      <c r="F288" s="97" t="s">
        <v>27</v>
      </c>
      <c r="G288" s="97">
        <v>1000</v>
      </c>
      <c r="H288" s="97">
        <v>13545471531</v>
      </c>
      <c r="I288" s="97" t="s">
        <v>293</v>
      </c>
      <c r="J288" s="106" t="s">
        <v>294</v>
      </c>
      <c r="K288" s="98" t="s">
        <v>295</v>
      </c>
      <c r="L288" s="99" t="s">
        <v>533</v>
      </c>
      <c r="M288" s="135"/>
      <c r="N288" s="101"/>
      <c r="O288" s="135"/>
      <c r="P288" s="135"/>
      <c r="Q288" s="135"/>
      <c r="R288" s="103">
        <v>4862.51</v>
      </c>
      <c r="S288" s="135"/>
      <c r="T288" s="116"/>
      <c r="U288" s="101"/>
      <c r="V288" s="103">
        <v>4862.51</v>
      </c>
      <c r="W288" s="101"/>
      <c r="X288" s="98"/>
      <c r="Y288" s="128"/>
      <c r="Z288" s="125" t="s">
        <v>31</v>
      </c>
      <c r="AA288" s="126">
        <v>43900</v>
      </c>
      <c r="AB288" s="87" t="s">
        <v>522</v>
      </c>
    </row>
    <row r="289" ht="18" customHeight="1" spans="2:28">
      <c r="B289" s="99" t="s">
        <v>535</v>
      </c>
      <c r="C289" s="97">
        <v>595314724</v>
      </c>
      <c r="D289" s="97" t="s">
        <v>536</v>
      </c>
      <c r="E289" s="97">
        <v>17038924071</v>
      </c>
      <c r="F289" s="97" t="s">
        <v>27</v>
      </c>
      <c r="G289" s="97">
        <v>1000</v>
      </c>
      <c r="H289" s="97">
        <v>13545471531</v>
      </c>
      <c r="I289" s="97" t="s">
        <v>293</v>
      </c>
      <c r="J289" s="106" t="s">
        <v>294</v>
      </c>
      <c r="K289" s="98" t="s">
        <v>295</v>
      </c>
      <c r="L289" s="99" t="s">
        <v>535</v>
      </c>
      <c r="M289" s="135"/>
      <c r="N289" s="101"/>
      <c r="O289" s="135"/>
      <c r="P289" s="135"/>
      <c r="Q289" s="135"/>
      <c r="R289" s="103">
        <v>7946.73</v>
      </c>
      <c r="S289" s="135"/>
      <c r="T289" s="118"/>
      <c r="U289" s="101"/>
      <c r="V289" s="103">
        <v>7946.73</v>
      </c>
      <c r="W289" s="101"/>
      <c r="X289" s="98"/>
      <c r="Y289" s="128"/>
      <c r="Z289" s="125" t="s">
        <v>31</v>
      </c>
      <c r="AA289" s="126">
        <v>43900</v>
      </c>
      <c r="AB289" s="87" t="s">
        <v>522</v>
      </c>
    </row>
    <row r="290" ht="18" customHeight="1" spans="2:28">
      <c r="B290" s="99" t="s">
        <v>537</v>
      </c>
      <c r="C290" s="97">
        <v>984950425</v>
      </c>
      <c r="D290" s="97" t="s">
        <v>538</v>
      </c>
      <c r="E290" s="97">
        <v>17038951620</v>
      </c>
      <c r="F290" s="97" t="s">
        <v>27</v>
      </c>
      <c r="G290" s="97">
        <v>1000</v>
      </c>
      <c r="H290" s="97">
        <v>13545471531</v>
      </c>
      <c r="I290" s="97" t="s">
        <v>293</v>
      </c>
      <c r="J290" s="106" t="s">
        <v>294</v>
      </c>
      <c r="K290" s="98" t="s">
        <v>295</v>
      </c>
      <c r="L290" s="99" t="s">
        <v>537</v>
      </c>
      <c r="M290" s="135"/>
      <c r="N290" s="101"/>
      <c r="O290" s="135"/>
      <c r="P290" s="135"/>
      <c r="Q290" s="135"/>
      <c r="R290" s="103">
        <v>9035.15</v>
      </c>
      <c r="S290" s="135"/>
      <c r="T290" s="118"/>
      <c r="U290" s="101"/>
      <c r="V290" s="103">
        <v>9035.15</v>
      </c>
      <c r="W290" s="101"/>
      <c r="X290" s="98"/>
      <c r="Y290" s="128"/>
      <c r="Z290" s="125" t="s">
        <v>31</v>
      </c>
      <c r="AA290" s="126">
        <v>43900</v>
      </c>
      <c r="AB290" s="87" t="s">
        <v>522</v>
      </c>
    </row>
    <row r="291" ht="18" customHeight="1" spans="2:28">
      <c r="B291" s="99" t="s">
        <v>539</v>
      </c>
      <c r="C291" s="97">
        <v>474222380</v>
      </c>
      <c r="D291" s="97" t="s">
        <v>540</v>
      </c>
      <c r="E291" s="97">
        <v>17038923742</v>
      </c>
      <c r="F291" s="97" t="s">
        <v>27</v>
      </c>
      <c r="G291" s="97">
        <v>1000</v>
      </c>
      <c r="H291" s="97">
        <v>13545471531</v>
      </c>
      <c r="I291" s="97" t="s">
        <v>293</v>
      </c>
      <c r="J291" s="106" t="s">
        <v>294</v>
      </c>
      <c r="K291" s="98" t="s">
        <v>295</v>
      </c>
      <c r="L291" s="99" t="s">
        <v>539</v>
      </c>
      <c r="M291" s="135"/>
      <c r="N291" s="101"/>
      <c r="O291" s="135"/>
      <c r="P291" s="135"/>
      <c r="Q291" s="135"/>
      <c r="R291" s="103">
        <v>7743.77</v>
      </c>
      <c r="S291" s="135"/>
      <c r="T291" s="118"/>
      <c r="U291" s="101"/>
      <c r="V291" s="103">
        <v>7743.77</v>
      </c>
      <c r="W291" s="101"/>
      <c r="X291" s="98"/>
      <c r="Y291" s="128"/>
      <c r="Z291" s="125" t="s">
        <v>31</v>
      </c>
      <c r="AA291" s="126">
        <v>43900</v>
      </c>
      <c r="AB291" s="87" t="s">
        <v>522</v>
      </c>
    </row>
    <row r="292" ht="18" customHeight="1" spans="2:28">
      <c r="B292" s="96" t="s">
        <v>541</v>
      </c>
      <c r="C292" s="97">
        <v>792722981</v>
      </c>
      <c r="D292" s="97" t="s">
        <v>542</v>
      </c>
      <c r="E292" s="97">
        <v>17192714509</v>
      </c>
      <c r="F292" s="97" t="s">
        <v>27</v>
      </c>
      <c r="G292" s="97">
        <v>1000</v>
      </c>
      <c r="H292" s="97">
        <v>18872118075</v>
      </c>
      <c r="I292" s="97" t="s">
        <v>389</v>
      </c>
      <c r="J292" s="134" t="s">
        <v>170</v>
      </c>
      <c r="K292" s="98" t="s">
        <v>390</v>
      </c>
      <c r="L292" s="96" t="s">
        <v>541</v>
      </c>
      <c r="M292" s="101"/>
      <c r="N292" s="101"/>
      <c r="O292" s="103"/>
      <c r="P292" s="103"/>
      <c r="Q292" s="103"/>
      <c r="R292" s="103">
        <v>4965.45</v>
      </c>
      <c r="S292" s="101"/>
      <c r="T292" s="116"/>
      <c r="U292" s="101"/>
      <c r="V292" s="103">
        <v>4965.45</v>
      </c>
      <c r="W292" s="101"/>
      <c r="X292" s="119"/>
      <c r="Y292" s="128"/>
      <c r="Z292" s="125" t="s">
        <v>31</v>
      </c>
      <c r="AA292" s="126">
        <v>43913</v>
      </c>
      <c r="AB292" s="87" t="s">
        <v>522</v>
      </c>
    </row>
    <row r="293" ht="18" customHeight="1" spans="2:28">
      <c r="B293" s="96" t="s">
        <v>543</v>
      </c>
      <c r="C293" s="97">
        <v>562133416</v>
      </c>
      <c r="D293" s="97" t="s">
        <v>544</v>
      </c>
      <c r="E293" s="97">
        <v>17192714384</v>
      </c>
      <c r="F293" s="97" t="s">
        <v>27</v>
      </c>
      <c r="G293" s="97">
        <v>1000</v>
      </c>
      <c r="H293" s="97">
        <v>18872118075</v>
      </c>
      <c r="I293" s="97" t="s">
        <v>389</v>
      </c>
      <c r="J293" s="100" t="s">
        <v>29</v>
      </c>
      <c r="K293" s="98" t="s">
        <v>390</v>
      </c>
      <c r="L293" s="96" t="s">
        <v>543</v>
      </c>
      <c r="M293" s="101"/>
      <c r="N293" s="101"/>
      <c r="O293" s="103"/>
      <c r="P293" s="103"/>
      <c r="Q293" s="103"/>
      <c r="R293" s="103">
        <v>5356.47</v>
      </c>
      <c r="S293" s="101"/>
      <c r="T293" s="116"/>
      <c r="U293" s="101"/>
      <c r="V293" s="103">
        <v>5356.47</v>
      </c>
      <c r="W293" s="101"/>
      <c r="X293" s="119"/>
      <c r="Y293" s="128"/>
      <c r="Z293" s="125" t="s">
        <v>31</v>
      </c>
      <c r="AA293" s="126">
        <v>43921</v>
      </c>
      <c r="AB293" s="127" t="s">
        <v>522</v>
      </c>
    </row>
    <row r="294" ht="18" customHeight="1" spans="2:28">
      <c r="B294" s="96" t="s">
        <v>545</v>
      </c>
      <c r="C294" s="97">
        <v>459975131</v>
      </c>
      <c r="D294" s="97" t="s">
        <v>546</v>
      </c>
      <c r="E294" s="97">
        <v>16741725457</v>
      </c>
      <c r="F294" s="97" t="s">
        <v>27</v>
      </c>
      <c r="G294" s="97">
        <v>1000</v>
      </c>
      <c r="H294" s="97">
        <v>18327671812</v>
      </c>
      <c r="I294" s="97" t="s">
        <v>247</v>
      </c>
      <c r="J294" s="102" t="s">
        <v>103</v>
      </c>
      <c r="K294" s="98" t="s">
        <v>298</v>
      </c>
      <c r="L294" s="96" t="s">
        <v>545</v>
      </c>
      <c r="M294" s="101"/>
      <c r="N294" s="101"/>
      <c r="O294" s="103"/>
      <c r="P294" s="103"/>
      <c r="Q294" s="103"/>
      <c r="R294" s="103">
        <v>5259.8</v>
      </c>
      <c r="S294" s="101"/>
      <c r="T294" s="116"/>
      <c r="U294" s="101"/>
      <c r="V294" s="103">
        <v>5259.8</v>
      </c>
      <c r="W294" s="101"/>
      <c r="X294" s="119"/>
      <c r="Y294" s="128"/>
      <c r="Z294" s="125" t="s">
        <v>31</v>
      </c>
      <c r="AA294" s="126">
        <v>43900</v>
      </c>
      <c r="AB294" s="87" t="s">
        <v>522</v>
      </c>
    </row>
    <row r="295" ht="18" customHeight="1" spans="2:28">
      <c r="B295" s="96" t="s">
        <v>547</v>
      </c>
      <c r="C295" s="97">
        <v>481845917</v>
      </c>
      <c r="D295" s="97" t="s">
        <v>548</v>
      </c>
      <c r="E295" s="97">
        <v>16741725442</v>
      </c>
      <c r="F295" s="97" t="s">
        <v>27</v>
      </c>
      <c r="G295" s="97">
        <v>1000</v>
      </c>
      <c r="H295" s="97">
        <v>18327671812</v>
      </c>
      <c r="I295" s="97" t="s">
        <v>247</v>
      </c>
      <c r="J295" s="100" t="s">
        <v>29</v>
      </c>
      <c r="K295" s="98" t="s">
        <v>298</v>
      </c>
      <c r="L295" s="96" t="s">
        <v>547</v>
      </c>
      <c r="M295" s="101"/>
      <c r="N295" s="101"/>
      <c r="O295" s="103"/>
      <c r="P295" s="103"/>
      <c r="Q295" s="103"/>
      <c r="R295" s="103">
        <v>5064.3</v>
      </c>
      <c r="S295" s="101"/>
      <c r="T295" s="116"/>
      <c r="U295" s="101"/>
      <c r="V295" s="103">
        <v>5064.3</v>
      </c>
      <c r="W295" s="101"/>
      <c r="X295" s="119"/>
      <c r="Y295" s="128"/>
      <c r="Z295" s="125" t="s">
        <v>31</v>
      </c>
      <c r="AA295" s="126">
        <v>43900</v>
      </c>
      <c r="AB295" s="87" t="s">
        <v>522</v>
      </c>
    </row>
    <row r="296" ht="18" customHeight="1" spans="2:28">
      <c r="B296" s="96" t="s">
        <v>549</v>
      </c>
      <c r="C296" s="97">
        <v>442207365</v>
      </c>
      <c r="D296" s="97" t="s">
        <v>550</v>
      </c>
      <c r="E296" s="97">
        <v>16741725446</v>
      </c>
      <c r="F296" s="97" t="s">
        <v>27</v>
      </c>
      <c r="G296" s="97">
        <v>1000</v>
      </c>
      <c r="H296" s="97">
        <v>18327671812</v>
      </c>
      <c r="I296" s="97" t="s">
        <v>247</v>
      </c>
      <c r="J296" s="100" t="s">
        <v>29</v>
      </c>
      <c r="K296" s="98" t="s">
        <v>298</v>
      </c>
      <c r="L296" s="96" t="s">
        <v>549</v>
      </c>
      <c r="M296" s="101"/>
      <c r="N296" s="101"/>
      <c r="O296" s="103"/>
      <c r="P296" s="103"/>
      <c r="Q296" s="103"/>
      <c r="R296" s="103">
        <v>5064.95</v>
      </c>
      <c r="S296" s="101"/>
      <c r="T296" s="116"/>
      <c r="U296" s="101"/>
      <c r="V296" s="103">
        <v>5064.95</v>
      </c>
      <c r="W296" s="101"/>
      <c r="X296" s="119"/>
      <c r="Y296" s="128"/>
      <c r="Z296" s="125" t="s">
        <v>31</v>
      </c>
      <c r="AA296" s="126">
        <v>43900</v>
      </c>
      <c r="AB296" s="87" t="s">
        <v>522</v>
      </c>
    </row>
    <row r="297" ht="18" customHeight="1" spans="2:28">
      <c r="B297" s="96" t="s">
        <v>551</v>
      </c>
      <c r="C297" s="97">
        <v>840688317</v>
      </c>
      <c r="D297" s="97" t="s">
        <v>552</v>
      </c>
      <c r="E297" s="97">
        <v>16741725513</v>
      </c>
      <c r="F297" s="97" t="s">
        <v>27</v>
      </c>
      <c r="G297" s="97">
        <v>1000</v>
      </c>
      <c r="H297" s="97">
        <v>18327671812</v>
      </c>
      <c r="I297" s="97" t="s">
        <v>247</v>
      </c>
      <c r="J297" s="100" t="s">
        <v>29</v>
      </c>
      <c r="K297" s="98" t="s">
        <v>298</v>
      </c>
      <c r="L297" s="96" t="s">
        <v>551</v>
      </c>
      <c r="M297" s="101"/>
      <c r="N297" s="101"/>
      <c r="O297" s="103"/>
      <c r="P297" s="103"/>
      <c r="Q297" s="103"/>
      <c r="R297" s="103">
        <v>5063.16</v>
      </c>
      <c r="S297" s="101"/>
      <c r="T297" s="116"/>
      <c r="U297" s="101"/>
      <c r="V297" s="103">
        <v>5063.16</v>
      </c>
      <c r="W297" s="101"/>
      <c r="X297" s="119"/>
      <c r="Y297" s="128"/>
      <c r="Z297" s="125" t="s">
        <v>31</v>
      </c>
      <c r="AA297" s="126">
        <v>43900</v>
      </c>
      <c r="AB297" s="87" t="s">
        <v>522</v>
      </c>
    </row>
    <row r="298" ht="18" customHeight="1" spans="2:28">
      <c r="B298" s="96" t="s">
        <v>553</v>
      </c>
      <c r="C298" s="97">
        <v>723116357</v>
      </c>
      <c r="D298" s="97" t="s">
        <v>554</v>
      </c>
      <c r="E298" s="97">
        <v>16741725530</v>
      </c>
      <c r="F298" s="97" t="s">
        <v>27</v>
      </c>
      <c r="G298" s="97">
        <v>1000</v>
      </c>
      <c r="H298" s="97">
        <v>18327671812</v>
      </c>
      <c r="I298" s="97" t="s">
        <v>247</v>
      </c>
      <c r="J298" s="100" t="s">
        <v>29</v>
      </c>
      <c r="K298" s="98" t="s">
        <v>298</v>
      </c>
      <c r="L298" s="96" t="s">
        <v>553</v>
      </c>
      <c r="M298" s="101"/>
      <c r="N298" s="101"/>
      <c r="O298" s="103"/>
      <c r="P298" s="103"/>
      <c r="Q298" s="103"/>
      <c r="R298" s="103">
        <v>5260.96</v>
      </c>
      <c r="S298" s="101"/>
      <c r="T298" s="116"/>
      <c r="U298" s="101"/>
      <c r="V298" s="103">
        <v>5260.96</v>
      </c>
      <c r="W298" s="101"/>
      <c r="X298" s="119"/>
      <c r="Y298" s="128"/>
      <c r="Z298" s="125" t="s">
        <v>31</v>
      </c>
      <c r="AA298" s="126">
        <v>43900</v>
      </c>
      <c r="AB298" s="87" t="s">
        <v>522</v>
      </c>
    </row>
    <row r="299" ht="18" customHeight="1" spans="2:28">
      <c r="B299" s="96" t="s">
        <v>555</v>
      </c>
      <c r="C299" s="97">
        <v>605492119</v>
      </c>
      <c r="D299" s="97" t="s">
        <v>556</v>
      </c>
      <c r="E299" s="97">
        <v>17136314905</v>
      </c>
      <c r="F299" s="97" t="s">
        <v>27</v>
      </c>
      <c r="G299" s="97">
        <v>1000</v>
      </c>
      <c r="H299" s="97">
        <v>18771691121</v>
      </c>
      <c r="I299" s="97" t="s">
        <v>258</v>
      </c>
      <c r="J299" s="102" t="s">
        <v>103</v>
      </c>
      <c r="K299" s="98" t="s">
        <v>259</v>
      </c>
      <c r="L299" s="96" t="s">
        <v>555</v>
      </c>
      <c r="M299" s="101"/>
      <c r="N299" s="101"/>
      <c r="O299" s="103"/>
      <c r="P299" s="103"/>
      <c r="Q299" s="103"/>
      <c r="R299" s="103">
        <v>5088.7</v>
      </c>
      <c r="S299" s="101"/>
      <c r="T299" s="116"/>
      <c r="U299" s="101"/>
      <c r="V299" s="103">
        <v>5088.7</v>
      </c>
      <c r="W299" s="101"/>
      <c r="X299" s="119"/>
      <c r="Y299" s="128"/>
      <c r="Z299" s="125" t="s">
        <v>31</v>
      </c>
      <c r="AA299" s="126">
        <v>43900</v>
      </c>
      <c r="AB299" s="87" t="s">
        <v>522</v>
      </c>
    </row>
    <row r="300" s="1" customFormat="1" ht="18" customHeight="1" spans="2:28">
      <c r="B300" s="96" t="s">
        <v>557</v>
      </c>
      <c r="C300" s="98">
        <v>284798819</v>
      </c>
      <c r="D300" s="98" t="s">
        <v>558</v>
      </c>
      <c r="E300" s="97">
        <v>17102786717</v>
      </c>
      <c r="F300" s="97" t="s">
        <v>27</v>
      </c>
      <c r="G300" s="97">
        <v>1000</v>
      </c>
      <c r="H300" s="97">
        <v>13545435217</v>
      </c>
      <c r="I300" s="97" t="s">
        <v>284</v>
      </c>
      <c r="J300" s="104" t="s">
        <v>285</v>
      </c>
      <c r="K300" s="98" t="s">
        <v>286</v>
      </c>
      <c r="L300" s="96" t="s">
        <v>557</v>
      </c>
      <c r="M300" s="101"/>
      <c r="N300" s="101"/>
      <c r="O300" s="105"/>
      <c r="P300" s="105"/>
      <c r="Q300" s="105"/>
      <c r="R300" s="103">
        <v>5064.46</v>
      </c>
      <c r="S300" s="105"/>
      <c r="T300" s="116"/>
      <c r="U300" s="120"/>
      <c r="V300" s="103">
        <v>5064.46</v>
      </c>
      <c r="W300" s="101"/>
      <c r="X300" s="116"/>
      <c r="Y300" s="128"/>
      <c r="Z300" s="125" t="s">
        <v>31</v>
      </c>
      <c r="AA300" s="126">
        <v>43900</v>
      </c>
      <c r="AB300" s="87" t="s">
        <v>522</v>
      </c>
    </row>
    <row r="301" ht="18" customHeight="1" spans="2:28">
      <c r="B301" s="99" t="s">
        <v>559</v>
      </c>
      <c r="C301" s="97">
        <v>322155354</v>
      </c>
      <c r="D301" s="97" t="s">
        <v>560</v>
      </c>
      <c r="E301" s="97">
        <v>16741725609</v>
      </c>
      <c r="F301" s="97" t="s">
        <v>27</v>
      </c>
      <c r="G301" s="97">
        <v>1000</v>
      </c>
      <c r="H301" s="97">
        <v>18771678907</v>
      </c>
      <c r="I301" s="97" t="s">
        <v>409</v>
      </c>
      <c r="J301" s="132" t="s">
        <v>109</v>
      </c>
      <c r="K301" s="98" t="s">
        <v>410</v>
      </c>
      <c r="L301" s="99" t="s">
        <v>559</v>
      </c>
      <c r="M301" s="101"/>
      <c r="N301" s="101"/>
      <c r="O301" s="103"/>
      <c r="P301" s="103"/>
      <c r="Q301" s="103"/>
      <c r="R301" s="103">
        <v>5359.36</v>
      </c>
      <c r="S301" s="105"/>
      <c r="T301" s="116"/>
      <c r="U301" s="101"/>
      <c r="V301" s="103">
        <v>5359.36</v>
      </c>
      <c r="W301" s="101"/>
      <c r="X301" s="116"/>
      <c r="Y301" s="128"/>
      <c r="Z301" s="125" t="s">
        <v>31</v>
      </c>
      <c r="AA301" s="126">
        <v>43899</v>
      </c>
      <c r="AB301" s="87" t="s">
        <v>522</v>
      </c>
    </row>
    <row r="302" ht="18" customHeight="1" spans="2:28">
      <c r="B302" s="99" t="s">
        <v>561</v>
      </c>
      <c r="C302" s="97">
        <v>559165977</v>
      </c>
      <c r="D302" s="97" t="s">
        <v>562</v>
      </c>
      <c r="E302" s="97">
        <v>16741725624</v>
      </c>
      <c r="F302" s="97" t="s">
        <v>27</v>
      </c>
      <c r="G302" s="97">
        <v>1000</v>
      </c>
      <c r="H302" s="97">
        <v>18771678907</v>
      </c>
      <c r="I302" s="97" t="s">
        <v>409</v>
      </c>
      <c r="J302" s="132" t="s">
        <v>109</v>
      </c>
      <c r="K302" s="98" t="s">
        <v>410</v>
      </c>
      <c r="L302" s="99" t="s">
        <v>561</v>
      </c>
      <c r="M302" s="101"/>
      <c r="N302" s="101"/>
      <c r="O302" s="103"/>
      <c r="P302" s="103"/>
      <c r="Q302" s="103"/>
      <c r="R302" s="103">
        <v>5258.71</v>
      </c>
      <c r="S302" s="105"/>
      <c r="T302" s="116"/>
      <c r="U302" s="101"/>
      <c r="V302" s="103">
        <v>5258.71</v>
      </c>
      <c r="W302" s="101"/>
      <c r="X302" s="116"/>
      <c r="Y302" s="128"/>
      <c r="Z302" s="125" t="s">
        <v>31</v>
      </c>
      <c r="AA302" s="126">
        <v>43899</v>
      </c>
      <c r="AB302" s="87" t="s">
        <v>522</v>
      </c>
    </row>
    <row r="303" ht="18" customHeight="1" spans="2:28">
      <c r="B303" s="99" t="s">
        <v>563</v>
      </c>
      <c r="C303" s="97">
        <v>435936650</v>
      </c>
      <c r="D303" s="97" t="s">
        <v>564</v>
      </c>
      <c r="E303" s="97">
        <v>16741725629</v>
      </c>
      <c r="F303" s="97" t="s">
        <v>27</v>
      </c>
      <c r="G303" s="97">
        <v>1000</v>
      </c>
      <c r="H303" s="97">
        <v>18771678907</v>
      </c>
      <c r="I303" s="97" t="s">
        <v>409</v>
      </c>
      <c r="J303" s="100" t="s">
        <v>29</v>
      </c>
      <c r="K303" s="98" t="s">
        <v>410</v>
      </c>
      <c r="L303" s="99" t="s">
        <v>563</v>
      </c>
      <c r="M303" s="101"/>
      <c r="N303" s="101"/>
      <c r="O303" s="103"/>
      <c r="P303" s="103"/>
      <c r="Q303" s="103"/>
      <c r="R303" s="103">
        <v>5956.16</v>
      </c>
      <c r="S303" s="105"/>
      <c r="T303" s="116"/>
      <c r="U303" s="101"/>
      <c r="V303" s="103">
        <v>5956.16</v>
      </c>
      <c r="W303" s="101"/>
      <c r="X303" s="116"/>
      <c r="Y303" s="128"/>
      <c r="Z303" s="125" t="s">
        <v>31</v>
      </c>
      <c r="AA303" s="126">
        <v>43899</v>
      </c>
      <c r="AB303" s="87" t="s">
        <v>522</v>
      </c>
    </row>
    <row r="304" ht="18" customHeight="1" spans="2:28">
      <c r="B304" s="96" t="s">
        <v>565</v>
      </c>
      <c r="C304" s="97">
        <v>615723968</v>
      </c>
      <c r="D304" s="97" t="s">
        <v>566</v>
      </c>
      <c r="E304" s="97">
        <v>17136866680</v>
      </c>
      <c r="F304" s="97" t="s">
        <v>107</v>
      </c>
      <c r="G304" s="97">
        <v>1000</v>
      </c>
      <c r="H304" s="97">
        <v>13422075559</v>
      </c>
      <c r="I304" s="97" t="s">
        <v>567</v>
      </c>
      <c r="J304" s="139" t="s">
        <v>29</v>
      </c>
      <c r="K304" s="98" t="s">
        <v>568</v>
      </c>
      <c r="L304" s="96" t="s">
        <v>565</v>
      </c>
      <c r="M304" s="101"/>
      <c r="N304" s="101"/>
      <c r="O304" s="103"/>
      <c r="P304" s="103"/>
      <c r="Q304" s="103"/>
      <c r="R304" s="103">
        <v>5064.78</v>
      </c>
      <c r="S304" s="105"/>
      <c r="T304" s="116"/>
      <c r="U304" s="101"/>
      <c r="V304" s="103">
        <v>5064.78</v>
      </c>
      <c r="W304" s="101"/>
      <c r="X304" s="116"/>
      <c r="Y304" s="128"/>
      <c r="Z304" s="125" t="s">
        <v>31</v>
      </c>
      <c r="AA304" s="126">
        <v>43910</v>
      </c>
      <c r="AB304" s="87" t="s">
        <v>522</v>
      </c>
    </row>
    <row r="305" ht="18" customHeight="1" spans="2:28">
      <c r="B305" s="99" t="s">
        <v>569</v>
      </c>
      <c r="C305" s="97">
        <v>267254981</v>
      </c>
      <c r="D305" s="97" t="s">
        <v>570</v>
      </c>
      <c r="E305" s="97">
        <v>17038924143</v>
      </c>
      <c r="F305" s="97" t="s">
        <v>27</v>
      </c>
      <c r="G305" s="97">
        <v>1000</v>
      </c>
      <c r="H305" s="97">
        <v>13545471531</v>
      </c>
      <c r="I305" s="97" t="s">
        <v>293</v>
      </c>
      <c r="J305" s="106" t="s">
        <v>294</v>
      </c>
      <c r="K305" s="98" t="s">
        <v>295</v>
      </c>
      <c r="L305" s="99" t="s">
        <v>569</v>
      </c>
      <c r="M305" s="135"/>
      <c r="N305" s="101"/>
      <c r="O305" s="135"/>
      <c r="P305" s="135"/>
      <c r="Q305" s="135"/>
      <c r="R305" s="103">
        <v>4963.88</v>
      </c>
      <c r="S305" s="135"/>
      <c r="T305" s="116"/>
      <c r="U305" s="101"/>
      <c r="V305" s="103">
        <v>4963.88</v>
      </c>
      <c r="W305" s="101"/>
      <c r="X305" s="98"/>
      <c r="Y305" s="128"/>
      <c r="Z305" s="125" t="s">
        <v>31</v>
      </c>
      <c r="AA305" s="126">
        <v>43902</v>
      </c>
      <c r="AB305" s="8" t="s">
        <v>571</v>
      </c>
    </row>
    <row r="306" ht="18" customHeight="1" spans="2:28">
      <c r="B306" s="99" t="s">
        <v>572</v>
      </c>
      <c r="C306" s="97">
        <v>115453943</v>
      </c>
      <c r="D306" s="97" t="s">
        <v>573</v>
      </c>
      <c r="E306" s="97">
        <v>17038923450</v>
      </c>
      <c r="F306" s="97" t="s">
        <v>27</v>
      </c>
      <c r="G306" s="97">
        <v>1000</v>
      </c>
      <c r="H306" s="97">
        <v>13545471531</v>
      </c>
      <c r="I306" s="97" t="s">
        <v>293</v>
      </c>
      <c r="J306" s="106" t="s">
        <v>294</v>
      </c>
      <c r="K306" s="98" t="s">
        <v>295</v>
      </c>
      <c r="L306" s="99" t="s">
        <v>572</v>
      </c>
      <c r="M306" s="135"/>
      <c r="N306" s="101"/>
      <c r="O306" s="135"/>
      <c r="P306" s="135"/>
      <c r="Q306" s="135"/>
      <c r="R306" s="103">
        <v>5066.78</v>
      </c>
      <c r="S306" s="135"/>
      <c r="T306" s="116"/>
      <c r="U306" s="101"/>
      <c r="V306" s="103">
        <v>5066.78</v>
      </c>
      <c r="W306" s="101"/>
      <c r="X306" s="98"/>
      <c r="Y306" s="128"/>
      <c r="Z306" s="125" t="s">
        <v>31</v>
      </c>
      <c r="AA306" s="126">
        <v>43902</v>
      </c>
      <c r="AB306" s="8" t="s">
        <v>571</v>
      </c>
    </row>
    <row r="307" ht="18" customHeight="1" spans="2:28">
      <c r="B307" s="99" t="s">
        <v>574</v>
      </c>
      <c r="C307" s="97">
        <v>633044942</v>
      </c>
      <c r="D307" s="97" t="s">
        <v>575</v>
      </c>
      <c r="E307" s="97">
        <v>17038923614</v>
      </c>
      <c r="F307" s="97" t="s">
        <v>27</v>
      </c>
      <c r="G307" s="97">
        <v>1000</v>
      </c>
      <c r="H307" s="97">
        <v>13545471531</v>
      </c>
      <c r="I307" s="97" t="s">
        <v>293</v>
      </c>
      <c r="J307" s="106" t="s">
        <v>294</v>
      </c>
      <c r="K307" s="98" t="s">
        <v>295</v>
      </c>
      <c r="L307" s="99" t="s">
        <v>574</v>
      </c>
      <c r="M307" s="135"/>
      <c r="N307" s="101"/>
      <c r="O307" s="135"/>
      <c r="P307" s="135"/>
      <c r="Q307" s="135"/>
      <c r="R307" s="103">
        <v>5066.03</v>
      </c>
      <c r="S307" s="135"/>
      <c r="T307" s="116"/>
      <c r="U307" s="101"/>
      <c r="V307" s="103">
        <v>5066.03</v>
      </c>
      <c r="W307" s="101"/>
      <c r="X307" s="98"/>
      <c r="Y307" s="128"/>
      <c r="Z307" s="125" t="s">
        <v>31</v>
      </c>
      <c r="AA307" s="126">
        <v>43902</v>
      </c>
      <c r="AB307" s="8" t="s">
        <v>571</v>
      </c>
    </row>
    <row r="308" ht="18" customHeight="1" spans="2:28">
      <c r="B308" s="99" t="s">
        <v>576</v>
      </c>
      <c r="C308" s="97">
        <v>369848063</v>
      </c>
      <c r="D308" s="97" t="s">
        <v>577</v>
      </c>
      <c r="E308" s="97">
        <v>17038923848</v>
      </c>
      <c r="F308" s="97" t="s">
        <v>27</v>
      </c>
      <c r="G308" s="97">
        <v>1000</v>
      </c>
      <c r="H308" s="97">
        <v>13545471531</v>
      </c>
      <c r="I308" s="97" t="s">
        <v>293</v>
      </c>
      <c r="J308" s="106" t="s">
        <v>294</v>
      </c>
      <c r="K308" s="98" t="s">
        <v>295</v>
      </c>
      <c r="L308" s="99" t="s">
        <v>576</v>
      </c>
      <c r="M308" s="135"/>
      <c r="N308" s="101"/>
      <c r="O308" s="135"/>
      <c r="P308" s="135"/>
      <c r="Q308" s="135"/>
      <c r="R308" s="103">
        <v>5362.11</v>
      </c>
      <c r="S308" s="135"/>
      <c r="T308" s="116"/>
      <c r="U308" s="101"/>
      <c r="V308" s="103">
        <v>5362.11</v>
      </c>
      <c r="W308" s="101"/>
      <c r="X308" s="98"/>
      <c r="Y308" s="128"/>
      <c r="Z308" s="125" t="s">
        <v>31</v>
      </c>
      <c r="AA308" s="126">
        <v>43902</v>
      </c>
      <c r="AB308" s="8" t="s">
        <v>571</v>
      </c>
    </row>
    <row r="309" ht="18" customHeight="1" spans="2:28">
      <c r="B309" s="96" t="s">
        <v>578</v>
      </c>
      <c r="C309" s="97">
        <v>790013110</v>
      </c>
      <c r="D309" s="97" t="s">
        <v>579</v>
      </c>
      <c r="E309" s="97">
        <v>16572872984</v>
      </c>
      <c r="F309" s="97" t="s">
        <v>27</v>
      </c>
      <c r="G309" s="97">
        <v>1000</v>
      </c>
      <c r="H309" s="97">
        <v>17520439418</v>
      </c>
      <c r="I309" s="97" t="s">
        <v>377</v>
      </c>
      <c r="J309" s="104" t="s">
        <v>285</v>
      </c>
      <c r="K309" s="98" t="s">
        <v>378</v>
      </c>
      <c r="L309" s="96" t="s">
        <v>578</v>
      </c>
      <c r="M309" s="101"/>
      <c r="N309" s="101"/>
      <c r="O309" s="101"/>
      <c r="P309" s="101"/>
      <c r="Q309" s="101"/>
      <c r="R309" s="103">
        <v>3874.64</v>
      </c>
      <c r="S309" s="101"/>
      <c r="T309" s="116"/>
      <c r="U309" s="101"/>
      <c r="V309" s="103">
        <v>3874.64</v>
      </c>
      <c r="W309" s="101"/>
      <c r="X309" s="116"/>
      <c r="Y309" s="128"/>
      <c r="Z309" s="125" t="s">
        <v>31</v>
      </c>
      <c r="AA309" s="126">
        <v>43902</v>
      </c>
      <c r="AB309" s="8" t="s">
        <v>571</v>
      </c>
    </row>
    <row r="310" s="1" customFormat="1" ht="19.9" customHeight="1" spans="2:28">
      <c r="B310" s="99" t="s">
        <v>580</v>
      </c>
      <c r="C310" s="97">
        <v>412273982</v>
      </c>
      <c r="D310" s="97" t="s">
        <v>581</v>
      </c>
      <c r="E310" s="97">
        <v>17102786760</v>
      </c>
      <c r="F310" s="97" t="s">
        <v>27</v>
      </c>
      <c r="G310" s="97">
        <v>1000</v>
      </c>
      <c r="H310" s="97">
        <v>13545435217</v>
      </c>
      <c r="I310" s="97" t="s">
        <v>284</v>
      </c>
      <c r="J310" s="104" t="s">
        <v>285</v>
      </c>
      <c r="K310" s="125" t="s">
        <v>286</v>
      </c>
      <c r="L310" s="99" t="s">
        <v>580</v>
      </c>
      <c r="M310" s="101"/>
      <c r="N310" s="101"/>
      <c r="O310" s="105"/>
      <c r="P310" s="105"/>
      <c r="Q310" s="105"/>
      <c r="R310" s="103">
        <v>5722.75</v>
      </c>
      <c r="S310" s="105"/>
      <c r="T310" s="116"/>
      <c r="U310" s="101"/>
      <c r="V310" s="103">
        <v>5722.75</v>
      </c>
      <c r="W310" s="101"/>
      <c r="X310" s="116"/>
      <c r="Y310" s="128"/>
      <c r="Z310" s="125" t="s">
        <v>31</v>
      </c>
      <c r="AA310" s="126">
        <v>43902</v>
      </c>
      <c r="AB310" s="8" t="s">
        <v>571</v>
      </c>
    </row>
    <row r="311" ht="18" customHeight="1" spans="2:28">
      <c r="B311" s="96" t="s">
        <v>582</v>
      </c>
      <c r="C311" s="97">
        <v>477256188</v>
      </c>
      <c r="D311" s="97" t="s">
        <v>583</v>
      </c>
      <c r="E311" s="97">
        <v>16741725600</v>
      </c>
      <c r="F311" s="97" t="s">
        <v>27</v>
      </c>
      <c r="G311" s="97">
        <v>1000</v>
      </c>
      <c r="H311" s="97">
        <v>15771132386</v>
      </c>
      <c r="I311" s="97" t="s">
        <v>584</v>
      </c>
      <c r="J311" s="102" t="s">
        <v>103</v>
      </c>
      <c r="K311" s="98" t="s">
        <v>585</v>
      </c>
      <c r="L311" s="96" t="s">
        <v>582</v>
      </c>
      <c r="M311" s="122"/>
      <c r="N311" s="101"/>
      <c r="O311" s="101"/>
      <c r="P311" s="101"/>
      <c r="Q311" s="101"/>
      <c r="R311" s="103">
        <v>16081.91</v>
      </c>
      <c r="S311" s="101"/>
      <c r="T311" s="116"/>
      <c r="U311" s="145"/>
      <c r="V311" s="103">
        <v>16081.91</v>
      </c>
      <c r="W311" s="101"/>
      <c r="X311" s="146"/>
      <c r="Y311" s="128"/>
      <c r="Z311" s="125" t="s">
        <v>31</v>
      </c>
      <c r="AA311" s="126">
        <v>43902</v>
      </c>
      <c r="AB311" s="8" t="s">
        <v>586</v>
      </c>
    </row>
    <row r="312" ht="18" customHeight="1" spans="2:28">
      <c r="B312" s="96" t="s">
        <v>587</v>
      </c>
      <c r="C312" s="97">
        <v>430261940</v>
      </c>
      <c r="D312" s="97" t="s">
        <v>588</v>
      </c>
      <c r="E312" s="97">
        <v>16741725594</v>
      </c>
      <c r="F312" s="97" t="s">
        <v>27</v>
      </c>
      <c r="G312" s="97">
        <v>1000</v>
      </c>
      <c r="H312" s="97">
        <v>15771132386</v>
      </c>
      <c r="I312" s="97" t="s">
        <v>584</v>
      </c>
      <c r="J312" s="102" t="s">
        <v>103</v>
      </c>
      <c r="K312" s="98" t="s">
        <v>585</v>
      </c>
      <c r="L312" s="96" t="s">
        <v>587</v>
      </c>
      <c r="M312" s="122"/>
      <c r="N312" s="101"/>
      <c r="O312" s="101"/>
      <c r="P312" s="101"/>
      <c r="Q312" s="101"/>
      <c r="R312" s="103">
        <v>15881.54</v>
      </c>
      <c r="S312" s="101"/>
      <c r="T312" s="116"/>
      <c r="U312" s="145"/>
      <c r="V312" s="103">
        <v>15881.54</v>
      </c>
      <c r="W312" s="101"/>
      <c r="X312" s="146"/>
      <c r="Y312" s="128"/>
      <c r="Z312" s="125" t="s">
        <v>31</v>
      </c>
      <c r="AA312" s="126">
        <v>43902</v>
      </c>
      <c r="AB312" s="8" t="s">
        <v>586</v>
      </c>
    </row>
    <row r="313" ht="18" customHeight="1" spans="2:28">
      <c r="B313" s="96" t="s">
        <v>589</v>
      </c>
      <c r="C313" s="97">
        <v>401756577</v>
      </c>
      <c r="D313" s="97" t="s">
        <v>590</v>
      </c>
      <c r="E313" s="97">
        <v>16741725587</v>
      </c>
      <c r="F313" s="97" t="s">
        <v>27</v>
      </c>
      <c r="G313" s="97">
        <v>1000</v>
      </c>
      <c r="H313" s="97">
        <v>15771132386</v>
      </c>
      <c r="I313" s="97" t="s">
        <v>584</v>
      </c>
      <c r="J313" s="102" t="s">
        <v>103</v>
      </c>
      <c r="K313" s="98" t="s">
        <v>585</v>
      </c>
      <c r="L313" s="96" t="s">
        <v>589</v>
      </c>
      <c r="M313" s="101"/>
      <c r="N313" s="101"/>
      <c r="O313" s="101"/>
      <c r="P313" s="101"/>
      <c r="Q313" s="101"/>
      <c r="R313" s="103">
        <v>15783.21</v>
      </c>
      <c r="S313" s="101"/>
      <c r="T313" s="116"/>
      <c r="U313" s="122"/>
      <c r="V313" s="103">
        <v>15783.21</v>
      </c>
      <c r="W313" s="101"/>
      <c r="X313" s="146"/>
      <c r="Y313" s="128"/>
      <c r="Z313" s="125" t="s">
        <v>31</v>
      </c>
      <c r="AA313" s="126">
        <v>43901</v>
      </c>
      <c r="AB313" s="8" t="s">
        <v>591</v>
      </c>
    </row>
    <row r="314" s="1" customFormat="1" ht="19.9" customHeight="1" spans="2:28">
      <c r="B314" s="96" t="s">
        <v>592</v>
      </c>
      <c r="C314" s="98">
        <v>367633837</v>
      </c>
      <c r="D314" s="98" t="s">
        <v>593</v>
      </c>
      <c r="E314" s="97">
        <v>17102786774</v>
      </c>
      <c r="F314" s="97" t="s">
        <v>27</v>
      </c>
      <c r="G314" s="97">
        <v>1000</v>
      </c>
      <c r="H314" s="97">
        <v>13545435217</v>
      </c>
      <c r="I314" s="97" t="s">
        <v>284</v>
      </c>
      <c r="J314" s="104" t="s">
        <v>285</v>
      </c>
      <c r="K314" s="125" t="s">
        <v>286</v>
      </c>
      <c r="L314" s="96" t="s">
        <v>592</v>
      </c>
      <c r="M314" s="101"/>
      <c r="N314" s="101"/>
      <c r="O314" s="105"/>
      <c r="P314" s="105"/>
      <c r="Q314" s="105"/>
      <c r="R314" s="103">
        <v>8929.93</v>
      </c>
      <c r="S314" s="105"/>
      <c r="T314" s="116"/>
      <c r="U314" s="101"/>
      <c r="V314" s="103">
        <v>8929.93</v>
      </c>
      <c r="W314" s="101"/>
      <c r="X314" s="146"/>
      <c r="Y314" s="128"/>
      <c r="Z314" s="125" t="s">
        <v>31</v>
      </c>
      <c r="AA314" s="126">
        <v>43901</v>
      </c>
      <c r="AB314" s="8" t="s">
        <v>591</v>
      </c>
    </row>
    <row r="315" s="1" customFormat="1" ht="19.9" customHeight="1" spans="2:28">
      <c r="B315" s="96" t="s">
        <v>594</v>
      </c>
      <c r="C315" s="98">
        <v>940029963</v>
      </c>
      <c r="D315" s="98" t="s">
        <v>595</v>
      </c>
      <c r="E315" s="97">
        <v>17102786727</v>
      </c>
      <c r="F315" s="97" t="s">
        <v>27</v>
      </c>
      <c r="G315" s="97">
        <v>1000</v>
      </c>
      <c r="H315" s="97">
        <v>13545435217</v>
      </c>
      <c r="I315" s="97" t="s">
        <v>284</v>
      </c>
      <c r="J315" s="104" t="s">
        <v>285</v>
      </c>
      <c r="K315" s="125" t="s">
        <v>286</v>
      </c>
      <c r="L315" s="96" t="s">
        <v>594</v>
      </c>
      <c r="M315" s="101"/>
      <c r="N315" s="101"/>
      <c r="O315" s="103"/>
      <c r="P315" s="103"/>
      <c r="Q315" s="103"/>
      <c r="R315" s="103">
        <v>4862.02</v>
      </c>
      <c r="S315" s="147"/>
      <c r="T315" s="147"/>
      <c r="U315" s="147"/>
      <c r="V315" s="103">
        <v>4862.02</v>
      </c>
      <c r="W315" s="101"/>
      <c r="X315" s="116"/>
      <c r="Y315" s="156"/>
      <c r="Z315" s="125" t="s">
        <v>31</v>
      </c>
      <c r="AA315" s="126">
        <v>43901</v>
      </c>
      <c r="AB315" s="8" t="s">
        <v>596</v>
      </c>
    </row>
    <row r="316" ht="18" customHeight="1" spans="2:28">
      <c r="B316" s="137" t="s">
        <v>597</v>
      </c>
      <c r="C316" s="97">
        <v>472438421</v>
      </c>
      <c r="D316" s="97" t="s">
        <v>598</v>
      </c>
      <c r="E316" s="97">
        <v>16741725595</v>
      </c>
      <c r="F316" s="97" t="s">
        <v>27</v>
      </c>
      <c r="G316" s="138">
        <v>1000</v>
      </c>
      <c r="H316" s="138">
        <v>15771132386</v>
      </c>
      <c r="I316" s="97" t="s">
        <v>584</v>
      </c>
      <c r="J316" s="140" t="s">
        <v>103</v>
      </c>
      <c r="K316" s="98" t="s">
        <v>585</v>
      </c>
      <c r="L316" s="137" t="s">
        <v>597</v>
      </c>
      <c r="M316" s="114"/>
      <c r="N316" s="114"/>
      <c r="O316" s="113"/>
      <c r="P316" s="113"/>
      <c r="Q316" s="113"/>
      <c r="R316" s="148">
        <v>4956.65</v>
      </c>
      <c r="S316" s="113"/>
      <c r="T316" s="114"/>
      <c r="U316" s="149"/>
      <c r="V316" s="148">
        <v>4956.65</v>
      </c>
      <c r="W316" s="114"/>
      <c r="X316" s="115"/>
      <c r="Y316" s="125"/>
      <c r="Z316" s="125" t="s">
        <v>31</v>
      </c>
      <c r="AA316" s="126">
        <v>43901</v>
      </c>
      <c r="AB316" s="87" t="s">
        <v>599</v>
      </c>
    </row>
    <row r="317" ht="18" customHeight="1" spans="2:28">
      <c r="B317" s="137" t="s">
        <v>600</v>
      </c>
      <c r="C317" s="97">
        <v>206552944</v>
      </c>
      <c r="D317" s="97" t="s">
        <v>601</v>
      </c>
      <c r="E317" s="97">
        <v>16741725585</v>
      </c>
      <c r="F317" s="97" t="s">
        <v>27</v>
      </c>
      <c r="G317" s="138">
        <v>1000</v>
      </c>
      <c r="H317" s="138">
        <v>15771132386</v>
      </c>
      <c r="I317" s="97" t="s">
        <v>584</v>
      </c>
      <c r="J317" s="140" t="s">
        <v>103</v>
      </c>
      <c r="K317" s="98" t="s">
        <v>585</v>
      </c>
      <c r="L317" s="137" t="s">
        <v>600</v>
      </c>
      <c r="M317" s="114"/>
      <c r="N317" s="114"/>
      <c r="O317" s="113"/>
      <c r="P317" s="113"/>
      <c r="Q317" s="113"/>
      <c r="R317" s="148">
        <v>4957.15</v>
      </c>
      <c r="S317" s="113"/>
      <c r="T317" s="114"/>
      <c r="U317" s="149"/>
      <c r="V317" s="148">
        <v>4957.15</v>
      </c>
      <c r="W317" s="114"/>
      <c r="X317" s="115"/>
      <c r="Y317" s="125"/>
      <c r="Z317" s="125" t="s">
        <v>31</v>
      </c>
      <c r="AA317" s="126">
        <v>43901</v>
      </c>
      <c r="AB317" s="87" t="s">
        <v>599</v>
      </c>
    </row>
    <row r="318" ht="18" customHeight="1" spans="2:28">
      <c r="B318" s="137" t="s">
        <v>602</v>
      </c>
      <c r="C318" s="97">
        <v>949361293</v>
      </c>
      <c r="D318" s="97" t="s">
        <v>603</v>
      </c>
      <c r="E318" s="97">
        <v>16741725582</v>
      </c>
      <c r="F318" s="97" t="s">
        <v>27</v>
      </c>
      <c r="G318" s="138">
        <v>1000</v>
      </c>
      <c r="H318" s="138">
        <v>15771132386</v>
      </c>
      <c r="I318" s="97" t="s">
        <v>584</v>
      </c>
      <c r="J318" s="140" t="s">
        <v>103</v>
      </c>
      <c r="K318" s="98" t="s">
        <v>585</v>
      </c>
      <c r="L318" s="137" t="s">
        <v>602</v>
      </c>
      <c r="M318" s="114"/>
      <c r="N318" s="114"/>
      <c r="O318" s="113"/>
      <c r="P318" s="113"/>
      <c r="Q318" s="113"/>
      <c r="R318" s="148">
        <v>7940.47</v>
      </c>
      <c r="S318" s="113"/>
      <c r="T318" s="114"/>
      <c r="U318" s="149"/>
      <c r="V318" s="148">
        <v>7940.47</v>
      </c>
      <c r="W318" s="114"/>
      <c r="X318" s="150"/>
      <c r="Y318" s="125"/>
      <c r="Z318" s="125" t="s">
        <v>31</v>
      </c>
      <c r="AA318" s="126">
        <v>43901</v>
      </c>
      <c r="AB318" s="87" t="s">
        <v>599</v>
      </c>
    </row>
    <row r="319" ht="18" customHeight="1" spans="2:28">
      <c r="B319" s="137" t="s">
        <v>604</v>
      </c>
      <c r="C319" s="97">
        <v>251550452</v>
      </c>
      <c r="D319" s="97" t="s">
        <v>605</v>
      </c>
      <c r="E319" s="97">
        <v>16741725579</v>
      </c>
      <c r="F319" s="97" t="s">
        <v>27</v>
      </c>
      <c r="G319" s="138">
        <v>1000</v>
      </c>
      <c r="H319" s="138">
        <v>15771132386</v>
      </c>
      <c r="I319" s="97" t="s">
        <v>584</v>
      </c>
      <c r="J319" s="140" t="s">
        <v>103</v>
      </c>
      <c r="K319" s="98" t="s">
        <v>585</v>
      </c>
      <c r="L319" s="137" t="s">
        <v>604</v>
      </c>
      <c r="M319" s="114"/>
      <c r="N319" s="114"/>
      <c r="O319" s="113"/>
      <c r="P319" s="113"/>
      <c r="Q319" s="113"/>
      <c r="R319" s="148">
        <v>5062.31</v>
      </c>
      <c r="S319" s="113"/>
      <c r="T319" s="114"/>
      <c r="U319" s="149"/>
      <c r="V319" s="148">
        <v>5062.31</v>
      </c>
      <c r="W319" s="114"/>
      <c r="X319" s="115"/>
      <c r="Y319" s="125"/>
      <c r="Z319" s="125" t="s">
        <v>31</v>
      </c>
      <c r="AA319" s="126">
        <v>43901</v>
      </c>
      <c r="AB319" s="87" t="s">
        <v>599</v>
      </c>
    </row>
    <row r="320" ht="18" customHeight="1" spans="2:28">
      <c r="B320" s="137" t="s">
        <v>606</v>
      </c>
      <c r="C320" s="97">
        <v>467006450</v>
      </c>
      <c r="D320" s="97" t="s">
        <v>607</v>
      </c>
      <c r="E320" s="97">
        <v>16741725578</v>
      </c>
      <c r="F320" s="97" t="s">
        <v>27</v>
      </c>
      <c r="G320" s="138">
        <v>1000</v>
      </c>
      <c r="H320" s="138">
        <v>15771132386</v>
      </c>
      <c r="I320" s="97" t="s">
        <v>584</v>
      </c>
      <c r="J320" s="140" t="s">
        <v>103</v>
      </c>
      <c r="K320" s="98" t="s">
        <v>585</v>
      </c>
      <c r="L320" s="137" t="s">
        <v>606</v>
      </c>
      <c r="M320" s="114"/>
      <c r="N320" s="114"/>
      <c r="O320" s="113"/>
      <c r="P320" s="113"/>
      <c r="Q320" s="113"/>
      <c r="R320" s="148">
        <v>4962.55</v>
      </c>
      <c r="S320" s="113"/>
      <c r="T320" s="114"/>
      <c r="U320" s="149"/>
      <c r="V320" s="148">
        <v>4962.55</v>
      </c>
      <c r="W320" s="114"/>
      <c r="X320" s="115"/>
      <c r="Y320" s="125"/>
      <c r="Z320" s="125" t="s">
        <v>31</v>
      </c>
      <c r="AA320" s="126">
        <v>43901</v>
      </c>
      <c r="AB320" s="87" t="s">
        <v>599</v>
      </c>
    </row>
    <row r="321" ht="18" customHeight="1" spans="2:28">
      <c r="B321" s="137" t="s">
        <v>608</v>
      </c>
      <c r="C321" s="97">
        <v>653868522</v>
      </c>
      <c r="D321" s="97" t="s">
        <v>609</v>
      </c>
      <c r="E321" s="97">
        <v>16741725574</v>
      </c>
      <c r="F321" s="97" t="s">
        <v>27</v>
      </c>
      <c r="G321" s="138">
        <v>1000</v>
      </c>
      <c r="H321" s="138">
        <v>15771132386</v>
      </c>
      <c r="I321" s="97" t="s">
        <v>584</v>
      </c>
      <c r="J321" s="140" t="s">
        <v>103</v>
      </c>
      <c r="K321" s="98" t="s">
        <v>585</v>
      </c>
      <c r="L321" s="137" t="s">
        <v>608</v>
      </c>
      <c r="M321" s="114"/>
      <c r="N321" s="114"/>
      <c r="O321" s="113"/>
      <c r="P321" s="113"/>
      <c r="Q321" s="113"/>
      <c r="R321" s="148">
        <v>5061.86</v>
      </c>
      <c r="S321" s="113"/>
      <c r="T321" s="114"/>
      <c r="U321" s="149"/>
      <c r="V321" s="148">
        <v>5061.86</v>
      </c>
      <c r="W321" s="114"/>
      <c r="X321" s="115"/>
      <c r="Y321" s="125"/>
      <c r="Z321" s="125" t="s">
        <v>31</v>
      </c>
      <c r="AA321" s="126">
        <v>43901</v>
      </c>
      <c r="AB321" s="87" t="s">
        <v>599</v>
      </c>
    </row>
    <row r="322" ht="18" customHeight="1" spans="2:28">
      <c r="B322" s="137" t="s">
        <v>610</v>
      </c>
      <c r="C322" s="97">
        <v>945660153</v>
      </c>
      <c r="D322" s="97" t="s">
        <v>611</v>
      </c>
      <c r="E322" s="97">
        <v>16741725572</v>
      </c>
      <c r="F322" s="97" t="s">
        <v>27</v>
      </c>
      <c r="G322" s="138">
        <v>1000</v>
      </c>
      <c r="H322" s="138">
        <v>15771132386</v>
      </c>
      <c r="I322" s="97" t="s">
        <v>584</v>
      </c>
      <c r="J322" s="140" t="s">
        <v>103</v>
      </c>
      <c r="K322" s="98" t="s">
        <v>585</v>
      </c>
      <c r="L322" s="137" t="s">
        <v>610</v>
      </c>
      <c r="M322" s="114"/>
      <c r="N322" s="114"/>
      <c r="O322" s="113"/>
      <c r="P322" s="113"/>
      <c r="Q322" s="113"/>
      <c r="R322" s="148">
        <v>5060.73</v>
      </c>
      <c r="S322" s="113"/>
      <c r="T322" s="114"/>
      <c r="U322" s="149"/>
      <c r="V322" s="148">
        <v>5060.73</v>
      </c>
      <c r="W322" s="114"/>
      <c r="X322" s="115"/>
      <c r="Y322" s="125"/>
      <c r="Z322" s="125" t="s">
        <v>31</v>
      </c>
      <c r="AA322" s="126">
        <v>43901</v>
      </c>
      <c r="AB322" s="87" t="s">
        <v>599</v>
      </c>
    </row>
    <row r="323" ht="18" customHeight="1" spans="2:28">
      <c r="B323" s="137" t="s">
        <v>612</v>
      </c>
      <c r="C323" s="97">
        <v>328799102</v>
      </c>
      <c r="D323" s="97" t="s">
        <v>613</v>
      </c>
      <c r="E323" s="97">
        <v>16741725560</v>
      </c>
      <c r="F323" s="97" t="s">
        <v>27</v>
      </c>
      <c r="G323" s="138">
        <v>1000</v>
      </c>
      <c r="H323" s="138">
        <v>15771132386</v>
      </c>
      <c r="I323" s="97" t="s">
        <v>584</v>
      </c>
      <c r="J323" s="140" t="s">
        <v>103</v>
      </c>
      <c r="K323" s="98" t="s">
        <v>585</v>
      </c>
      <c r="L323" s="137" t="s">
        <v>612</v>
      </c>
      <c r="M323" s="114"/>
      <c r="N323" s="114"/>
      <c r="O323" s="113"/>
      <c r="P323" s="113"/>
      <c r="Q323" s="113"/>
      <c r="R323" s="148">
        <v>5065.98</v>
      </c>
      <c r="S323" s="151"/>
      <c r="T323" s="114"/>
      <c r="U323" s="149"/>
      <c r="V323" s="148">
        <v>5065.98</v>
      </c>
      <c r="W323" s="114"/>
      <c r="X323" s="115"/>
      <c r="Y323" s="125"/>
      <c r="Z323" s="125" t="s">
        <v>31</v>
      </c>
      <c r="AA323" s="126">
        <v>43901</v>
      </c>
      <c r="AB323" s="87" t="s">
        <v>599</v>
      </c>
    </row>
    <row r="324" ht="18" customHeight="1" spans="2:28">
      <c r="B324" s="137" t="s">
        <v>614</v>
      </c>
      <c r="C324" s="97">
        <v>896913637</v>
      </c>
      <c r="D324" s="97" t="s">
        <v>615</v>
      </c>
      <c r="E324" s="97">
        <v>16741725547</v>
      </c>
      <c r="F324" s="97" t="s">
        <v>27</v>
      </c>
      <c r="G324" s="138">
        <v>1000</v>
      </c>
      <c r="H324" s="138">
        <v>15771132386</v>
      </c>
      <c r="I324" s="97" t="s">
        <v>584</v>
      </c>
      <c r="J324" s="140" t="s">
        <v>103</v>
      </c>
      <c r="K324" s="98" t="s">
        <v>585</v>
      </c>
      <c r="L324" s="137" t="s">
        <v>614</v>
      </c>
      <c r="M324" s="114"/>
      <c r="N324" s="114"/>
      <c r="O324" s="113"/>
      <c r="P324" s="113"/>
      <c r="Q324" s="113"/>
      <c r="R324" s="148">
        <v>5054.51</v>
      </c>
      <c r="S324" s="113"/>
      <c r="T324" s="114"/>
      <c r="U324" s="149"/>
      <c r="V324" s="148">
        <v>5054.51</v>
      </c>
      <c r="W324" s="114"/>
      <c r="X324" s="115"/>
      <c r="Y324" s="125"/>
      <c r="Z324" s="125" t="s">
        <v>31</v>
      </c>
      <c r="AA324" s="126">
        <v>43901</v>
      </c>
      <c r="AB324" s="87" t="s">
        <v>599</v>
      </c>
    </row>
    <row r="325" ht="18" customHeight="1" spans="2:28">
      <c r="B325" s="137" t="s">
        <v>616</v>
      </c>
      <c r="C325" s="97">
        <v>277760746</v>
      </c>
      <c r="D325" s="97" t="s">
        <v>617</v>
      </c>
      <c r="E325" s="97">
        <v>16741725542</v>
      </c>
      <c r="F325" s="97" t="s">
        <v>27</v>
      </c>
      <c r="G325" s="138">
        <v>1000</v>
      </c>
      <c r="H325" s="138">
        <v>15771132386</v>
      </c>
      <c r="I325" s="97" t="s">
        <v>584</v>
      </c>
      <c r="J325" s="140" t="s">
        <v>103</v>
      </c>
      <c r="K325" s="98" t="s">
        <v>585</v>
      </c>
      <c r="L325" s="137" t="s">
        <v>616</v>
      </c>
      <c r="M325" s="114"/>
      <c r="N325" s="114"/>
      <c r="O325" s="113"/>
      <c r="P325" s="113"/>
      <c r="Q325" s="113"/>
      <c r="R325" s="148">
        <v>5023.51</v>
      </c>
      <c r="S325" s="113"/>
      <c r="T325" s="114"/>
      <c r="U325" s="149"/>
      <c r="V325" s="148">
        <v>5023.51</v>
      </c>
      <c r="W325" s="114"/>
      <c r="X325" s="115"/>
      <c r="Y325" s="125"/>
      <c r="Z325" s="125" t="s">
        <v>31</v>
      </c>
      <c r="AA325" s="126">
        <v>43901</v>
      </c>
      <c r="AB325" s="87" t="s">
        <v>599</v>
      </c>
    </row>
    <row r="326" s="1" customFormat="1" ht="19.9" customHeight="1" spans="2:28">
      <c r="B326" s="137" t="s">
        <v>618</v>
      </c>
      <c r="C326" s="98">
        <v>341333708</v>
      </c>
      <c r="D326" s="98" t="s">
        <v>619</v>
      </c>
      <c r="E326" s="97">
        <v>17102786714</v>
      </c>
      <c r="F326" s="97" t="s">
        <v>27</v>
      </c>
      <c r="G326" s="138">
        <v>1000</v>
      </c>
      <c r="H326" s="138">
        <v>13545435217</v>
      </c>
      <c r="I326" s="97" t="s">
        <v>284</v>
      </c>
      <c r="J326" s="141" t="s">
        <v>285</v>
      </c>
      <c r="K326" s="125" t="s">
        <v>286</v>
      </c>
      <c r="L326" s="137" t="s">
        <v>618</v>
      </c>
      <c r="M326" s="114"/>
      <c r="N326" s="114"/>
      <c r="O326" s="142"/>
      <c r="P326" s="113"/>
      <c r="Q326" s="142"/>
      <c r="R326" s="148">
        <v>5062.45</v>
      </c>
      <c r="S326" s="113"/>
      <c r="T326" s="114"/>
      <c r="U326" s="114"/>
      <c r="V326" s="148">
        <v>5062.45</v>
      </c>
      <c r="W326" s="114"/>
      <c r="X326" s="115"/>
      <c r="Y326" s="125"/>
      <c r="Z326" s="125" t="s">
        <v>31</v>
      </c>
      <c r="AA326" s="126">
        <v>43901</v>
      </c>
      <c r="AB326" s="87" t="s">
        <v>599</v>
      </c>
    </row>
    <row r="327" s="1" customFormat="1" ht="19.9" customHeight="1" spans="2:28">
      <c r="B327" s="137" t="s">
        <v>620</v>
      </c>
      <c r="C327" s="97">
        <v>803971642</v>
      </c>
      <c r="D327" s="97" t="s">
        <v>621</v>
      </c>
      <c r="E327" s="97">
        <v>17102786759</v>
      </c>
      <c r="F327" s="97" t="s">
        <v>27</v>
      </c>
      <c r="G327" s="138">
        <v>1000</v>
      </c>
      <c r="H327" s="138">
        <v>13545435217</v>
      </c>
      <c r="I327" s="97" t="s">
        <v>284</v>
      </c>
      <c r="J327" s="141" t="s">
        <v>285</v>
      </c>
      <c r="K327" s="125" t="s">
        <v>286</v>
      </c>
      <c r="L327" s="137" t="s">
        <v>620</v>
      </c>
      <c r="M327" s="114"/>
      <c r="N327" s="114"/>
      <c r="O327" s="142"/>
      <c r="P327" s="113"/>
      <c r="Q327" s="142"/>
      <c r="R327" s="148">
        <v>5182.32</v>
      </c>
      <c r="S327" s="113"/>
      <c r="T327" s="114"/>
      <c r="U327" s="114"/>
      <c r="V327" s="148">
        <v>5182.32</v>
      </c>
      <c r="W327" s="114"/>
      <c r="X327" s="115"/>
      <c r="Y327" s="125"/>
      <c r="Z327" s="125" t="s">
        <v>31</v>
      </c>
      <c r="AA327" s="126">
        <v>43901</v>
      </c>
      <c r="AB327" s="87" t="s">
        <v>599</v>
      </c>
    </row>
    <row r="328" s="1" customFormat="1" ht="19.9" customHeight="1" spans="2:28">
      <c r="B328" s="137" t="s">
        <v>622</v>
      </c>
      <c r="C328" s="98">
        <v>489851760</v>
      </c>
      <c r="D328" s="98" t="s">
        <v>623</v>
      </c>
      <c r="E328" s="97">
        <v>17102786758</v>
      </c>
      <c r="F328" s="97" t="s">
        <v>27</v>
      </c>
      <c r="G328" s="138">
        <v>1000</v>
      </c>
      <c r="H328" s="138">
        <v>13545435217</v>
      </c>
      <c r="I328" s="97" t="s">
        <v>284</v>
      </c>
      <c r="J328" s="141" t="s">
        <v>285</v>
      </c>
      <c r="K328" s="125" t="s">
        <v>286</v>
      </c>
      <c r="L328" s="137" t="s">
        <v>622</v>
      </c>
      <c r="M328" s="114"/>
      <c r="N328" s="114"/>
      <c r="O328" s="142"/>
      <c r="P328" s="113"/>
      <c r="Q328" s="142"/>
      <c r="R328" s="148">
        <v>4960.18</v>
      </c>
      <c r="S328" s="113"/>
      <c r="T328" s="114"/>
      <c r="U328" s="114"/>
      <c r="V328" s="148">
        <v>4960.18</v>
      </c>
      <c r="W328" s="114"/>
      <c r="X328" s="152"/>
      <c r="Y328" s="125"/>
      <c r="Z328" s="125" t="s">
        <v>31</v>
      </c>
      <c r="AA328" s="126">
        <v>43901</v>
      </c>
      <c r="AB328" s="87" t="s">
        <v>599</v>
      </c>
    </row>
    <row r="329" s="1" customFormat="1" ht="19.9" customHeight="1" spans="2:28">
      <c r="B329" s="137" t="s">
        <v>624</v>
      </c>
      <c r="C329" s="98">
        <v>514807181</v>
      </c>
      <c r="D329" s="98" t="s">
        <v>625</v>
      </c>
      <c r="E329" s="97">
        <v>17102786757</v>
      </c>
      <c r="F329" s="97" t="s">
        <v>27</v>
      </c>
      <c r="G329" s="138">
        <v>1000</v>
      </c>
      <c r="H329" s="138">
        <v>13545435217</v>
      </c>
      <c r="I329" s="97" t="s">
        <v>284</v>
      </c>
      <c r="J329" s="141" t="s">
        <v>285</v>
      </c>
      <c r="K329" s="125" t="s">
        <v>286</v>
      </c>
      <c r="L329" s="137" t="s">
        <v>624</v>
      </c>
      <c r="M329" s="114"/>
      <c r="N329" s="114"/>
      <c r="O329" s="142"/>
      <c r="P329" s="113"/>
      <c r="Q329" s="142"/>
      <c r="R329" s="148">
        <v>4961.39</v>
      </c>
      <c r="S329" s="113"/>
      <c r="T329" s="114"/>
      <c r="U329" s="114"/>
      <c r="V329" s="148">
        <v>4961.39</v>
      </c>
      <c r="W329" s="114"/>
      <c r="X329" s="115"/>
      <c r="Y329" s="125"/>
      <c r="Z329" s="125" t="s">
        <v>31</v>
      </c>
      <c r="AA329" s="126">
        <v>43901</v>
      </c>
      <c r="AB329" s="87" t="s">
        <v>599</v>
      </c>
    </row>
    <row r="330" ht="18" customHeight="1" spans="2:28">
      <c r="B330" s="137" t="s">
        <v>626</v>
      </c>
      <c r="C330" s="97">
        <v>817619161</v>
      </c>
      <c r="D330" s="97" t="s">
        <v>627</v>
      </c>
      <c r="E330" s="97">
        <v>16741725597</v>
      </c>
      <c r="F330" s="97" t="s">
        <v>27</v>
      </c>
      <c r="G330" s="138">
        <v>1000</v>
      </c>
      <c r="H330" s="138">
        <v>15771132386</v>
      </c>
      <c r="I330" s="97" t="s">
        <v>584</v>
      </c>
      <c r="J330" s="140" t="s">
        <v>103</v>
      </c>
      <c r="K330" s="98" t="s">
        <v>585</v>
      </c>
      <c r="L330" s="137" t="s">
        <v>626</v>
      </c>
      <c r="M330" s="114"/>
      <c r="N330" s="114"/>
      <c r="O330" s="113"/>
      <c r="P330" s="113"/>
      <c r="Q330" s="113"/>
      <c r="R330" s="148">
        <v>6349.82</v>
      </c>
      <c r="S330" s="113"/>
      <c r="T330" s="114"/>
      <c r="U330" s="153"/>
      <c r="V330" s="148">
        <v>6349.82</v>
      </c>
      <c r="W330" s="114"/>
      <c r="X330" s="115"/>
      <c r="Y330" s="125"/>
      <c r="Z330" s="125" t="s">
        <v>31</v>
      </c>
      <c r="AA330" s="126">
        <v>43901</v>
      </c>
      <c r="AB330" s="8" t="s">
        <v>628</v>
      </c>
    </row>
    <row r="331" ht="18" customHeight="1" spans="2:28">
      <c r="B331" s="137" t="s">
        <v>629</v>
      </c>
      <c r="C331" s="97">
        <v>148249539</v>
      </c>
      <c r="D331" s="97" t="s">
        <v>630</v>
      </c>
      <c r="E331" s="97">
        <v>16741725590</v>
      </c>
      <c r="F331" s="97" t="s">
        <v>27</v>
      </c>
      <c r="G331" s="138">
        <v>1000</v>
      </c>
      <c r="H331" s="138">
        <v>15771132386</v>
      </c>
      <c r="I331" s="97" t="s">
        <v>584</v>
      </c>
      <c r="J331" s="140" t="s">
        <v>103</v>
      </c>
      <c r="K331" s="98" t="s">
        <v>585</v>
      </c>
      <c r="L331" s="137" t="s">
        <v>629</v>
      </c>
      <c r="M331" s="114"/>
      <c r="N331" s="114"/>
      <c r="O331" s="113"/>
      <c r="P331" s="113"/>
      <c r="Q331" s="113"/>
      <c r="R331" s="148">
        <v>4680.28</v>
      </c>
      <c r="S331" s="113"/>
      <c r="T331" s="114"/>
      <c r="U331" s="153"/>
      <c r="V331" s="148">
        <v>4680.28</v>
      </c>
      <c r="W331" s="114"/>
      <c r="X331" s="115"/>
      <c r="Y331" s="125"/>
      <c r="Z331" s="125" t="s">
        <v>31</v>
      </c>
      <c r="AA331" s="126">
        <v>43901</v>
      </c>
      <c r="AB331" s="8" t="s">
        <v>628</v>
      </c>
    </row>
    <row r="332" ht="18" customHeight="1" spans="2:28">
      <c r="B332" s="137" t="s">
        <v>631</v>
      </c>
      <c r="C332" s="97">
        <v>298686485</v>
      </c>
      <c r="D332" s="97" t="s">
        <v>632</v>
      </c>
      <c r="E332" s="97">
        <v>16741725581</v>
      </c>
      <c r="F332" s="97" t="s">
        <v>27</v>
      </c>
      <c r="G332" s="138">
        <v>1000</v>
      </c>
      <c r="H332" s="138">
        <v>15771132386</v>
      </c>
      <c r="I332" s="97" t="s">
        <v>584</v>
      </c>
      <c r="J332" s="140" t="s">
        <v>103</v>
      </c>
      <c r="K332" s="98" t="s">
        <v>585</v>
      </c>
      <c r="L332" s="137" t="s">
        <v>631</v>
      </c>
      <c r="M332" s="114"/>
      <c r="N332" s="114"/>
      <c r="O332" s="113"/>
      <c r="P332" s="113"/>
      <c r="Q332" s="113"/>
      <c r="R332" s="148">
        <v>5063.28</v>
      </c>
      <c r="S332" s="113"/>
      <c r="T332" s="114"/>
      <c r="U332" s="153"/>
      <c r="V332" s="148">
        <v>5063.28</v>
      </c>
      <c r="W332" s="114"/>
      <c r="X332" s="115"/>
      <c r="Y332" s="125"/>
      <c r="Z332" s="125" t="s">
        <v>31</v>
      </c>
      <c r="AA332" s="126">
        <v>43901</v>
      </c>
      <c r="AB332" s="8" t="s">
        <v>628</v>
      </c>
    </row>
    <row r="333" ht="18" customHeight="1" spans="2:28">
      <c r="B333" s="137" t="s">
        <v>633</v>
      </c>
      <c r="C333" s="97">
        <v>869826330</v>
      </c>
      <c r="D333" s="97" t="s">
        <v>634</v>
      </c>
      <c r="E333" s="97">
        <v>16741725573</v>
      </c>
      <c r="F333" s="97" t="s">
        <v>27</v>
      </c>
      <c r="G333" s="138">
        <v>1000</v>
      </c>
      <c r="H333" s="138">
        <v>15771132386</v>
      </c>
      <c r="I333" s="97" t="s">
        <v>584</v>
      </c>
      <c r="J333" s="140" t="s">
        <v>103</v>
      </c>
      <c r="K333" s="98" t="s">
        <v>585</v>
      </c>
      <c r="L333" s="137" t="s">
        <v>633</v>
      </c>
      <c r="M333" s="114"/>
      <c r="N333" s="114"/>
      <c r="O333" s="113"/>
      <c r="P333" s="113"/>
      <c r="Q333" s="113"/>
      <c r="R333" s="148">
        <v>5151.06</v>
      </c>
      <c r="S333" s="113"/>
      <c r="T333" s="114"/>
      <c r="U333" s="153"/>
      <c r="V333" s="148">
        <v>5151.06</v>
      </c>
      <c r="W333" s="114"/>
      <c r="X333" s="115"/>
      <c r="Y333" s="125"/>
      <c r="Z333" s="125" t="s">
        <v>31</v>
      </c>
      <c r="AA333" s="126">
        <v>43901</v>
      </c>
      <c r="AB333" s="8" t="s">
        <v>628</v>
      </c>
    </row>
    <row r="334" ht="18" customHeight="1" spans="2:28">
      <c r="B334" s="137" t="s">
        <v>635</v>
      </c>
      <c r="C334" s="97">
        <v>993189999</v>
      </c>
      <c r="D334" s="97" t="s">
        <v>636</v>
      </c>
      <c r="E334" s="97">
        <v>16741725562</v>
      </c>
      <c r="F334" s="97" t="s">
        <v>27</v>
      </c>
      <c r="G334" s="138">
        <v>1000</v>
      </c>
      <c r="H334" s="138">
        <v>15771132386</v>
      </c>
      <c r="I334" s="97" t="s">
        <v>584</v>
      </c>
      <c r="J334" s="140" t="s">
        <v>103</v>
      </c>
      <c r="K334" s="98" t="s">
        <v>585</v>
      </c>
      <c r="L334" s="137" t="s">
        <v>635</v>
      </c>
      <c r="M334" s="114"/>
      <c r="N334" s="114"/>
      <c r="O334" s="113"/>
      <c r="P334" s="113"/>
      <c r="Q334" s="113"/>
      <c r="R334" s="148">
        <v>5058.79</v>
      </c>
      <c r="S334" s="113"/>
      <c r="T334" s="114"/>
      <c r="U334" s="153"/>
      <c r="V334" s="148">
        <v>5058.79</v>
      </c>
      <c r="W334" s="114"/>
      <c r="X334" s="115"/>
      <c r="Y334" s="125"/>
      <c r="Z334" s="125" t="s">
        <v>31</v>
      </c>
      <c r="AA334" s="126">
        <v>43901</v>
      </c>
      <c r="AB334" s="8" t="s">
        <v>628</v>
      </c>
    </row>
    <row r="335" ht="18" customHeight="1" spans="2:28">
      <c r="B335" s="137" t="s">
        <v>637</v>
      </c>
      <c r="C335" s="97">
        <v>822559049</v>
      </c>
      <c r="D335" s="97" t="s">
        <v>638</v>
      </c>
      <c r="E335" s="97">
        <v>16741725561</v>
      </c>
      <c r="F335" s="97" t="s">
        <v>27</v>
      </c>
      <c r="G335" s="138">
        <v>1000</v>
      </c>
      <c r="H335" s="138">
        <v>15771132386</v>
      </c>
      <c r="I335" s="97" t="s">
        <v>584</v>
      </c>
      <c r="J335" s="140" t="s">
        <v>103</v>
      </c>
      <c r="K335" s="98" t="s">
        <v>585</v>
      </c>
      <c r="L335" s="137" t="s">
        <v>637</v>
      </c>
      <c r="M335" s="114"/>
      <c r="N335" s="114"/>
      <c r="O335" s="113"/>
      <c r="P335" s="113"/>
      <c r="Q335" s="113"/>
      <c r="R335" s="148">
        <v>5061.55</v>
      </c>
      <c r="S335" s="113"/>
      <c r="T335" s="114"/>
      <c r="U335" s="153"/>
      <c r="V335" s="148">
        <v>5061.55</v>
      </c>
      <c r="W335" s="114"/>
      <c r="X335" s="115"/>
      <c r="Y335" s="125"/>
      <c r="Z335" s="125" t="s">
        <v>31</v>
      </c>
      <c r="AA335" s="126">
        <v>43901</v>
      </c>
      <c r="AB335" s="8" t="s">
        <v>628</v>
      </c>
    </row>
    <row r="336" s="1" customFormat="1" ht="19.9" customHeight="1" spans="2:28">
      <c r="B336" s="137" t="s">
        <v>639</v>
      </c>
      <c r="C336" s="98">
        <v>644359054</v>
      </c>
      <c r="D336" s="98" t="s">
        <v>640</v>
      </c>
      <c r="E336" s="97">
        <v>17102786719</v>
      </c>
      <c r="F336" s="97" t="s">
        <v>27</v>
      </c>
      <c r="G336" s="138">
        <v>1000</v>
      </c>
      <c r="H336" s="138">
        <v>13545435217</v>
      </c>
      <c r="I336" s="97" t="s">
        <v>284</v>
      </c>
      <c r="J336" s="141" t="s">
        <v>285</v>
      </c>
      <c r="K336" s="125" t="s">
        <v>286</v>
      </c>
      <c r="L336" s="137" t="s">
        <v>639</v>
      </c>
      <c r="M336" s="114"/>
      <c r="N336" s="114"/>
      <c r="O336" s="161"/>
      <c r="P336" s="161"/>
      <c r="Q336" s="161"/>
      <c r="R336" s="148">
        <v>5059.02</v>
      </c>
      <c r="S336" s="161"/>
      <c r="T336" s="114"/>
      <c r="U336" s="114"/>
      <c r="V336" s="148">
        <v>5059.02</v>
      </c>
      <c r="W336" s="114"/>
      <c r="X336" s="115"/>
      <c r="Y336" s="125"/>
      <c r="Z336" s="125" t="s">
        <v>31</v>
      </c>
      <c r="AA336" s="126">
        <v>43901</v>
      </c>
      <c r="AB336" s="8" t="s">
        <v>628</v>
      </c>
    </row>
    <row r="337" s="1" customFormat="1" ht="19.9" customHeight="1" spans="2:28">
      <c r="B337" s="137" t="s">
        <v>641</v>
      </c>
      <c r="C337" s="98">
        <v>358179816</v>
      </c>
      <c r="D337" s="98" t="s">
        <v>642</v>
      </c>
      <c r="E337" s="97">
        <v>17102786715</v>
      </c>
      <c r="F337" s="97" t="s">
        <v>27</v>
      </c>
      <c r="G337" s="138">
        <v>1000</v>
      </c>
      <c r="H337" s="138">
        <v>13545435217</v>
      </c>
      <c r="I337" s="97" t="s">
        <v>284</v>
      </c>
      <c r="J337" s="141" t="s">
        <v>285</v>
      </c>
      <c r="K337" s="125" t="s">
        <v>286</v>
      </c>
      <c r="L337" s="137" t="s">
        <v>641</v>
      </c>
      <c r="M337" s="114"/>
      <c r="N337" s="114"/>
      <c r="O337" s="161"/>
      <c r="P337" s="161"/>
      <c r="Q337" s="161"/>
      <c r="R337" s="148">
        <v>5190.29</v>
      </c>
      <c r="S337" s="161"/>
      <c r="T337" s="114"/>
      <c r="U337" s="114"/>
      <c r="V337" s="148">
        <v>5190.29</v>
      </c>
      <c r="W337" s="114"/>
      <c r="X337" s="115"/>
      <c r="Y337" s="125"/>
      <c r="Z337" s="125" t="s">
        <v>31</v>
      </c>
      <c r="AA337" s="126">
        <v>43901</v>
      </c>
      <c r="AB337" s="8" t="s">
        <v>628</v>
      </c>
    </row>
    <row r="338" s="1" customFormat="1" ht="19.9" customHeight="1" spans="2:28">
      <c r="B338" s="137" t="s">
        <v>643</v>
      </c>
      <c r="C338" s="98">
        <v>606713276</v>
      </c>
      <c r="D338" s="98" t="s">
        <v>644</v>
      </c>
      <c r="E338" s="97">
        <v>17102786711</v>
      </c>
      <c r="F338" s="97" t="s">
        <v>27</v>
      </c>
      <c r="G338" s="138">
        <v>1000</v>
      </c>
      <c r="H338" s="138">
        <v>13545435217</v>
      </c>
      <c r="I338" s="97" t="s">
        <v>284</v>
      </c>
      <c r="J338" s="141" t="s">
        <v>285</v>
      </c>
      <c r="K338" s="125" t="s">
        <v>286</v>
      </c>
      <c r="L338" s="137" t="s">
        <v>643</v>
      </c>
      <c r="M338" s="114"/>
      <c r="N338" s="114"/>
      <c r="O338" s="161"/>
      <c r="P338" s="161"/>
      <c r="Q338" s="161"/>
      <c r="R338" s="148">
        <v>4965.51</v>
      </c>
      <c r="S338" s="161"/>
      <c r="T338" s="114"/>
      <c r="U338" s="114"/>
      <c r="V338" s="148">
        <v>4965.51</v>
      </c>
      <c r="W338" s="114"/>
      <c r="X338" s="152"/>
      <c r="Y338" s="125"/>
      <c r="Z338" s="125" t="s">
        <v>31</v>
      </c>
      <c r="AA338" s="126">
        <v>43901</v>
      </c>
      <c r="AB338" s="8" t="s">
        <v>628</v>
      </c>
    </row>
    <row r="339" s="1" customFormat="1" ht="19.9" customHeight="1" spans="2:28">
      <c r="B339" s="137" t="s">
        <v>645</v>
      </c>
      <c r="C339" s="98">
        <v>544565910</v>
      </c>
      <c r="D339" s="98" t="s">
        <v>646</v>
      </c>
      <c r="E339" s="97">
        <v>17102786605</v>
      </c>
      <c r="F339" s="97" t="s">
        <v>27</v>
      </c>
      <c r="G339" s="138">
        <v>1000</v>
      </c>
      <c r="H339" s="138">
        <v>13545435217</v>
      </c>
      <c r="I339" s="97" t="s">
        <v>284</v>
      </c>
      <c r="J339" s="141" t="s">
        <v>285</v>
      </c>
      <c r="K339" s="125" t="s">
        <v>286</v>
      </c>
      <c r="L339" s="137" t="s">
        <v>645</v>
      </c>
      <c r="M339" s="114"/>
      <c r="N339" s="114"/>
      <c r="O339" s="161"/>
      <c r="P339" s="161"/>
      <c r="Q339" s="161"/>
      <c r="R339" s="148">
        <v>4962.34</v>
      </c>
      <c r="S339" s="161"/>
      <c r="T339" s="114"/>
      <c r="U339" s="114"/>
      <c r="V339" s="148">
        <v>4962.34</v>
      </c>
      <c r="W339" s="114"/>
      <c r="X339" s="152"/>
      <c r="Y339" s="125"/>
      <c r="Z339" s="125" t="s">
        <v>31</v>
      </c>
      <c r="AA339" s="126">
        <v>43901</v>
      </c>
      <c r="AB339" s="8" t="s">
        <v>628</v>
      </c>
    </row>
    <row r="340" s="1" customFormat="1" ht="19.9" customHeight="1" spans="2:28">
      <c r="B340" s="137" t="s">
        <v>647</v>
      </c>
      <c r="C340" s="98">
        <v>806850314</v>
      </c>
      <c r="D340" s="98" t="s">
        <v>648</v>
      </c>
      <c r="E340" s="97">
        <v>17102786606</v>
      </c>
      <c r="F340" s="97" t="s">
        <v>27</v>
      </c>
      <c r="G340" s="138">
        <v>1000</v>
      </c>
      <c r="H340" s="138">
        <v>13545435217</v>
      </c>
      <c r="I340" s="97" t="s">
        <v>284</v>
      </c>
      <c r="J340" s="141" t="s">
        <v>285</v>
      </c>
      <c r="K340" s="125" t="s">
        <v>286</v>
      </c>
      <c r="L340" s="137" t="s">
        <v>647</v>
      </c>
      <c r="M340" s="114"/>
      <c r="N340" s="114"/>
      <c r="O340" s="161"/>
      <c r="P340" s="161"/>
      <c r="Q340" s="161"/>
      <c r="R340" s="148">
        <v>9034.79</v>
      </c>
      <c r="S340" s="161"/>
      <c r="T340" s="114"/>
      <c r="U340" s="114"/>
      <c r="V340" s="148">
        <v>9034.79</v>
      </c>
      <c r="W340" s="114"/>
      <c r="X340" s="150"/>
      <c r="Y340" s="125"/>
      <c r="Z340" s="125" t="s">
        <v>31</v>
      </c>
      <c r="AA340" s="126">
        <v>43901</v>
      </c>
      <c r="AB340" s="8" t="s">
        <v>628</v>
      </c>
    </row>
    <row r="341" s="1" customFormat="1" ht="19.9" customHeight="1" spans="2:28">
      <c r="B341" s="137" t="s">
        <v>649</v>
      </c>
      <c r="C341" s="98">
        <v>736359655</v>
      </c>
      <c r="D341" s="98" t="s">
        <v>650</v>
      </c>
      <c r="E341" s="97">
        <v>17102786608</v>
      </c>
      <c r="F341" s="97" t="s">
        <v>27</v>
      </c>
      <c r="G341" s="138">
        <v>1000</v>
      </c>
      <c r="H341" s="138">
        <v>13545435217</v>
      </c>
      <c r="I341" s="97" t="s">
        <v>284</v>
      </c>
      <c r="J341" s="141" t="s">
        <v>285</v>
      </c>
      <c r="K341" s="125" t="s">
        <v>286</v>
      </c>
      <c r="L341" s="137" t="s">
        <v>649</v>
      </c>
      <c r="M341" s="114"/>
      <c r="N341" s="114"/>
      <c r="O341" s="161"/>
      <c r="P341" s="161"/>
      <c r="Q341" s="161"/>
      <c r="R341" s="148">
        <v>5101.75</v>
      </c>
      <c r="S341" s="161"/>
      <c r="T341" s="114"/>
      <c r="U341" s="114"/>
      <c r="V341" s="148">
        <v>5101.75</v>
      </c>
      <c r="W341" s="114"/>
      <c r="X341" s="115"/>
      <c r="Y341" s="125"/>
      <c r="Z341" s="125" t="s">
        <v>31</v>
      </c>
      <c r="AA341" s="126">
        <v>43901</v>
      </c>
      <c r="AB341" s="8" t="s">
        <v>628</v>
      </c>
    </row>
    <row r="342" s="1" customFormat="1" ht="19.9" customHeight="1" spans="2:28">
      <c r="B342" s="137" t="s">
        <v>651</v>
      </c>
      <c r="C342" s="97">
        <v>717255374</v>
      </c>
      <c r="D342" s="97" t="s">
        <v>652</v>
      </c>
      <c r="E342" s="97">
        <v>17102786609</v>
      </c>
      <c r="F342" s="97" t="s">
        <v>27</v>
      </c>
      <c r="G342" s="138">
        <v>1000</v>
      </c>
      <c r="H342" s="138">
        <v>13545435217</v>
      </c>
      <c r="I342" s="97" t="s">
        <v>284</v>
      </c>
      <c r="J342" s="141" t="s">
        <v>285</v>
      </c>
      <c r="K342" s="125" t="s">
        <v>286</v>
      </c>
      <c r="L342" s="137" t="s">
        <v>651</v>
      </c>
      <c r="M342" s="114"/>
      <c r="N342" s="114"/>
      <c r="O342" s="161"/>
      <c r="P342" s="161"/>
      <c r="Q342" s="161"/>
      <c r="R342" s="148">
        <v>5064.06</v>
      </c>
      <c r="S342" s="161"/>
      <c r="T342" s="114"/>
      <c r="U342" s="114"/>
      <c r="V342" s="148">
        <v>5064.06</v>
      </c>
      <c r="W342" s="114"/>
      <c r="X342" s="152"/>
      <c r="Y342" s="125"/>
      <c r="Z342" s="125" t="s">
        <v>31</v>
      </c>
      <c r="AA342" s="126">
        <v>43901</v>
      </c>
      <c r="AB342" s="8" t="s">
        <v>628</v>
      </c>
    </row>
    <row r="343" ht="18" customHeight="1" spans="2:28">
      <c r="B343" s="137" t="s">
        <v>653</v>
      </c>
      <c r="C343" s="97">
        <v>319126467</v>
      </c>
      <c r="D343" s="97" t="s">
        <v>654</v>
      </c>
      <c r="E343" s="97">
        <v>16741725569</v>
      </c>
      <c r="F343" s="97" t="s">
        <v>27</v>
      </c>
      <c r="G343" s="138">
        <v>1000</v>
      </c>
      <c r="H343" s="138">
        <v>15771132386</v>
      </c>
      <c r="I343" s="97" t="s">
        <v>584</v>
      </c>
      <c r="J343" s="140" t="s">
        <v>103</v>
      </c>
      <c r="K343" s="98" t="s">
        <v>585</v>
      </c>
      <c r="L343" s="137" t="s">
        <v>653</v>
      </c>
      <c r="M343" s="114"/>
      <c r="N343" s="114"/>
      <c r="O343" s="113"/>
      <c r="P343" s="113"/>
      <c r="Q343" s="113"/>
      <c r="R343" s="148">
        <v>4960.37</v>
      </c>
      <c r="S343" s="113"/>
      <c r="T343" s="114"/>
      <c r="U343" s="149"/>
      <c r="V343" s="148">
        <v>4960.37</v>
      </c>
      <c r="W343" s="114"/>
      <c r="X343" s="115"/>
      <c r="Y343" s="125"/>
      <c r="Z343" s="125" t="s">
        <v>31</v>
      </c>
      <c r="AA343" s="126">
        <v>43901</v>
      </c>
      <c r="AB343" s="8" t="s">
        <v>655</v>
      </c>
    </row>
    <row r="344" ht="18" customHeight="1" spans="2:28">
      <c r="B344" s="137" t="s">
        <v>656</v>
      </c>
      <c r="C344" s="97">
        <v>449206597</v>
      </c>
      <c r="D344" s="97" t="s">
        <v>657</v>
      </c>
      <c r="E344" s="97">
        <v>16741725543</v>
      </c>
      <c r="F344" s="97" t="s">
        <v>27</v>
      </c>
      <c r="G344" s="138">
        <v>1000</v>
      </c>
      <c r="H344" s="138">
        <v>15771132386</v>
      </c>
      <c r="I344" s="97" t="s">
        <v>584</v>
      </c>
      <c r="J344" s="140" t="s">
        <v>103</v>
      </c>
      <c r="K344" s="98" t="s">
        <v>585</v>
      </c>
      <c r="L344" s="137" t="s">
        <v>656</v>
      </c>
      <c r="M344" s="114"/>
      <c r="N344" s="114"/>
      <c r="O344" s="113"/>
      <c r="P344" s="113"/>
      <c r="Q344" s="113"/>
      <c r="R344" s="148">
        <v>5064.63</v>
      </c>
      <c r="S344" s="113"/>
      <c r="T344" s="114"/>
      <c r="U344" s="149"/>
      <c r="V344" s="148">
        <v>5064.63</v>
      </c>
      <c r="W344" s="114"/>
      <c r="X344" s="115"/>
      <c r="Y344" s="125"/>
      <c r="Z344" s="125" t="s">
        <v>31</v>
      </c>
      <c r="AA344" s="126">
        <v>43901</v>
      </c>
      <c r="AB344" s="8" t="s">
        <v>655</v>
      </c>
    </row>
    <row r="345" s="1" customFormat="1" ht="18" customHeight="1" spans="2:28">
      <c r="B345" s="157" t="s">
        <v>146</v>
      </c>
      <c r="C345" s="158">
        <v>806718576</v>
      </c>
      <c r="D345" s="158" t="s">
        <v>147</v>
      </c>
      <c r="E345" s="158">
        <v>13069644945</v>
      </c>
      <c r="F345" s="158" t="s">
        <v>107</v>
      </c>
      <c r="G345" s="97">
        <v>1000</v>
      </c>
      <c r="H345" s="158">
        <v>18016045481</v>
      </c>
      <c r="I345" s="158" t="s">
        <v>108</v>
      </c>
      <c r="J345" s="162" t="s">
        <v>109</v>
      </c>
      <c r="K345" s="158" t="s">
        <v>131</v>
      </c>
      <c r="L345" s="137" t="s">
        <v>146</v>
      </c>
      <c r="M345" s="101"/>
      <c r="N345" s="101"/>
      <c r="O345" s="103"/>
      <c r="P345" s="103"/>
      <c r="Q345" s="103"/>
      <c r="R345" s="114">
        <v>10022.91</v>
      </c>
      <c r="S345" s="148"/>
      <c r="T345" s="114"/>
      <c r="U345" s="114"/>
      <c r="V345" s="114">
        <v>10022.91</v>
      </c>
      <c r="W345" s="114"/>
      <c r="X345" s="150"/>
      <c r="Y345" s="125"/>
      <c r="Z345" s="125"/>
      <c r="AA345" s="126"/>
      <c r="AB345" s="82" t="s">
        <v>1690</v>
      </c>
    </row>
    <row r="346" s="1" customFormat="1" ht="18" customHeight="1" spans="2:28">
      <c r="B346" s="157" t="s">
        <v>148</v>
      </c>
      <c r="C346" s="158">
        <v>344875496</v>
      </c>
      <c r="D346" s="158" t="s">
        <v>149</v>
      </c>
      <c r="E346" s="158">
        <v>13069646406</v>
      </c>
      <c r="F346" s="158" t="s">
        <v>107</v>
      </c>
      <c r="G346" s="97">
        <v>1000</v>
      </c>
      <c r="H346" s="158">
        <v>18016045481</v>
      </c>
      <c r="I346" s="158" t="s">
        <v>108</v>
      </c>
      <c r="J346" s="162" t="s">
        <v>109</v>
      </c>
      <c r="K346" s="158" t="s">
        <v>131</v>
      </c>
      <c r="L346" s="137" t="s">
        <v>148</v>
      </c>
      <c r="M346" s="101"/>
      <c r="N346" s="101"/>
      <c r="O346" s="103"/>
      <c r="P346" s="103"/>
      <c r="Q346" s="103"/>
      <c r="R346" s="114">
        <v>8938.4</v>
      </c>
      <c r="S346" s="148"/>
      <c r="T346" s="114"/>
      <c r="U346" s="114"/>
      <c r="V346" s="114">
        <v>8938.4</v>
      </c>
      <c r="W346" s="114"/>
      <c r="X346" s="150"/>
      <c r="Y346" s="125"/>
      <c r="Z346" s="125"/>
      <c r="AA346" s="126"/>
      <c r="AB346" s="82" t="s">
        <v>1690</v>
      </c>
    </row>
    <row r="347" s="1" customFormat="1" ht="18" customHeight="1" spans="2:28">
      <c r="B347" s="157" t="s">
        <v>155</v>
      </c>
      <c r="C347" s="158">
        <v>468066157</v>
      </c>
      <c r="D347" s="158" t="s">
        <v>156</v>
      </c>
      <c r="E347" s="158">
        <v>17129370569</v>
      </c>
      <c r="F347" s="158" t="s">
        <v>152</v>
      </c>
      <c r="G347" s="97">
        <v>1000</v>
      </c>
      <c r="H347" s="158">
        <v>17129370569</v>
      </c>
      <c r="I347" s="158" t="s">
        <v>153</v>
      </c>
      <c r="J347" s="163" t="s">
        <v>29</v>
      </c>
      <c r="K347" s="158" t="s">
        <v>154</v>
      </c>
      <c r="L347" s="157" t="s">
        <v>155</v>
      </c>
      <c r="M347" s="101"/>
      <c r="N347" s="101"/>
      <c r="O347" s="103"/>
      <c r="P347" s="103"/>
      <c r="Q347" s="103"/>
      <c r="R347" s="114">
        <v>17968.63</v>
      </c>
      <c r="S347" s="148"/>
      <c r="T347" s="114"/>
      <c r="U347" s="114"/>
      <c r="V347" s="114">
        <v>17968.63</v>
      </c>
      <c r="W347" s="114"/>
      <c r="X347" s="150"/>
      <c r="Y347" s="125"/>
      <c r="Z347" s="125" t="s">
        <v>31</v>
      </c>
      <c r="AA347" s="126">
        <v>43920</v>
      </c>
      <c r="AB347" s="82" t="s">
        <v>1690</v>
      </c>
    </row>
    <row r="348" s="1" customFormat="1" ht="18" customHeight="1" spans="2:28">
      <c r="B348" s="157" t="s">
        <v>161</v>
      </c>
      <c r="C348" s="158">
        <v>122040565</v>
      </c>
      <c r="D348" s="158" t="s">
        <v>162</v>
      </c>
      <c r="E348" s="158">
        <v>17179870409</v>
      </c>
      <c r="F348" s="158" t="s">
        <v>152</v>
      </c>
      <c r="G348" s="158">
        <v>2000</v>
      </c>
      <c r="H348" s="158">
        <v>17179870409</v>
      </c>
      <c r="I348" s="158" t="s">
        <v>153</v>
      </c>
      <c r="J348" s="163" t="s">
        <v>29</v>
      </c>
      <c r="K348" s="158" t="s">
        <v>163</v>
      </c>
      <c r="L348" s="157" t="s">
        <v>161</v>
      </c>
      <c r="M348" s="101"/>
      <c r="N348" s="101"/>
      <c r="O348" s="103"/>
      <c r="P348" s="103"/>
      <c r="Q348" s="103"/>
      <c r="R348" s="114">
        <v>9030.16</v>
      </c>
      <c r="S348" s="148"/>
      <c r="T348" s="114"/>
      <c r="U348" s="114"/>
      <c r="V348" s="114">
        <v>9030.16</v>
      </c>
      <c r="W348" s="114"/>
      <c r="X348" s="150"/>
      <c r="Y348" s="125"/>
      <c r="Z348" s="125"/>
      <c r="AA348" s="126"/>
      <c r="AB348" s="82" t="s">
        <v>1690</v>
      </c>
    </row>
    <row r="349" s="1" customFormat="1" ht="18" customHeight="1" spans="2:28">
      <c r="B349" s="157" t="s">
        <v>164</v>
      </c>
      <c r="C349" s="158">
        <v>542226994</v>
      </c>
      <c r="D349" s="158" t="s">
        <v>165</v>
      </c>
      <c r="E349" s="158">
        <v>17179870406</v>
      </c>
      <c r="F349" s="158" t="s">
        <v>152</v>
      </c>
      <c r="G349" s="158">
        <v>2000</v>
      </c>
      <c r="H349" s="158">
        <v>17179870406</v>
      </c>
      <c r="I349" s="158" t="s">
        <v>153</v>
      </c>
      <c r="J349" s="163" t="s">
        <v>29</v>
      </c>
      <c r="K349" s="158" t="s">
        <v>163</v>
      </c>
      <c r="L349" s="157" t="s">
        <v>164</v>
      </c>
      <c r="M349" s="101"/>
      <c r="N349" s="101"/>
      <c r="O349" s="103"/>
      <c r="P349" s="103"/>
      <c r="Q349" s="103"/>
      <c r="R349" s="114">
        <v>16486.29</v>
      </c>
      <c r="S349" s="148"/>
      <c r="T349" s="114"/>
      <c r="U349" s="114"/>
      <c r="V349" s="114">
        <v>16486.29</v>
      </c>
      <c r="W349" s="114"/>
      <c r="X349" s="150"/>
      <c r="Y349" s="125"/>
      <c r="Z349" s="125"/>
      <c r="AA349" s="126"/>
      <c r="AB349" s="82" t="s">
        <v>1690</v>
      </c>
    </row>
    <row r="350" s="1" customFormat="1" ht="18" customHeight="1" spans="2:28">
      <c r="B350" s="157" t="s">
        <v>166</v>
      </c>
      <c r="C350" s="158">
        <v>515388514</v>
      </c>
      <c r="D350" s="158" t="s">
        <v>167</v>
      </c>
      <c r="E350" s="158">
        <v>17179870004</v>
      </c>
      <c r="F350" s="158" t="s">
        <v>152</v>
      </c>
      <c r="G350" s="97">
        <v>1000</v>
      </c>
      <c r="H350" s="158" t="s">
        <v>168</v>
      </c>
      <c r="I350" s="158" t="s">
        <v>169</v>
      </c>
      <c r="J350" s="134" t="s">
        <v>170</v>
      </c>
      <c r="K350" s="158" t="s">
        <v>171</v>
      </c>
      <c r="L350" s="157" t="s">
        <v>166</v>
      </c>
      <c r="M350" s="101"/>
      <c r="N350" s="101"/>
      <c r="O350" s="103"/>
      <c r="P350" s="103"/>
      <c r="Q350" s="103"/>
      <c r="R350" s="114">
        <v>9032.26</v>
      </c>
      <c r="S350" s="148"/>
      <c r="T350" s="114"/>
      <c r="U350" s="114"/>
      <c r="V350" s="114">
        <v>9032.26</v>
      </c>
      <c r="W350" s="114"/>
      <c r="X350" s="150"/>
      <c r="Y350" s="125"/>
      <c r="Z350" s="125" t="s">
        <v>31</v>
      </c>
      <c r="AA350" s="126">
        <v>43920</v>
      </c>
      <c r="AB350" s="82" t="s">
        <v>1690</v>
      </c>
    </row>
    <row r="351" s="1" customFormat="1" ht="18" customHeight="1" spans="2:28">
      <c r="B351" s="157" t="s">
        <v>174</v>
      </c>
      <c r="C351" s="158">
        <v>240412193</v>
      </c>
      <c r="D351" s="158" t="s">
        <v>175</v>
      </c>
      <c r="E351" s="158">
        <v>17179870024</v>
      </c>
      <c r="F351" s="158" t="s">
        <v>152</v>
      </c>
      <c r="G351" s="97">
        <v>1000</v>
      </c>
      <c r="H351" s="158" t="s">
        <v>168</v>
      </c>
      <c r="I351" s="158" t="s">
        <v>169</v>
      </c>
      <c r="J351" s="134" t="s">
        <v>170</v>
      </c>
      <c r="K351" s="158" t="s">
        <v>171</v>
      </c>
      <c r="L351" s="157" t="s">
        <v>174</v>
      </c>
      <c r="M351" s="101"/>
      <c r="N351" s="101"/>
      <c r="O351" s="103"/>
      <c r="P351" s="103"/>
      <c r="Q351" s="103"/>
      <c r="R351" s="114">
        <v>19762.44</v>
      </c>
      <c r="S351" s="148"/>
      <c r="T351" s="114"/>
      <c r="U351" s="114"/>
      <c r="V351" s="114">
        <v>19762.44</v>
      </c>
      <c r="W351" s="114"/>
      <c r="X351" s="150"/>
      <c r="Y351" s="125"/>
      <c r="Z351" s="125" t="s">
        <v>31</v>
      </c>
      <c r="AA351" s="126">
        <v>43920</v>
      </c>
      <c r="AB351" s="82" t="s">
        <v>1690</v>
      </c>
    </row>
    <row r="352" s="1" customFormat="1" ht="18" customHeight="1" spans="2:28">
      <c r="B352" s="157" t="s">
        <v>176</v>
      </c>
      <c r="C352" s="158">
        <v>896713393</v>
      </c>
      <c r="D352" s="158" t="s">
        <v>177</v>
      </c>
      <c r="E352" s="158">
        <v>17179870034</v>
      </c>
      <c r="F352" s="158" t="s">
        <v>152</v>
      </c>
      <c r="G352" s="97">
        <v>1000</v>
      </c>
      <c r="H352" s="158" t="s">
        <v>168</v>
      </c>
      <c r="I352" s="158" t="s">
        <v>169</v>
      </c>
      <c r="J352" s="134" t="s">
        <v>170</v>
      </c>
      <c r="K352" s="158" t="s">
        <v>171</v>
      </c>
      <c r="L352" s="157" t="s">
        <v>176</v>
      </c>
      <c r="M352" s="101"/>
      <c r="N352" s="101"/>
      <c r="O352" s="103"/>
      <c r="P352" s="103"/>
      <c r="Q352" s="103"/>
      <c r="R352" s="114">
        <v>9526.47</v>
      </c>
      <c r="S352" s="148"/>
      <c r="T352" s="114"/>
      <c r="U352" s="114"/>
      <c r="V352" s="114">
        <v>9526.47</v>
      </c>
      <c r="W352" s="114"/>
      <c r="X352" s="150"/>
      <c r="Y352" s="125"/>
      <c r="Z352" s="125" t="s">
        <v>31</v>
      </c>
      <c r="AA352" s="126">
        <v>43920</v>
      </c>
      <c r="AB352" s="82" t="s">
        <v>1690</v>
      </c>
    </row>
    <row r="353" s="1" customFormat="1" ht="18" customHeight="1" spans="2:28">
      <c r="B353" s="157" t="s">
        <v>201</v>
      </c>
      <c r="C353" s="125">
        <v>199901538</v>
      </c>
      <c r="D353" s="125" t="s">
        <v>202</v>
      </c>
      <c r="E353" s="125">
        <v>17179870146</v>
      </c>
      <c r="F353" s="125" t="s">
        <v>152</v>
      </c>
      <c r="G353" s="97">
        <v>1000</v>
      </c>
      <c r="H353" s="125" t="s">
        <v>168</v>
      </c>
      <c r="I353" s="158" t="s">
        <v>169</v>
      </c>
      <c r="J353" s="134" t="s">
        <v>170</v>
      </c>
      <c r="K353" s="158" t="s">
        <v>192</v>
      </c>
      <c r="L353" s="137" t="s">
        <v>201</v>
      </c>
      <c r="M353" s="101"/>
      <c r="N353" s="101"/>
      <c r="O353" s="103"/>
      <c r="P353" s="103"/>
      <c r="Q353" s="103"/>
      <c r="R353" s="114">
        <v>9723.08</v>
      </c>
      <c r="S353" s="148"/>
      <c r="T353" s="114"/>
      <c r="U353" s="114"/>
      <c r="V353" s="114">
        <v>9723.08</v>
      </c>
      <c r="W353" s="114"/>
      <c r="X353" s="150"/>
      <c r="Y353" s="125"/>
      <c r="Z353" s="125" t="s">
        <v>31</v>
      </c>
      <c r="AA353" s="126">
        <v>43920</v>
      </c>
      <c r="AB353" s="82" t="s">
        <v>1690</v>
      </c>
    </row>
    <row r="354" s="1" customFormat="1" ht="18" customHeight="1" spans="2:28">
      <c r="B354" s="157" t="s">
        <v>207</v>
      </c>
      <c r="C354" s="125">
        <v>495639158</v>
      </c>
      <c r="D354" s="125" t="s">
        <v>208</v>
      </c>
      <c r="E354" s="125">
        <v>17179870140</v>
      </c>
      <c r="F354" s="125" t="s">
        <v>152</v>
      </c>
      <c r="G354" s="97">
        <v>1000</v>
      </c>
      <c r="H354" s="125" t="s">
        <v>168</v>
      </c>
      <c r="I354" s="158" t="s">
        <v>169</v>
      </c>
      <c r="J354" s="134" t="s">
        <v>170</v>
      </c>
      <c r="K354" s="158" t="s">
        <v>192</v>
      </c>
      <c r="L354" s="137" t="s">
        <v>207</v>
      </c>
      <c r="M354" s="101"/>
      <c r="N354" s="101"/>
      <c r="O354" s="103"/>
      <c r="P354" s="103"/>
      <c r="Q354" s="103"/>
      <c r="R354" s="114">
        <v>9040</v>
      </c>
      <c r="S354" s="148"/>
      <c r="T354" s="114"/>
      <c r="U354" s="114"/>
      <c r="V354" s="114">
        <v>9040</v>
      </c>
      <c r="W354" s="114"/>
      <c r="X354" s="150"/>
      <c r="Y354" s="125"/>
      <c r="Z354" s="125" t="s">
        <v>31</v>
      </c>
      <c r="AA354" s="126">
        <v>43920</v>
      </c>
      <c r="AB354" s="82" t="s">
        <v>1690</v>
      </c>
    </row>
    <row r="355" ht="18" customHeight="1" spans="2:27">
      <c r="B355" s="157" t="s">
        <v>115</v>
      </c>
      <c r="C355" s="158">
        <v>192689059</v>
      </c>
      <c r="D355" s="158" t="s">
        <v>116</v>
      </c>
      <c r="E355" s="158">
        <v>13069608949</v>
      </c>
      <c r="F355" s="158" t="s">
        <v>107</v>
      </c>
      <c r="G355" s="97">
        <v>1000</v>
      </c>
      <c r="H355" s="158">
        <v>18016045481</v>
      </c>
      <c r="I355" s="158" t="s">
        <v>108</v>
      </c>
      <c r="J355" s="162" t="s">
        <v>109</v>
      </c>
      <c r="K355" s="158" t="s">
        <v>110</v>
      </c>
      <c r="L355" s="157" t="s">
        <v>115</v>
      </c>
      <c r="M355" s="101"/>
      <c r="N355" s="101"/>
      <c r="O355" s="103"/>
      <c r="P355" s="103"/>
      <c r="Q355" s="103"/>
      <c r="R355" s="114">
        <v>8931.85</v>
      </c>
      <c r="S355" s="148"/>
      <c r="T355" s="114"/>
      <c r="U355" s="114"/>
      <c r="V355" s="114">
        <v>8931.85</v>
      </c>
      <c r="W355" s="114"/>
      <c r="X355" s="150"/>
      <c r="Y355" s="125"/>
      <c r="Z355" s="125"/>
      <c r="AA355" s="126"/>
    </row>
    <row r="356" ht="18" customHeight="1"/>
    <row r="357" ht="18" customHeight="1" spans="7:23">
      <c r="G357" s="23">
        <f>SUM(G169:G356)</f>
        <v>189000</v>
      </c>
      <c r="R357" s="47">
        <f>SUM(R122:R356)</f>
        <v>1817958.3</v>
      </c>
      <c r="V357" s="47">
        <f>SUM(V169:V356)</f>
        <v>1120276.88</v>
      </c>
      <c r="W357" s="4">
        <f>SUM(W169:W356)</f>
        <v>0</v>
      </c>
    </row>
    <row r="358" ht="18" customHeight="1" spans="22:22">
      <c r="V358" s="47">
        <f>V357+W357</f>
        <v>1120276.88</v>
      </c>
    </row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 spans="28:28">
      <c r="AB368" s="4"/>
    </row>
    <row r="369" ht="18" customHeight="1" spans="13:28">
      <c r="M369" s="112" t="s">
        <v>658</v>
      </c>
      <c r="N369" s="112" t="s">
        <v>659</v>
      </c>
      <c r="O369" s="112" t="s">
        <v>660</v>
      </c>
      <c r="P369" s="112" t="s">
        <v>661</v>
      </c>
      <c r="Q369" s="47" t="s">
        <v>23</v>
      </c>
      <c r="R369" s="178" t="s">
        <v>24</v>
      </c>
      <c r="X369" s="4"/>
      <c r="Z369" s="9"/>
      <c r="AA369" s="4"/>
      <c r="AB369" s="6"/>
    </row>
    <row r="370" ht="18" customHeight="1" spans="2:28">
      <c r="B370" s="164" t="s">
        <v>662</v>
      </c>
      <c r="C370" s="165">
        <v>154870128</v>
      </c>
      <c r="D370" s="165" t="s">
        <v>663</v>
      </c>
      <c r="E370" s="166">
        <v>16504175990</v>
      </c>
      <c r="F370" s="165" t="s">
        <v>664</v>
      </c>
      <c r="G370" s="165">
        <v>1000</v>
      </c>
      <c r="H370" s="165">
        <v>13422075559</v>
      </c>
      <c r="I370" s="165" t="s">
        <v>567</v>
      </c>
      <c r="J370" s="167" t="s">
        <v>29</v>
      </c>
      <c r="K370" s="168" t="s">
        <v>568</v>
      </c>
      <c r="L370" s="164" t="s">
        <v>662</v>
      </c>
      <c r="M370" s="169">
        <v>0</v>
      </c>
      <c r="N370" s="169"/>
      <c r="O370" s="169"/>
      <c r="P370" s="170"/>
      <c r="Q370" s="168" t="s">
        <v>31</v>
      </c>
      <c r="R370" s="179">
        <v>43913</v>
      </c>
      <c r="S370" s="87" t="s">
        <v>665</v>
      </c>
      <c r="T370" s="6"/>
      <c r="U370" s="6"/>
      <c r="V370" s="6"/>
      <c r="W370" s="6"/>
      <c r="X370" s="6"/>
      <c r="Y370" s="6"/>
      <c r="Z370" s="6"/>
      <c r="AA370" s="6"/>
      <c r="AB370" s="6"/>
    </row>
    <row r="371" ht="18" customHeight="1" spans="2:28">
      <c r="B371" s="164" t="s">
        <v>666</v>
      </c>
      <c r="C371" s="165">
        <v>129795212</v>
      </c>
      <c r="D371" s="165" t="s">
        <v>667</v>
      </c>
      <c r="E371" s="165">
        <v>17192714993</v>
      </c>
      <c r="F371" s="165" t="s">
        <v>27</v>
      </c>
      <c r="G371" s="165">
        <v>1000</v>
      </c>
      <c r="H371" s="165">
        <v>18672882330</v>
      </c>
      <c r="I371" s="165" t="s">
        <v>361</v>
      </c>
      <c r="J371" s="171" t="s">
        <v>367</v>
      </c>
      <c r="K371" s="168" t="s">
        <v>362</v>
      </c>
      <c r="L371" s="164" t="s">
        <v>666</v>
      </c>
      <c r="M371" s="169">
        <v>0</v>
      </c>
      <c r="N371" s="169"/>
      <c r="O371" s="172"/>
      <c r="P371" s="173"/>
      <c r="Q371" s="168" t="s">
        <v>31</v>
      </c>
      <c r="R371" s="179">
        <v>43913</v>
      </c>
      <c r="S371" s="87" t="s">
        <v>668</v>
      </c>
      <c r="T371" s="6"/>
      <c r="U371" s="6"/>
      <c r="V371" s="6"/>
      <c r="W371" s="6"/>
      <c r="X371" s="6"/>
      <c r="Y371" s="6"/>
      <c r="Z371" s="6"/>
      <c r="AA371" s="6"/>
      <c r="AB371" s="6"/>
    </row>
    <row r="372" ht="18" customHeight="1" spans="2:28">
      <c r="B372" s="164" t="s">
        <v>669</v>
      </c>
      <c r="C372" s="165">
        <v>850834450</v>
      </c>
      <c r="D372" s="165" t="s">
        <v>670</v>
      </c>
      <c r="E372" s="165">
        <v>17192714589</v>
      </c>
      <c r="F372" s="165" t="s">
        <v>27</v>
      </c>
      <c r="G372" s="165">
        <v>1000</v>
      </c>
      <c r="H372" s="165">
        <v>18672882330</v>
      </c>
      <c r="I372" s="165" t="s">
        <v>361</v>
      </c>
      <c r="J372" s="171" t="s">
        <v>367</v>
      </c>
      <c r="K372" s="168" t="s">
        <v>362</v>
      </c>
      <c r="L372" s="164" t="s">
        <v>669</v>
      </c>
      <c r="M372" s="169">
        <v>0</v>
      </c>
      <c r="N372" s="169"/>
      <c r="O372" s="172"/>
      <c r="P372" s="173"/>
      <c r="Q372" s="168" t="s">
        <v>31</v>
      </c>
      <c r="R372" s="179">
        <v>43913</v>
      </c>
      <c r="S372" s="87" t="s">
        <v>668</v>
      </c>
      <c r="T372" s="6"/>
      <c r="U372" s="6"/>
      <c r="V372" s="6"/>
      <c r="W372" s="6"/>
      <c r="X372" s="6"/>
      <c r="Y372" s="6"/>
      <c r="Z372" s="6"/>
      <c r="AA372" s="6"/>
      <c r="AB372" s="6"/>
    </row>
    <row r="373" ht="18" customHeight="1" spans="2:28">
      <c r="B373" s="164" t="s">
        <v>671</v>
      </c>
      <c r="C373" s="165">
        <v>243111393</v>
      </c>
      <c r="D373" s="165" t="s">
        <v>672</v>
      </c>
      <c r="E373" s="165">
        <v>17192710478</v>
      </c>
      <c r="F373" s="165" t="s">
        <v>27</v>
      </c>
      <c r="G373" s="165">
        <v>1000</v>
      </c>
      <c r="H373" s="165">
        <v>13545476959</v>
      </c>
      <c r="I373" s="165" t="s">
        <v>265</v>
      </c>
      <c r="J373" s="174" t="s">
        <v>109</v>
      </c>
      <c r="K373" s="168" t="s">
        <v>266</v>
      </c>
      <c r="L373" s="164" t="s">
        <v>671</v>
      </c>
      <c r="M373" s="169">
        <v>0</v>
      </c>
      <c r="N373" s="169"/>
      <c r="O373" s="172"/>
      <c r="P373" s="173"/>
      <c r="Q373" s="168" t="s">
        <v>31</v>
      </c>
      <c r="R373" s="179">
        <v>43913</v>
      </c>
      <c r="S373" s="8" t="s">
        <v>673</v>
      </c>
      <c r="T373" s="6"/>
      <c r="U373" s="6"/>
      <c r="V373" s="6"/>
      <c r="W373" s="6"/>
      <c r="X373" s="6"/>
      <c r="Y373" s="6"/>
      <c r="Z373" s="6"/>
      <c r="AA373" s="6"/>
      <c r="AB373" s="6"/>
    </row>
    <row r="374" ht="18" customHeight="1" spans="2:28">
      <c r="B374" s="164" t="s">
        <v>674</v>
      </c>
      <c r="C374" s="165">
        <v>128051264</v>
      </c>
      <c r="D374" s="165" t="s">
        <v>675</v>
      </c>
      <c r="E374" s="165">
        <v>17192711408</v>
      </c>
      <c r="F374" s="165" t="s">
        <v>27</v>
      </c>
      <c r="G374" s="165">
        <v>1000</v>
      </c>
      <c r="H374" s="165">
        <v>13545476959</v>
      </c>
      <c r="I374" s="165" t="s">
        <v>265</v>
      </c>
      <c r="J374" s="175" t="s">
        <v>103</v>
      </c>
      <c r="K374" s="168" t="s">
        <v>266</v>
      </c>
      <c r="L374" s="164" t="s">
        <v>674</v>
      </c>
      <c r="M374" s="169">
        <v>0</v>
      </c>
      <c r="N374" s="169"/>
      <c r="O374" s="172"/>
      <c r="P374" s="173"/>
      <c r="Q374" s="168" t="s">
        <v>31</v>
      </c>
      <c r="R374" s="179">
        <v>43913</v>
      </c>
      <c r="S374" s="8" t="s">
        <v>673</v>
      </c>
      <c r="T374" s="6"/>
      <c r="U374" s="6"/>
      <c r="V374" s="6"/>
      <c r="W374" s="6"/>
      <c r="X374" s="6"/>
      <c r="Y374" s="6"/>
      <c r="Z374" s="6"/>
      <c r="AA374" s="6"/>
      <c r="AB374" s="6"/>
    </row>
    <row r="375" ht="18" customHeight="1" spans="2:28">
      <c r="B375" s="164" t="s">
        <v>676</v>
      </c>
      <c r="C375" s="165">
        <v>356428951</v>
      </c>
      <c r="D375" s="165" t="s">
        <v>677</v>
      </c>
      <c r="E375" s="165">
        <v>17192711429</v>
      </c>
      <c r="F375" s="165" t="s">
        <v>27</v>
      </c>
      <c r="G375" s="165">
        <v>1000</v>
      </c>
      <c r="H375" s="165">
        <v>13545476959</v>
      </c>
      <c r="I375" s="165" t="s">
        <v>265</v>
      </c>
      <c r="J375" s="175" t="s">
        <v>103</v>
      </c>
      <c r="K375" s="168" t="s">
        <v>266</v>
      </c>
      <c r="L375" s="164" t="s">
        <v>676</v>
      </c>
      <c r="M375" s="169">
        <v>0</v>
      </c>
      <c r="N375" s="169"/>
      <c r="O375" s="172"/>
      <c r="P375" s="173"/>
      <c r="Q375" s="168" t="s">
        <v>31</v>
      </c>
      <c r="R375" s="179">
        <v>43913</v>
      </c>
      <c r="S375" s="8" t="s">
        <v>673</v>
      </c>
      <c r="T375" s="6"/>
      <c r="U375" s="6"/>
      <c r="V375" s="6"/>
      <c r="W375" s="6"/>
      <c r="X375" s="6"/>
      <c r="Y375" s="6"/>
      <c r="Z375" s="6"/>
      <c r="AA375" s="6"/>
      <c r="AB375" s="6"/>
    </row>
    <row r="376" ht="18" customHeight="1" spans="2:28">
      <c r="B376" s="164" t="s">
        <v>678</v>
      </c>
      <c r="C376" s="165">
        <v>226171846</v>
      </c>
      <c r="D376" s="165" t="s">
        <v>679</v>
      </c>
      <c r="E376" s="165">
        <v>17192714829</v>
      </c>
      <c r="F376" s="165" t="s">
        <v>27</v>
      </c>
      <c r="G376" s="165">
        <v>1000</v>
      </c>
      <c r="H376" s="165">
        <v>15072125895</v>
      </c>
      <c r="I376" s="165" t="s">
        <v>680</v>
      </c>
      <c r="J376" s="175" t="s">
        <v>103</v>
      </c>
      <c r="K376" s="168" t="s">
        <v>681</v>
      </c>
      <c r="L376" s="164" t="s">
        <v>678</v>
      </c>
      <c r="M376" s="169">
        <v>0</v>
      </c>
      <c r="N376" s="169"/>
      <c r="O376" s="172"/>
      <c r="P376" s="173"/>
      <c r="Q376" s="168" t="s">
        <v>31</v>
      </c>
      <c r="R376" s="179">
        <v>43913</v>
      </c>
      <c r="S376" s="8" t="s">
        <v>673</v>
      </c>
      <c r="T376" s="6"/>
      <c r="U376" s="6"/>
      <c r="V376" s="6"/>
      <c r="W376" s="6"/>
      <c r="X376" s="6"/>
      <c r="Y376" s="6"/>
      <c r="Z376" s="6"/>
      <c r="AA376" s="6"/>
      <c r="AB376" s="6"/>
    </row>
    <row r="377" s="1" customFormat="1" ht="18" customHeight="1" spans="2:27">
      <c r="B377" s="164" t="s">
        <v>682</v>
      </c>
      <c r="C377" s="165">
        <v>967630827</v>
      </c>
      <c r="D377" s="165" t="s">
        <v>683</v>
      </c>
      <c r="E377" s="165">
        <v>17192714936</v>
      </c>
      <c r="F377" s="165" t="s">
        <v>27</v>
      </c>
      <c r="G377" s="165">
        <v>1000</v>
      </c>
      <c r="H377" s="165">
        <v>15072125895</v>
      </c>
      <c r="I377" s="165" t="s">
        <v>680</v>
      </c>
      <c r="J377" s="176" t="s">
        <v>285</v>
      </c>
      <c r="K377" s="168" t="s">
        <v>681</v>
      </c>
      <c r="L377" s="164" t="s">
        <v>682</v>
      </c>
      <c r="M377" s="169">
        <v>0</v>
      </c>
      <c r="N377" s="169"/>
      <c r="O377" s="172"/>
      <c r="P377" s="173"/>
      <c r="Q377" s="168" t="s">
        <v>31</v>
      </c>
      <c r="R377" s="179">
        <v>43913</v>
      </c>
      <c r="S377" s="8" t="s">
        <v>673</v>
      </c>
      <c r="T377" s="6"/>
      <c r="U377" s="6"/>
      <c r="V377" s="6"/>
      <c r="W377" s="6"/>
      <c r="X377" s="6"/>
      <c r="Y377" s="6"/>
      <c r="Z377" s="6"/>
      <c r="AA377" s="6"/>
    </row>
    <row r="378" s="1" customFormat="1" ht="18" customHeight="1" spans="2:19">
      <c r="B378" s="164" t="s">
        <v>684</v>
      </c>
      <c r="C378" s="165">
        <v>747488052</v>
      </c>
      <c r="D378" s="165" t="s">
        <v>685</v>
      </c>
      <c r="E378" s="165">
        <v>17192714491</v>
      </c>
      <c r="F378" s="165" t="s">
        <v>27</v>
      </c>
      <c r="G378" s="165">
        <v>1000</v>
      </c>
      <c r="H378" s="165">
        <v>18872118075</v>
      </c>
      <c r="I378" s="165" t="s">
        <v>389</v>
      </c>
      <c r="J378" s="177" t="s">
        <v>29</v>
      </c>
      <c r="K378" s="168" t="s">
        <v>390</v>
      </c>
      <c r="L378" s="164" t="s">
        <v>684</v>
      </c>
      <c r="M378" s="169">
        <v>0</v>
      </c>
      <c r="N378" s="169"/>
      <c r="O378" s="172"/>
      <c r="P378" s="173"/>
      <c r="Q378" s="168" t="s">
        <v>31</v>
      </c>
      <c r="R378" s="179">
        <v>43913</v>
      </c>
      <c r="S378" s="8" t="s">
        <v>686</v>
      </c>
    </row>
    <row r="379" ht="18" customHeight="1" spans="2:28">
      <c r="B379" s="164" t="s">
        <v>687</v>
      </c>
      <c r="C379" s="165">
        <v>534913361</v>
      </c>
      <c r="D379" s="165" t="s">
        <v>688</v>
      </c>
      <c r="E379" s="165">
        <v>17192710956</v>
      </c>
      <c r="F379" s="165" t="s">
        <v>27</v>
      </c>
      <c r="G379" s="165">
        <v>1000</v>
      </c>
      <c r="H379" s="165">
        <v>13545476959</v>
      </c>
      <c r="I379" s="165" t="s">
        <v>265</v>
      </c>
      <c r="J379" s="174" t="s">
        <v>109</v>
      </c>
      <c r="K379" s="168" t="s">
        <v>266</v>
      </c>
      <c r="L379" s="164" t="s">
        <v>687</v>
      </c>
      <c r="M379" s="169">
        <v>0</v>
      </c>
      <c r="N379" s="169"/>
      <c r="O379" s="172"/>
      <c r="P379" s="173"/>
      <c r="Q379" s="168" t="s">
        <v>31</v>
      </c>
      <c r="R379" s="179">
        <v>43913</v>
      </c>
      <c r="S379" s="8" t="s">
        <v>686</v>
      </c>
      <c r="T379" s="1"/>
      <c r="U379" s="1"/>
      <c r="V379" s="1"/>
      <c r="W379" s="1"/>
      <c r="X379" s="1"/>
      <c r="Y379" s="1"/>
      <c r="Z379" s="1"/>
      <c r="AA379" s="1"/>
      <c r="AB379" s="6"/>
    </row>
    <row r="380" ht="18" customHeight="1" spans="2:28">
      <c r="B380" s="164" t="s">
        <v>689</v>
      </c>
      <c r="C380" s="165">
        <v>227144798</v>
      </c>
      <c r="D380" s="165" t="s">
        <v>690</v>
      </c>
      <c r="E380" s="165">
        <v>17192714945</v>
      </c>
      <c r="F380" s="165" t="s">
        <v>27</v>
      </c>
      <c r="G380" s="165">
        <v>1000</v>
      </c>
      <c r="H380" s="165">
        <v>15072125895</v>
      </c>
      <c r="I380" s="165" t="s">
        <v>680</v>
      </c>
      <c r="J380" s="176" t="s">
        <v>285</v>
      </c>
      <c r="K380" s="168" t="s">
        <v>681</v>
      </c>
      <c r="L380" s="164" t="s">
        <v>689</v>
      </c>
      <c r="M380" s="169">
        <v>0</v>
      </c>
      <c r="N380" s="169"/>
      <c r="O380" s="172"/>
      <c r="P380" s="173"/>
      <c r="Q380" s="168" t="s">
        <v>31</v>
      </c>
      <c r="R380" s="179">
        <v>43913</v>
      </c>
      <c r="S380" s="8" t="s">
        <v>691</v>
      </c>
      <c r="T380" s="180"/>
      <c r="U380" s="180"/>
      <c r="V380" s="6"/>
      <c r="W380" s="6"/>
      <c r="X380" s="6"/>
      <c r="Y380" s="6"/>
      <c r="Z380" s="6"/>
      <c r="AA380" s="6"/>
      <c r="AB380" s="6"/>
    </row>
    <row r="381" ht="18" customHeight="1" spans="2:28">
      <c r="B381" s="164" t="s">
        <v>695</v>
      </c>
      <c r="C381" s="165">
        <v>462277319</v>
      </c>
      <c r="D381" s="165" t="s">
        <v>696</v>
      </c>
      <c r="E381" s="165">
        <v>17192715608</v>
      </c>
      <c r="F381" s="165" t="s">
        <v>27</v>
      </c>
      <c r="G381" s="165">
        <v>1000</v>
      </c>
      <c r="H381" s="165">
        <v>18672882330</v>
      </c>
      <c r="I381" s="165" t="s">
        <v>361</v>
      </c>
      <c r="J381" s="171" t="s">
        <v>367</v>
      </c>
      <c r="K381" s="168" t="s">
        <v>362</v>
      </c>
      <c r="L381" s="164" t="s">
        <v>695</v>
      </c>
      <c r="M381" s="169">
        <v>0</v>
      </c>
      <c r="N381" s="169"/>
      <c r="O381" s="172"/>
      <c r="P381" s="173"/>
      <c r="Q381" s="168" t="s">
        <v>31</v>
      </c>
      <c r="R381" s="179">
        <v>43913</v>
      </c>
      <c r="S381" s="8" t="s">
        <v>694</v>
      </c>
      <c r="T381" s="6"/>
      <c r="U381" s="6"/>
      <c r="V381" s="6"/>
      <c r="W381" s="6"/>
      <c r="X381" s="6"/>
      <c r="Y381" s="6"/>
      <c r="Z381" s="6"/>
      <c r="AA381" s="6"/>
      <c r="AB381" s="6"/>
    </row>
    <row r="382" ht="18" customHeight="1" spans="2:28">
      <c r="B382" s="164" t="s">
        <v>692</v>
      </c>
      <c r="C382" s="165">
        <v>141896778</v>
      </c>
      <c r="D382" s="165" t="s">
        <v>693</v>
      </c>
      <c r="E382" s="165">
        <v>17192715354</v>
      </c>
      <c r="F382" s="165" t="s">
        <v>27</v>
      </c>
      <c r="G382" s="165">
        <v>1000</v>
      </c>
      <c r="H382" s="165">
        <v>18672882330</v>
      </c>
      <c r="I382" s="165" t="s">
        <v>361</v>
      </c>
      <c r="J382" s="174" t="s">
        <v>109</v>
      </c>
      <c r="K382" s="168" t="s">
        <v>362</v>
      </c>
      <c r="L382" s="164" t="s">
        <v>692</v>
      </c>
      <c r="M382" s="169">
        <v>2844.6</v>
      </c>
      <c r="N382" s="169"/>
      <c r="O382" s="172">
        <f>M382</f>
        <v>2844.6</v>
      </c>
      <c r="P382" s="173" t="s">
        <v>1836</v>
      </c>
      <c r="Q382" s="168" t="s">
        <v>31</v>
      </c>
      <c r="R382" s="179">
        <v>43913</v>
      </c>
      <c r="S382" s="8" t="s">
        <v>694</v>
      </c>
      <c r="T382" s="6"/>
      <c r="U382" s="6"/>
      <c r="V382" s="6"/>
      <c r="W382" s="6"/>
      <c r="X382" s="6"/>
      <c r="Y382" s="6"/>
      <c r="Z382" s="6"/>
      <c r="AA382" s="6"/>
      <c r="AB382" s="6"/>
    </row>
    <row r="383" ht="18" customHeight="1" spans="2:28">
      <c r="B383" s="164" t="s">
        <v>697</v>
      </c>
      <c r="C383" s="165">
        <v>461654074</v>
      </c>
      <c r="D383" s="165" t="s">
        <v>698</v>
      </c>
      <c r="E383" s="165">
        <v>17192714986</v>
      </c>
      <c r="F383" s="165" t="s">
        <v>27</v>
      </c>
      <c r="G383" s="165">
        <v>1000</v>
      </c>
      <c r="H383" s="165">
        <v>18672882330</v>
      </c>
      <c r="I383" s="165" t="s">
        <v>361</v>
      </c>
      <c r="J383" s="171" t="s">
        <v>367</v>
      </c>
      <c r="K383" s="168" t="s">
        <v>362</v>
      </c>
      <c r="L383" s="164" t="s">
        <v>697</v>
      </c>
      <c r="M383" s="169">
        <v>2846.19</v>
      </c>
      <c r="N383" s="169"/>
      <c r="O383" s="172">
        <f t="shared" ref="O383:O384" si="16">M383</f>
        <v>2846.19</v>
      </c>
      <c r="P383" s="173" t="s">
        <v>1836</v>
      </c>
      <c r="Q383" s="168" t="s">
        <v>31</v>
      </c>
      <c r="R383" s="179">
        <v>43923</v>
      </c>
      <c r="S383" s="8" t="s">
        <v>694</v>
      </c>
      <c r="T383" s="6"/>
      <c r="U383" s="6"/>
      <c r="V383" s="6"/>
      <c r="W383" s="6"/>
      <c r="X383" s="6"/>
      <c r="Y383" s="6"/>
      <c r="Z383" s="6"/>
      <c r="AA383" s="6"/>
      <c r="AB383" s="6"/>
    </row>
    <row r="384" ht="18" customHeight="1" spans="2:28">
      <c r="B384" s="164" t="s">
        <v>699</v>
      </c>
      <c r="C384" s="165">
        <v>516375951</v>
      </c>
      <c r="D384" s="165" t="s">
        <v>700</v>
      </c>
      <c r="E384" s="165">
        <v>17192714586</v>
      </c>
      <c r="F384" s="165" t="s">
        <v>27</v>
      </c>
      <c r="G384" s="165">
        <v>1000</v>
      </c>
      <c r="H384" s="165">
        <v>18672882330</v>
      </c>
      <c r="I384" s="165" t="s">
        <v>361</v>
      </c>
      <c r="J384" s="171" t="s">
        <v>367</v>
      </c>
      <c r="K384" s="168" t="s">
        <v>362</v>
      </c>
      <c r="L384" s="164" t="s">
        <v>699</v>
      </c>
      <c r="M384" s="169">
        <v>2947.58</v>
      </c>
      <c r="N384" s="169"/>
      <c r="O384" s="172">
        <f t="shared" si="16"/>
        <v>2947.58</v>
      </c>
      <c r="P384" s="173" t="s">
        <v>1836</v>
      </c>
      <c r="Q384" s="168" t="s">
        <v>31</v>
      </c>
      <c r="R384" s="179">
        <v>43913</v>
      </c>
      <c r="S384" s="8" t="s">
        <v>694</v>
      </c>
      <c r="T384" s="6"/>
      <c r="U384" s="6"/>
      <c r="V384" s="6"/>
      <c r="W384" s="6"/>
      <c r="X384" s="6"/>
      <c r="Y384" s="6"/>
      <c r="Z384" s="6"/>
      <c r="AA384" s="6"/>
      <c r="AB384" s="6"/>
    </row>
    <row r="385" ht="18" customHeight="1" spans="2:28">
      <c r="B385" s="164" t="s">
        <v>701</v>
      </c>
      <c r="C385" s="165">
        <v>822304964</v>
      </c>
      <c r="D385" s="165" t="s">
        <v>702</v>
      </c>
      <c r="E385" s="165">
        <v>17192710461</v>
      </c>
      <c r="F385" s="165" t="s">
        <v>27</v>
      </c>
      <c r="G385" s="165">
        <v>1000</v>
      </c>
      <c r="H385" s="165">
        <v>13545476959</v>
      </c>
      <c r="I385" s="165" t="s">
        <v>265</v>
      </c>
      <c r="J385" s="174" t="s">
        <v>109</v>
      </c>
      <c r="K385" s="168" t="s">
        <v>266</v>
      </c>
      <c r="L385" s="164" t="s">
        <v>701</v>
      </c>
      <c r="M385" s="169">
        <v>7944.43</v>
      </c>
      <c r="N385" s="169"/>
      <c r="O385" s="172">
        <v>5000</v>
      </c>
      <c r="P385" s="170"/>
      <c r="Q385" s="168" t="s">
        <v>31</v>
      </c>
      <c r="R385" s="179">
        <v>43913</v>
      </c>
      <c r="S385" s="433" t="s">
        <v>703</v>
      </c>
      <c r="T385" s="6"/>
      <c r="U385" s="6"/>
      <c r="V385" s="6"/>
      <c r="W385" s="6"/>
      <c r="X385" s="6"/>
      <c r="Y385" s="6"/>
      <c r="Z385" s="6"/>
      <c r="AA385" s="6"/>
      <c r="AB385" s="6"/>
    </row>
    <row r="386" ht="18" customHeight="1" spans="2:28">
      <c r="B386" s="164" t="s">
        <v>704</v>
      </c>
      <c r="C386" s="165">
        <v>690791128</v>
      </c>
      <c r="D386" s="165" t="s">
        <v>705</v>
      </c>
      <c r="E386" s="165">
        <v>17192710731</v>
      </c>
      <c r="F386" s="165" t="s">
        <v>27</v>
      </c>
      <c r="G386" s="165">
        <v>1000</v>
      </c>
      <c r="H386" s="165">
        <v>13545476959</v>
      </c>
      <c r="I386" s="165" t="s">
        <v>265</v>
      </c>
      <c r="J386" s="174" t="s">
        <v>109</v>
      </c>
      <c r="K386" s="168" t="s">
        <v>266</v>
      </c>
      <c r="L386" s="164" t="s">
        <v>704</v>
      </c>
      <c r="M386" s="169">
        <v>7849.91</v>
      </c>
      <c r="N386" s="169"/>
      <c r="O386" s="172">
        <v>7849.91</v>
      </c>
      <c r="P386" s="170"/>
      <c r="Q386" s="168" t="s">
        <v>31</v>
      </c>
      <c r="R386" s="179">
        <v>43913</v>
      </c>
      <c r="S386" s="433" t="s">
        <v>703</v>
      </c>
      <c r="T386" s="6"/>
      <c r="U386" s="6"/>
      <c r="V386" s="6"/>
      <c r="W386" s="6"/>
      <c r="X386" s="6"/>
      <c r="Y386" s="6"/>
      <c r="Z386" s="6"/>
      <c r="AA386" s="6"/>
      <c r="AB386" s="6"/>
    </row>
    <row r="387" ht="18" customHeight="1" spans="2:28">
      <c r="B387" s="164" t="s">
        <v>706</v>
      </c>
      <c r="C387" s="165">
        <v>343625652</v>
      </c>
      <c r="D387" s="165" t="s">
        <v>707</v>
      </c>
      <c r="E387" s="165">
        <v>17192710998</v>
      </c>
      <c r="F387" s="165" t="s">
        <v>27</v>
      </c>
      <c r="G387" s="165">
        <v>1000</v>
      </c>
      <c r="H387" s="165">
        <v>13545476959</v>
      </c>
      <c r="I387" s="165" t="s">
        <v>265</v>
      </c>
      <c r="J387" s="174" t="s">
        <v>109</v>
      </c>
      <c r="K387" s="168" t="s">
        <v>266</v>
      </c>
      <c r="L387" s="164" t="s">
        <v>706</v>
      </c>
      <c r="M387" s="169">
        <v>7945.74</v>
      </c>
      <c r="N387" s="169"/>
      <c r="O387" s="172">
        <v>5000</v>
      </c>
      <c r="P387" s="170"/>
      <c r="Q387" s="168" t="s">
        <v>31</v>
      </c>
      <c r="R387" s="179">
        <v>43913</v>
      </c>
      <c r="S387" s="433" t="s">
        <v>703</v>
      </c>
      <c r="T387" s="6"/>
      <c r="U387" s="6"/>
      <c r="V387" s="6"/>
      <c r="W387" s="6"/>
      <c r="X387" s="6"/>
      <c r="Y387" s="6"/>
      <c r="Z387" s="6"/>
      <c r="AA387" s="6"/>
      <c r="AB387" s="6"/>
    </row>
    <row r="388" ht="18" customHeight="1" spans="2:28">
      <c r="B388" s="164" t="s">
        <v>708</v>
      </c>
      <c r="C388" s="165">
        <v>921774161</v>
      </c>
      <c r="D388" s="165" t="s">
        <v>709</v>
      </c>
      <c r="E388" s="165">
        <v>17192715334</v>
      </c>
      <c r="F388" s="165" t="s">
        <v>27</v>
      </c>
      <c r="G388" s="165">
        <v>1000</v>
      </c>
      <c r="H388" s="165">
        <v>18672882330</v>
      </c>
      <c r="I388" s="165" t="s">
        <v>361</v>
      </c>
      <c r="J388" s="174" t="s">
        <v>109</v>
      </c>
      <c r="K388" s="168" t="s">
        <v>362</v>
      </c>
      <c r="L388" s="164" t="s">
        <v>708</v>
      </c>
      <c r="M388" s="169">
        <v>8048.71</v>
      </c>
      <c r="N388" s="169"/>
      <c r="O388" s="172">
        <v>8048.71</v>
      </c>
      <c r="P388" s="170"/>
      <c r="Q388" s="168" t="s">
        <v>31</v>
      </c>
      <c r="R388" s="179">
        <v>43913</v>
      </c>
      <c r="S388" s="433" t="s">
        <v>710</v>
      </c>
      <c r="T388" s="6"/>
      <c r="U388" s="6"/>
      <c r="V388" s="6"/>
      <c r="W388" s="6"/>
      <c r="X388" s="6"/>
      <c r="Y388" s="6"/>
      <c r="Z388" s="6"/>
      <c r="AA388" s="6"/>
      <c r="AB388" s="6"/>
    </row>
    <row r="389" ht="18" customHeight="1" spans="2:28">
      <c r="B389" s="164" t="s">
        <v>711</v>
      </c>
      <c r="C389" s="165">
        <v>468397439</v>
      </c>
      <c r="D389" s="165" t="s">
        <v>712</v>
      </c>
      <c r="E389" s="165">
        <v>17192715411</v>
      </c>
      <c r="F389" s="165" t="s">
        <v>27</v>
      </c>
      <c r="G389" s="165">
        <v>1000</v>
      </c>
      <c r="H389" s="165">
        <v>18672882330</v>
      </c>
      <c r="I389" s="165" t="s">
        <v>361</v>
      </c>
      <c r="J389" s="174" t="s">
        <v>109</v>
      </c>
      <c r="K389" s="168" t="s">
        <v>362</v>
      </c>
      <c r="L389" s="164" t="s">
        <v>711</v>
      </c>
      <c r="M389" s="169">
        <v>8442.73</v>
      </c>
      <c r="N389" s="169"/>
      <c r="O389" s="172">
        <v>8442.73</v>
      </c>
      <c r="P389" s="170"/>
      <c r="Q389" s="168" t="s">
        <v>31</v>
      </c>
      <c r="R389" s="179">
        <v>43923</v>
      </c>
      <c r="S389" s="433" t="s">
        <v>710</v>
      </c>
      <c r="T389" s="6"/>
      <c r="U389" s="6"/>
      <c r="V389" s="6"/>
      <c r="W389" s="6"/>
      <c r="X389" s="6"/>
      <c r="Y389" s="6"/>
      <c r="Z389" s="6"/>
      <c r="AA389" s="6"/>
      <c r="AB389" s="6"/>
    </row>
    <row r="390" ht="18" customHeight="1" spans="2:28">
      <c r="B390" s="164" t="s">
        <v>713</v>
      </c>
      <c r="C390" s="165">
        <v>119535694</v>
      </c>
      <c r="D390" s="165" t="s">
        <v>714</v>
      </c>
      <c r="E390" s="165">
        <v>17192710094</v>
      </c>
      <c r="F390" s="165" t="s">
        <v>27</v>
      </c>
      <c r="G390" s="165">
        <v>1000</v>
      </c>
      <c r="H390" s="165">
        <v>18672882330</v>
      </c>
      <c r="I390" s="165" t="s">
        <v>361</v>
      </c>
      <c r="J390" s="174" t="s">
        <v>109</v>
      </c>
      <c r="K390" s="168" t="s">
        <v>362</v>
      </c>
      <c r="L390" s="164" t="s">
        <v>713</v>
      </c>
      <c r="M390" s="169">
        <v>7945.37</v>
      </c>
      <c r="N390" s="169"/>
      <c r="O390" s="172">
        <v>5000</v>
      </c>
      <c r="P390" s="170"/>
      <c r="Q390" s="201" t="s">
        <v>31</v>
      </c>
      <c r="R390" s="179">
        <v>43913</v>
      </c>
      <c r="S390" s="433" t="s">
        <v>710</v>
      </c>
      <c r="T390" s="6"/>
      <c r="U390" s="6"/>
      <c r="V390" s="6"/>
      <c r="W390" s="6"/>
      <c r="X390" s="6"/>
      <c r="Y390" s="6"/>
      <c r="Z390" s="6"/>
      <c r="AA390" s="6"/>
      <c r="AB390" s="6"/>
    </row>
    <row r="391" ht="18" customHeight="1" spans="2:28">
      <c r="B391" s="164" t="s">
        <v>715</v>
      </c>
      <c r="C391" s="165">
        <v>374785933</v>
      </c>
      <c r="D391" s="165" t="s">
        <v>716</v>
      </c>
      <c r="E391" s="165">
        <v>17192715431</v>
      </c>
      <c r="F391" s="165" t="s">
        <v>27</v>
      </c>
      <c r="G391" s="165">
        <v>1000</v>
      </c>
      <c r="H391" s="165">
        <v>18672882330</v>
      </c>
      <c r="I391" s="165" t="s">
        <v>361</v>
      </c>
      <c r="J391" s="174" t="s">
        <v>109</v>
      </c>
      <c r="K391" s="168" t="s">
        <v>362</v>
      </c>
      <c r="L391" s="164" t="s">
        <v>715</v>
      </c>
      <c r="M391" s="169">
        <v>7945.7</v>
      </c>
      <c r="N391" s="169"/>
      <c r="O391" s="172">
        <v>7945.7</v>
      </c>
      <c r="P391" s="170"/>
      <c r="Q391" s="201" t="s">
        <v>31</v>
      </c>
      <c r="R391" s="179">
        <v>43913</v>
      </c>
      <c r="S391" s="433" t="s">
        <v>710</v>
      </c>
      <c r="T391" s="6"/>
      <c r="U391" s="6"/>
      <c r="V391" s="6"/>
      <c r="W391" s="6"/>
      <c r="X391" s="6"/>
      <c r="Y391" s="6"/>
      <c r="Z391" s="6"/>
      <c r="AA391" s="6"/>
      <c r="AB391" s="6"/>
    </row>
    <row r="392" ht="18" customHeight="1" spans="2:28">
      <c r="B392" s="164" t="s">
        <v>717</v>
      </c>
      <c r="C392" s="165">
        <v>245317681</v>
      </c>
      <c r="D392" s="165" t="s">
        <v>718</v>
      </c>
      <c r="E392" s="165">
        <v>17192715430</v>
      </c>
      <c r="F392" s="165" t="s">
        <v>27</v>
      </c>
      <c r="G392" s="165">
        <v>1000</v>
      </c>
      <c r="H392" s="165">
        <v>18672882330</v>
      </c>
      <c r="I392" s="165" t="s">
        <v>361</v>
      </c>
      <c r="J392" s="174" t="s">
        <v>109</v>
      </c>
      <c r="K392" s="168" t="s">
        <v>362</v>
      </c>
      <c r="L392" s="164" t="s">
        <v>717</v>
      </c>
      <c r="M392" s="169">
        <v>8046.93</v>
      </c>
      <c r="N392" s="169"/>
      <c r="O392" s="172">
        <v>8046.93</v>
      </c>
      <c r="P392" s="170"/>
      <c r="Q392" s="201" t="s">
        <v>31</v>
      </c>
      <c r="R392" s="179">
        <v>43913</v>
      </c>
      <c r="S392" s="433" t="s">
        <v>710</v>
      </c>
      <c r="T392" s="6"/>
      <c r="U392" s="6"/>
      <c r="V392" s="6"/>
      <c r="W392" s="6"/>
      <c r="X392" s="6"/>
      <c r="Y392" s="6"/>
      <c r="Z392" s="6"/>
      <c r="AA392" s="6"/>
      <c r="AB392" s="6"/>
    </row>
    <row r="393" ht="18" customHeight="1" spans="2:28">
      <c r="B393" s="164" t="s">
        <v>719</v>
      </c>
      <c r="C393" s="165">
        <v>395394090</v>
      </c>
      <c r="D393" s="165" t="s">
        <v>720</v>
      </c>
      <c r="E393" s="165">
        <v>17192714989</v>
      </c>
      <c r="F393" s="165" t="s">
        <v>27</v>
      </c>
      <c r="G393" s="165">
        <v>1000</v>
      </c>
      <c r="H393" s="165">
        <v>18672882330</v>
      </c>
      <c r="I393" s="165" t="s">
        <v>361</v>
      </c>
      <c r="J393" s="171" t="s">
        <v>367</v>
      </c>
      <c r="K393" s="168" t="s">
        <v>362</v>
      </c>
      <c r="L393" s="164" t="s">
        <v>719</v>
      </c>
      <c r="M393" s="169">
        <v>9833.33</v>
      </c>
      <c r="N393" s="169"/>
      <c r="O393" s="172">
        <v>9833.33</v>
      </c>
      <c r="P393" s="170"/>
      <c r="Q393" s="201" t="s">
        <v>31</v>
      </c>
      <c r="R393" s="179">
        <v>43913</v>
      </c>
      <c r="S393" s="433" t="s">
        <v>710</v>
      </c>
      <c r="T393" s="6"/>
      <c r="U393" s="6"/>
      <c r="V393" s="6"/>
      <c r="W393" s="6"/>
      <c r="X393" s="6"/>
      <c r="Y393" s="6"/>
      <c r="Z393" s="6"/>
      <c r="AA393" s="6"/>
      <c r="AB393" s="6"/>
    </row>
    <row r="394" ht="18" customHeight="1" spans="2:28">
      <c r="B394" s="164" t="s">
        <v>721</v>
      </c>
      <c r="C394" s="165">
        <v>214698047</v>
      </c>
      <c r="D394" s="165" t="s">
        <v>722</v>
      </c>
      <c r="E394" s="165">
        <v>17192714984</v>
      </c>
      <c r="F394" s="165" t="s">
        <v>27</v>
      </c>
      <c r="G394" s="165">
        <v>1000</v>
      </c>
      <c r="H394" s="165">
        <v>18672882330</v>
      </c>
      <c r="I394" s="165" t="s">
        <v>361</v>
      </c>
      <c r="J394" s="171" t="s">
        <v>367</v>
      </c>
      <c r="K394" s="168" t="s">
        <v>362</v>
      </c>
      <c r="L394" s="164" t="s">
        <v>721</v>
      </c>
      <c r="M394" s="169">
        <v>7947.32</v>
      </c>
      <c r="N394" s="169"/>
      <c r="O394" s="172">
        <v>5000</v>
      </c>
      <c r="P394" s="170"/>
      <c r="Q394" s="201" t="s">
        <v>31</v>
      </c>
      <c r="R394" s="179">
        <v>43913</v>
      </c>
      <c r="S394" s="433" t="s">
        <v>710</v>
      </c>
      <c r="T394" s="6"/>
      <c r="U394" s="6"/>
      <c r="V394" s="6"/>
      <c r="W394" s="6"/>
      <c r="X394" s="6"/>
      <c r="Y394" s="6"/>
      <c r="Z394" s="6"/>
      <c r="AA394" s="6"/>
      <c r="AB394" s="6"/>
    </row>
    <row r="395" ht="18" customHeight="1" spans="2:28">
      <c r="B395" s="164" t="s">
        <v>723</v>
      </c>
      <c r="C395" s="165">
        <v>391168722</v>
      </c>
      <c r="D395" s="165" t="s">
        <v>724</v>
      </c>
      <c r="E395" s="165">
        <v>17192714592</v>
      </c>
      <c r="F395" s="165" t="s">
        <v>27</v>
      </c>
      <c r="G395" s="165">
        <v>1000</v>
      </c>
      <c r="H395" s="165">
        <v>18672882330</v>
      </c>
      <c r="I395" s="165" t="s">
        <v>361</v>
      </c>
      <c r="J395" s="171" t="s">
        <v>367</v>
      </c>
      <c r="K395" s="168" t="s">
        <v>362</v>
      </c>
      <c r="L395" s="164" t="s">
        <v>723</v>
      </c>
      <c r="M395" s="169">
        <v>9435.39</v>
      </c>
      <c r="N395" s="169"/>
      <c r="O395" s="172">
        <v>5000</v>
      </c>
      <c r="P395" s="170"/>
      <c r="Q395" s="201" t="s">
        <v>31</v>
      </c>
      <c r="R395" s="179">
        <v>43913</v>
      </c>
      <c r="S395" s="433" t="s">
        <v>710</v>
      </c>
      <c r="T395" s="6"/>
      <c r="U395" s="6"/>
      <c r="V395" s="6"/>
      <c r="W395" s="6"/>
      <c r="X395" s="6"/>
      <c r="Y395" s="6"/>
      <c r="Z395" s="6"/>
      <c r="AA395" s="6"/>
      <c r="AB395" s="6"/>
    </row>
    <row r="396" ht="18" customHeight="1" spans="2:28">
      <c r="B396" s="164" t="s">
        <v>725</v>
      </c>
      <c r="C396" s="165">
        <v>807450909</v>
      </c>
      <c r="D396" s="165" t="s">
        <v>726</v>
      </c>
      <c r="E396" s="165">
        <v>16572877618</v>
      </c>
      <c r="F396" s="165" t="s">
        <v>27</v>
      </c>
      <c r="G396" s="165">
        <v>1000</v>
      </c>
      <c r="H396" s="165">
        <v>16602049418</v>
      </c>
      <c r="I396" s="165" t="s">
        <v>377</v>
      </c>
      <c r="J396" s="174" t="s">
        <v>109</v>
      </c>
      <c r="K396" s="168" t="s">
        <v>378</v>
      </c>
      <c r="L396" s="164" t="s">
        <v>725</v>
      </c>
      <c r="M396" s="169">
        <v>9038.41</v>
      </c>
      <c r="N396" s="169"/>
      <c r="O396" s="172">
        <v>5000</v>
      </c>
      <c r="P396" s="170"/>
      <c r="Q396" s="202" t="s">
        <v>31</v>
      </c>
      <c r="R396" s="203">
        <v>43861</v>
      </c>
      <c r="S396" s="433" t="s">
        <v>710</v>
      </c>
      <c r="T396" s="6"/>
      <c r="U396" s="6"/>
      <c r="V396" s="6"/>
      <c r="W396" s="6"/>
      <c r="X396" s="6"/>
      <c r="Y396" s="6"/>
      <c r="Z396" s="6"/>
      <c r="AA396" s="6"/>
      <c r="AB396" s="6"/>
    </row>
    <row r="397" ht="18" customHeight="1" spans="2:28">
      <c r="B397" s="164" t="s">
        <v>727</v>
      </c>
      <c r="C397" s="165">
        <v>966697625</v>
      </c>
      <c r="D397" s="165" t="s">
        <v>728</v>
      </c>
      <c r="E397" s="165">
        <v>16572877621</v>
      </c>
      <c r="F397" s="165" t="s">
        <v>27</v>
      </c>
      <c r="G397" s="165">
        <v>1000</v>
      </c>
      <c r="H397" s="165">
        <v>16602049418</v>
      </c>
      <c r="I397" s="165" t="s">
        <v>377</v>
      </c>
      <c r="J397" s="174" t="s">
        <v>109</v>
      </c>
      <c r="K397" s="168" t="s">
        <v>378</v>
      </c>
      <c r="L397" s="164" t="s">
        <v>727</v>
      </c>
      <c r="M397" s="169">
        <v>10031.38</v>
      </c>
      <c r="N397" s="169"/>
      <c r="O397" s="172">
        <v>5000</v>
      </c>
      <c r="P397" s="170"/>
      <c r="Q397" s="202" t="s">
        <v>31</v>
      </c>
      <c r="R397" s="203">
        <v>43861</v>
      </c>
      <c r="S397" s="433" t="s">
        <v>710</v>
      </c>
      <c r="T397" s="6"/>
      <c r="U397" s="6"/>
      <c r="V397" s="6"/>
      <c r="W397" s="6"/>
      <c r="X397" s="6"/>
      <c r="Y397" s="6"/>
      <c r="Z397" s="6"/>
      <c r="AA397" s="6"/>
      <c r="AB397" s="6"/>
    </row>
    <row r="398" ht="18" customHeight="1" spans="2:28">
      <c r="B398" s="164" t="s">
        <v>731</v>
      </c>
      <c r="C398" s="165">
        <v>809282502</v>
      </c>
      <c r="D398" s="165" t="s">
        <v>732</v>
      </c>
      <c r="E398" s="165">
        <v>17192714450</v>
      </c>
      <c r="F398" s="165" t="s">
        <v>27</v>
      </c>
      <c r="G398" s="165">
        <v>1000</v>
      </c>
      <c r="H398" s="165">
        <v>18872118075</v>
      </c>
      <c r="I398" s="165" t="s">
        <v>389</v>
      </c>
      <c r="J398" s="185" t="s">
        <v>170</v>
      </c>
      <c r="K398" s="168" t="s">
        <v>390</v>
      </c>
      <c r="L398" s="164" t="s">
        <v>731</v>
      </c>
      <c r="M398" s="169">
        <v>8938.78</v>
      </c>
      <c r="N398" s="169"/>
      <c r="O398" s="172">
        <v>5000</v>
      </c>
      <c r="P398" s="170"/>
      <c r="Q398" s="168" t="s">
        <v>31</v>
      </c>
      <c r="R398" s="179">
        <v>43913</v>
      </c>
      <c r="S398" s="433" t="s">
        <v>710</v>
      </c>
      <c r="T398" s="6"/>
      <c r="U398" s="6"/>
      <c r="V398" s="6"/>
      <c r="W398" s="6"/>
      <c r="X398" s="6"/>
      <c r="Y398" s="6"/>
      <c r="Z398" s="6"/>
      <c r="AA398" s="6"/>
      <c r="AB398" s="6"/>
    </row>
    <row r="399" ht="18" customHeight="1" spans="2:28">
      <c r="B399" s="164" t="s">
        <v>733</v>
      </c>
      <c r="C399" s="165">
        <v>780159088</v>
      </c>
      <c r="D399" s="165" t="s">
        <v>734</v>
      </c>
      <c r="E399" s="165">
        <v>17192714403</v>
      </c>
      <c r="F399" s="165" t="s">
        <v>27</v>
      </c>
      <c r="G399" s="165">
        <v>1000</v>
      </c>
      <c r="H399" s="165">
        <v>18872118075</v>
      </c>
      <c r="I399" s="165" t="s">
        <v>389</v>
      </c>
      <c r="J399" s="177" t="s">
        <v>29</v>
      </c>
      <c r="K399" s="168" t="s">
        <v>390</v>
      </c>
      <c r="L399" s="164" t="s">
        <v>733</v>
      </c>
      <c r="M399" s="169">
        <v>8044.23</v>
      </c>
      <c r="N399" s="169"/>
      <c r="O399" s="172">
        <v>5000</v>
      </c>
      <c r="P399" s="170"/>
      <c r="Q399" s="168" t="s">
        <v>31</v>
      </c>
      <c r="R399" s="179">
        <v>43913</v>
      </c>
      <c r="S399" s="433" t="s">
        <v>703</v>
      </c>
      <c r="T399" s="6"/>
      <c r="U399" s="6"/>
      <c r="V399" s="6"/>
      <c r="W399" s="6"/>
      <c r="X399" s="6"/>
      <c r="Y399" s="6"/>
      <c r="Z399" s="6"/>
      <c r="AA399" s="6"/>
      <c r="AB399" s="6"/>
    </row>
    <row r="400" ht="18" customHeight="1" spans="2:28">
      <c r="B400" s="164" t="s">
        <v>735</v>
      </c>
      <c r="C400" s="168">
        <v>732218670</v>
      </c>
      <c r="D400" s="168" t="s">
        <v>736</v>
      </c>
      <c r="E400" s="165">
        <v>17192714828</v>
      </c>
      <c r="F400" s="165" t="s">
        <v>27</v>
      </c>
      <c r="G400" s="165">
        <v>1000</v>
      </c>
      <c r="H400" s="165">
        <v>15072125895</v>
      </c>
      <c r="I400" s="165" t="s">
        <v>680</v>
      </c>
      <c r="J400" s="175" t="s">
        <v>103</v>
      </c>
      <c r="K400" s="168" t="s">
        <v>681</v>
      </c>
      <c r="L400" s="164" t="s">
        <v>735</v>
      </c>
      <c r="M400" s="169">
        <v>7948.92</v>
      </c>
      <c r="N400" s="169"/>
      <c r="O400" s="172">
        <v>7948.92</v>
      </c>
      <c r="P400" s="170"/>
      <c r="Q400" s="202" t="s">
        <v>31</v>
      </c>
      <c r="R400" s="179">
        <v>43920</v>
      </c>
      <c r="S400" s="433" t="s">
        <v>703</v>
      </c>
      <c r="T400" s="6"/>
      <c r="U400" s="6"/>
      <c r="V400" s="6"/>
      <c r="W400" s="6"/>
      <c r="X400" s="6"/>
      <c r="Y400" s="6"/>
      <c r="Z400" s="6"/>
      <c r="AA400" s="6"/>
      <c r="AB400" s="6"/>
    </row>
    <row r="401" ht="18" customHeight="1" spans="2:28">
      <c r="B401" s="164" t="s">
        <v>737</v>
      </c>
      <c r="C401" s="168">
        <v>525768162</v>
      </c>
      <c r="D401" s="168" t="s">
        <v>738</v>
      </c>
      <c r="E401" s="165">
        <v>17192714889</v>
      </c>
      <c r="F401" s="165" t="s">
        <v>27</v>
      </c>
      <c r="G401" s="165">
        <v>1000</v>
      </c>
      <c r="H401" s="165">
        <v>15072125895</v>
      </c>
      <c r="I401" s="165" t="s">
        <v>680</v>
      </c>
      <c r="J401" s="175" t="s">
        <v>103</v>
      </c>
      <c r="K401" s="168" t="s">
        <v>681</v>
      </c>
      <c r="L401" s="164" t="s">
        <v>737</v>
      </c>
      <c r="M401" s="169">
        <v>7947.7</v>
      </c>
      <c r="N401" s="169"/>
      <c r="O401" s="172">
        <v>7947.7</v>
      </c>
      <c r="P401" s="170"/>
      <c r="Q401" s="202" t="s">
        <v>31</v>
      </c>
      <c r="R401" s="179">
        <v>43913</v>
      </c>
      <c r="S401" s="433" t="s">
        <v>703</v>
      </c>
      <c r="T401" s="6"/>
      <c r="U401" s="6"/>
      <c r="V401" s="6"/>
      <c r="W401" s="6"/>
      <c r="X401" s="6"/>
      <c r="Y401" s="6"/>
      <c r="Z401" s="6"/>
      <c r="AA401" s="6"/>
      <c r="AB401" s="6"/>
    </row>
    <row r="402" ht="18" customHeight="1" spans="2:28">
      <c r="B402" s="164" t="s">
        <v>739</v>
      </c>
      <c r="C402" s="168">
        <v>379548521</v>
      </c>
      <c r="D402" s="168" t="s">
        <v>740</v>
      </c>
      <c r="E402" s="165">
        <v>17192714961</v>
      </c>
      <c r="F402" s="165" t="s">
        <v>27</v>
      </c>
      <c r="G402" s="165">
        <v>1000</v>
      </c>
      <c r="H402" s="165">
        <v>15072125895</v>
      </c>
      <c r="I402" s="165" t="s">
        <v>680</v>
      </c>
      <c r="J402" s="175" t="s">
        <v>103</v>
      </c>
      <c r="K402" s="168" t="s">
        <v>681</v>
      </c>
      <c r="L402" s="164" t="s">
        <v>739</v>
      </c>
      <c r="M402" s="169">
        <v>8938.98</v>
      </c>
      <c r="N402" s="169"/>
      <c r="O402" s="172">
        <v>8938.98</v>
      </c>
      <c r="P402" s="170"/>
      <c r="Q402" s="202" t="s">
        <v>31</v>
      </c>
      <c r="R402" s="179">
        <v>43913</v>
      </c>
      <c r="S402" s="433" t="s">
        <v>703</v>
      </c>
      <c r="T402" s="6"/>
      <c r="U402" s="6"/>
      <c r="V402" s="6"/>
      <c r="W402" s="6"/>
      <c r="X402" s="6"/>
      <c r="Y402" s="6"/>
      <c r="Z402" s="6"/>
      <c r="AA402" s="6"/>
      <c r="AB402" s="6"/>
    </row>
    <row r="403" ht="18" customHeight="1" spans="2:28">
      <c r="B403" s="164" t="s">
        <v>741</v>
      </c>
      <c r="C403" s="168">
        <v>968211200</v>
      </c>
      <c r="D403" s="168" t="s">
        <v>742</v>
      </c>
      <c r="E403" s="165">
        <v>17192714833</v>
      </c>
      <c r="F403" s="165" t="s">
        <v>27</v>
      </c>
      <c r="G403" s="165">
        <v>1000</v>
      </c>
      <c r="H403" s="165">
        <v>15072125895</v>
      </c>
      <c r="I403" s="165" t="s">
        <v>680</v>
      </c>
      <c r="J403" s="175" t="s">
        <v>103</v>
      </c>
      <c r="K403" s="168" t="s">
        <v>681</v>
      </c>
      <c r="L403" s="164" t="s">
        <v>741</v>
      </c>
      <c r="M403" s="169">
        <v>8538.77</v>
      </c>
      <c r="N403" s="169"/>
      <c r="O403" s="172" t="s">
        <v>1839</v>
      </c>
      <c r="P403" s="170"/>
      <c r="Q403" s="202" t="s">
        <v>31</v>
      </c>
      <c r="R403" s="179">
        <v>43920</v>
      </c>
      <c r="S403" s="433" t="s">
        <v>710</v>
      </c>
      <c r="T403" s="6"/>
      <c r="U403" s="6"/>
      <c r="V403" s="6"/>
      <c r="W403" s="6"/>
      <c r="X403" s="6"/>
      <c r="Y403" s="6"/>
      <c r="Z403" s="6"/>
      <c r="AA403" s="6"/>
      <c r="AB403" s="6"/>
    </row>
    <row r="404" ht="18" customHeight="1" spans="2:28">
      <c r="B404" s="164" t="s">
        <v>743</v>
      </c>
      <c r="C404" s="168">
        <v>175131659</v>
      </c>
      <c r="D404" s="168" t="s">
        <v>744</v>
      </c>
      <c r="E404" s="165">
        <v>17192714872</v>
      </c>
      <c r="F404" s="165" t="s">
        <v>27</v>
      </c>
      <c r="G404" s="165">
        <v>1000</v>
      </c>
      <c r="H404" s="165">
        <v>15072125895</v>
      </c>
      <c r="I404" s="165" t="s">
        <v>680</v>
      </c>
      <c r="J404" s="175" t="s">
        <v>103</v>
      </c>
      <c r="K404" s="168" t="s">
        <v>681</v>
      </c>
      <c r="L404" s="164" t="s">
        <v>743</v>
      </c>
      <c r="M404" s="169">
        <v>8041.09</v>
      </c>
      <c r="N404" s="169"/>
      <c r="O404" s="172">
        <v>5000</v>
      </c>
      <c r="P404" s="170"/>
      <c r="Q404" s="202" t="s">
        <v>31</v>
      </c>
      <c r="R404" s="179">
        <v>43920</v>
      </c>
      <c r="S404" s="433" t="s">
        <v>710</v>
      </c>
      <c r="T404" s="6"/>
      <c r="U404" s="6"/>
      <c r="V404" s="6"/>
      <c r="W404" s="6"/>
      <c r="X404" s="6"/>
      <c r="Y404" s="6"/>
      <c r="Z404" s="6"/>
      <c r="AA404" s="6"/>
      <c r="AB404" s="6"/>
    </row>
    <row r="405" ht="18" customHeight="1" spans="2:28">
      <c r="B405" s="164" t="s">
        <v>745</v>
      </c>
      <c r="C405" s="168">
        <v>167115616</v>
      </c>
      <c r="D405" s="168" t="s">
        <v>746</v>
      </c>
      <c r="E405" s="165">
        <v>17192714927</v>
      </c>
      <c r="F405" s="165" t="s">
        <v>27</v>
      </c>
      <c r="G405" s="165">
        <v>1000</v>
      </c>
      <c r="H405" s="165">
        <v>15072125895</v>
      </c>
      <c r="I405" s="165" t="s">
        <v>680</v>
      </c>
      <c r="J405" s="176" t="s">
        <v>285</v>
      </c>
      <c r="K405" s="168" t="s">
        <v>681</v>
      </c>
      <c r="L405" s="164" t="s">
        <v>745</v>
      </c>
      <c r="M405" s="169">
        <v>7947.32</v>
      </c>
      <c r="N405" s="169"/>
      <c r="O405" s="172">
        <v>7947.32</v>
      </c>
      <c r="P405" s="170"/>
      <c r="Q405" s="202" t="s">
        <v>31</v>
      </c>
      <c r="R405" s="179">
        <v>43913</v>
      </c>
      <c r="S405" s="433" t="s">
        <v>703</v>
      </c>
      <c r="T405" s="6"/>
      <c r="U405" s="6"/>
      <c r="V405" s="6"/>
      <c r="W405" s="6"/>
      <c r="X405" s="6"/>
      <c r="Y405" s="6"/>
      <c r="Z405" s="6"/>
      <c r="AA405" s="6"/>
      <c r="AB405" s="6"/>
    </row>
    <row r="406" ht="18" customHeight="1" spans="2:28">
      <c r="B406" s="181" t="s">
        <v>747</v>
      </c>
      <c r="C406" s="165">
        <v>183114670</v>
      </c>
      <c r="D406" s="165" t="s">
        <v>748</v>
      </c>
      <c r="E406" s="165">
        <v>16741725604</v>
      </c>
      <c r="F406" s="165" t="s">
        <v>27</v>
      </c>
      <c r="G406" s="165">
        <v>1000</v>
      </c>
      <c r="H406" s="165">
        <v>18771678907</v>
      </c>
      <c r="I406" s="165" t="s">
        <v>409</v>
      </c>
      <c r="J406" s="174" t="s">
        <v>109</v>
      </c>
      <c r="K406" s="168" t="s">
        <v>410</v>
      </c>
      <c r="L406" s="181" t="s">
        <v>747</v>
      </c>
      <c r="M406" s="169">
        <v>14902.38</v>
      </c>
      <c r="N406" s="172"/>
      <c r="O406" s="172">
        <v>14902.38</v>
      </c>
      <c r="P406" s="173"/>
      <c r="Q406" s="202" t="s">
        <v>31</v>
      </c>
      <c r="R406" s="203">
        <v>43895</v>
      </c>
      <c r="S406" s="433" t="s">
        <v>749</v>
      </c>
      <c r="T406" s="6"/>
      <c r="U406" s="6"/>
      <c r="V406" s="6"/>
      <c r="W406" s="6"/>
      <c r="X406" s="6"/>
      <c r="Y406" s="6"/>
      <c r="Z406" s="6"/>
      <c r="AA406" s="6"/>
      <c r="AB406" s="6"/>
    </row>
    <row r="407" ht="18" customHeight="1" spans="2:28">
      <c r="B407" s="181" t="s">
        <v>750</v>
      </c>
      <c r="C407" s="165">
        <v>338405675</v>
      </c>
      <c r="D407" s="165" t="s">
        <v>751</v>
      </c>
      <c r="E407" s="165">
        <v>16741725611</v>
      </c>
      <c r="F407" s="165" t="s">
        <v>27</v>
      </c>
      <c r="G407" s="165">
        <v>1000</v>
      </c>
      <c r="H407" s="165">
        <v>18771678907</v>
      </c>
      <c r="I407" s="165" t="s">
        <v>409</v>
      </c>
      <c r="J407" s="174" t="s">
        <v>109</v>
      </c>
      <c r="K407" s="168" t="s">
        <v>410</v>
      </c>
      <c r="L407" s="181" t="s">
        <v>750</v>
      </c>
      <c r="M407" s="169">
        <v>9131.73</v>
      </c>
      <c r="N407" s="169"/>
      <c r="O407" s="172">
        <v>5000</v>
      </c>
      <c r="P407" s="170"/>
      <c r="Q407" s="202" t="s">
        <v>31</v>
      </c>
      <c r="R407" s="203">
        <v>43895</v>
      </c>
      <c r="S407" s="433" t="s">
        <v>710</v>
      </c>
      <c r="T407" s="6"/>
      <c r="U407" s="6"/>
      <c r="V407" s="6"/>
      <c r="W407" s="6"/>
      <c r="X407" s="6"/>
      <c r="Y407" s="6"/>
      <c r="Z407" s="6"/>
      <c r="AA407" s="6"/>
      <c r="AB407" s="6"/>
    </row>
    <row r="408" ht="18" customHeight="1" spans="2:28">
      <c r="B408" s="181" t="s">
        <v>752</v>
      </c>
      <c r="C408" s="165">
        <v>784019578</v>
      </c>
      <c r="D408" s="165" t="s">
        <v>753</v>
      </c>
      <c r="E408" s="165">
        <v>16741725613</v>
      </c>
      <c r="F408" s="165" t="s">
        <v>27</v>
      </c>
      <c r="G408" s="165">
        <v>1000</v>
      </c>
      <c r="H408" s="165">
        <v>18771678907</v>
      </c>
      <c r="I408" s="165" t="s">
        <v>409</v>
      </c>
      <c r="J408" s="174" t="s">
        <v>109</v>
      </c>
      <c r="K408" s="168" t="s">
        <v>410</v>
      </c>
      <c r="L408" s="181" t="s">
        <v>752</v>
      </c>
      <c r="M408" s="169">
        <v>7946.01</v>
      </c>
      <c r="N408" s="169"/>
      <c r="O408" s="172">
        <v>7946.01</v>
      </c>
      <c r="P408" s="170"/>
      <c r="Q408" s="202" t="s">
        <v>31</v>
      </c>
      <c r="R408" s="203">
        <v>43895</v>
      </c>
      <c r="S408" s="433" t="s">
        <v>710</v>
      </c>
      <c r="T408" s="6"/>
      <c r="U408" s="6"/>
      <c r="V408" s="6"/>
      <c r="W408" s="6"/>
      <c r="X408" s="6"/>
      <c r="Y408" s="6"/>
      <c r="Z408" s="6"/>
      <c r="AA408" s="6"/>
      <c r="AB408" s="6"/>
    </row>
    <row r="409" ht="18" customHeight="1" spans="2:28">
      <c r="B409" s="181" t="s">
        <v>754</v>
      </c>
      <c r="C409" s="165">
        <v>655685751</v>
      </c>
      <c r="D409" s="165" t="s">
        <v>755</v>
      </c>
      <c r="E409" s="165">
        <v>16741725630</v>
      </c>
      <c r="F409" s="165" t="s">
        <v>27</v>
      </c>
      <c r="G409" s="165">
        <v>1000</v>
      </c>
      <c r="H409" s="165">
        <v>18771678907</v>
      </c>
      <c r="I409" s="165" t="s">
        <v>409</v>
      </c>
      <c r="J409" s="177" t="s">
        <v>29</v>
      </c>
      <c r="K409" s="168" t="s">
        <v>410</v>
      </c>
      <c r="L409" s="181" t="s">
        <v>754</v>
      </c>
      <c r="M409" s="169">
        <v>7941.08</v>
      </c>
      <c r="N409" s="169"/>
      <c r="O409" s="172">
        <v>5000</v>
      </c>
      <c r="P409" s="170"/>
      <c r="Q409" s="202" t="s">
        <v>31</v>
      </c>
      <c r="R409" s="203">
        <v>43895</v>
      </c>
      <c r="S409" s="433" t="s">
        <v>710</v>
      </c>
      <c r="T409" s="6"/>
      <c r="U409" s="6"/>
      <c r="V409" s="6"/>
      <c r="W409" s="6"/>
      <c r="X409" s="6"/>
      <c r="Y409" s="6"/>
      <c r="Z409" s="6"/>
      <c r="AA409" s="6"/>
      <c r="AB409" s="6"/>
    </row>
    <row r="410" ht="18" customHeight="1" spans="2:28">
      <c r="B410" s="181" t="s">
        <v>756</v>
      </c>
      <c r="C410" s="165">
        <v>755205083</v>
      </c>
      <c r="D410" s="165" t="s">
        <v>757</v>
      </c>
      <c r="E410" s="165">
        <v>16741725640</v>
      </c>
      <c r="F410" s="165" t="s">
        <v>27</v>
      </c>
      <c r="G410" s="165">
        <v>1000</v>
      </c>
      <c r="H410" s="165">
        <v>18771678907</v>
      </c>
      <c r="I410" s="165" t="s">
        <v>409</v>
      </c>
      <c r="J410" s="177" t="s">
        <v>29</v>
      </c>
      <c r="K410" s="168" t="s">
        <v>410</v>
      </c>
      <c r="L410" s="181" t="s">
        <v>756</v>
      </c>
      <c r="M410" s="169">
        <v>8441.38</v>
      </c>
      <c r="N410" s="169"/>
      <c r="O410" s="172">
        <v>5000</v>
      </c>
      <c r="P410" s="170"/>
      <c r="Q410" s="202" t="s">
        <v>31</v>
      </c>
      <c r="R410" s="203">
        <v>43895</v>
      </c>
      <c r="S410" s="433" t="s">
        <v>710</v>
      </c>
      <c r="T410" s="6"/>
      <c r="U410" s="6"/>
      <c r="V410" s="6"/>
      <c r="W410" s="6"/>
      <c r="X410" s="6"/>
      <c r="Y410" s="6"/>
      <c r="Z410" s="6"/>
      <c r="AA410" s="6"/>
      <c r="AB410" s="6"/>
    </row>
    <row r="411" ht="18" customHeight="1" spans="2:28">
      <c r="B411" s="181" t="s">
        <v>758</v>
      </c>
      <c r="C411" s="165">
        <v>782431171</v>
      </c>
      <c r="D411" s="165" t="s">
        <v>759</v>
      </c>
      <c r="E411" s="165">
        <v>16741725639</v>
      </c>
      <c r="F411" s="165" t="s">
        <v>27</v>
      </c>
      <c r="G411" s="165">
        <v>1000</v>
      </c>
      <c r="H411" s="165">
        <v>18771678907</v>
      </c>
      <c r="I411" s="165" t="s">
        <v>409</v>
      </c>
      <c r="J411" s="177" t="s">
        <v>29</v>
      </c>
      <c r="K411" s="168" t="s">
        <v>410</v>
      </c>
      <c r="L411" s="181" t="s">
        <v>758</v>
      </c>
      <c r="M411" s="169">
        <v>7843.52</v>
      </c>
      <c r="N411" s="169"/>
      <c r="O411" s="172">
        <v>5000</v>
      </c>
      <c r="P411" s="170"/>
      <c r="Q411" s="202" t="s">
        <v>31</v>
      </c>
      <c r="R411" s="203">
        <v>43895</v>
      </c>
      <c r="S411" s="433" t="s">
        <v>710</v>
      </c>
      <c r="T411" s="6"/>
      <c r="U411" s="6"/>
      <c r="V411" s="6"/>
      <c r="W411" s="6"/>
      <c r="X411" s="6"/>
      <c r="Y411" s="6"/>
      <c r="Z411" s="6"/>
      <c r="AA411" s="6"/>
      <c r="AB411" s="6"/>
    </row>
    <row r="412" ht="18" customHeight="1" spans="2:28">
      <c r="B412" s="181" t="s">
        <v>760</v>
      </c>
      <c r="C412" s="165">
        <v>555864507</v>
      </c>
      <c r="D412" s="165" t="s">
        <v>761</v>
      </c>
      <c r="E412" s="165">
        <v>16741725536</v>
      </c>
      <c r="F412" s="165" t="s">
        <v>27</v>
      </c>
      <c r="G412" s="165">
        <v>1000</v>
      </c>
      <c r="H412" s="165">
        <v>18771678907</v>
      </c>
      <c r="I412" s="165" t="s">
        <v>409</v>
      </c>
      <c r="J412" s="177" t="s">
        <v>29</v>
      </c>
      <c r="K412" s="168" t="s">
        <v>410</v>
      </c>
      <c r="L412" s="181" t="s">
        <v>760</v>
      </c>
      <c r="M412" s="169">
        <v>7948.18</v>
      </c>
      <c r="N412" s="169"/>
      <c r="O412" s="172">
        <v>5000</v>
      </c>
      <c r="P412" s="170"/>
      <c r="Q412" s="202" t="s">
        <v>31</v>
      </c>
      <c r="R412" s="203">
        <v>43895</v>
      </c>
      <c r="S412" s="433" t="s">
        <v>710</v>
      </c>
      <c r="T412" s="6"/>
      <c r="U412" s="6"/>
      <c r="V412" s="6"/>
      <c r="W412" s="6"/>
      <c r="X412" s="6"/>
      <c r="Y412" s="6"/>
      <c r="Z412" s="6"/>
      <c r="AA412" s="6"/>
      <c r="AB412" s="6"/>
    </row>
    <row r="413" ht="18" customHeight="1" spans="2:28">
      <c r="B413" s="164" t="s">
        <v>762</v>
      </c>
      <c r="C413" s="165">
        <v>113190114</v>
      </c>
      <c r="D413" s="165" t="s">
        <v>763</v>
      </c>
      <c r="E413" s="165">
        <v>17136866638</v>
      </c>
      <c r="F413" s="165" t="s">
        <v>107</v>
      </c>
      <c r="G413" s="165">
        <v>1000</v>
      </c>
      <c r="H413" s="165">
        <v>13422075559</v>
      </c>
      <c r="I413" s="165" t="s">
        <v>567</v>
      </c>
      <c r="J413" s="167" t="s">
        <v>29</v>
      </c>
      <c r="K413" s="168" t="s">
        <v>568</v>
      </c>
      <c r="L413" s="164" t="s">
        <v>762</v>
      </c>
      <c r="M413" s="169">
        <v>8837.62</v>
      </c>
      <c r="N413" s="169"/>
      <c r="O413" s="172">
        <v>5000</v>
      </c>
      <c r="P413" s="170"/>
      <c r="Q413" s="202" t="s">
        <v>31</v>
      </c>
      <c r="R413" s="179">
        <v>43910</v>
      </c>
      <c r="S413" s="433" t="s">
        <v>710</v>
      </c>
      <c r="T413" s="6"/>
      <c r="U413" s="6"/>
      <c r="V413" s="6"/>
      <c r="W413" s="6"/>
      <c r="X413" s="6"/>
      <c r="Y413" s="6"/>
      <c r="Z413" s="6"/>
      <c r="AA413" s="6"/>
      <c r="AB413" s="6"/>
    </row>
    <row r="414" ht="18" customHeight="1" spans="2:28">
      <c r="B414" s="164" t="s">
        <v>764</v>
      </c>
      <c r="C414" s="165">
        <v>790228211</v>
      </c>
      <c r="D414" s="165" t="s">
        <v>765</v>
      </c>
      <c r="E414" s="165">
        <v>17136866807</v>
      </c>
      <c r="F414" s="165" t="s">
        <v>107</v>
      </c>
      <c r="G414" s="165">
        <v>1000</v>
      </c>
      <c r="H414" s="165">
        <v>13632223538</v>
      </c>
      <c r="I414" s="165" t="s">
        <v>567</v>
      </c>
      <c r="J414" s="171" t="s">
        <v>367</v>
      </c>
      <c r="K414" s="168" t="s">
        <v>568</v>
      </c>
      <c r="L414" s="164" t="s">
        <v>764</v>
      </c>
      <c r="M414" s="169">
        <v>8042.88</v>
      </c>
      <c r="N414" s="169"/>
      <c r="O414" s="172">
        <v>5000</v>
      </c>
      <c r="P414" s="170"/>
      <c r="Q414" s="202" t="s">
        <v>31</v>
      </c>
      <c r="R414" s="179">
        <v>43910</v>
      </c>
      <c r="S414" s="433" t="s">
        <v>710</v>
      </c>
      <c r="T414" s="6"/>
      <c r="U414" s="6"/>
      <c r="V414" s="6"/>
      <c r="W414" s="6"/>
      <c r="X414" s="6"/>
      <c r="Y414" s="6"/>
      <c r="Z414" s="6"/>
      <c r="AA414" s="6"/>
      <c r="AB414" s="6"/>
    </row>
    <row r="415" ht="18" customHeight="1" spans="2:28">
      <c r="B415" s="164" t="s">
        <v>766</v>
      </c>
      <c r="C415" s="165">
        <v>887720662</v>
      </c>
      <c r="D415" s="165" t="s">
        <v>767</v>
      </c>
      <c r="E415" s="165">
        <v>17136866641</v>
      </c>
      <c r="F415" s="165" t="s">
        <v>107</v>
      </c>
      <c r="G415" s="165">
        <v>1000</v>
      </c>
      <c r="H415" s="165">
        <v>13632223538</v>
      </c>
      <c r="I415" s="165" t="s">
        <v>567</v>
      </c>
      <c r="J415" s="175" t="s">
        <v>103</v>
      </c>
      <c r="K415" s="168" t="s">
        <v>568</v>
      </c>
      <c r="L415" s="164" t="s">
        <v>766</v>
      </c>
      <c r="M415" s="169">
        <v>8045.95</v>
      </c>
      <c r="N415" s="169"/>
      <c r="O415" s="172">
        <v>5000</v>
      </c>
      <c r="P415" s="170"/>
      <c r="Q415" s="202" t="s">
        <v>31</v>
      </c>
      <c r="R415" s="179">
        <v>43910</v>
      </c>
      <c r="S415" s="433" t="s">
        <v>710</v>
      </c>
      <c r="T415" s="6"/>
      <c r="U415" s="6"/>
      <c r="V415" s="6"/>
      <c r="W415" s="6"/>
      <c r="X415" s="6"/>
      <c r="Y415" s="6"/>
      <c r="Z415" s="6"/>
      <c r="AA415" s="6"/>
      <c r="AB415" s="6"/>
    </row>
    <row r="416" s="1" customFormat="1" ht="18" customHeight="1" spans="2:27">
      <c r="B416" s="164" t="s">
        <v>768</v>
      </c>
      <c r="C416" s="165">
        <v>484129820</v>
      </c>
      <c r="D416" s="165" t="s">
        <v>769</v>
      </c>
      <c r="E416" s="165">
        <v>17038923374</v>
      </c>
      <c r="F416" s="165" t="s">
        <v>27</v>
      </c>
      <c r="G416" s="165">
        <v>1000</v>
      </c>
      <c r="H416" s="165">
        <v>17720254512</v>
      </c>
      <c r="I416" s="165" t="s">
        <v>253</v>
      </c>
      <c r="J416" s="403" t="s">
        <v>294</v>
      </c>
      <c r="K416" s="168" t="s">
        <v>254</v>
      </c>
      <c r="L416" s="164" t="s">
        <v>768</v>
      </c>
      <c r="M416" s="169">
        <v>8047.29</v>
      </c>
      <c r="N416" s="169"/>
      <c r="O416" s="169"/>
      <c r="P416" s="170"/>
      <c r="Q416" s="202" t="s">
        <v>31</v>
      </c>
      <c r="R416" s="203">
        <v>43895</v>
      </c>
      <c r="S416" s="8" t="s">
        <v>770</v>
      </c>
      <c r="T416" s="6"/>
      <c r="U416" s="6"/>
      <c r="V416" s="6"/>
      <c r="W416" s="6"/>
      <c r="X416" s="6"/>
      <c r="Y416" s="6"/>
      <c r="Z416" s="6"/>
      <c r="AA416" s="6"/>
    </row>
    <row r="417" ht="18" customHeight="1" spans="2:28">
      <c r="B417" s="164" t="s">
        <v>771</v>
      </c>
      <c r="C417" s="165">
        <v>348633157</v>
      </c>
      <c r="D417" s="165" t="s">
        <v>772</v>
      </c>
      <c r="E417" s="165">
        <v>17192714513</v>
      </c>
      <c r="F417" s="165" t="s">
        <v>27</v>
      </c>
      <c r="G417" s="165">
        <v>1000</v>
      </c>
      <c r="H417" s="165">
        <v>18872118075</v>
      </c>
      <c r="I417" s="165" t="s">
        <v>389</v>
      </c>
      <c r="J417" s="185" t="s">
        <v>170</v>
      </c>
      <c r="K417" s="168" t="s">
        <v>390</v>
      </c>
      <c r="L417" s="164" t="s">
        <v>771</v>
      </c>
      <c r="M417" s="169">
        <v>10383.81</v>
      </c>
      <c r="N417" s="169"/>
      <c r="O417" s="169"/>
      <c r="P417" s="170"/>
      <c r="Q417" s="201" t="s">
        <v>31</v>
      </c>
      <c r="R417" s="179">
        <v>43913</v>
      </c>
      <c r="S417" s="8" t="s">
        <v>773</v>
      </c>
      <c r="T417" s="1"/>
      <c r="U417" s="1"/>
      <c r="V417" s="1"/>
      <c r="W417" s="1"/>
      <c r="X417" s="1"/>
      <c r="Y417" s="1"/>
      <c r="Z417" s="1"/>
      <c r="AA417" s="1"/>
      <c r="AB417" s="6"/>
    </row>
    <row r="418" ht="18" customHeight="1" spans="2:28">
      <c r="B418" s="164" t="s">
        <v>774</v>
      </c>
      <c r="C418" s="165">
        <v>832548948</v>
      </c>
      <c r="D418" s="165" t="s">
        <v>775</v>
      </c>
      <c r="E418" s="165">
        <v>17192714464</v>
      </c>
      <c r="F418" s="165" t="s">
        <v>27</v>
      </c>
      <c r="G418" s="165">
        <v>1000</v>
      </c>
      <c r="H418" s="165">
        <v>18872118075</v>
      </c>
      <c r="I418" s="165" t="s">
        <v>389</v>
      </c>
      <c r="J418" s="185" t="s">
        <v>170</v>
      </c>
      <c r="K418" s="168" t="s">
        <v>390</v>
      </c>
      <c r="L418" s="164" t="s">
        <v>774</v>
      </c>
      <c r="M418" s="169">
        <v>5061.93</v>
      </c>
      <c r="N418" s="169"/>
      <c r="O418" s="169"/>
      <c r="P418" s="170"/>
      <c r="Q418" s="201" t="s">
        <v>31</v>
      </c>
      <c r="R418" s="179">
        <v>43913</v>
      </c>
      <c r="S418" s="8" t="s">
        <v>776</v>
      </c>
      <c r="T418" s="6"/>
      <c r="U418" s="6"/>
      <c r="V418" s="6"/>
      <c r="W418" s="6"/>
      <c r="X418" s="6"/>
      <c r="Y418" s="6"/>
      <c r="Z418" s="6"/>
      <c r="AA418" s="6"/>
      <c r="AB418" s="6"/>
    </row>
    <row r="419" ht="18" customHeight="1" spans="2:28">
      <c r="B419" s="164" t="s">
        <v>777</v>
      </c>
      <c r="C419" s="165">
        <v>729449661</v>
      </c>
      <c r="D419" s="165" t="s">
        <v>778</v>
      </c>
      <c r="E419" s="165">
        <v>17192714471</v>
      </c>
      <c r="F419" s="165" t="s">
        <v>27</v>
      </c>
      <c r="G419" s="165">
        <v>1000</v>
      </c>
      <c r="H419" s="165">
        <v>18872118075</v>
      </c>
      <c r="I419" s="165" t="s">
        <v>389</v>
      </c>
      <c r="J419" s="185" t="s">
        <v>170</v>
      </c>
      <c r="K419" s="168" t="s">
        <v>390</v>
      </c>
      <c r="L419" s="164" t="s">
        <v>777</v>
      </c>
      <c r="M419" s="169">
        <v>5056.78</v>
      </c>
      <c r="N419" s="169"/>
      <c r="O419" s="169"/>
      <c r="P419" s="170"/>
      <c r="Q419" s="201" t="s">
        <v>31</v>
      </c>
      <c r="R419" s="179">
        <v>43913</v>
      </c>
      <c r="S419" s="8" t="s">
        <v>776</v>
      </c>
      <c r="T419" s="6"/>
      <c r="U419" s="6"/>
      <c r="V419" s="6"/>
      <c r="W419" s="6"/>
      <c r="X419" s="6"/>
      <c r="Y419" s="6"/>
      <c r="Z419" s="6"/>
      <c r="AA419" s="6"/>
      <c r="AB419" s="6"/>
    </row>
    <row r="420" ht="18" customHeight="1" spans="2:28">
      <c r="B420" s="164" t="s">
        <v>779</v>
      </c>
      <c r="C420" s="165">
        <v>420897029</v>
      </c>
      <c r="D420" s="165" t="s">
        <v>780</v>
      </c>
      <c r="E420" s="165">
        <v>17192714502</v>
      </c>
      <c r="F420" s="165" t="s">
        <v>27</v>
      </c>
      <c r="G420" s="165">
        <v>1000</v>
      </c>
      <c r="H420" s="165">
        <v>18872118075</v>
      </c>
      <c r="I420" s="165" t="s">
        <v>389</v>
      </c>
      <c r="J420" s="177" t="s">
        <v>29</v>
      </c>
      <c r="K420" s="168" t="s">
        <v>390</v>
      </c>
      <c r="L420" s="164" t="s">
        <v>779</v>
      </c>
      <c r="M420" s="169">
        <v>5057.76</v>
      </c>
      <c r="N420" s="169"/>
      <c r="O420" s="169"/>
      <c r="P420" s="170"/>
      <c r="Q420" s="201" t="s">
        <v>31</v>
      </c>
      <c r="R420" s="179">
        <v>43913</v>
      </c>
      <c r="S420" s="8" t="s">
        <v>776</v>
      </c>
      <c r="T420" s="6"/>
      <c r="U420" s="6"/>
      <c r="V420" s="6"/>
      <c r="W420" s="6"/>
      <c r="X420" s="6"/>
      <c r="Y420" s="6"/>
      <c r="Z420" s="6"/>
      <c r="AA420" s="6"/>
      <c r="AB420" s="6"/>
    </row>
    <row r="421" ht="18" customHeight="1" spans="2:28">
      <c r="B421" s="164" t="s">
        <v>781</v>
      </c>
      <c r="C421" s="168">
        <v>735590645</v>
      </c>
      <c r="D421" s="168" t="s">
        <v>782</v>
      </c>
      <c r="E421" s="165">
        <v>17192714935</v>
      </c>
      <c r="F421" s="165" t="s">
        <v>27</v>
      </c>
      <c r="G421" s="165">
        <v>1000</v>
      </c>
      <c r="H421" s="165">
        <v>15072125895</v>
      </c>
      <c r="I421" s="165" t="s">
        <v>680</v>
      </c>
      <c r="J421" s="176" t="s">
        <v>285</v>
      </c>
      <c r="K421" s="168" t="s">
        <v>681</v>
      </c>
      <c r="L421" s="164" t="s">
        <v>781</v>
      </c>
      <c r="M421" s="169">
        <v>3601.89</v>
      </c>
      <c r="N421" s="169"/>
      <c r="O421" s="169"/>
      <c r="P421" s="170"/>
      <c r="Q421" s="202" t="s">
        <v>31</v>
      </c>
      <c r="R421" s="179">
        <v>43913</v>
      </c>
      <c r="S421" s="8" t="s">
        <v>776</v>
      </c>
      <c r="T421" s="6"/>
      <c r="U421" s="6"/>
      <c r="V421" s="6"/>
      <c r="W421" s="6"/>
      <c r="X421" s="6"/>
      <c r="Y421" s="6"/>
      <c r="Z421" s="6"/>
      <c r="AA421" s="6"/>
      <c r="AB421" s="6"/>
    </row>
    <row r="422" ht="18" customHeight="1" spans="2:28">
      <c r="B422" s="181" t="s">
        <v>783</v>
      </c>
      <c r="C422" s="165">
        <v>857618028</v>
      </c>
      <c r="D422" s="165" t="s">
        <v>784</v>
      </c>
      <c r="E422" s="165">
        <v>16741725645</v>
      </c>
      <c r="F422" s="165" t="s">
        <v>27</v>
      </c>
      <c r="G422" s="165">
        <v>1000</v>
      </c>
      <c r="H422" s="165">
        <v>18771678907</v>
      </c>
      <c r="I422" s="165" t="s">
        <v>409</v>
      </c>
      <c r="J422" s="177" t="s">
        <v>29</v>
      </c>
      <c r="K422" s="168" t="s">
        <v>410</v>
      </c>
      <c r="L422" s="181" t="s">
        <v>783</v>
      </c>
      <c r="M422" s="169">
        <v>5062.29</v>
      </c>
      <c r="N422" s="169"/>
      <c r="O422" s="169"/>
      <c r="P422" s="170"/>
      <c r="Q422" s="202" t="s">
        <v>31</v>
      </c>
      <c r="R422" s="203">
        <v>43900</v>
      </c>
      <c r="S422" s="8" t="s">
        <v>785</v>
      </c>
      <c r="T422" s="6"/>
      <c r="U422" s="6"/>
      <c r="V422" s="6"/>
      <c r="W422" s="6"/>
      <c r="X422" s="6"/>
      <c r="Y422" s="6"/>
      <c r="Z422" s="6"/>
      <c r="AA422" s="6"/>
      <c r="AB422" s="6"/>
    </row>
    <row r="423" ht="18" customHeight="1" spans="2:28">
      <c r="B423" s="181" t="s">
        <v>786</v>
      </c>
      <c r="C423" s="165">
        <v>755005723</v>
      </c>
      <c r="D423" s="165" t="s">
        <v>787</v>
      </c>
      <c r="E423" s="165">
        <v>16741725644</v>
      </c>
      <c r="F423" s="165" t="s">
        <v>27</v>
      </c>
      <c r="G423" s="165">
        <v>1000</v>
      </c>
      <c r="H423" s="165">
        <v>18771678907</v>
      </c>
      <c r="I423" s="165" t="s">
        <v>409</v>
      </c>
      <c r="J423" s="177" t="s">
        <v>29</v>
      </c>
      <c r="K423" s="168" t="s">
        <v>410</v>
      </c>
      <c r="L423" s="181" t="s">
        <v>786</v>
      </c>
      <c r="M423" s="169">
        <v>15789.09</v>
      </c>
      <c r="N423" s="169"/>
      <c r="O423" s="169"/>
      <c r="P423" s="170"/>
      <c r="Q423" s="202" t="s">
        <v>31</v>
      </c>
      <c r="R423" s="203">
        <v>43900</v>
      </c>
      <c r="S423" s="8" t="s">
        <v>785</v>
      </c>
      <c r="T423" s="6"/>
      <c r="U423" s="6"/>
      <c r="V423" s="6"/>
      <c r="W423" s="6"/>
      <c r="X423" s="6"/>
      <c r="Y423" s="6"/>
      <c r="Z423" s="6"/>
      <c r="AA423" s="6"/>
      <c r="AB423" s="6"/>
    </row>
    <row r="424" ht="18" customHeight="1" spans="2:28">
      <c r="B424" s="164" t="s">
        <v>788</v>
      </c>
      <c r="C424" s="165">
        <v>982613012</v>
      </c>
      <c r="D424" s="165" t="s">
        <v>789</v>
      </c>
      <c r="E424" s="165">
        <v>17192710798</v>
      </c>
      <c r="F424" s="165" t="s">
        <v>27</v>
      </c>
      <c r="G424" s="165">
        <v>1000</v>
      </c>
      <c r="H424" s="165">
        <v>13545476959</v>
      </c>
      <c r="I424" s="165" t="s">
        <v>265</v>
      </c>
      <c r="J424" s="174" t="s">
        <v>109</v>
      </c>
      <c r="K424" s="168" t="s">
        <v>266</v>
      </c>
      <c r="L424" s="164" t="s">
        <v>788</v>
      </c>
      <c r="M424" s="169">
        <v>9928.64</v>
      </c>
      <c r="N424" s="169"/>
      <c r="O424" s="169"/>
      <c r="P424" s="170"/>
      <c r="Q424" s="201" t="s">
        <v>31</v>
      </c>
      <c r="R424" s="179">
        <v>43913</v>
      </c>
      <c r="S424" s="8" t="s">
        <v>790</v>
      </c>
      <c r="T424" s="6"/>
      <c r="U424" s="6"/>
      <c r="V424" s="6"/>
      <c r="W424" s="6"/>
      <c r="X424" s="6"/>
      <c r="Y424" s="6"/>
      <c r="Z424" s="6"/>
      <c r="AA424" s="6"/>
      <c r="AB424" s="6"/>
    </row>
    <row r="425" ht="18" customHeight="1" spans="2:28">
      <c r="B425" s="164" t="s">
        <v>791</v>
      </c>
      <c r="C425" s="165">
        <v>674551731</v>
      </c>
      <c r="D425" s="165" t="s">
        <v>792</v>
      </c>
      <c r="E425" s="165">
        <v>17192715413</v>
      </c>
      <c r="F425" s="165" t="s">
        <v>27</v>
      </c>
      <c r="G425" s="165">
        <v>1000</v>
      </c>
      <c r="H425" s="165">
        <v>18672882330</v>
      </c>
      <c r="I425" s="165" t="s">
        <v>361</v>
      </c>
      <c r="J425" s="174" t="s">
        <v>109</v>
      </c>
      <c r="K425" s="168" t="s">
        <v>362</v>
      </c>
      <c r="L425" s="164" t="s">
        <v>791</v>
      </c>
      <c r="M425" s="169">
        <v>10523.32</v>
      </c>
      <c r="N425" s="169"/>
      <c r="O425" s="169"/>
      <c r="P425" s="170"/>
      <c r="Q425" s="201" t="s">
        <v>31</v>
      </c>
      <c r="R425" s="179">
        <v>43913</v>
      </c>
      <c r="S425" s="8" t="s">
        <v>793</v>
      </c>
      <c r="T425" s="6"/>
      <c r="U425" s="6"/>
      <c r="V425" s="6"/>
      <c r="W425" s="6"/>
      <c r="X425" s="6"/>
      <c r="Y425" s="6"/>
      <c r="Z425" s="6"/>
      <c r="AA425" s="6"/>
      <c r="AB425" s="6"/>
    </row>
    <row r="426" ht="18" customHeight="1" spans="2:28">
      <c r="B426" s="164" t="s">
        <v>794</v>
      </c>
      <c r="C426" s="165">
        <v>335180183</v>
      </c>
      <c r="D426" s="165" t="s">
        <v>795</v>
      </c>
      <c r="E426" s="165">
        <v>17192714987</v>
      </c>
      <c r="F426" s="165" t="s">
        <v>27</v>
      </c>
      <c r="G426" s="165">
        <v>1000</v>
      </c>
      <c r="H426" s="165">
        <v>18672882330</v>
      </c>
      <c r="I426" s="165" t="s">
        <v>361</v>
      </c>
      <c r="J426" s="171" t="s">
        <v>367</v>
      </c>
      <c r="K426" s="168" t="s">
        <v>362</v>
      </c>
      <c r="L426" s="164" t="s">
        <v>794</v>
      </c>
      <c r="M426" s="169">
        <v>10159.84</v>
      </c>
      <c r="N426" s="169"/>
      <c r="O426" s="169"/>
      <c r="P426" s="170"/>
      <c r="Q426" s="201" t="s">
        <v>31</v>
      </c>
      <c r="R426" s="179">
        <v>43913</v>
      </c>
      <c r="S426" s="8" t="s">
        <v>790</v>
      </c>
      <c r="T426" s="6"/>
      <c r="U426" s="6"/>
      <c r="V426" s="6"/>
      <c r="W426" s="6"/>
      <c r="X426" s="6"/>
      <c r="Y426" s="6"/>
      <c r="Z426" s="6"/>
      <c r="AA426" s="6"/>
      <c r="AB426" s="6"/>
    </row>
    <row r="427" ht="18" customHeight="1" spans="2:28">
      <c r="B427" s="164" t="s">
        <v>796</v>
      </c>
      <c r="C427" s="165">
        <v>498254878</v>
      </c>
      <c r="D427" s="165" t="s">
        <v>797</v>
      </c>
      <c r="E427" s="165">
        <v>17192714370</v>
      </c>
      <c r="F427" s="165" t="s">
        <v>27</v>
      </c>
      <c r="G427" s="165">
        <v>1000</v>
      </c>
      <c r="H427" s="165">
        <v>18872118075</v>
      </c>
      <c r="I427" s="165" t="s">
        <v>389</v>
      </c>
      <c r="J427" s="185" t="s">
        <v>170</v>
      </c>
      <c r="K427" s="168" t="s">
        <v>390</v>
      </c>
      <c r="L427" s="164" t="s">
        <v>796</v>
      </c>
      <c r="M427" s="169">
        <v>5061.74</v>
      </c>
      <c r="N427" s="169"/>
      <c r="O427" s="169"/>
      <c r="P427" s="170"/>
      <c r="Q427" s="201" t="s">
        <v>31</v>
      </c>
      <c r="R427" s="179">
        <v>43913</v>
      </c>
      <c r="S427" s="8" t="s">
        <v>798</v>
      </c>
      <c r="T427" s="6"/>
      <c r="U427" s="6"/>
      <c r="V427" s="6"/>
      <c r="W427" s="6"/>
      <c r="X427" s="6"/>
      <c r="Y427" s="6"/>
      <c r="Z427" s="6"/>
      <c r="AA427" s="6"/>
      <c r="AB427" s="6"/>
    </row>
    <row r="428" ht="18" customHeight="1" spans="2:28">
      <c r="B428" s="164" t="s">
        <v>799</v>
      </c>
      <c r="C428" s="168">
        <v>652926149</v>
      </c>
      <c r="D428" s="168" t="s">
        <v>800</v>
      </c>
      <c r="E428" s="165">
        <v>17192714832</v>
      </c>
      <c r="F428" s="165" t="s">
        <v>27</v>
      </c>
      <c r="G428" s="165">
        <v>1000</v>
      </c>
      <c r="H428" s="165">
        <v>15072125895</v>
      </c>
      <c r="I428" s="165" t="s">
        <v>680</v>
      </c>
      <c r="J428" s="175" t="s">
        <v>103</v>
      </c>
      <c r="K428" s="168" t="s">
        <v>681</v>
      </c>
      <c r="L428" s="164" t="s">
        <v>799</v>
      </c>
      <c r="M428" s="169">
        <v>4965.73</v>
      </c>
      <c r="N428" s="169"/>
      <c r="O428" s="169"/>
      <c r="P428" s="170"/>
      <c r="Q428" s="202" t="s">
        <v>31</v>
      </c>
      <c r="R428" s="179">
        <v>43913</v>
      </c>
      <c r="S428" s="8" t="s">
        <v>790</v>
      </c>
      <c r="T428" s="6"/>
      <c r="U428" s="6"/>
      <c r="V428" s="6"/>
      <c r="W428" s="6"/>
      <c r="X428" s="6"/>
      <c r="Y428" s="6"/>
      <c r="Z428" s="6"/>
      <c r="AA428" s="6"/>
      <c r="AB428" s="6"/>
    </row>
    <row r="429" ht="18" customHeight="1" spans="2:28">
      <c r="B429" s="164" t="s">
        <v>801</v>
      </c>
      <c r="C429" s="168">
        <v>789491775</v>
      </c>
      <c r="D429" s="168" t="s">
        <v>802</v>
      </c>
      <c r="E429" s="165">
        <v>17192714892</v>
      </c>
      <c r="F429" s="165" t="s">
        <v>27</v>
      </c>
      <c r="G429" s="165">
        <v>1000</v>
      </c>
      <c r="H429" s="165">
        <v>15072125895</v>
      </c>
      <c r="I429" s="165" t="s">
        <v>680</v>
      </c>
      <c r="J429" s="175" t="s">
        <v>103</v>
      </c>
      <c r="K429" s="168" t="s">
        <v>681</v>
      </c>
      <c r="L429" s="164" t="s">
        <v>801</v>
      </c>
      <c r="M429" s="169">
        <v>100.52</v>
      </c>
      <c r="N429" s="169"/>
      <c r="O429" s="169"/>
      <c r="P429" s="170"/>
      <c r="Q429" s="202" t="s">
        <v>31</v>
      </c>
      <c r="R429" s="179">
        <v>43913</v>
      </c>
      <c r="S429" s="8" t="s">
        <v>790</v>
      </c>
      <c r="T429" s="6"/>
      <c r="U429" s="6"/>
      <c r="V429" s="6"/>
      <c r="W429" s="6"/>
      <c r="X429" s="6"/>
      <c r="Y429" s="6"/>
      <c r="Z429" s="6"/>
      <c r="AA429" s="6"/>
      <c r="AB429" s="6"/>
    </row>
    <row r="430" ht="18" customHeight="1" spans="2:28">
      <c r="B430" s="181" t="s">
        <v>803</v>
      </c>
      <c r="C430" s="165">
        <v>689251681</v>
      </c>
      <c r="D430" s="165" t="s">
        <v>804</v>
      </c>
      <c r="E430" s="165">
        <v>16741725603</v>
      </c>
      <c r="F430" s="165" t="s">
        <v>27</v>
      </c>
      <c r="G430" s="165">
        <v>1000</v>
      </c>
      <c r="H430" s="165">
        <v>18771678907</v>
      </c>
      <c r="I430" s="165" t="s">
        <v>409</v>
      </c>
      <c r="J430" s="174" t="s">
        <v>109</v>
      </c>
      <c r="K430" s="168" t="s">
        <v>410</v>
      </c>
      <c r="L430" s="181" t="s">
        <v>803</v>
      </c>
      <c r="M430" s="169">
        <v>5755.95</v>
      </c>
      <c r="N430" s="169"/>
      <c r="O430" s="169"/>
      <c r="P430" s="170"/>
      <c r="Q430" s="202" t="s">
        <v>31</v>
      </c>
      <c r="R430" s="203">
        <v>43900</v>
      </c>
      <c r="S430" s="8" t="s">
        <v>798</v>
      </c>
      <c r="T430" s="6"/>
      <c r="U430" s="6"/>
      <c r="V430" s="6"/>
      <c r="W430" s="6"/>
      <c r="X430" s="6"/>
      <c r="Y430" s="6"/>
      <c r="Z430" s="6"/>
      <c r="AA430" s="6"/>
      <c r="AB430" s="6"/>
    </row>
    <row r="431" ht="18" customHeight="1" spans="2:28">
      <c r="B431" s="164" t="s">
        <v>805</v>
      </c>
      <c r="C431" s="168">
        <v>867295666</v>
      </c>
      <c r="D431" s="168" t="s">
        <v>806</v>
      </c>
      <c r="E431" s="165">
        <v>16741725266</v>
      </c>
      <c r="F431" s="165" t="s">
        <v>27</v>
      </c>
      <c r="G431" s="165">
        <v>1000</v>
      </c>
      <c r="H431" s="165">
        <v>13545445297</v>
      </c>
      <c r="I431" s="165" t="s">
        <v>313</v>
      </c>
      <c r="J431" s="177" t="s">
        <v>29</v>
      </c>
      <c r="K431" s="168" t="s">
        <v>314</v>
      </c>
      <c r="L431" s="164" t="s">
        <v>805</v>
      </c>
      <c r="M431" s="169">
        <v>8047.88</v>
      </c>
      <c r="N431" s="169"/>
      <c r="O431" s="169"/>
      <c r="P431" s="170"/>
      <c r="Q431" s="202" t="s">
        <v>31</v>
      </c>
      <c r="R431" s="203">
        <v>43900</v>
      </c>
      <c r="S431" s="8" t="s">
        <v>807</v>
      </c>
      <c r="T431" s="6"/>
      <c r="U431" s="6"/>
      <c r="V431" s="6"/>
      <c r="W431" s="6"/>
      <c r="X431" s="6"/>
      <c r="Y431" s="6"/>
      <c r="Z431" s="6"/>
      <c r="AA431" s="6"/>
      <c r="AB431" s="6"/>
    </row>
    <row r="432" ht="18" customHeight="1" spans="1:28">
      <c r="A432" s="180"/>
      <c r="B432" s="164" t="s">
        <v>808</v>
      </c>
      <c r="C432" s="168">
        <v>406041342</v>
      </c>
      <c r="D432" s="168" t="s">
        <v>809</v>
      </c>
      <c r="E432" s="168">
        <v>16572875402</v>
      </c>
      <c r="F432" s="168" t="s">
        <v>27</v>
      </c>
      <c r="G432" s="165">
        <v>1000</v>
      </c>
      <c r="H432" s="168">
        <v>17520439418</v>
      </c>
      <c r="I432" s="168" t="s">
        <v>377</v>
      </c>
      <c r="J432" s="186" t="s">
        <v>285</v>
      </c>
      <c r="K432" s="168" t="s">
        <v>378</v>
      </c>
      <c r="L432" s="164" t="s">
        <v>808</v>
      </c>
      <c r="M432" s="169">
        <v>5069.58</v>
      </c>
      <c r="N432" s="169"/>
      <c r="O432" s="169"/>
      <c r="P432" s="170"/>
      <c r="Q432" s="187" t="s">
        <v>31</v>
      </c>
      <c r="R432" s="203">
        <v>43902</v>
      </c>
      <c r="S432" s="8" t="s">
        <v>810</v>
      </c>
      <c r="T432" s="6"/>
      <c r="U432" s="6"/>
      <c r="V432" s="6"/>
      <c r="W432" s="6"/>
      <c r="X432" s="6"/>
      <c r="Y432" s="6"/>
      <c r="Z432" s="6"/>
      <c r="AA432" s="6"/>
      <c r="AB432" s="6"/>
    </row>
    <row r="433" ht="18" customHeight="1" spans="2:28">
      <c r="B433" s="181" t="s">
        <v>811</v>
      </c>
      <c r="C433" s="165">
        <v>785914580</v>
      </c>
      <c r="D433" s="165" t="s">
        <v>812</v>
      </c>
      <c r="E433" s="165">
        <v>16741725606</v>
      </c>
      <c r="F433" s="165" t="s">
        <v>27</v>
      </c>
      <c r="G433" s="165">
        <v>1000</v>
      </c>
      <c r="H433" s="165">
        <v>18771678907</v>
      </c>
      <c r="I433" s="165" t="s">
        <v>409</v>
      </c>
      <c r="J433" s="174" t="s">
        <v>109</v>
      </c>
      <c r="K433" s="168" t="s">
        <v>410</v>
      </c>
      <c r="L433" s="181" t="s">
        <v>811</v>
      </c>
      <c r="M433" s="169">
        <v>8243.24</v>
      </c>
      <c r="N433" s="169"/>
      <c r="O433" s="169"/>
      <c r="P433" s="170"/>
      <c r="Q433" s="187" t="s">
        <v>31</v>
      </c>
      <c r="R433" s="203">
        <v>43902</v>
      </c>
      <c r="S433" s="8" t="s">
        <v>813</v>
      </c>
      <c r="T433" s="6"/>
      <c r="U433" s="6"/>
      <c r="V433" s="6"/>
      <c r="W433" s="6"/>
      <c r="X433" s="6"/>
      <c r="Y433" s="6"/>
      <c r="Z433" s="6"/>
      <c r="AA433" s="6"/>
      <c r="AB433" s="6"/>
    </row>
    <row r="434" ht="18" customHeight="1" spans="2:28">
      <c r="B434" s="164" t="s">
        <v>814</v>
      </c>
      <c r="C434" s="165">
        <v>111204758</v>
      </c>
      <c r="D434" s="165" t="s">
        <v>815</v>
      </c>
      <c r="E434" s="165">
        <v>17192714462</v>
      </c>
      <c r="F434" s="165" t="s">
        <v>27</v>
      </c>
      <c r="G434" s="165">
        <v>1000</v>
      </c>
      <c r="H434" s="165">
        <v>18872118075</v>
      </c>
      <c r="I434" s="165" t="s">
        <v>389</v>
      </c>
      <c r="J434" s="185" t="s">
        <v>170</v>
      </c>
      <c r="K434" s="168" t="s">
        <v>390</v>
      </c>
      <c r="L434" s="164" t="s">
        <v>814</v>
      </c>
      <c r="M434" s="169">
        <v>7936.5</v>
      </c>
      <c r="N434" s="169"/>
      <c r="O434" s="169"/>
      <c r="P434" s="170"/>
      <c r="Q434" s="202" t="s">
        <v>31</v>
      </c>
      <c r="R434" s="179">
        <v>43913</v>
      </c>
      <c r="S434" s="8" t="s">
        <v>816</v>
      </c>
      <c r="T434" s="6"/>
      <c r="U434" s="6"/>
      <c r="V434" s="6"/>
      <c r="W434" s="6"/>
      <c r="X434" s="6"/>
      <c r="Y434" s="6"/>
      <c r="Z434" s="6"/>
      <c r="AA434" s="6"/>
      <c r="AB434" s="6"/>
    </row>
    <row r="435" ht="18" customHeight="1" spans="2:28">
      <c r="B435" s="164" t="s">
        <v>817</v>
      </c>
      <c r="C435" s="168">
        <v>804881373</v>
      </c>
      <c r="D435" s="168" t="s">
        <v>818</v>
      </c>
      <c r="E435" s="165">
        <v>17192714897</v>
      </c>
      <c r="F435" s="165" t="s">
        <v>27</v>
      </c>
      <c r="G435" s="165">
        <v>1000</v>
      </c>
      <c r="H435" s="165">
        <v>15072125895</v>
      </c>
      <c r="I435" s="165" t="s">
        <v>680</v>
      </c>
      <c r="J435" s="175" t="s">
        <v>103</v>
      </c>
      <c r="K435" s="168" t="s">
        <v>681</v>
      </c>
      <c r="L435" s="164" t="s">
        <v>817</v>
      </c>
      <c r="M435" s="169">
        <v>15980.63</v>
      </c>
      <c r="N435" s="169"/>
      <c r="O435" s="169"/>
      <c r="P435" s="170"/>
      <c r="Q435" s="202" t="s">
        <v>31</v>
      </c>
      <c r="R435" s="179">
        <v>43913</v>
      </c>
      <c r="S435" s="8" t="s">
        <v>819</v>
      </c>
      <c r="T435" s="6"/>
      <c r="U435" s="6"/>
      <c r="V435" s="6"/>
      <c r="W435" s="6"/>
      <c r="X435" s="6"/>
      <c r="Y435" s="6"/>
      <c r="Z435" s="6"/>
      <c r="AA435" s="6"/>
      <c r="AB435" s="6"/>
    </row>
    <row r="436" ht="18" customHeight="1" spans="2:28">
      <c r="B436" s="164" t="s">
        <v>820</v>
      </c>
      <c r="C436" s="168">
        <v>924031657</v>
      </c>
      <c r="D436" s="168" t="s">
        <v>821</v>
      </c>
      <c r="E436" s="165">
        <v>17192714952</v>
      </c>
      <c r="F436" s="165" t="s">
        <v>27</v>
      </c>
      <c r="G436" s="165">
        <v>1000</v>
      </c>
      <c r="H436" s="165">
        <v>15072125895</v>
      </c>
      <c r="I436" s="165" t="s">
        <v>680</v>
      </c>
      <c r="J436" s="175" t="s">
        <v>103</v>
      </c>
      <c r="K436" s="168" t="s">
        <v>681</v>
      </c>
      <c r="L436" s="164" t="s">
        <v>820</v>
      </c>
      <c r="M436" s="169">
        <v>9725.77</v>
      </c>
      <c r="N436" s="169"/>
      <c r="O436" s="169"/>
      <c r="P436" s="170"/>
      <c r="Q436" s="189" t="s">
        <v>31</v>
      </c>
      <c r="R436" s="179">
        <v>43920</v>
      </c>
      <c r="S436" s="8" t="s">
        <v>822</v>
      </c>
      <c r="T436" s="6"/>
      <c r="U436" s="6"/>
      <c r="V436" s="6"/>
      <c r="W436" s="6"/>
      <c r="X436" s="6"/>
      <c r="Y436" s="6"/>
      <c r="Z436" s="6"/>
      <c r="AA436" s="6"/>
      <c r="AB436" s="6"/>
    </row>
    <row r="437" ht="18" customHeight="1" spans="2:28">
      <c r="B437" s="181" t="s">
        <v>823</v>
      </c>
      <c r="C437" s="165">
        <v>377832390</v>
      </c>
      <c r="D437" s="165" t="s">
        <v>824</v>
      </c>
      <c r="E437" s="165">
        <v>16741725618</v>
      </c>
      <c r="F437" s="165" t="s">
        <v>27</v>
      </c>
      <c r="G437" s="165">
        <v>1000</v>
      </c>
      <c r="H437" s="165">
        <v>18771678907</v>
      </c>
      <c r="I437" s="165" t="s">
        <v>409</v>
      </c>
      <c r="J437" s="174" t="s">
        <v>109</v>
      </c>
      <c r="K437" s="168" t="s">
        <v>410</v>
      </c>
      <c r="L437" s="181" t="s">
        <v>823</v>
      </c>
      <c r="M437" s="169">
        <v>5061.12</v>
      </c>
      <c r="N437" s="169"/>
      <c r="O437" s="187"/>
      <c r="P437" s="170"/>
      <c r="Q437" s="189" t="s">
        <v>31</v>
      </c>
      <c r="R437" s="205">
        <v>43901</v>
      </c>
      <c r="S437" s="8" t="s">
        <v>825</v>
      </c>
      <c r="T437" s="6"/>
      <c r="U437" s="6"/>
      <c r="V437" s="6"/>
      <c r="W437" s="6"/>
      <c r="X437" s="6"/>
      <c r="Y437" s="6"/>
      <c r="Z437" s="6"/>
      <c r="AA437" s="6"/>
      <c r="AB437" s="6"/>
    </row>
    <row r="438" ht="18" customHeight="1" spans="2:28">
      <c r="B438" s="182" t="s">
        <v>826</v>
      </c>
      <c r="C438" s="165">
        <v>123481921</v>
      </c>
      <c r="D438" s="165" t="s">
        <v>827</v>
      </c>
      <c r="E438" s="165">
        <v>17192715534</v>
      </c>
      <c r="F438" s="165" t="s">
        <v>27</v>
      </c>
      <c r="G438" s="165">
        <v>1000</v>
      </c>
      <c r="H438" s="183">
        <v>18672882330</v>
      </c>
      <c r="I438" s="165" t="s">
        <v>361</v>
      </c>
      <c r="J438" s="188" t="s">
        <v>109</v>
      </c>
      <c r="K438" s="189" t="s">
        <v>362</v>
      </c>
      <c r="L438" s="182" t="s">
        <v>826</v>
      </c>
      <c r="M438" s="190">
        <v>5061.57</v>
      </c>
      <c r="N438" s="190"/>
      <c r="O438" s="191"/>
      <c r="P438" s="192"/>
      <c r="Q438" s="189" t="s">
        <v>31</v>
      </c>
      <c r="R438" s="179">
        <v>43910</v>
      </c>
      <c r="S438" s="8" t="s">
        <v>828</v>
      </c>
      <c r="T438" s="6"/>
      <c r="U438" s="6"/>
      <c r="V438" s="6"/>
      <c r="W438" s="6"/>
      <c r="X438" s="6"/>
      <c r="Y438" s="6"/>
      <c r="Z438" s="6"/>
      <c r="AA438" s="6"/>
      <c r="AB438" s="6"/>
    </row>
    <row r="439" ht="18" customHeight="1" spans="2:28">
      <c r="B439" s="182" t="s">
        <v>829</v>
      </c>
      <c r="C439" s="165">
        <v>772772761</v>
      </c>
      <c r="D439" s="165" t="s">
        <v>830</v>
      </c>
      <c r="E439" s="165">
        <v>17192715524</v>
      </c>
      <c r="F439" s="165" t="s">
        <v>27</v>
      </c>
      <c r="G439" s="165">
        <v>1000</v>
      </c>
      <c r="H439" s="183">
        <v>18672882330</v>
      </c>
      <c r="I439" s="165" t="s">
        <v>361</v>
      </c>
      <c r="J439" s="188" t="s">
        <v>109</v>
      </c>
      <c r="K439" s="189" t="s">
        <v>362</v>
      </c>
      <c r="L439" s="182" t="s">
        <v>829</v>
      </c>
      <c r="M439" s="190">
        <v>5057.82</v>
      </c>
      <c r="N439" s="190"/>
      <c r="O439" s="191"/>
      <c r="P439" s="192"/>
      <c r="Q439" s="189" t="s">
        <v>31</v>
      </c>
      <c r="R439" s="179">
        <v>43910</v>
      </c>
      <c r="S439" s="8" t="s">
        <v>831</v>
      </c>
      <c r="T439" s="6"/>
      <c r="U439" s="6"/>
      <c r="V439" s="6"/>
      <c r="W439" s="6"/>
      <c r="X439" s="6"/>
      <c r="Y439" s="6"/>
      <c r="Z439" s="6"/>
      <c r="AA439" s="6"/>
      <c r="AB439" s="6"/>
    </row>
    <row r="440" ht="18" customHeight="1" spans="2:28">
      <c r="B440" s="182" t="s">
        <v>832</v>
      </c>
      <c r="C440" s="165">
        <v>392803062</v>
      </c>
      <c r="D440" s="165" t="s">
        <v>833</v>
      </c>
      <c r="E440" s="165">
        <v>17192715131</v>
      </c>
      <c r="F440" s="165" t="s">
        <v>27</v>
      </c>
      <c r="G440" s="165">
        <v>1000</v>
      </c>
      <c r="H440" s="183">
        <v>18672882330</v>
      </c>
      <c r="I440" s="165" t="s">
        <v>361</v>
      </c>
      <c r="J440" s="193" t="s">
        <v>367</v>
      </c>
      <c r="K440" s="189" t="s">
        <v>362</v>
      </c>
      <c r="L440" s="182" t="s">
        <v>832</v>
      </c>
      <c r="M440" s="190">
        <v>5064.86</v>
      </c>
      <c r="N440" s="190"/>
      <c r="O440" s="191"/>
      <c r="P440" s="192"/>
      <c r="Q440" s="189" t="s">
        <v>31</v>
      </c>
      <c r="R440" s="179">
        <v>43910</v>
      </c>
      <c r="S440" s="8" t="s">
        <v>828</v>
      </c>
      <c r="T440" s="6"/>
      <c r="U440" s="6"/>
      <c r="V440" s="6"/>
      <c r="W440" s="6"/>
      <c r="X440" s="6"/>
      <c r="Y440" s="6"/>
      <c r="Z440" s="6"/>
      <c r="AA440" s="6"/>
      <c r="AB440" s="6"/>
    </row>
    <row r="441" ht="18" customHeight="1" spans="2:28">
      <c r="B441" s="184" t="s">
        <v>834</v>
      </c>
      <c r="C441" s="165">
        <v>264218547</v>
      </c>
      <c r="D441" s="165" t="s">
        <v>835</v>
      </c>
      <c r="E441" s="165">
        <v>16741725484</v>
      </c>
      <c r="F441" s="165" t="s">
        <v>27</v>
      </c>
      <c r="G441" s="165">
        <v>1000</v>
      </c>
      <c r="H441" s="183">
        <v>13545472582</v>
      </c>
      <c r="I441" s="165" t="s">
        <v>370</v>
      </c>
      <c r="J441" s="194" t="s">
        <v>285</v>
      </c>
      <c r="K441" s="189" t="s">
        <v>371</v>
      </c>
      <c r="L441" s="184" t="s">
        <v>834</v>
      </c>
      <c r="M441" s="190">
        <v>4957.11</v>
      </c>
      <c r="N441" s="190"/>
      <c r="O441" s="195"/>
      <c r="P441" s="196"/>
      <c r="Q441" s="189" t="s">
        <v>31</v>
      </c>
      <c r="R441" s="205">
        <v>43902</v>
      </c>
      <c r="S441" s="8" t="s">
        <v>836</v>
      </c>
      <c r="T441" s="6"/>
      <c r="U441" s="6"/>
      <c r="V441" s="6"/>
      <c r="W441" s="6"/>
      <c r="X441" s="6"/>
      <c r="Y441" s="6"/>
      <c r="Z441" s="6"/>
      <c r="AA441" s="6"/>
      <c r="AB441" s="6"/>
    </row>
    <row r="442" ht="18" customHeight="1" spans="2:28">
      <c r="B442" s="184" t="s">
        <v>837</v>
      </c>
      <c r="C442" s="165">
        <v>990852531</v>
      </c>
      <c r="D442" s="165" t="s">
        <v>838</v>
      </c>
      <c r="E442" s="165">
        <v>16741725460</v>
      </c>
      <c r="F442" s="165" t="s">
        <v>27</v>
      </c>
      <c r="G442" s="165">
        <v>1000</v>
      </c>
      <c r="H442" s="183">
        <v>13545472582</v>
      </c>
      <c r="I442" s="165" t="s">
        <v>370</v>
      </c>
      <c r="J442" s="194" t="s">
        <v>285</v>
      </c>
      <c r="K442" s="189" t="s">
        <v>371</v>
      </c>
      <c r="L442" s="184" t="s">
        <v>837</v>
      </c>
      <c r="M442" s="190">
        <v>5060.04</v>
      </c>
      <c r="N442" s="190"/>
      <c r="O442" s="195"/>
      <c r="P442" s="196"/>
      <c r="Q442" s="189" t="s">
        <v>31</v>
      </c>
      <c r="R442" s="205">
        <v>43901</v>
      </c>
      <c r="S442" s="8" t="s">
        <v>839</v>
      </c>
      <c r="T442" s="6"/>
      <c r="U442" s="6"/>
      <c r="V442" s="6"/>
      <c r="W442" s="6"/>
      <c r="X442" s="6"/>
      <c r="Y442" s="6"/>
      <c r="Z442" s="6"/>
      <c r="AA442" s="6"/>
      <c r="AB442" s="6"/>
    </row>
    <row r="443" ht="18" customHeight="1" spans="2:28">
      <c r="B443" s="184" t="s">
        <v>840</v>
      </c>
      <c r="C443" s="165">
        <v>508181496</v>
      </c>
      <c r="D443" s="165" t="s">
        <v>841</v>
      </c>
      <c r="E443" s="165">
        <v>16741725481</v>
      </c>
      <c r="F443" s="165" t="s">
        <v>27</v>
      </c>
      <c r="G443" s="165">
        <v>1000</v>
      </c>
      <c r="H443" s="183">
        <v>13545472582</v>
      </c>
      <c r="I443" s="165" t="s">
        <v>370</v>
      </c>
      <c r="J443" s="194" t="s">
        <v>285</v>
      </c>
      <c r="K443" s="189" t="s">
        <v>371</v>
      </c>
      <c r="L443" s="184" t="s">
        <v>840</v>
      </c>
      <c r="M443" s="190">
        <v>7946.66</v>
      </c>
      <c r="N443" s="190"/>
      <c r="O443" s="195"/>
      <c r="P443" s="196"/>
      <c r="Q443" s="189" t="s">
        <v>31</v>
      </c>
      <c r="R443" s="205">
        <v>43902</v>
      </c>
      <c r="S443" s="8" t="s">
        <v>839</v>
      </c>
      <c r="T443" s="6"/>
      <c r="U443" s="6"/>
      <c r="V443" s="6"/>
      <c r="W443" s="6"/>
      <c r="X443" s="6"/>
      <c r="Y443" s="6"/>
      <c r="Z443" s="6"/>
      <c r="AA443" s="6"/>
      <c r="AB443" s="6"/>
    </row>
    <row r="444" ht="18" customHeight="1" spans="2:28">
      <c r="B444" s="184" t="s">
        <v>842</v>
      </c>
      <c r="C444" s="165">
        <v>380498456</v>
      </c>
      <c r="D444" s="165" t="s">
        <v>843</v>
      </c>
      <c r="E444" s="165">
        <v>16741725490</v>
      </c>
      <c r="F444" s="165" t="s">
        <v>27</v>
      </c>
      <c r="G444" s="165">
        <v>1000</v>
      </c>
      <c r="H444" s="183">
        <v>13545472582</v>
      </c>
      <c r="I444" s="165" t="s">
        <v>370</v>
      </c>
      <c r="J444" s="194" t="s">
        <v>285</v>
      </c>
      <c r="K444" s="189" t="s">
        <v>371</v>
      </c>
      <c r="L444" s="184" t="s">
        <v>842</v>
      </c>
      <c r="M444" s="190">
        <v>15974.63</v>
      </c>
      <c r="N444" s="190"/>
      <c r="O444" s="195"/>
      <c r="P444" s="196"/>
      <c r="Q444" s="189" t="s">
        <v>31</v>
      </c>
      <c r="R444" s="205">
        <v>43902</v>
      </c>
      <c r="S444" s="8" t="s">
        <v>844</v>
      </c>
      <c r="T444" s="6"/>
      <c r="U444" s="6"/>
      <c r="V444" s="6"/>
      <c r="W444" s="6"/>
      <c r="X444" s="6"/>
      <c r="Y444" s="6"/>
      <c r="Z444" s="6"/>
      <c r="AA444" s="6"/>
      <c r="AB444" s="6"/>
    </row>
    <row r="445" ht="18" customHeight="1" spans="2:28">
      <c r="B445" s="184" t="s">
        <v>845</v>
      </c>
      <c r="C445" s="165">
        <v>696378948</v>
      </c>
      <c r="D445" s="165" t="s">
        <v>846</v>
      </c>
      <c r="E445" s="165">
        <v>16741725477</v>
      </c>
      <c r="F445" s="165" t="s">
        <v>27</v>
      </c>
      <c r="G445" s="165">
        <v>1000</v>
      </c>
      <c r="H445" s="183">
        <v>13545472582</v>
      </c>
      <c r="I445" s="165" t="s">
        <v>370</v>
      </c>
      <c r="J445" s="194" t="s">
        <v>285</v>
      </c>
      <c r="K445" s="189" t="s">
        <v>371</v>
      </c>
      <c r="L445" s="184" t="s">
        <v>845</v>
      </c>
      <c r="M445" s="190">
        <v>8037.05</v>
      </c>
      <c r="N445" s="190"/>
      <c r="O445" s="195"/>
      <c r="P445" s="196"/>
      <c r="Q445" s="189" t="s">
        <v>31</v>
      </c>
      <c r="R445" s="205">
        <v>43902</v>
      </c>
      <c r="S445" s="8" t="s">
        <v>847</v>
      </c>
      <c r="T445" s="6"/>
      <c r="U445" s="6"/>
      <c r="V445" s="6"/>
      <c r="W445" s="6"/>
      <c r="X445" s="6"/>
      <c r="Y445" s="6"/>
      <c r="Z445" s="6"/>
      <c r="AA445" s="6"/>
      <c r="AB445" s="6"/>
    </row>
    <row r="446" ht="18" customHeight="1" spans="2:28">
      <c r="B446" s="182" t="s">
        <v>848</v>
      </c>
      <c r="C446" s="165">
        <v>734460565</v>
      </c>
      <c r="D446" s="165" t="s">
        <v>849</v>
      </c>
      <c r="E446" s="165">
        <v>17190430951</v>
      </c>
      <c r="F446" s="165" t="s">
        <v>27</v>
      </c>
      <c r="G446" s="165">
        <v>1000</v>
      </c>
      <c r="H446" s="183">
        <v>17720254512</v>
      </c>
      <c r="I446" s="165" t="s">
        <v>253</v>
      </c>
      <c r="J446" s="197" t="s">
        <v>294</v>
      </c>
      <c r="K446" s="189" t="s">
        <v>254</v>
      </c>
      <c r="L446" s="182" t="s">
        <v>848</v>
      </c>
      <c r="M446" s="190">
        <v>4957.41</v>
      </c>
      <c r="N446" s="190"/>
      <c r="O446" s="198"/>
      <c r="P446" s="196"/>
      <c r="Q446" s="189" t="s">
        <v>31</v>
      </c>
      <c r="R446" s="205">
        <v>43902</v>
      </c>
      <c r="S446" s="8" t="s">
        <v>831</v>
      </c>
      <c r="T446" s="6"/>
      <c r="U446" s="6"/>
      <c r="V446" s="6"/>
      <c r="W446" s="6"/>
      <c r="X446" s="6"/>
      <c r="Y446" s="6"/>
      <c r="Z446" s="6"/>
      <c r="AA446" s="6"/>
      <c r="AB446" s="6"/>
    </row>
    <row r="447" ht="18" customHeight="1" spans="2:28">
      <c r="B447" s="182" t="s">
        <v>850</v>
      </c>
      <c r="C447" s="165">
        <v>715565187</v>
      </c>
      <c r="D447" s="165" t="s">
        <v>851</v>
      </c>
      <c r="E447" s="165">
        <v>16572208494</v>
      </c>
      <c r="F447" s="165" t="s">
        <v>27</v>
      </c>
      <c r="G447" s="165">
        <v>1000</v>
      </c>
      <c r="H447" s="183">
        <v>17720254512</v>
      </c>
      <c r="I447" s="165" t="s">
        <v>253</v>
      </c>
      <c r="J447" s="199" t="s">
        <v>103</v>
      </c>
      <c r="K447" s="189" t="s">
        <v>254</v>
      </c>
      <c r="L447" s="182" t="s">
        <v>850</v>
      </c>
      <c r="M447" s="190">
        <v>8038.42</v>
      </c>
      <c r="N447" s="190"/>
      <c r="O447" s="198"/>
      <c r="P447" s="196"/>
      <c r="Q447" s="189" t="s">
        <v>31</v>
      </c>
      <c r="R447" s="205">
        <v>43902</v>
      </c>
      <c r="S447" s="8" t="s">
        <v>831</v>
      </c>
      <c r="T447" s="6"/>
      <c r="U447" s="6"/>
      <c r="V447" s="6"/>
      <c r="W447" s="6"/>
      <c r="X447" s="6"/>
      <c r="Y447" s="6"/>
      <c r="Z447" s="6"/>
      <c r="AA447" s="6"/>
      <c r="AB447" s="6"/>
    </row>
    <row r="448" ht="18" customHeight="1" spans="2:28">
      <c r="B448" s="182" t="s">
        <v>852</v>
      </c>
      <c r="C448" s="165">
        <v>696750581</v>
      </c>
      <c r="D448" s="165" t="s">
        <v>853</v>
      </c>
      <c r="E448" s="165">
        <v>16741725526</v>
      </c>
      <c r="F448" s="165" t="s">
        <v>27</v>
      </c>
      <c r="G448" s="165">
        <v>1000</v>
      </c>
      <c r="H448" s="183">
        <v>18327671812</v>
      </c>
      <c r="I448" s="165" t="s">
        <v>247</v>
      </c>
      <c r="J448" s="199" t="s">
        <v>103</v>
      </c>
      <c r="K448" s="189" t="s">
        <v>298</v>
      </c>
      <c r="L448" s="182" t="s">
        <v>852</v>
      </c>
      <c r="M448" s="190">
        <v>5058.68</v>
      </c>
      <c r="N448" s="190"/>
      <c r="O448" s="195"/>
      <c r="P448" s="196"/>
      <c r="Q448" s="189" t="s">
        <v>31</v>
      </c>
      <c r="R448" s="205">
        <v>43900</v>
      </c>
      <c r="S448" s="8" t="s">
        <v>831</v>
      </c>
      <c r="T448" s="6"/>
      <c r="U448" s="6"/>
      <c r="V448" s="6"/>
      <c r="W448" s="6"/>
      <c r="X448" s="6"/>
      <c r="Y448" s="6"/>
      <c r="Z448" s="6"/>
      <c r="AA448" s="6"/>
      <c r="AB448" s="6"/>
    </row>
    <row r="449" ht="18" customHeight="1" spans="2:28">
      <c r="B449" s="182" t="s">
        <v>854</v>
      </c>
      <c r="C449" s="165">
        <v>504174990</v>
      </c>
      <c r="D449" s="165" t="s">
        <v>855</v>
      </c>
      <c r="E449" s="165">
        <v>16741725527</v>
      </c>
      <c r="F449" s="165" t="s">
        <v>27</v>
      </c>
      <c r="G449" s="165">
        <v>1000</v>
      </c>
      <c r="H449" s="183">
        <v>18327671812</v>
      </c>
      <c r="I449" s="165" t="s">
        <v>247</v>
      </c>
      <c r="J449" s="199" t="s">
        <v>103</v>
      </c>
      <c r="K449" s="189" t="s">
        <v>298</v>
      </c>
      <c r="L449" s="182" t="s">
        <v>854</v>
      </c>
      <c r="M449" s="190">
        <v>4966.34</v>
      </c>
      <c r="N449" s="190"/>
      <c r="O449" s="195"/>
      <c r="P449" s="196"/>
      <c r="Q449" s="189" t="s">
        <v>31</v>
      </c>
      <c r="R449" s="205">
        <v>43900</v>
      </c>
      <c r="S449" s="8" t="s">
        <v>856</v>
      </c>
      <c r="T449" s="6"/>
      <c r="U449" s="6"/>
      <c r="V449" s="6"/>
      <c r="W449" s="6"/>
      <c r="X449" s="6"/>
      <c r="Y449" s="6"/>
      <c r="Z449" s="6"/>
      <c r="AA449" s="6"/>
      <c r="AB449" s="6"/>
    </row>
    <row r="450" ht="18" customHeight="1" spans="2:28">
      <c r="B450" s="182" t="s">
        <v>857</v>
      </c>
      <c r="C450" s="165">
        <v>966263586</v>
      </c>
      <c r="D450" s="165" t="s">
        <v>858</v>
      </c>
      <c r="E450" s="165">
        <v>17136315118</v>
      </c>
      <c r="F450" s="165" t="s">
        <v>27</v>
      </c>
      <c r="G450" s="165">
        <v>1000</v>
      </c>
      <c r="H450" s="183">
        <v>18771691121</v>
      </c>
      <c r="I450" s="165" t="s">
        <v>258</v>
      </c>
      <c r="J450" s="199" t="s">
        <v>103</v>
      </c>
      <c r="K450" s="189" t="s">
        <v>259</v>
      </c>
      <c r="L450" s="182" t="s">
        <v>857</v>
      </c>
      <c r="M450" s="190">
        <v>7942.19</v>
      </c>
      <c r="N450" s="190"/>
      <c r="O450" s="195"/>
      <c r="P450" s="196"/>
      <c r="Q450" s="189" t="s">
        <v>31</v>
      </c>
      <c r="R450" s="205">
        <v>43900</v>
      </c>
      <c r="S450" s="8" t="s">
        <v>847</v>
      </c>
      <c r="T450" s="6"/>
      <c r="U450" s="6"/>
      <c r="V450" s="6"/>
      <c r="W450" s="6"/>
      <c r="X450" s="6"/>
      <c r="Y450" s="6"/>
      <c r="Z450" s="6"/>
      <c r="AA450" s="6"/>
      <c r="AB450" s="6"/>
    </row>
    <row r="451" ht="18" customHeight="1" spans="2:28">
      <c r="B451" s="184" t="s">
        <v>859</v>
      </c>
      <c r="C451" s="165">
        <v>796629575</v>
      </c>
      <c r="D451" s="165" t="s">
        <v>860</v>
      </c>
      <c r="E451" s="165">
        <v>16741725608</v>
      </c>
      <c r="F451" s="165" t="s">
        <v>27</v>
      </c>
      <c r="G451" s="165">
        <v>1000</v>
      </c>
      <c r="H451" s="183">
        <v>18771678907</v>
      </c>
      <c r="I451" s="165" t="s">
        <v>409</v>
      </c>
      <c r="J451" s="188" t="s">
        <v>109</v>
      </c>
      <c r="K451" s="189" t="s">
        <v>410</v>
      </c>
      <c r="L451" s="184" t="s">
        <v>859</v>
      </c>
      <c r="M451" s="190">
        <v>5057.54</v>
      </c>
      <c r="N451" s="190"/>
      <c r="O451" s="200"/>
      <c r="P451" s="196"/>
      <c r="Q451" s="189" t="s">
        <v>31</v>
      </c>
      <c r="R451" s="205">
        <v>43901</v>
      </c>
      <c r="S451" s="8" t="s">
        <v>828</v>
      </c>
      <c r="T451" s="6"/>
      <c r="U451" s="6"/>
      <c r="V451" s="6"/>
      <c r="W451" s="6"/>
      <c r="X451" s="6"/>
      <c r="Y451" s="6"/>
      <c r="Z451" s="6"/>
      <c r="AA451" s="6"/>
      <c r="AB451" s="6"/>
    </row>
    <row r="452" ht="18" customHeight="1" spans="2:28">
      <c r="B452" s="184" t="s">
        <v>861</v>
      </c>
      <c r="C452" s="165">
        <v>306818383</v>
      </c>
      <c r="D452" s="165" t="s">
        <v>862</v>
      </c>
      <c r="E452" s="165">
        <v>16741725605</v>
      </c>
      <c r="F452" s="165" t="s">
        <v>27</v>
      </c>
      <c r="G452" s="165">
        <v>1000</v>
      </c>
      <c r="H452" s="183">
        <v>18771678907</v>
      </c>
      <c r="I452" s="165" t="s">
        <v>409</v>
      </c>
      <c r="J452" s="188" t="s">
        <v>109</v>
      </c>
      <c r="K452" s="189" t="s">
        <v>410</v>
      </c>
      <c r="L452" s="184" t="s">
        <v>861</v>
      </c>
      <c r="M452" s="190">
        <v>5058.38</v>
      </c>
      <c r="N452" s="190"/>
      <c r="O452" s="200"/>
      <c r="P452" s="196"/>
      <c r="Q452" s="189" t="s">
        <v>31</v>
      </c>
      <c r="R452" s="205">
        <v>43901</v>
      </c>
      <c r="S452" s="8" t="s">
        <v>828</v>
      </c>
      <c r="T452" s="6"/>
      <c r="U452" s="6"/>
      <c r="V452" s="6"/>
      <c r="W452" s="6"/>
      <c r="X452" s="6"/>
      <c r="Y452" s="6"/>
      <c r="Z452" s="6"/>
      <c r="AA452" s="6"/>
      <c r="AB452" s="6"/>
    </row>
    <row r="453" ht="18" customHeight="1" spans="2:28">
      <c r="B453" s="184" t="s">
        <v>863</v>
      </c>
      <c r="C453" s="165">
        <v>583383426</v>
      </c>
      <c r="D453" s="165" t="s">
        <v>864</v>
      </c>
      <c r="E453" s="165">
        <v>16741725623</v>
      </c>
      <c r="F453" s="165" t="s">
        <v>27</v>
      </c>
      <c r="G453" s="165">
        <v>1000</v>
      </c>
      <c r="H453" s="183">
        <v>18771678907</v>
      </c>
      <c r="I453" s="165" t="s">
        <v>409</v>
      </c>
      <c r="J453" s="188" t="s">
        <v>109</v>
      </c>
      <c r="K453" s="189" t="s">
        <v>410</v>
      </c>
      <c r="L453" s="184" t="s">
        <v>863</v>
      </c>
      <c r="M453" s="190">
        <v>4958.8</v>
      </c>
      <c r="N453" s="190"/>
      <c r="O453" s="200"/>
      <c r="P453" s="196"/>
      <c r="Q453" s="189" t="s">
        <v>31</v>
      </c>
      <c r="R453" s="205">
        <v>43901</v>
      </c>
      <c r="S453" s="8" t="s">
        <v>828</v>
      </c>
      <c r="T453" s="6"/>
      <c r="U453" s="6"/>
      <c r="V453" s="6"/>
      <c r="W453" s="6"/>
      <c r="X453" s="6"/>
      <c r="Y453" s="6"/>
      <c r="Z453" s="6"/>
      <c r="AA453" s="6"/>
      <c r="AB453" s="6"/>
    </row>
    <row r="454" ht="18" customHeight="1" spans="2:28">
      <c r="B454" s="182" t="s">
        <v>865</v>
      </c>
      <c r="C454" s="165">
        <v>207586113</v>
      </c>
      <c r="D454" s="165" t="s">
        <v>866</v>
      </c>
      <c r="E454" s="165">
        <v>17192714352</v>
      </c>
      <c r="F454" s="165" t="s">
        <v>27</v>
      </c>
      <c r="G454" s="165">
        <v>1000</v>
      </c>
      <c r="H454" s="183">
        <v>18872118075</v>
      </c>
      <c r="I454" s="165" t="s">
        <v>389</v>
      </c>
      <c r="J454" s="208" t="s">
        <v>170</v>
      </c>
      <c r="K454" s="189" t="s">
        <v>390</v>
      </c>
      <c r="L454" s="182" t="s">
        <v>865</v>
      </c>
      <c r="M454" s="190">
        <v>7947.03</v>
      </c>
      <c r="N454" s="190"/>
      <c r="O454" s="195"/>
      <c r="P454" s="196"/>
      <c r="Q454" s="189" t="s">
        <v>31</v>
      </c>
      <c r="R454" s="179">
        <v>43913</v>
      </c>
      <c r="S454" s="8" t="s">
        <v>867</v>
      </c>
      <c r="T454" s="6"/>
      <c r="U454" s="6"/>
      <c r="V454" s="6"/>
      <c r="W454" s="6"/>
      <c r="X454" s="6"/>
      <c r="Y454" s="6"/>
      <c r="Z454" s="6"/>
      <c r="AA454" s="6"/>
      <c r="AB454" s="6"/>
    </row>
    <row r="455" ht="18" customHeight="1" spans="2:28">
      <c r="B455" s="182" t="s">
        <v>868</v>
      </c>
      <c r="C455" s="165">
        <v>129716832</v>
      </c>
      <c r="D455" s="165" t="s">
        <v>869</v>
      </c>
      <c r="E455" s="165">
        <v>17136314470</v>
      </c>
      <c r="F455" s="165" t="s">
        <v>27</v>
      </c>
      <c r="G455" s="165">
        <v>1000</v>
      </c>
      <c r="H455" s="183">
        <v>18771691121</v>
      </c>
      <c r="I455" s="165" t="s">
        <v>258</v>
      </c>
      <c r="J455" s="199" t="s">
        <v>103</v>
      </c>
      <c r="K455" s="189" t="s">
        <v>259</v>
      </c>
      <c r="L455" s="182" t="s">
        <v>868</v>
      </c>
      <c r="M455" s="190">
        <v>7938.23</v>
      </c>
      <c r="N455" s="190"/>
      <c r="O455" s="195"/>
      <c r="P455" s="196"/>
      <c r="Q455" s="189" t="s">
        <v>31</v>
      </c>
      <c r="R455" s="205">
        <v>43900</v>
      </c>
      <c r="S455" s="8" t="s">
        <v>870</v>
      </c>
      <c r="T455" s="6"/>
      <c r="U455" s="6"/>
      <c r="V455" s="6"/>
      <c r="W455" s="6"/>
      <c r="X455" s="6"/>
      <c r="Y455" s="6"/>
      <c r="Z455" s="6"/>
      <c r="AA455" s="6"/>
      <c r="AB455" s="6"/>
    </row>
    <row r="456" ht="18" customHeight="1" spans="2:28">
      <c r="B456" s="182" t="s">
        <v>871</v>
      </c>
      <c r="C456" s="168">
        <v>486457658</v>
      </c>
      <c r="D456" s="168" t="s">
        <v>872</v>
      </c>
      <c r="E456" s="165">
        <v>17192714960</v>
      </c>
      <c r="F456" s="165" t="s">
        <v>27</v>
      </c>
      <c r="G456" s="165">
        <v>1000</v>
      </c>
      <c r="H456" s="183">
        <v>15072125895</v>
      </c>
      <c r="I456" s="165" t="s">
        <v>680</v>
      </c>
      <c r="J456" s="199" t="s">
        <v>103</v>
      </c>
      <c r="K456" s="189" t="s">
        <v>681</v>
      </c>
      <c r="L456" s="182" t="s">
        <v>871</v>
      </c>
      <c r="M456" s="190">
        <v>5065.98</v>
      </c>
      <c r="N456" s="190"/>
      <c r="O456" s="200"/>
      <c r="P456" s="196"/>
      <c r="Q456" s="189" t="s">
        <v>31</v>
      </c>
      <c r="R456" s="179">
        <v>43920</v>
      </c>
      <c r="S456" s="8" t="s">
        <v>867</v>
      </c>
      <c r="T456" s="6"/>
      <c r="U456" s="6"/>
      <c r="V456" s="6"/>
      <c r="W456" s="6"/>
      <c r="X456" s="6"/>
      <c r="Y456" s="6"/>
      <c r="Z456" s="6"/>
      <c r="AA456" s="6"/>
      <c r="AB456" s="6"/>
    </row>
    <row r="457" ht="18" customHeight="1" spans="2:28">
      <c r="B457" s="184" t="s">
        <v>873</v>
      </c>
      <c r="C457" s="165">
        <v>875185444</v>
      </c>
      <c r="D457" s="165" t="s">
        <v>874</v>
      </c>
      <c r="E457" s="165">
        <v>16741725610</v>
      </c>
      <c r="F457" s="165" t="s">
        <v>27</v>
      </c>
      <c r="G457" s="165">
        <v>1000</v>
      </c>
      <c r="H457" s="183">
        <v>18771678907</v>
      </c>
      <c r="I457" s="165" t="s">
        <v>409</v>
      </c>
      <c r="J457" s="188" t="s">
        <v>109</v>
      </c>
      <c r="K457" s="189" t="s">
        <v>410</v>
      </c>
      <c r="L457" s="184" t="s">
        <v>873</v>
      </c>
      <c r="M457" s="190">
        <v>4958.42</v>
      </c>
      <c r="N457" s="190"/>
      <c r="O457" s="200"/>
      <c r="P457" s="196"/>
      <c r="Q457" s="189" t="s">
        <v>31</v>
      </c>
      <c r="R457" s="205">
        <v>43901</v>
      </c>
      <c r="S457" s="8" t="s">
        <v>867</v>
      </c>
      <c r="T457" s="6"/>
      <c r="U457" s="6"/>
      <c r="V457" s="6"/>
      <c r="W457" s="6"/>
      <c r="X457" s="6"/>
      <c r="Y457" s="6"/>
      <c r="Z457" s="6"/>
      <c r="AA457" s="6"/>
      <c r="AB457" s="6"/>
    </row>
    <row r="458" ht="18" customHeight="1" spans="2:28">
      <c r="B458" s="184" t="s">
        <v>875</v>
      </c>
      <c r="C458" s="165">
        <v>409834317</v>
      </c>
      <c r="D458" s="165" t="s">
        <v>876</v>
      </c>
      <c r="E458" s="165">
        <v>16741725638</v>
      </c>
      <c r="F458" s="165" t="s">
        <v>27</v>
      </c>
      <c r="G458" s="165">
        <v>1000</v>
      </c>
      <c r="H458" s="183">
        <v>18771678907</v>
      </c>
      <c r="I458" s="165" t="s">
        <v>409</v>
      </c>
      <c r="J458" s="209" t="s">
        <v>29</v>
      </c>
      <c r="K458" s="189" t="s">
        <v>410</v>
      </c>
      <c r="L458" s="184" t="s">
        <v>875</v>
      </c>
      <c r="M458" s="190">
        <v>4961.46</v>
      </c>
      <c r="N458" s="190"/>
      <c r="O458" s="200"/>
      <c r="P458" s="196"/>
      <c r="Q458" s="189" t="s">
        <v>31</v>
      </c>
      <c r="R458" s="205">
        <v>43901</v>
      </c>
      <c r="S458" s="8" t="s">
        <v>867</v>
      </c>
      <c r="T458" s="6"/>
      <c r="U458" s="6"/>
      <c r="V458" s="6"/>
      <c r="W458" s="6"/>
      <c r="X458" s="6"/>
      <c r="Y458" s="6"/>
      <c r="Z458" s="6"/>
      <c r="AA458" s="6"/>
      <c r="AB458" s="6"/>
    </row>
    <row r="459" ht="18" customHeight="1" spans="2:28">
      <c r="B459" s="184" t="s">
        <v>877</v>
      </c>
      <c r="C459" s="165">
        <v>377109484</v>
      </c>
      <c r="D459" s="165" t="s">
        <v>878</v>
      </c>
      <c r="E459" s="165">
        <v>16741725637</v>
      </c>
      <c r="F459" s="165" t="s">
        <v>27</v>
      </c>
      <c r="G459" s="165">
        <v>1000</v>
      </c>
      <c r="H459" s="183">
        <v>18771678907</v>
      </c>
      <c r="I459" s="165" t="s">
        <v>409</v>
      </c>
      <c r="J459" s="209" t="s">
        <v>29</v>
      </c>
      <c r="K459" s="189" t="s">
        <v>410</v>
      </c>
      <c r="L459" s="184" t="s">
        <v>877</v>
      </c>
      <c r="M459" s="190">
        <v>4959.54</v>
      </c>
      <c r="N459" s="190"/>
      <c r="O459" s="200"/>
      <c r="P459" s="196"/>
      <c r="Q459" s="189" t="s">
        <v>31</v>
      </c>
      <c r="R459" s="205">
        <v>43901</v>
      </c>
      <c r="S459" s="8" t="s">
        <v>867</v>
      </c>
      <c r="T459" s="6"/>
      <c r="U459" s="6"/>
      <c r="V459" s="6"/>
      <c r="W459" s="6"/>
      <c r="X459" s="6"/>
      <c r="Y459" s="6"/>
      <c r="Z459" s="6"/>
      <c r="AA459" s="6"/>
      <c r="AB459" s="6"/>
    </row>
    <row r="460" ht="18" customHeight="1" spans="2:28">
      <c r="B460" s="184" t="s">
        <v>879</v>
      </c>
      <c r="C460" s="165">
        <v>340207633</v>
      </c>
      <c r="D460" s="165" t="s">
        <v>880</v>
      </c>
      <c r="E460" s="165">
        <v>16741725615</v>
      </c>
      <c r="F460" s="165" t="s">
        <v>27</v>
      </c>
      <c r="G460" s="165">
        <v>1000</v>
      </c>
      <c r="H460" s="183">
        <v>18771678907</v>
      </c>
      <c r="I460" s="165" t="s">
        <v>409</v>
      </c>
      <c r="J460" s="188" t="s">
        <v>109</v>
      </c>
      <c r="K460" s="189" t="s">
        <v>410</v>
      </c>
      <c r="L460" s="184" t="s">
        <v>879</v>
      </c>
      <c r="M460" s="190">
        <v>6579.04</v>
      </c>
      <c r="N460" s="190"/>
      <c r="O460" s="200"/>
      <c r="P460" s="196"/>
      <c r="Q460" s="189" t="s">
        <v>31</v>
      </c>
      <c r="R460" s="205">
        <v>43901</v>
      </c>
      <c r="S460" s="8" t="s">
        <v>867</v>
      </c>
      <c r="T460" s="6"/>
      <c r="U460" s="6"/>
      <c r="V460" s="6"/>
      <c r="W460" s="6"/>
      <c r="X460" s="6"/>
      <c r="Y460" s="6"/>
      <c r="Z460" s="6"/>
      <c r="AA460" s="6"/>
      <c r="AB460" s="6"/>
    </row>
    <row r="461" ht="18" customHeight="1" spans="2:28">
      <c r="B461" s="182" t="s">
        <v>881</v>
      </c>
      <c r="C461" s="165">
        <v>710137487</v>
      </c>
      <c r="D461" s="165" t="s">
        <v>882</v>
      </c>
      <c r="E461" s="165">
        <v>17192710511</v>
      </c>
      <c r="F461" s="165" t="s">
        <v>27</v>
      </c>
      <c r="G461" s="165">
        <v>1000</v>
      </c>
      <c r="H461" s="183">
        <v>13545476959</v>
      </c>
      <c r="I461" s="165" t="s">
        <v>265</v>
      </c>
      <c r="J461" s="188" t="s">
        <v>109</v>
      </c>
      <c r="K461" s="189" t="s">
        <v>266</v>
      </c>
      <c r="L461" s="182" t="s">
        <v>881</v>
      </c>
      <c r="M461" s="190">
        <v>5060.64</v>
      </c>
      <c r="N461" s="190"/>
      <c r="O461" s="191"/>
      <c r="P461" s="192"/>
      <c r="Q461" s="189" t="s">
        <v>31</v>
      </c>
      <c r="R461" s="179">
        <v>43913</v>
      </c>
      <c r="S461" s="87" t="s">
        <v>883</v>
      </c>
      <c r="T461" s="6"/>
      <c r="U461" s="6"/>
      <c r="V461" s="6"/>
      <c r="W461" s="6"/>
      <c r="X461" s="6"/>
      <c r="Y461" s="6"/>
      <c r="Z461" s="6"/>
      <c r="AA461" s="6"/>
      <c r="AB461" s="6"/>
    </row>
    <row r="462" ht="18" customHeight="1" spans="2:28">
      <c r="B462" s="182" t="s">
        <v>884</v>
      </c>
      <c r="C462" s="165">
        <v>683261128</v>
      </c>
      <c r="D462" s="165" t="s">
        <v>885</v>
      </c>
      <c r="E462" s="165">
        <v>17192710415</v>
      </c>
      <c r="F462" s="165" t="s">
        <v>27</v>
      </c>
      <c r="G462" s="165">
        <v>1000</v>
      </c>
      <c r="H462" s="183">
        <v>13545476959</v>
      </c>
      <c r="I462" s="165" t="s">
        <v>265</v>
      </c>
      <c r="J462" s="199" t="s">
        <v>103</v>
      </c>
      <c r="K462" s="189" t="s">
        <v>266</v>
      </c>
      <c r="L462" s="182" t="s">
        <v>884</v>
      </c>
      <c r="M462" s="190">
        <v>4964.5</v>
      </c>
      <c r="N462" s="190"/>
      <c r="O462" s="191"/>
      <c r="P462" s="192"/>
      <c r="Q462" s="189" t="s">
        <v>31</v>
      </c>
      <c r="R462" s="179">
        <v>43913</v>
      </c>
      <c r="S462" s="87" t="s">
        <v>886</v>
      </c>
      <c r="T462" s="6"/>
      <c r="U462" s="6"/>
      <c r="V462" s="6"/>
      <c r="W462" s="6"/>
      <c r="X462" s="6"/>
      <c r="Y462" s="6"/>
      <c r="Z462" s="6"/>
      <c r="AA462" s="6"/>
      <c r="AB462" s="6"/>
    </row>
    <row r="463" ht="18" customHeight="1" spans="2:28">
      <c r="B463" s="182" t="s">
        <v>887</v>
      </c>
      <c r="C463" s="165">
        <v>658506057</v>
      </c>
      <c r="D463" s="165" t="s">
        <v>888</v>
      </c>
      <c r="E463" s="165">
        <v>17192711435</v>
      </c>
      <c r="F463" s="165" t="s">
        <v>27</v>
      </c>
      <c r="G463" s="165">
        <v>1000</v>
      </c>
      <c r="H463" s="183">
        <v>13545476959</v>
      </c>
      <c r="I463" s="165" t="s">
        <v>265</v>
      </c>
      <c r="J463" s="199" t="s">
        <v>103</v>
      </c>
      <c r="K463" s="189" t="s">
        <v>266</v>
      </c>
      <c r="L463" s="182" t="s">
        <v>887</v>
      </c>
      <c r="M463" s="190">
        <v>8139.04</v>
      </c>
      <c r="N463" s="190"/>
      <c r="O463" s="191"/>
      <c r="P463" s="192"/>
      <c r="Q463" s="189" t="s">
        <v>31</v>
      </c>
      <c r="R463" s="179">
        <v>43913</v>
      </c>
      <c r="S463" s="87" t="s">
        <v>889</v>
      </c>
      <c r="T463" s="6"/>
      <c r="U463" s="6"/>
      <c r="V463" s="6"/>
      <c r="W463" s="6"/>
      <c r="X463" s="6"/>
      <c r="Y463" s="6"/>
      <c r="Z463" s="6"/>
      <c r="AA463" s="6"/>
      <c r="AB463" s="6"/>
    </row>
    <row r="464" ht="18" customHeight="1" spans="2:28">
      <c r="B464" s="182" t="s">
        <v>892</v>
      </c>
      <c r="C464" s="165">
        <v>215460169</v>
      </c>
      <c r="D464" s="165" t="s">
        <v>893</v>
      </c>
      <c r="E464" s="165">
        <v>17192714994</v>
      </c>
      <c r="F464" s="165" t="s">
        <v>27</v>
      </c>
      <c r="G464" s="165">
        <v>1000</v>
      </c>
      <c r="H464" s="183">
        <v>18672882330</v>
      </c>
      <c r="I464" s="165" t="s">
        <v>361</v>
      </c>
      <c r="J464" s="193" t="s">
        <v>367</v>
      </c>
      <c r="K464" s="189" t="s">
        <v>362</v>
      </c>
      <c r="L464" s="182" t="s">
        <v>892</v>
      </c>
      <c r="M464" s="190">
        <v>5155.54</v>
      </c>
      <c r="N464" s="190"/>
      <c r="O464" s="191"/>
      <c r="P464" s="192"/>
      <c r="Q464" s="189" t="s">
        <v>31</v>
      </c>
      <c r="R464" s="179">
        <v>43913</v>
      </c>
      <c r="S464" s="87" t="s">
        <v>883</v>
      </c>
      <c r="T464" s="6"/>
      <c r="U464" s="6"/>
      <c r="V464" s="6"/>
      <c r="W464" s="6"/>
      <c r="X464" s="6"/>
      <c r="Y464" s="6"/>
      <c r="Z464" s="6"/>
      <c r="AA464" s="6"/>
      <c r="AB464" s="6"/>
    </row>
    <row r="465" ht="18" customHeight="1" spans="2:28">
      <c r="B465" s="182" t="s">
        <v>894</v>
      </c>
      <c r="C465" s="165">
        <v>826734945</v>
      </c>
      <c r="D465" s="165" t="s">
        <v>895</v>
      </c>
      <c r="E465" s="165">
        <v>17192714968</v>
      </c>
      <c r="F465" s="165" t="s">
        <v>27</v>
      </c>
      <c r="G465" s="165">
        <v>1000</v>
      </c>
      <c r="H465" s="183">
        <v>18672882330</v>
      </c>
      <c r="I465" s="165" t="s">
        <v>361</v>
      </c>
      <c r="J465" s="193" t="s">
        <v>367</v>
      </c>
      <c r="K465" s="189" t="s">
        <v>362</v>
      </c>
      <c r="L465" s="182" t="s">
        <v>894</v>
      </c>
      <c r="M465" s="190">
        <v>7944.05</v>
      </c>
      <c r="N465" s="190"/>
      <c r="O465" s="191"/>
      <c r="P465" s="192"/>
      <c r="Q465" s="189" t="s">
        <v>31</v>
      </c>
      <c r="R465" s="179">
        <v>43913</v>
      </c>
      <c r="S465" s="87" t="s">
        <v>896</v>
      </c>
      <c r="T465" s="6"/>
      <c r="U465" s="6"/>
      <c r="V465" s="6"/>
      <c r="W465" s="6"/>
      <c r="X465" s="6"/>
      <c r="Y465" s="6"/>
      <c r="Z465" s="6"/>
      <c r="AA465" s="6"/>
      <c r="AB465" s="6"/>
    </row>
    <row r="466" ht="18" customHeight="1" spans="2:28">
      <c r="B466" s="184" t="s">
        <v>897</v>
      </c>
      <c r="C466" s="165">
        <v>326918384</v>
      </c>
      <c r="D466" s="165" t="s">
        <v>898</v>
      </c>
      <c r="E466" s="165">
        <v>16741725478</v>
      </c>
      <c r="F466" s="165" t="s">
        <v>27</v>
      </c>
      <c r="G466" s="165">
        <v>1000</v>
      </c>
      <c r="H466" s="183">
        <v>13545472582</v>
      </c>
      <c r="I466" s="165" t="s">
        <v>370</v>
      </c>
      <c r="J466" s="194" t="s">
        <v>285</v>
      </c>
      <c r="K466" s="189" t="s">
        <v>371</v>
      </c>
      <c r="L466" s="184" t="s">
        <v>897</v>
      </c>
      <c r="M466" s="190">
        <v>7948.63</v>
      </c>
      <c r="N466" s="190"/>
      <c r="O466" s="191"/>
      <c r="P466" s="192"/>
      <c r="Q466" s="189" t="s">
        <v>31</v>
      </c>
      <c r="R466" s="205">
        <v>43902</v>
      </c>
      <c r="S466" s="87" t="s">
        <v>899</v>
      </c>
      <c r="T466" s="6"/>
      <c r="U466" s="6"/>
      <c r="V466" s="6"/>
      <c r="W466" s="6"/>
      <c r="X466" s="6"/>
      <c r="Y466" s="6"/>
      <c r="Z466" s="6"/>
      <c r="AA466" s="6"/>
      <c r="AB466" s="6"/>
    </row>
    <row r="467" ht="18" customHeight="1" spans="2:28">
      <c r="B467" s="184" t="s">
        <v>900</v>
      </c>
      <c r="C467" s="165">
        <v>676343278</v>
      </c>
      <c r="D467" s="165" t="s">
        <v>901</v>
      </c>
      <c r="E467" s="165">
        <v>16741725479</v>
      </c>
      <c r="F467" s="165" t="s">
        <v>27</v>
      </c>
      <c r="G467" s="165">
        <v>1000</v>
      </c>
      <c r="H467" s="183">
        <v>13545472582</v>
      </c>
      <c r="I467" s="165" t="s">
        <v>370</v>
      </c>
      <c r="J467" s="194" t="s">
        <v>285</v>
      </c>
      <c r="K467" s="189" t="s">
        <v>371</v>
      </c>
      <c r="L467" s="184" t="s">
        <v>900</v>
      </c>
      <c r="M467" s="190">
        <v>6249.39</v>
      </c>
      <c r="N467" s="190"/>
      <c r="O467" s="191"/>
      <c r="P467" s="192"/>
      <c r="Q467" s="189" t="s">
        <v>31</v>
      </c>
      <c r="R467" s="205">
        <v>43902</v>
      </c>
      <c r="S467" s="87" t="s">
        <v>899</v>
      </c>
      <c r="T467" s="6"/>
      <c r="U467" s="6"/>
      <c r="V467" s="6"/>
      <c r="W467" s="6"/>
      <c r="X467" s="6"/>
      <c r="Y467" s="6"/>
      <c r="Z467" s="6"/>
      <c r="AA467" s="6"/>
      <c r="AB467" s="6"/>
    </row>
    <row r="468" ht="18" customHeight="1" spans="2:28">
      <c r="B468" s="184" t="s">
        <v>902</v>
      </c>
      <c r="C468" s="165">
        <v>666031702</v>
      </c>
      <c r="D468" s="165" t="s">
        <v>903</v>
      </c>
      <c r="E468" s="165">
        <v>16741725483</v>
      </c>
      <c r="F468" s="165" t="s">
        <v>27</v>
      </c>
      <c r="G468" s="165">
        <v>1000</v>
      </c>
      <c r="H468" s="183">
        <v>13545472582</v>
      </c>
      <c r="I468" s="165" t="s">
        <v>370</v>
      </c>
      <c r="J468" s="194" t="s">
        <v>285</v>
      </c>
      <c r="K468" s="189" t="s">
        <v>371</v>
      </c>
      <c r="L468" s="184" t="s">
        <v>902</v>
      </c>
      <c r="M468" s="190">
        <v>5062.73</v>
      </c>
      <c r="N468" s="190"/>
      <c r="O468" s="195"/>
      <c r="P468" s="196"/>
      <c r="Q468" s="189" t="s">
        <v>31</v>
      </c>
      <c r="R468" s="205">
        <v>43902</v>
      </c>
      <c r="S468" s="87" t="s">
        <v>904</v>
      </c>
      <c r="T468" s="6"/>
      <c r="U468" s="6"/>
      <c r="V468" s="6"/>
      <c r="W468" s="6"/>
      <c r="X468" s="6"/>
      <c r="Y468" s="6"/>
      <c r="Z468" s="6"/>
      <c r="AA468" s="6"/>
      <c r="AB468" s="6"/>
    </row>
    <row r="469" ht="18" customHeight="1" spans="2:28">
      <c r="B469" s="184" t="s">
        <v>905</v>
      </c>
      <c r="C469" s="165">
        <v>953258937</v>
      </c>
      <c r="D469" s="165" t="s">
        <v>906</v>
      </c>
      <c r="E469" s="165">
        <v>16741725506</v>
      </c>
      <c r="F469" s="165" t="s">
        <v>27</v>
      </c>
      <c r="G469" s="165">
        <v>1000</v>
      </c>
      <c r="H469" s="183">
        <v>13545472582</v>
      </c>
      <c r="I469" s="165" t="s">
        <v>370</v>
      </c>
      <c r="J469" s="194" t="s">
        <v>285</v>
      </c>
      <c r="K469" s="189" t="s">
        <v>371</v>
      </c>
      <c r="L469" s="184" t="s">
        <v>905</v>
      </c>
      <c r="M469" s="190">
        <v>4964.74</v>
      </c>
      <c r="N469" s="190"/>
      <c r="O469" s="195"/>
      <c r="P469" s="196"/>
      <c r="Q469" s="189" t="s">
        <v>31</v>
      </c>
      <c r="R469" s="205">
        <v>43902</v>
      </c>
      <c r="S469" s="87" t="s">
        <v>886</v>
      </c>
      <c r="T469" s="6"/>
      <c r="U469" s="6"/>
      <c r="V469" s="6"/>
      <c r="W469" s="6"/>
      <c r="X469" s="6"/>
      <c r="Y469" s="6"/>
      <c r="Z469" s="6"/>
      <c r="AA469" s="6"/>
      <c r="AB469" s="6"/>
    </row>
    <row r="470" ht="18" customHeight="1" spans="2:28">
      <c r="B470" s="184" t="s">
        <v>907</v>
      </c>
      <c r="C470" s="165">
        <v>315215256</v>
      </c>
      <c r="D470" s="165" t="s">
        <v>908</v>
      </c>
      <c r="E470" s="165">
        <v>16741725474</v>
      </c>
      <c r="F470" s="165" t="s">
        <v>27</v>
      </c>
      <c r="G470" s="165">
        <v>1000</v>
      </c>
      <c r="H470" s="183">
        <v>13545472582</v>
      </c>
      <c r="I470" s="165" t="s">
        <v>370</v>
      </c>
      <c r="J470" s="194" t="s">
        <v>285</v>
      </c>
      <c r="K470" s="189" t="s">
        <v>371</v>
      </c>
      <c r="L470" s="184" t="s">
        <v>907</v>
      </c>
      <c r="M470" s="190">
        <v>7936.92</v>
      </c>
      <c r="N470" s="190"/>
      <c r="O470" s="195"/>
      <c r="P470" s="196"/>
      <c r="Q470" s="189" t="s">
        <v>31</v>
      </c>
      <c r="R470" s="205">
        <v>43902</v>
      </c>
      <c r="S470" s="87" t="s">
        <v>909</v>
      </c>
      <c r="T470" s="6"/>
      <c r="U470" s="6"/>
      <c r="V470" s="6"/>
      <c r="W470" s="6"/>
      <c r="X470" s="6"/>
      <c r="Y470" s="6"/>
      <c r="Z470" s="6"/>
      <c r="AA470" s="6"/>
      <c r="AB470" s="6"/>
    </row>
    <row r="471" ht="18" customHeight="1" spans="2:28">
      <c r="B471" s="184" t="s">
        <v>910</v>
      </c>
      <c r="C471" s="165">
        <v>513393706</v>
      </c>
      <c r="D471" s="165" t="s">
        <v>911</v>
      </c>
      <c r="E471" s="165">
        <v>16741725482</v>
      </c>
      <c r="F471" s="165" t="s">
        <v>27</v>
      </c>
      <c r="G471" s="165">
        <v>1000</v>
      </c>
      <c r="H471" s="183">
        <v>13545472582</v>
      </c>
      <c r="I471" s="165" t="s">
        <v>370</v>
      </c>
      <c r="J471" s="194" t="s">
        <v>285</v>
      </c>
      <c r="K471" s="189" t="s">
        <v>371</v>
      </c>
      <c r="L471" s="184" t="s">
        <v>910</v>
      </c>
      <c r="M471" s="190">
        <v>8042.71</v>
      </c>
      <c r="N471" s="190"/>
      <c r="O471" s="195"/>
      <c r="P471" s="196"/>
      <c r="Q471" s="189" t="s">
        <v>31</v>
      </c>
      <c r="R471" s="205">
        <v>43902</v>
      </c>
      <c r="S471" s="87" t="s">
        <v>909</v>
      </c>
      <c r="T471" s="6"/>
      <c r="U471" s="6"/>
      <c r="V471" s="6"/>
      <c r="W471" s="6"/>
      <c r="X471" s="6"/>
      <c r="Y471" s="6"/>
      <c r="Z471" s="6"/>
      <c r="AA471" s="6"/>
      <c r="AB471" s="6"/>
    </row>
    <row r="472" ht="18" customHeight="1" spans="2:28">
      <c r="B472" s="182" t="s">
        <v>912</v>
      </c>
      <c r="C472" s="165">
        <v>209832189</v>
      </c>
      <c r="D472" s="165" t="s">
        <v>913</v>
      </c>
      <c r="E472" s="165">
        <v>16572879521</v>
      </c>
      <c r="F472" s="165" t="s">
        <v>27</v>
      </c>
      <c r="G472" s="165">
        <v>1000</v>
      </c>
      <c r="H472" s="183">
        <v>16602049418</v>
      </c>
      <c r="I472" s="165" t="s">
        <v>377</v>
      </c>
      <c r="J472" s="188" t="s">
        <v>109</v>
      </c>
      <c r="K472" s="189" t="s">
        <v>378</v>
      </c>
      <c r="L472" s="182" t="s">
        <v>912</v>
      </c>
      <c r="M472" s="190">
        <v>9036.72</v>
      </c>
      <c r="N472" s="190"/>
      <c r="O472" s="198"/>
      <c r="P472" s="196"/>
      <c r="Q472" s="189" t="s">
        <v>31</v>
      </c>
      <c r="R472" s="205">
        <v>43902</v>
      </c>
      <c r="S472" s="87" t="s">
        <v>904</v>
      </c>
      <c r="T472" s="6"/>
      <c r="U472" s="6"/>
      <c r="V472" s="6"/>
      <c r="W472" s="6"/>
      <c r="X472" s="6"/>
      <c r="Y472" s="6"/>
      <c r="Z472" s="6"/>
      <c r="AA472" s="6"/>
      <c r="AB472" s="6"/>
    </row>
    <row r="473" ht="18" customHeight="1" spans="2:28">
      <c r="B473" s="182" t="s">
        <v>914</v>
      </c>
      <c r="C473" s="165">
        <v>408146594</v>
      </c>
      <c r="D473" s="165" t="s">
        <v>915</v>
      </c>
      <c r="E473" s="165">
        <v>16572875409</v>
      </c>
      <c r="F473" s="165" t="s">
        <v>27</v>
      </c>
      <c r="G473" s="165">
        <v>1000</v>
      </c>
      <c r="H473" s="183">
        <v>17520439418</v>
      </c>
      <c r="I473" s="165" t="s">
        <v>377</v>
      </c>
      <c r="J473" s="194" t="s">
        <v>285</v>
      </c>
      <c r="K473" s="189" t="s">
        <v>378</v>
      </c>
      <c r="L473" s="182" t="s">
        <v>914</v>
      </c>
      <c r="M473" s="190">
        <v>9035.02</v>
      </c>
      <c r="N473" s="190"/>
      <c r="O473" s="198"/>
      <c r="P473" s="196"/>
      <c r="Q473" s="189" t="s">
        <v>31</v>
      </c>
      <c r="R473" s="205">
        <v>43902</v>
      </c>
      <c r="S473" s="87" t="s">
        <v>904</v>
      </c>
      <c r="T473" s="6"/>
      <c r="U473" s="6"/>
      <c r="V473" s="6"/>
      <c r="W473" s="6"/>
      <c r="X473" s="6"/>
      <c r="Y473" s="6"/>
      <c r="Z473" s="6"/>
      <c r="AA473" s="6"/>
      <c r="AB473" s="6"/>
    </row>
    <row r="474" ht="18" customHeight="1" spans="2:28">
      <c r="B474" s="182" t="s">
        <v>916</v>
      </c>
      <c r="C474" s="165">
        <v>632040172</v>
      </c>
      <c r="D474" s="165" t="s">
        <v>917</v>
      </c>
      <c r="E474" s="165">
        <v>16572203191</v>
      </c>
      <c r="F474" s="165" t="s">
        <v>27</v>
      </c>
      <c r="G474" s="165">
        <v>1000</v>
      </c>
      <c r="H474" s="183">
        <v>17720254512</v>
      </c>
      <c r="I474" s="165" t="s">
        <v>253</v>
      </c>
      <c r="J474" s="199" t="s">
        <v>103</v>
      </c>
      <c r="K474" s="189" t="s">
        <v>254</v>
      </c>
      <c r="L474" s="182" t="s">
        <v>916</v>
      </c>
      <c r="M474" s="190">
        <v>4959.86</v>
      </c>
      <c r="N474" s="190"/>
      <c r="O474" s="198"/>
      <c r="P474" s="196"/>
      <c r="Q474" s="189" t="s">
        <v>31</v>
      </c>
      <c r="R474" s="205">
        <v>43902</v>
      </c>
      <c r="S474" s="87" t="s">
        <v>904</v>
      </c>
      <c r="T474" s="6"/>
      <c r="U474" s="6"/>
      <c r="V474" s="6"/>
      <c r="W474" s="6"/>
      <c r="X474" s="6"/>
      <c r="Y474" s="6"/>
      <c r="Z474" s="6"/>
      <c r="AA474" s="6"/>
      <c r="AB474" s="6"/>
    </row>
    <row r="475" ht="18" customHeight="1" spans="2:28">
      <c r="B475" s="182" t="s">
        <v>918</v>
      </c>
      <c r="C475" s="165">
        <v>165646277</v>
      </c>
      <c r="D475" s="165" t="s">
        <v>919</v>
      </c>
      <c r="E475" s="165">
        <v>16572204408</v>
      </c>
      <c r="F475" s="165" t="s">
        <v>27</v>
      </c>
      <c r="G475" s="165">
        <v>1000</v>
      </c>
      <c r="H475" s="183">
        <v>17720254512</v>
      </c>
      <c r="I475" s="165" t="s">
        <v>253</v>
      </c>
      <c r="J475" s="199" t="s">
        <v>103</v>
      </c>
      <c r="K475" s="189" t="s">
        <v>254</v>
      </c>
      <c r="L475" s="182" t="s">
        <v>918</v>
      </c>
      <c r="M475" s="190">
        <v>5062.7</v>
      </c>
      <c r="N475" s="190"/>
      <c r="O475" s="198"/>
      <c r="P475" s="196"/>
      <c r="Q475" s="189" t="s">
        <v>31</v>
      </c>
      <c r="R475" s="205">
        <v>43902</v>
      </c>
      <c r="S475" s="87" t="s">
        <v>886</v>
      </c>
      <c r="T475" s="6"/>
      <c r="U475" s="6"/>
      <c r="V475" s="6"/>
      <c r="W475" s="6"/>
      <c r="X475" s="6"/>
      <c r="Y475" s="6"/>
      <c r="Z475" s="6"/>
      <c r="AA475" s="6"/>
      <c r="AB475" s="6"/>
    </row>
    <row r="476" ht="18" customHeight="1" spans="2:28">
      <c r="B476" s="182" t="s">
        <v>920</v>
      </c>
      <c r="C476" s="165">
        <v>924026476</v>
      </c>
      <c r="D476" s="165" t="s">
        <v>921</v>
      </c>
      <c r="E476" s="165">
        <v>17192712645</v>
      </c>
      <c r="F476" s="165" t="s">
        <v>27</v>
      </c>
      <c r="G476" s="165">
        <v>1000</v>
      </c>
      <c r="H476" s="183">
        <v>17720254512</v>
      </c>
      <c r="I476" s="165" t="s">
        <v>253</v>
      </c>
      <c r="J476" s="199" t="s">
        <v>103</v>
      </c>
      <c r="K476" s="189" t="s">
        <v>254</v>
      </c>
      <c r="L476" s="182" t="s">
        <v>920</v>
      </c>
      <c r="M476" s="190">
        <v>5065.06</v>
      </c>
      <c r="N476" s="190"/>
      <c r="O476" s="198"/>
      <c r="P476" s="196"/>
      <c r="Q476" s="189" t="s">
        <v>31</v>
      </c>
      <c r="R476" s="179">
        <v>43910</v>
      </c>
      <c r="S476" s="87" t="s">
        <v>886</v>
      </c>
      <c r="T476" s="6"/>
      <c r="U476" s="6"/>
      <c r="V476" s="6"/>
      <c r="W476" s="6"/>
      <c r="X476" s="6"/>
      <c r="Y476" s="6"/>
      <c r="Z476" s="6"/>
      <c r="AA476" s="6"/>
      <c r="AB476" s="6"/>
    </row>
    <row r="477" ht="18" customHeight="1" spans="2:28">
      <c r="B477" s="182" t="s">
        <v>922</v>
      </c>
      <c r="C477" s="165">
        <v>950596110</v>
      </c>
      <c r="D477" s="165" t="s">
        <v>923</v>
      </c>
      <c r="E477" s="165">
        <v>17192714452</v>
      </c>
      <c r="F477" s="165" t="s">
        <v>27</v>
      </c>
      <c r="G477" s="165">
        <v>1000</v>
      </c>
      <c r="H477" s="183">
        <v>18872118075</v>
      </c>
      <c r="I477" s="165" t="s">
        <v>389</v>
      </c>
      <c r="J477" s="208" t="s">
        <v>170</v>
      </c>
      <c r="K477" s="189" t="s">
        <v>390</v>
      </c>
      <c r="L477" s="182" t="s">
        <v>922</v>
      </c>
      <c r="M477" s="190">
        <v>5259.05</v>
      </c>
      <c r="N477" s="190"/>
      <c r="O477" s="210"/>
      <c r="P477" s="192"/>
      <c r="Q477" s="189" t="s">
        <v>31</v>
      </c>
      <c r="R477" s="179">
        <v>43913</v>
      </c>
      <c r="S477" s="87" t="s">
        <v>924</v>
      </c>
      <c r="T477" s="6"/>
      <c r="U477" s="6"/>
      <c r="V477" s="6"/>
      <c r="W477" s="6"/>
      <c r="X477" s="6"/>
      <c r="Y477" s="6"/>
      <c r="Z477" s="6"/>
      <c r="AA477" s="6"/>
      <c r="AB477" s="6"/>
    </row>
    <row r="478" ht="18" customHeight="1" spans="2:28">
      <c r="B478" s="182" t="s">
        <v>925</v>
      </c>
      <c r="C478" s="165">
        <v>200656603</v>
      </c>
      <c r="D478" s="165" t="s">
        <v>926</v>
      </c>
      <c r="E478" s="165">
        <v>16741725517</v>
      </c>
      <c r="F478" s="165" t="s">
        <v>27</v>
      </c>
      <c r="G478" s="165">
        <v>1000</v>
      </c>
      <c r="H478" s="183">
        <v>18327671812</v>
      </c>
      <c r="I478" s="165" t="s">
        <v>247</v>
      </c>
      <c r="J478" s="199" t="s">
        <v>103</v>
      </c>
      <c r="K478" s="189" t="s">
        <v>298</v>
      </c>
      <c r="L478" s="182" t="s">
        <v>925</v>
      </c>
      <c r="M478" s="190">
        <v>5059.66</v>
      </c>
      <c r="N478" s="190"/>
      <c r="O478" s="210"/>
      <c r="P478" s="192"/>
      <c r="Q478" s="189" t="s">
        <v>31</v>
      </c>
      <c r="R478" s="205">
        <v>43900</v>
      </c>
      <c r="S478" s="87" t="s">
        <v>886</v>
      </c>
      <c r="T478" s="6"/>
      <c r="U478" s="6"/>
      <c r="V478" s="6"/>
      <c r="W478" s="6"/>
      <c r="X478" s="6"/>
      <c r="Y478" s="6"/>
      <c r="Z478" s="6"/>
      <c r="AA478" s="6"/>
      <c r="AB478" s="6"/>
    </row>
    <row r="479" ht="18" customHeight="1" spans="2:28">
      <c r="B479" s="182" t="s">
        <v>927</v>
      </c>
      <c r="C479" s="165">
        <v>172633706</v>
      </c>
      <c r="D479" s="165" t="s">
        <v>928</v>
      </c>
      <c r="E479" s="165">
        <v>16741725452</v>
      </c>
      <c r="F479" s="165" t="s">
        <v>27</v>
      </c>
      <c r="G479" s="165">
        <v>1000</v>
      </c>
      <c r="H479" s="183">
        <v>18327671812</v>
      </c>
      <c r="I479" s="165" t="s">
        <v>247</v>
      </c>
      <c r="J479" s="199" t="s">
        <v>103</v>
      </c>
      <c r="K479" s="189" t="s">
        <v>298</v>
      </c>
      <c r="L479" s="182" t="s">
        <v>927</v>
      </c>
      <c r="M479" s="190">
        <v>8046.19</v>
      </c>
      <c r="N479" s="190"/>
      <c r="O479" s="210"/>
      <c r="P479" s="192"/>
      <c r="Q479" s="189" t="s">
        <v>31</v>
      </c>
      <c r="R479" s="205">
        <v>43900</v>
      </c>
      <c r="S479" s="87" t="s">
        <v>929</v>
      </c>
      <c r="T479" s="6"/>
      <c r="U479" s="6"/>
      <c r="V479" s="6"/>
      <c r="W479" s="6"/>
      <c r="X479" s="6"/>
      <c r="Y479" s="6"/>
      <c r="Z479" s="6"/>
      <c r="AA479" s="6"/>
      <c r="AB479" s="6"/>
    </row>
    <row r="480" ht="18" customHeight="1" spans="2:28">
      <c r="B480" s="182" t="s">
        <v>930</v>
      </c>
      <c r="C480" s="165">
        <v>744028099</v>
      </c>
      <c r="D480" s="165" t="s">
        <v>931</v>
      </c>
      <c r="E480" s="165">
        <v>16741725523</v>
      </c>
      <c r="F480" s="165" t="s">
        <v>27</v>
      </c>
      <c r="G480" s="165">
        <v>1000</v>
      </c>
      <c r="H480" s="183">
        <v>18327671812</v>
      </c>
      <c r="I480" s="165" t="s">
        <v>247</v>
      </c>
      <c r="J480" s="199" t="s">
        <v>103</v>
      </c>
      <c r="K480" s="189" t="s">
        <v>298</v>
      </c>
      <c r="L480" s="182" t="s">
        <v>930</v>
      </c>
      <c r="M480" s="190">
        <v>8339.05</v>
      </c>
      <c r="N480" s="190"/>
      <c r="O480" s="210"/>
      <c r="P480" s="192"/>
      <c r="Q480" s="189" t="s">
        <v>31</v>
      </c>
      <c r="R480" s="205">
        <v>43900</v>
      </c>
      <c r="S480" s="87" t="s">
        <v>929</v>
      </c>
      <c r="T480" s="6"/>
      <c r="U480" s="6"/>
      <c r="V480" s="6"/>
      <c r="W480" s="6"/>
      <c r="X480" s="6"/>
      <c r="Y480" s="6"/>
      <c r="Z480" s="6"/>
      <c r="AA480" s="6"/>
      <c r="AB480" s="6"/>
    </row>
    <row r="481" ht="18" customHeight="1" spans="2:28">
      <c r="B481" s="182" t="s">
        <v>932</v>
      </c>
      <c r="C481" s="165">
        <v>365509050</v>
      </c>
      <c r="D481" s="165" t="s">
        <v>933</v>
      </c>
      <c r="E481" s="165">
        <v>17136314500</v>
      </c>
      <c r="F481" s="165" t="s">
        <v>27</v>
      </c>
      <c r="G481" s="165">
        <v>1000</v>
      </c>
      <c r="H481" s="183">
        <v>18771691121</v>
      </c>
      <c r="I481" s="165" t="s">
        <v>258</v>
      </c>
      <c r="J481" s="199" t="s">
        <v>103</v>
      </c>
      <c r="K481" s="189" t="s">
        <v>259</v>
      </c>
      <c r="L481" s="182" t="s">
        <v>932</v>
      </c>
      <c r="M481" s="190">
        <v>5059.75</v>
      </c>
      <c r="N481" s="190"/>
      <c r="O481" s="210"/>
      <c r="P481" s="192"/>
      <c r="Q481" s="189" t="s">
        <v>31</v>
      </c>
      <c r="R481" s="205">
        <v>43900</v>
      </c>
      <c r="S481" s="87" t="s">
        <v>889</v>
      </c>
      <c r="T481" s="6"/>
      <c r="U481" s="6"/>
      <c r="V481" s="6"/>
      <c r="W481" s="6"/>
      <c r="X481" s="6"/>
      <c r="Y481" s="6"/>
      <c r="Z481" s="6"/>
      <c r="AA481" s="6"/>
      <c r="AB481" s="6"/>
    </row>
    <row r="482" ht="18" customHeight="1" spans="2:28">
      <c r="B482" s="182" t="s">
        <v>934</v>
      </c>
      <c r="C482" s="165">
        <v>299124480</v>
      </c>
      <c r="D482" s="165" t="s">
        <v>935</v>
      </c>
      <c r="E482" s="165">
        <v>17136314459</v>
      </c>
      <c r="F482" s="165" t="s">
        <v>27</v>
      </c>
      <c r="G482" s="165">
        <v>1000</v>
      </c>
      <c r="H482" s="183">
        <v>18771691121</v>
      </c>
      <c r="I482" s="165" t="s">
        <v>258</v>
      </c>
      <c r="J482" s="199" t="s">
        <v>103</v>
      </c>
      <c r="K482" s="189" t="s">
        <v>259</v>
      </c>
      <c r="L482" s="182" t="s">
        <v>934</v>
      </c>
      <c r="M482" s="190">
        <v>7737.64</v>
      </c>
      <c r="N482" s="190"/>
      <c r="O482" s="210"/>
      <c r="P482" s="192"/>
      <c r="Q482" s="189" t="s">
        <v>31</v>
      </c>
      <c r="R482" s="205">
        <v>43900</v>
      </c>
      <c r="S482" s="87" t="s">
        <v>889</v>
      </c>
      <c r="T482" s="6"/>
      <c r="U482" s="6"/>
      <c r="V482" s="6"/>
      <c r="W482" s="6"/>
      <c r="X482" s="6"/>
      <c r="Y482" s="6"/>
      <c r="Z482" s="6"/>
      <c r="AA482" s="6"/>
      <c r="AB482" s="6"/>
    </row>
    <row r="483" ht="18" customHeight="1" spans="2:28">
      <c r="B483" s="182" t="s">
        <v>936</v>
      </c>
      <c r="C483" s="165">
        <v>469289271</v>
      </c>
      <c r="D483" s="165" t="s">
        <v>937</v>
      </c>
      <c r="E483" s="165">
        <v>17136314946</v>
      </c>
      <c r="F483" s="165" t="s">
        <v>27</v>
      </c>
      <c r="G483" s="165">
        <v>1000</v>
      </c>
      <c r="H483" s="183">
        <v>18771691121</v>
      </c>
      <c r="I483" s="165" t="s">
        <v>258</v>
      </c>
      <c r="J483" s="199" t="s">
        <v>103</v>
      </c>
      <c r="K483" s="189" t="s">
        <v>259</v>
      </c>
      <c r="L483" s="182" t="s">
        <v>936</v>
      </c>
      <c r="M483" s="190">
        <v>8043.17</v>
      </c>
      <c r="N483" s="190"/>
      <c r="O483" s="210"/>
      <c r="P483" s="192"/>
      <c r="Q483" s="189" t="s">
        <v>31</v>
      </c>
      <c r="R483" s="205">
        <v>43900</v>
      </c>
      <c r="S483" s="87" t="s">
        <v>938</v>
      </c>
      <c r="T483" s="6"/>
      <c r="U483" s="6"/>
      <c r="V483" s="6"/>
      <c r="W483" s="6"/>
      <c r="X483" s="6"/>
      <c r="Y483" s="6"/>
      <c r="Z483" s="6"/>
      <c r="AA483" s="6"/>
      <c r="AB483" s="6"/>
    </row>
    <row r="484" ht="18" customHeight="1" spans="2:28">
      <c r="B484" s="182" t="s">
        <v>939</v>
      </c>
      <c r="C484" s="165">
        <v>638342669</v>
      </c>
      <c r="D484" s="165" t="s">
        <v>940</v>
      </c>
      <c r="E484" s="165">
        <v>17136316497</v>
      </c>
      <c r="F484" s="165" t="s">
        <v>27</v>
      </c>
      <c r="G484" s="165">
        <v>1000</v>
      </c>
      <c r="H484" s="183">
        <v>18771691121</v>
      </c>
      <c r="I484" s="165" t="s">
        <v>258</v>
      </c>
      <c r="J484" s="199" t="s">
        <v>103</v>
      </c>
      <c r="K484" s="189" t="s">
        <v>259</v>
      </c>
      <c r="L484" s="182" t="s">
        <v>939</v>
      </c>
      <c r="M484" s="190">
        <v>7944.15</v>
      </c>
      <c r="N484" s="190"/>
      <c r="O484" s="210"/>
      <c r="P484" s="192"/>
      <c r="Q484" s="189" t="s">
        <v>31</v>
      </c>
      <c r="R484" s="205">
        <v>43900</v>
      </c>
      <c r="S484" s="87" t="s">
        <v>938</v>
      </c>
      <c r="T484" s="6"/>
      <c r="U484" s="6"/>
      <c r="V484" s="6"/>
      <c r="W484" s="6"/>
      <c r="X484" s="6"/>
      <c r="Y484" s="6"/>
      <c r="Z484" s="6"/>
      <c r="AA484" s="6"/>
      <c r="AB484" s="6"/>
    </row>
    <row r="485" ht="18" customHeight="1" spans="2:28">
      <c r="B485" s="182" t="s">
        <v>941</v>
      </c>
      <c r="C485" s="165">
        <v>689940669</v>
      </c>
      <c r="D485" s="165" t="s">
        <v>942</v>
      </c>
      <c r="E485" s="165">
        <v>17038951577</v>
      </c>
      <c r="F485" s="165" t="s">
        <v>27</v>
      </c>
      <c r="G485" s="165">
        <v>1000</v>
      </c>
      <c r="H485" s="183">
        <v>18771691121</v>
      </c>
      <c r="I485" s="165" t="s">
        <v>258</v>
      </c>
      <c r="J485" s="199" t="s">
        <v>103</v>
      </c>
      <c r="K485" s="189" t="s">
        <v>259</v>
      </c>
      <c r="L485" s="182" t="s">
        <v>941</v>
      </c>
      <c r="M485" s="190">
        <v>8044.83</v>
      </c>
      <c r="N485" s="190"/>
      <c r="O485" s="210"/>
      <c r="P485" s="192"/>
      <c r="Q485" s="189" t="s">
        <v>31</v>
      </c>
      <c r="R485" s="205">
        <v>43900</v>
      </c>
      <c r="S485" s="87" t="s">
        <v>938</v>
      </c>
      <c r="T485" s="6"/>
      <c r="U485" s="6"/>
      <c r="V485" s="6"/>
      <c r="W485" s="6"/>
      <c r="X485" s="6"/>
      <c r="Y485" s="6"/>
      <c r="Z485" s="6"/>
      <c r="AA485" s="6"/>
      <c r="AB485" s="6"/>
    </row>
    <row r="486" ht="18" customHeight="1" spans="2:28">
      <c r="B486" s="182" t="s">
        <v>943</v>
      </c>
      <c r="C486" s="165">
        <v>761247535</v>
      </c>
      <c r="D486" s="165" t="s">
        <v>944</v>
      </c>
      <c r="E486" s="165">
        <v>17136317461</v>
      </c>
      <c r="F486" s="165" t="s">
        <v>27</v>
      </c>
      <c r="G486" s="165">
        <v>1000</v>
      </c>
      <c r="H486" s="183">
        <v>18771691121</v>
      </c>
      <c r="I486" s="165" t="s">
        <v>258</v>
      </c>
      <c r="J486" s="199" t="s">
        <v>103</v>
      </c>
      <c r="K486" s="189" t="s">
        <v>259</v>
      </c>
      <c r="L486" s="182" t="s">
        <v>943</v>
      </c>
      <c r="M486" s="190">
        <v>7245.66</v>
      </c>
      <c r="N486" s="190"/>
      <c r="O486" s="210"/>
      <c r="P486" s="192"/>
      <c r="Q486" s="189" t="s">
        <v>31</v>
      </c>
      <c r="R486" s="205">
        <v>43900</v>
      </c>
      <c r="S486" s="87" t="s">
        <v>945</v>
      </c>
      <c r="T486" s="6"/>
      <c r="U486" s="6"/>
      <c r="V486" s="6"/>
      <c r="W486" s="6"/>
      <c r="X486" s="6"/>
      <c r="Y486" s="6"/>
      <c r="Z486" s="6"/>
      <c r="AA486" s="6"/>
      <c r="AB486" s="6"/>
    </row>
    <row r="487" ht="18" customHeight="1" spans="2:28">
      <c r="B487" s="182" t="s">
        <v>946</v>
      </c>
      <c r="C487" s="165">
        <v>230999129</v>
      </c>
      <c r="D487" s="165" t="s">
        <v>947</v>
      </c>
      <c r="E487" s="165">
        <v>17136318499</v>
      </c>
      <c r="F487" s="165" t="s">
        <v>27</v>
      </c>
      <c r="G487" s="165">
        <v>1000</v>
      </c>
      <c r="H487" s="183">
        <v>18771691121</v>
      </c>
      <c r="I487" s="165" t="s">
        <v>258</v>
      </c>
      <c r="J487" s="199" t="s">
        <v>103</v>
      </c>
      <c r="K487" s="189" t="s">
        <v>259</v>
      </c>
      <c r="L487" s="182" t="s">
        <v>946</v>
      </c>
      <c r="M487" s="190">
        <v>8135.73</v>
      </c>
      <c r="N487" s="190"/>
      <c r="O487" s="210"/>
      <c r="P487" s="192"/>
      <c r="Q487" s="189" t="s">
        <v>31</v>
      </c>
      <c r="R487" s="205">
        <v>43900</v>
      </c>
      <c r="S487" s="87" t="s">
        <v>945</v>
      </c>
      <c r="T487" s="6"/>
      <c r="U487" s="6"/>
      <c r="V487" s="6"/>
      <c r="W487" s="6"/>
      <c r="X487" s="6"/>
      <c r="Y487" s="6"/>
      <c r="Z487" s="6"/>
      <c r="AA487" s="6"/>
      <c r="AB487" s="6"/>
    </row>
    <row r="488" ht="18" customHeight="1" spans="2:28">
      <c r="B488" s="182" t="s">
        <v>948</v>
      </c>
      <c r="C488" s="165">
        <v>490799447</v>
      </c>
      <c r="D488" s="165" t="s">
        <v>949</v>
      </c>
      <c r="E488" s="165">
        <v>17187465031</v>
      </c>
      <c r="F488" s="165" t="s">
        <v>27</v>
      </c>
      <c r="G488" s="165">
        <v>1000</v>
      </c>
      <c r="H488" s="183">
        <v>18771691121</v>
      </c>
      <c r="I488" s="165" t="s">
        <v>258</v>
      </c>
      <c r="J488" s="199" t="s">
        <v>103</v>
      </c>
      <c r="K488" s="189" t="s">
        <v>259</v>
      </c>
      <c r="L488" s="182" t="s">
        <v>948</v>
      </c>
      <c r="M488" s="190">
        <v>9132.72</v>
      </c>
      <c r="N488" s="190"/>
      <c r="O488" s="210"/>
      <c r="P488" s="192"/>
      <c r="Q488" s="189" t="s">
        <v>31</v>
      </c>
      <c r="R488" s="205">
        <v>43900</v>
      </c>
      <c r="S488" s="87" t="s">
        <v>950</v>
      </c>
      <c r="T488" s="6"/>
      <c r="U488" s="6"/>
      <c r="V488" s="6"/>
      <c r="W488" s="6"/>
      <c r="X488" s="6"/>
      <c r="Y488" s="6"/>
      <c r="Z488" s="6"/>
      <c r="AA488" s="6"/>
      <c r="AB488" s="6"/>
    </row>
    <row r="489" ht="18" customHeight="1" spans="2:28">
      <c r="B489" s="182" t="s">
        <v>951</v>
      </c>
      <c r="C489" s="165">
        <v>130391043</v>
      </c>
      <c r="D489" s="165" t="s">
        <v>952</v>
      </c>
      <c r="E489" s="165">
        <v>17038924118</v>
      </c>
      <c r="F489" s="165" t="s">
        <v>27</v>
      </c>
      <c r="G489" s="165">
        <v>1000</v>
      </c>
      <c r="H489" s="183">
        <v>18771691121</v>
      </c>
      <c r="I489" s="165" t="s">
        <v>258</v>
      </c>
      <c r="J489" s="199" t="s">
        <v>103</v>
      </c>
      <c r="K489" s="189" t="s">
        <v>259</v>
      </c>
      <c r="L489" s="182" t="s">
        <v>951</v>
      </c>
      <c r="M489" s="190">
        <v>8833.49</v>
      </c>
      <c r="N489" s="190"/>
      <c r="O489" s="210"/>
      <c r="P489" s="192"/>
      <c r="Q489" s="189" t="s">
        <v>31</v>
      </c>
      <c r="R489" s="205">
        <v>43900</v>
      </c>
      <c r="S489" s="87" t="s">
        <v>953</v>
      </c>
      <c r="T489" s="6"/>
      <c r="U489" s="6"/>
      <c r="V489" s="6"/>
      <c r="W489" s="6"/>
      <c r="X489" s="6"/>
      <c r="Y489" s="6"/>
      <c r="Z489" s="6"/>
      <c r="AA489" s="6"/>
      <c r="AB489" s="6"/>
    </row>
    <row r="490" ht="18" customHeight="1" spans="2:28">
      <c r="B490" s="182" t="s">
        <v>954</v>
      </c>
      <c r="C490" s="168">
        <v>179571129</v>
      </c>
      <c r="D490" s="168" t="s">
        <v>955</v>
      </c>
      <c r="E490" s="165">
        <v>17192714824</v>
      </c>
      <c r="F490" s="165" t="s">
        <v>27</v>
      </c>
      <c r="G490" s="165">
        <v>1000</v>
      </c>
      <c r="H490" s="183">
        <v>15072125895</v>
      </c>
      <c r="I490" s="165" t="s">
        <v>680</v>
      </c>
      <c r="J490" s="199" t="s">
        <v>103</v>
      </c>
      <c r="K490" s="189" t="s">
        <v>681</v>
      </c>
      <c r="L490" s="182" t="s">
        <v>954</v>
      </c>
      <c r="M490" s="190">
        <v>5059.81</v>
      </c>
      <c r="N490" s="190"/>
      <c r="O490" s="200"/>
      <c r="P490" s="196"/>
      <c r="Q490" s="189" t="s">
        <v>31</v>
      </c>
      <c r="R490" s="179">
        <v>43913</v>
      </c>
      <c r="S490" s="87" t="s">
        <v>883</v>
      </c>
      <c r="T490" s="6"/>
      <c r="U490" s="6"/>
      <c r="V490" s="6"/>
      <c r="W490" s="6"/>
      <c r="X490" s="6"/>
      <c r="Y490" s="6"/>
      <c r="Z490" s="6"/>
      <c r="AA490" s="6"/>
      <c r="AB490" s="6"/>
    </row>
    <row r="491" ht="18" customHeight="1" spans="2:28">
      <c r="B491" s="182" t="s">
        <v>956</v>
      </c>
      <c r="C491" s="168">
        <v>587314749</v>
      </c>
      <c r="D491" s="168" t="s">
        <v>957</v>
      </c>
      <c r="E491" s="165">
        <v>17192714853</v>
      </c>
      <c r="F491" s="165" t="s">
        <v>27</v>
      </c>
      <c r="G491" s="165">
        <v>1000</v>
      </c>
      <c r="H491" s="183">
        <v>15072125895</v>
      </c>
      <c r="I491" s="165" t="s">
        <v>680</v>
      </c>
      <c r="J491" s="194" t="s">
        <v>285</v>
      </c>
      <c r="K491" s="189" t="s">
        <v>681</v>
      </c>
      <c r="L491" s="182" t="s">
        <v>956</v>
      </c>
      <c r="M491" s="190">
        <v>8039.97</v>
      </c>
      <c r="N491" s="190"/>
      <c r="O491" s="200"/>
      <c r="P491" s="196"/>
      <c r="Q491" s="214"/>
      <c r="R491" s="215"/>
      <c r="S491" s="87" t="s">
        <v>889</v>
      </c>
      <c r="T491" s="6"/>
      <c r="U491" s="6"/>
      <c r="V491" s="6"/>
      <c r="W491" s="6"/>
      <c r="X491" s="6"/>
      <c r="Y491" s="6"/>
      <c r="Z491" s="6"/>
      <c r="AA491" s="6"/>
      <c r="AB491" s="6"/>
    </row>
    <row r="492" ht="18" customHeight="1" spans="2:28">
      <c r="B492" s="184" t="s">
        <v>958</v>
      </c>
      <c r="C492" s="165">
        <v>574307312</v>
      </c>
      <c r="D492" s="165" t="s">
        <v>959</v>
      </c>
      <c r="E492" s="165">
        <v>16741725622</v>
      </c>
      <c r="F492" s="165" t="s">
        <v>27</v>
      </c>
      <c r="G492" s="165">
        <v>1000</v>
      </c>
      <c r="H492" s="183">
        <v>18771678907</v>
      </c>
      <c r="I492" s="165" t="s">
        <v>409</v>
      </c>
      <c r="J492" s="188" t="s">
        <v>109</v>
      </c>
      <c r="K492" s="189" t="s">
        <v>410</v>
      </c>
      <c r="L492" s="184" t="s">
        <v>958</v>
      </c>
      <c r="M492" s="190">
        <v>4966.47</v>
      </c>
      <c r="N492" s="190"/>
      <c r="O492" s="200"/>
      <c r="P492" s="196"/>
      <c r="Q492" s="189" t="s">
        <v>31</v>
      </c>
      <c r="R492" s="205">
        <v>43901</v>
      </c>
      <c r="S492" s="87" t="s">
        <v>883</v>
      </c>
      <c r="T492" s="6"/>
      <c r="U492" s="6"/>
      <c r="V492" s="6"/>
      <c r="W492" s="6"/>
      <c r="X492" s="6"/>
      <c r="Y492" s="6"/>
      <c r="Z492" s="6"/>
      <c r="AA492" s="6"/>
      <c r="AB492" s="6"/>
    </row>
    <row r="493" ht="18" customHeight="1" spans="2:28">
      <c r="B493" s="184" t="s">
        <v>960</v>
      </c>
      <c r="C493" s="165">
        <v>588646454</v>
      </c>
      <c r="D493" s="165" t="s">
        <v>961</v>
      </c>
      <c r="E493" s="165">
        <v>16741725607</v>
      </c>
      <c r="F493" s="165" t="s">
        <v>27</v>
      </c>
      <c r="G493" s="165">
        <v>1000</v>
      </c>
      <c r="H493" s="183">
        <v>18771678907</v>
      </c>
      <c r="I493" s="165" t="s">
        <v>409</v>
      </c>
      <c r="J493" s="188" t="s">
        <v>109</v>
      </c>
      <c r="K493" s="189" t="s">
        <v>410</v>
      </c>
      <c r="L493" s="184" t="s">
        <v>960</v>
      </c>
      <c r="M493" s="190">
        <v>4959.14</v>
      </c>
      <c r="N493" s="190"/>
      <c r="O493" s="200"/>
      <c r="P493" s="196"/>
      <c r="Q493" s="189" t="s">
        <v>31</v>
      </c>
      <c r="R493" s="205">
        <v>43899</v>
      </c>
      <c r="S493" s="87" t="s">
        <v>886</v>
      </c>
      <c r="T493" s="6"/>
      <c r="U493" s="6"/>
      <c r="V493" s="6"/>
      <c r="W493" s="6"/>
      <c r="X493" s="6"/>
      <c r="Y493" s="6"/>
      <c r="Z493" s="6"/>
      <c r="AA493" s="6"/>
      <c r="AB493" s="6"/>
    </row>
    <row r="494" ht="18" customHeight="1" spans="2:28">
      <c r="B494" s="184" t="s">
        <v>962</v>
      </c>
      <c r="C494" s="165">
        <v>258749863</v>
      </c>
      <c r="D494" s="165" t="s">
        <v>963</v>
      </c>
      <c r="E494" s="165">
        <v>16741725626</v>
      </c>
      <c r="F494" s="165" t="s">
        <v>27</v>
      </c>
      <c r="G494" s="165">
        <v>1000</v>
      </c>
      <c r="H494" s="183">
        <v>18771678907</v>
      </c>
      <c r="I494" s="165" t="s">
        <v>409</v>
      </c>
      <c r="J494" s="209" t="s">
        <v>29</v>
      </c>
      <c r="K494" s="189" t="s">
        <v>410</v>
      </c>
      <c r="L494" s="184" t="s">
        <v>962</v>
      </c>
      <c r="M494" s="190">
        <v>5276.71</v>
      </c>
      <c r="N494" s="190"/>
      <c r="O494" s="200"/>
      <c r="P494" s="196"/>
      <c r="Q494" s="189" t="s">
        <v>31</v>
      </c>
      <c r="R494" s="205">
        <v>43901</v>
      </c>
      <c r="S494" s="87" t="s">
        <v>883</v>
      </c>
      <c r="T494" s="6"/>
      <c r="U494" s="6"/>
      <c r="V494" s="6"/>
      <c r="W494" s="6"/>
      <c r="X494" s="6"/>
      <c r="Y494" s="6"/>
      <c r="Z494" s="6"/>
      <c r="AA494" s="6"/>
      <c r="AB494" s="6"/>
    </row>
    <row r="495" ht="18" customHeight="1" spans="2:28">
      <c r="B495" s="182" t="s">
        <v>964</v>
      </c>
      <c r="C495" s="168">
        <v>768975813</v>
      </c>
      <c r="D495" s="168" t="s">
        <v>965</v>
      </c>
      <c r="E495" s="165">
        <v>16741725284</v>
      </c>
      <c r="F495" s="165" t="s">
        <v>27</v>
      </c>
      <c r="G495" s="165">
        <v>1000</v>
      </c>
      <c r="H495" s="183">
        <v>13545445297</v>
      </c>
      <c r="I495" s="165" t="s">
        <v>313</v>
      </c>
      <c r="J495" s="209" t="s">
        <v>29</v>
      </c>
      <c r="K495" s="189" t="s">
        <v>314</v>
      </c>
      <c r="L495" s="182" t="s">
        <v>964</v>
      </c>
      <c r="M495" s="190">
        <v>7943.19</v>
      </c>
      <c r="N495" s="190"/>
      <c r="O495" s="200"/>
      <c r="P495" s="196"/>
      <c r="Q495" s="189" t="s">
        <v>31</v>
      </c>
      <c r="R495" s="205">
        <v>43899</v>
      </c>
      <c r="S495" s="87" t="s">
        <v>904</v>
      </c>
      <c r="T495" s="6"/>
      <c r="U495" s="6"/>
      <c r="V495" s="6"/>
      <c r="W495" s="6"/>
      <c r="X495" s="6"/>
      <c r="Y495" s="6"/>
      <c r="Z495" s="6"/>
      <c r="AA495" s="6"/>
      <c r="AB495" s="6"/>
    </row>
    <row r="496" ht="18" customHeight="1" spans="2:28">
      <c r="B496" s="182" t="s">
        <v>966</v>
      </c>
      <c r="C496" s="165">
        <v>202968372</v>
      </c>
      <c r="D496" s="165" t="s">
        <v>967</v>
      </c>
      <c r="E496" s="165">
        <v>16741725270</v>
      </c>
      <c r="F496" s="165" t="s">
        <v>27</v>
      </c>
      <c r="G496" s="165">
        <v>1000</v>
      </c>
      <c r="H496" s="183">
        <v>13545445297</v>
      </c>
      <c r="I496" s="165" t="s">
        <v>313</v>
      </c>
      <c r="J496" s="194" t="s">
        <v>285</v>
      </c>
      <c r="K496" s="189" t="s">
        <v>314</v>
      </c>
      <c r="L496" s="182" t="s">
        <v>966</v>
      </c>
      <c r="M496" s="190">
        <v>4957.89</v>
      </c>
      <c r="N496" s="190"/>
      <c r="O496" s="200"/>
      <c r="P496" s="196"/>
      <c r="Q496" s="189" t="s">
        <v>31</v>
      </c>
      <c r="R496" s="205">
        <v>43902</v>
      </c>
      <c r="S496" s="87" t="s">
        <v>968</v>
      </c>
      <c r="T496" s="6"/>
      <c r="U496" s="6"/>
      <c r="V496" s="6"/>
      <c r="W496" s="6"/>
      <c r="X496" s="6"/>
      <c r="Y496" s="6"/>
      <c r="Z496" s="6"/>
      <c r="AA496" s="6"/>
      <c r="AB496" s="6"/>
    </row>
    <row r="497" ht="18" customHeight="1" spans="2:28">
      <c r="B497" s="182" t="s">
        <v>969</v>
      </c>
      <c r="C497" s="165">
        <v>915979170</v>
      </c>
      <c r="D497" s="165" t="s">
        <v>970</v>
      </c>
      <c r="E497" s="165">
        <v>17136866793</v>
      </c>
      <c r="F497" s="165" t="s">
        <v>107</v>
      </c>
      <c r="G497" s="165">
        <v>1000</v>
      </c>
      <c r="H497" s="183">
        <v>13422075559</v>
      </c>
      <c r="I497" s="165" t="s">
        <v>971</v>
      </c>
      <c r="J497" s="211" t="s">
        <v>29</v>
      </c>
      <c r="K497" s="189" t="s">
        <v>568</v>
      </c>
      <c r="L497" s="182" t="s">
        <v>969</v>
      </c>
      <c r="M497" s="190">
        <v>4961.01</v>
      </c>
      <c r="N497" s="190"/>
      <c r="O497" s="200"/>
      <c r="P497" s="196"/>
      <c r="Q497" s="189" t="s">
        <v>31</v>
      </c>
      <c r="R497" s="205">
        <v>43910</v>
      </c>
      <c r="S497" s="87" t="s">
        <v>886</v>
      </c>
      <c r="T497" s="6"/>
      <c r="U497" s="6"/>
      <c r="V497" s="6"/>
      <c r="W497" s="6"/>
      <c r="X497" s="6"/>
      <c r="Y497" s="6"/>
      <c r="Z497" s="6"/>
      <c r="AA497" s="6"/>
      <c r="AB497" s="6"/>
    </row>
    <row r="498" ht="18" customHeight="1" spans="2:28">
      <c r="B498" s="182" t="s">
        <v>972</v>
      </c>
      <c r="C498" s="165">
        <v>399078587</v>
      </c>
      <c r="D498" s="165" t="s">
        <v>973</v>
      </c>
      <c r="E498" s="165">
        <v>17136866645</v>
      </c>
      <c r="F498" s="165" t="s">
        <v>107</v>
      </c>
      <c r="G498" s="165">
        <v>1000</v>
      </c>
      <c r="H498" s="183">
        <v>13632223538</v>
      </c>
      <c r="I498" s="165" t="s">
        <v>971</v>
      </c>
      <c r="J498" s="199" t="s">
        <v>103</v>
      </c>
      <c r="K498" s="189" t="s">
        <v>568</v>
      </c>
      <c r="L498" s="182" t="s">
        <v>972</v>
      </c>
      <c r="M498" s="190">
        <v>5248.99</v>
      </c>
      <c r="N498" s="190"/>
      <c r="O498" s="200"/>
      <c r="P498" s="196"/>
      <c r="Q498" s="189" t="s">
        <v>31</v>
      </c>
      <c r="R498" s="205">
        <v>43911</v>
      </c>
      <c r="S498" s="87" t="s">
        <v>886</v>
      </c>
      <c r="T498" s="6"/>
      <c r="U498" s="6"/>
      <c r="V498" s="6"/>
      <c r="W498" s="6"/>
      <c r="X498" s="6"/>
      <c r="Y498" s="6"/>
      <c r="Z498" s="6"/>
      <c r="AA498" s="6"/>
      <c r="AB498" s="6"/>
    </row>
    <row r="499" ht="18" customHeight="1" spans="2:28">
      <c r="B499" s="164" t="s">
        <v>974</v>
      </c>
      <c r="C499" s="165">
        <v>331270480</v>
      </c>
      <c r="D499" s="165" t="s">
        <v>975</v>
      </c>
      <c r="E499" s="165">
        <v>17192715414</v>
      </c>
      <c r="F499" s="165" t="s">
        <v>27</v>
      </c>
      <c r="G499" s="165">
        <v>1000</v>
      </c>
      <c r="H499" s="165">
        <v>18672882330</v>
      </c>
      <c r="I499" s="165" t="s">
        <v>361</v>
      </c>
      <c r="J499" s="174" t="s">
        <v>109</v>
      </c>
      <c r="K499" s="168" t="s">
        <v>362</v>
      </c>
      <c r="L499" s="164" t="s">
        <v>974</v>
      </c>
      <c r="M499" s="190">
        <v>7940.12</v>
      </c>
      <c r="N499" s="190"/>
      <c r="O499" s="191"/>
      <c r="P499" s="192"/>
      <c r="Q499" s="189" t="s">
        <v>31</v>
      </c>
      <c r="R499" s="205">
        <v>43912</v>
      </c>
      <c r="S499" s="87" t="s">
        <v>976</v>
      </c>
      <c r="T499" s="6"/>
      <c r="U499" s="6"/>
      <c r="V499" s="6"/>
      <c r="W499" s="6"/>
      <c r="X499" s="6"/>
      <c r="Y499" s="6"/>
      <c r="Z499" s="6"/>
      <c r="AA499" s="6"/>
      <c r="AB499" s="6"/>
    </row>
    <row r="500" ht="18" customHeight="1" spans="2:28">
      <c r="B500" s="181" t="s">
        <v>25</v>
      </c>
      <c r="C500" s="165">
        <v>873188732</v>
      </c>
      <c r="D500" s="165" t="s">
        <v>26</v>
      </c>
      <c r="E500" s="165">
        <v>16741725723</v>
      </c>
      <c r="F500" s="165" t="s">
        <v>27</v>
      </c>
      <c r="G500" s="165">
        <v>1000</v>
      </c>
      <c r="H500" s="165">
        <v>19172865290</v>
      </c>
      <c r="I500" s="165" t="s">
        <v>28</v>
      </c>
      <c r="J500" s="177" t="s">
        <v>29</v>
      </c>
      <c r="K500" s="168" t="s">
        <v>30</v>
      </c>
      <c r="L500" s="181" t="s">
        <v>25</v>
      </c>
      <c r="M500" s="169">
        <v>5061.17</v>
      </c>
      <c r="N500" s="169"/>
      <c r="O500" s="187"/>
      <c r="P500" s="187"/>
      <c r="Q500" s="189" t="s">
        <v>31</v>
      </c>
      <c r="R500" s="205">
        <v>43900</v>
      </c>
      <c r="S500" s="8" t="s">
        <v>1689</v>
      </c>
      <c r="T500" s="6"/>
      <c r="U500" s="6"/>
      <c r="V500" s="6"/>
      <c r="W500" s="6"/>
      <c r="X500" s="6"/>
      <c r="Y500" s="6"/>
      <c r="Z500" s="6"/>
      <c r="AA500" s="6"/>
      <c r="AB500" s="6"/>
    </row>
    <row r="501" ht="18" customHeight="1" spans="2:28">
      <c r="B501" s="181" t="s">
        <v>33</v>
      </c>
      <c r="C501" s="165">
        <v>117413929</v>
      </c>
      <c r="D501" s="165" t="s">
        <v>34</v>
      </c>
      <c r="E501" s="165">
        <v>16741725704</v>
      </c>
      <c r="F501" s="165" t="s">
        <v>27</v>
      </c>
      <c r="G501" s="165">
        <v>1000</v>
      </c>
      <c r="H501" s="165">
        <v>19172865290</v>
      </c>
      <c r="I501" s="165" t="s">
        <v>28</v>
      </c>
      <c r="J501" s="177" t="s">
        <v>29</v>
      </c>
      <c r="K501" s="168" t="s">
        <v>30</v>
      </c>
      <c r="L501" s="181" t="s">
        <v>33</v>
      </c>
      <c r="M501" s="169">
        <v>5751.68</v>
      </c>
      <c r="N501" s="169"/>
      <c r="O501" s="187"/>
      <c r="P501" s="187"/>
      <c r="Q501" s="189" t="s">
        <v>31</v>
      </c>
      <c r="R501" s="205">
        <v>43900</v>
      </c>
      <c r="S501" s="8" t="s">
        <v>1689</v>
      </c>
      <c r="T501" s="6"/>
      <c r="U501" s="6"/>
      <c r="V501" s="6"/>
      <c r="W501" s="6"/>
      <c r="X501" s="6"/>
      <c r="Y501" s="6"/>
      <c r="Z501" s="6"/>
      <c r="AA501" s="6"/>
      <c r="AB501" s="6"/>
    </row>
    <row r="502" ht="18" customHeight="1" spans="2:28">
      <c r="B502" s="181" t="s">
        <v>35</v>
      </c>
      <c r="C502" s="165">
        <v>988774831</v>
      </c>
      <c r="D502" s="165" t="s">
        <v>36</v>
      </c>
      <c r="E502" s="165">
        <v>16741725724</v>
      </c>
      <c r="F502" s="165" t="s">
        <v>27</v>
      </c>
      <c r="G502" s="165">
        <v>1000</v>
      </c>
      <c r="H502" s="165">
        <v>19172865290</v>
      </c>
      <c r="I502" s="165" t="s">
        <v>28</v>
      </c>
      <c r="J502" s="177" t="s">
        <v>29</v>
      </c>
      <c r="K502" s="168" t="s">
        <v>30</v>
      </c>
      <c r="L502" s="181" t="s">
        <v>35</v>
      </c>
      <c r="M502" s="169">
        <v>6542.3</v>
      </c>
      <c r="N502" s="169"/>
      <c r="O502" s="187"/>
      <c r="P502" s="187"/>
      <c r="Q502" s="189" t="s">
        <v>31</v>
      </c>
      <c r="R502" s="205">
        <v>43900</v>
      </c>
      <c r="S502" s="8" t="s">
        <v>1689</v>
      </c>
      <c r="T502" s="6"/>
      <c r="U502" s="6"/>
      <c r="V502" s="6"/>
      <c r="W502" s="6"/>
      <c r="X502" s="6"/>
      <c r="Y502" s="6"/>
      <c r="Z502" s="6"/>
      <c r="AA502" s="6"/>
      <c r="AB502" s="6"/>
    </row>
    <row r="503" ht="18" customHeight="1" spans="2:28">
      <c r="B503" s="181" t="s">
        <v>37</v>
      </c>
      <c r="C503" s="165">
        <v>317719885</v>
      </c>
      <c r="D503" s="165" t="s">
        <v>38</v>
      </c>
      <c r="E503" s="165">
        <v>16741725732</v>
      </c>
      <c r="F503" s="165" t="s">
        <v>27</v>
      </c>
      <c r="G503" s="165">
        <v>1000</v>
      </c>
      <c r="H503" s="165">
        <v>19172865290</v>
      </c>
      <c r="I503" s="165" t="s">
        <v>28</v>
      </c>
      <c r="J503" s="177" t="s">
        <v>29</v>
      </c>
      <c r="K503" s="168" t="s">
        <v>30</v>
      </c>
      <c r="L503" s="181" t="s">
        <v>37</v>
      </c>
      <c r="M503" s="169">
        <v>4961.42</v>
      </c>
      <c r="N503" s="169"/>
      <c r="O503" s="187"/>
      <c r="P503" s="187"/>
      <c r="Q503" s="189" t="s">
        <v>31</v>
      </c>
      <c r="R503" s="205">
        <v>43900</v>
      </c>
      <c r="S503" s="8" t="s">
        <v>1689</v>
      </c>
      <c r="T503" s="6"/>
      <c r="U503" s="6"/>
      <c r="V503" s="6"/>
      <c r="W503" s="6"/>
      <c r="X503" s="6"/>
      <c r="Y503" s="6"/>
      <c r="Z503" s="6"/>
      <c r="AA503" s="6"/>
      <c r="AB503" s="6"/>
    </row>
    <row r="504" ht="18" customHeight="1" spans="2:28">
      <c r="B504" s="181" t="s">
        <v>41</v>
      </c>
      <c r="C504" s="165">
        <v>806416294</v>
      </c>
      <c r="D504" s="165" t="s">
        <v>42</v>
      </c>
      <c r="E504" s="165">
        <v>16741725662</v>
      </c>
      <c r="F504" s="165" t="s">
        <v>27</v>
      </c>
      <c r="G504" s="165">
        <v>1000</v>
      </c>
      <c r="H504" s="165">
        <v>19172865290</v>
      </c>
      <c r="I504" s="165" t="s">
        <v>28</v>
      </c>
      <c r="J504" s="177" t="s">
        <v>29</v>
      </c>
      <c r="K504" s="168" t="s">
        <v>30</v>
      </c>
      <c r="L504" s="181" t="s">
        <v>41</v>
      </c>
      <c r="M504" s="169">
        <v>5060.12</v>
      </c>
      <c r="N504" s="169"/>
      <c r="O504" s="187"/>
      <c r="P504" s="187"/>
      <c r="Q504" s="189" t="s">
        <v>31</v>
      </c>
      <c r="R504" s="205">
        <v>43900</v>
      </c>
      <c r="S504" s="8" t="s">
        <v>1689</v>
      </c>
      <c r="T504" s="6"/>
      <c r="U504" s="6"/>
      <c r="V504" s="6"/>
      <c r="W504" s="6"/>
      <c r="X504" s="6"/>
      <c r="Y504" s="6"/>
      <c r="Z504" s="6"/>
      <c r="AA504" s="6"/>
      <c r="AB504" s="6"/>
    </row>
    <row r="505" ht="18" customHeight="1" spans="2:28">
      <c r="B505" s="181" t="s">
        <v>53</v>
      </c>
      <c r="C505" s="165">
        <v>298287973</v>
      </c>
      <c r="D505" s="165" t="s">
        <v>54</v>
      </c>
      <c r="E505" s="165">
        <v>16741725705</v>
      </c>
      <c r="F505" s="165" t="s">
        <v>27</v>
      </c>
      <c r="G505" s="165">
        <v>1000</v>
      </c>
      <c r="H505" s="165">
        <v>19172865290</v>
      </c>
      <c r="I505" s="165" t="s">
        <v>28</v>
      </c>
      <c r="J505" s="177" t="s">
        <v>29</v>
      </c>
      <c r="K505" s="168" t="s">
        <v>30</v>
      </c>
      <c r="L505" s="181" t="s">
        <v>53</v>
      </c>
      <c r="M505" s="169">
        <v>5064.73</v>
      </c>
      <c r="N505" s="169"/>
      <c r="O505" s="187"/>
      <c r="P505" s="187"/>
      <c r="Q505" s="189" t="s">
        <v>31</v>
      </c>
      <c r="R505" s="205">
        <v>43900</v>
      </c>
      <c r="S505" s="8" t="s">
        <v>1689</v>
      </c>
      <c r="T505" s="6"/>
      <c r="U505" s="6"/>
      <c r="V505" s="6"/>
      <c r="W505" s="6"/>
      <c r="X505" s="6"/>
      <c r="Y505" s="6"/>
      <c r="Z505" s="6"/>
      <c r="AA505" s="6"/>
      <c r="AB505" s="6"/>
    </row>
    <row r="506" ht="18" customHeight="1" spans="2:28">
      <c r="B506" s="181" t="s">
        <v>95</v>
      </c>
      <c r="C506" s="165">
        <v>920180665</v>
      </c>
      <c r="D506" s="165" t="s">
        <v>96</v>
      </c>
      <c r="E506" s="165">
        <v>16741725734</v>
      </c>
      <c r="F506" s="165" t="s">
        <v>27</v>
      </c>
      <c r="G506" s="165">
        <v>1000</v>
      </c>
      <c r="H506" s="165">
        <v>19172865290</v>
      </c>
      <c r="I506" s="165" t="s">
        <v>28</v>
      </c>
      <c r="J506" s="177" t="s">
        <v>29</v>
      </c>
      <c r="K506" s="168" t="s">
        <v>30</v>
      </c>
      <c r="L506" s="181" t="s">
        <v>95</v>
      </c>
      <c r="M506" s="169">
        <v>4958.73</v>
      </c>
      <c r="N506" s="169"/>
      <c r="O506" s="187"/>
      <c r="P506" s="187"/>
      <c r="Q506" s="189" t="s">
        <v>31</v>
      </c>
      <c r="R506" s="205">
        <v>43900</v>
      </c>
      <c r="S506" s="8" t="s">
        <v>1689</v>
      </c>
      <c r="T506" s="6"/>
      <c r="U506" s="6"/>
      <c r="V506" s="6"/>
      <c r="W506" s="6"/>
      <c r="X506" s="6"/>
      <c r="Y506" s="6"/>
      <c r="Z506" s="6"/>
      <c r="AA506" s="6"/>
      <c r="AB506" s="6"/>
    </row>
    <row r="507" s="1" customFormat="1" ht="18" customHeight="1" spans="2:27">
      <c r="B507" s="206" t="s">
        <v>97</v>
      </c>
      <c r="C507" s="207">
        <v>130649544</v>
      </c>
      <c r="D507" s="207" t="s">
        <v>98</v>
      </c>
      <c r="E507" s="207">
        <v>16741725735</v>
      </c>
      <c r="F507" s="207" t="s">
        <v>27</v>
      </c>
      <c r="G507" s="165">
        <v>1000</v>
      </c>
      <c r="H507" s="207">
        <v>19172865290</v>
      </c>
      <c r="I507" s="207" t="s">
        <v>28</v>
      </c>
      <c r="J507" s="212" t="s">
        <v>29</v>
      </c>
      <c r="K507" s="213" t="s">
        <v>30</v>
      </c>
      <c r="L507" s="206" t="s">
        <v>97</v>
      </c>
      <c r="M507" s="169">
        <v>5159.21</v>
      </c>
      <c r="N507" s="169"/>
      <c r="O507" s="187"/>
      <c r="P507" s="187"/>
      <c r="Q507" s="189" t="s">
        <v>31</v>
      </c>
      <c r="R507" s="205">
        <v>43900</v>
      </c>
      <c r="S507" s="8" t="s">
        <v>1689</v>
      </c>
      <c r="T507" s="6"/>
      <c r="U507" s="6"/>
      <c r="V507" s="6"/>
      <c r="W507" s="6"/>
      <c r="X507" s="6"/>
      <c r="Y507" s="6"/>
      <c r="Z507" s="6"/>
      <c r="AA507" s="6"/>
    </row>
    <row r="508" ht="18" customHeight="1" spans="13:27">
      <c r="M508" s="6"/>
      <c r="N508" s="6"/>
      <c r="O508" s="6"/>
      <c r="P508" s="6"/>
      <c r="X508" s="4"/>
      <c r="Z508" s="9"/>
      <c r="AA508" s="4"/>
    </row>
    <row r="509" ht="18" customHeight="1" spans="7:14">
      <c r="G509" s="23">
        <f>SUM(G370:G508)</f>
        <v>138000</v>
      </c>
      <c r="M509" s="47">
        <f>SUM(M370:M508)</f>
        <v>888170.74</v>
      </c>
      <c r="N509" s="4">
        <f>SUM(N370:N508)</f>
        <v>0</v>
      </c>
    </row>
    <row r="510" ht="18" customHeight="1" spans="13:13">
      <c r="M510" s="47">
        <f>M509+N509</f>
        <v>888170.74</v>
      </c>
    </row>
    <row r="511" ht="18" customHeight="1" spans="13:13">
      <c r="M511" s="47"/>
    </row>
    <row r="512" ht="18" customHeight="1" spans="13:13">
      <c r="M512" s="47"/>
    </row>
    <row r="513" ht="18" customHeight="1" spans="13:13">
      <c r="M513" s="47"/>
    </row>
    <row r="514" ht="18" customHeight="1" spans="13:13">
      <c r="M514" s="47"/>
    </row>
    <row r="515" ht="18" customHeight="1" spans="13:13">
      <c r="M515" s="47"/>
    </row>
    <row r="516" ht="18" customHeight="1" spans="13:13">
      <c r="M516" s="47"/>
    </row>
    <row r="517" ht="18" customHeight="1" spans="13:13">
      <c r="M517" s="47"/>
    </row>
    <row r="518" ht="18" customHeight="1" spans="13:13">
      <c r="M518" s="47"/>
    </row>
    <row r="519" ht="18" customHeight="1" spans="28:28">
      <c r="AB519" s="6"/>
    </row>
    <row r="520" ht="18" customHeight="1" spans="9:28">
      <c r="I520" s="6">
        <v>1</v>
      </c>
      <c r="J520" s="6">
        <v>1</v>
      </c>
      <c r="K520" s="7">
        <v>1</v>
      </c>
      <c r="L520" s="8">
        <v>1</v>
      </c>
      <c r="M520" s="112" t="s">
        <v>658</v>
      </c>
      <c r="N520" s="112" t="s">
        <v>977</v>
      </c>
      <c r="O520" s="112" t="s">
        <v>660</v>
      </c>
      <c r="P520" s="112" t="s">
        <v>661</v>
      </c>
      <c r="Q520" s="47" t="s">
        <v>23</v>
      </c>
      <c r="R520" s="178" t="s">
        <v>24</v>
      </c>
      <c r="S520" s="4" t="s">
        <v>1688</v>
      </c>
      <c r="X520" s="4"/>
      <c r="Z520" s="6"/>
      <c r="AA520" s="6"/>
      <c r="AB520" s="6"/>
    </row>
    <row r="521" ht="18" customHeight="1" spans="2:28">
      <c r="B521" s="216" t="s">
        <v>978</v>
      </c>
      <c r="C521" s="217">
        <v>837512951</v>
      </c>
      <c r="D521" s="217" t="s">
        <v>979</v>
      </c>
      <c r="E521" s="217">
        <v>16741725496</v>
      </c>
      <c r="F521" s="217" t="s">
        <v>27</v>
      </c>
      <c r="G521" s="217">
        <v>1000</v>
      </c>
      <c r="H521" s="217">
        <v>13545472582</v>
      </c>
      <c r="I521" s="217" t="s">
        <v>370</v>
      </c>
      <c r="J521" s="227" t="s">
        <v>285</v>
      </c>
      <c r="K521" s="219" t="s">
        <v>371</v>
      </c>
      <c r="L521" s="216" t="s">
        <v>978</v>
      </c>
      <c r="M521" s="228">
        <v>0</v>
      </c>
      <c r="N521" s="94"/>
      <c r="O521" s="229"/>
      <c r="P521" s="94"/>
      <c r="Q521" s="234" t="s">
        <v>31</v>
      </c>
      <c r="R521" s="249">
        <v>43902</v>
      </c>
      <c r="S521" s="8" t="s">
        <v>980</v>
      </c>
      <c r="T521" s="6"/>
      <c r="U521" s="6"/>
      <c r="V521" s="6"/>
      <c r="W521" s="6"/>
      <c r="X521" s="6"/>
      <c r="Y521" s="6"/>
      <c r="Z521" s="6"/>
      <c r="AA521" s="6"/>
      <c r="AB521" s="6"/>
    </row>
    <row r="522" s="1" customFormat="1" ht="19.9" customHeight="1" spans="2:27">
      <c r="B522" s="216" t="s">
        <v>981</v>
      </c>
      <c r="C522" s="217">
        <v>929582944</v>
      </c>
      <c r="D522" s="217" t="s">
        <v>982</v>
      </c>
      <c r="E522" s="217">
        <v>16741725503</v>
      </c>
      <c r="F522" s="217" t="s">
        <v>27</v>
      </c>
      <c r="G522" s="217">
        <v>1000</v>
      </c>
      <c r="H522" s="217">
        <v>13545472582</v>
      </c>
      <c r="I522" s="217" t="s">
        <v>370</v>
      </c>
      <c r="J522" s="227" t="s">
        <v>285</v>
      </c>
      <c r="K522" s="219" t="s">
        <v>371</v>
      </c>
      <c r="L522" s="216" t="s">
        <v>981</v>
      </c>
      <c r="M522" s="228">
        <v>0</v>
      </c>
      <c r="N522" s="94"/>
      <c r="O522" s="229"/>
      <c r="P522" s="94"/>
      <c r="Q522" s="234" t="s">
        <v>31</v>
      </c>
      <c r="R522" s="249">
        <v>43902</v>
      </c>
      <c r="S522" s="8" t="s">
        <v>980</v>
      </c>
      <c r="T522" s="6"/>
      <c r="U522" s="6"/>
      <c r="V522" s="6"/>
      <c r="W522" s="6"/>
      <c r="X522" s="6"/>
      <c r="Y522" s="6"/>
      <c r="Z522" s="6"/>
      <c r="AA522" s="6"/>
    </row>
    <row r="523" ht="18" customHeight="1" spans="2:28">
      <c r="B523" s="218" t="s">
        <v>983</v>
      </c>
      <c r="C523" s="219">
        <v>396656416</v>
      </c>
      <c r="D523" s="219" t="s">
        <v>984</v>
      </c>
      <c r="E523" s="217">
        <v>17102786712</v>
      </c>
      <c r="F523" s="217" t="s">
        <v>27</v>
      </c>
      <c r="G523" s="217">
        <v>1000</v>
      </c>
      <c r="H523" s="217">
        <v>13545435217</v>
      </c>
      <c r="I523" s="217" t="s">
        <v>284</v>
      </c>
      <c r="J523" s="227" t="s">
        <v>285</v>
      </c>
      <c r="K523" s="219" t="s">
        <v>286</v>
      </c>
      <c r="L523" s="218" t="s">
        <v>983</v>
      </c>
      <c r="M523" s="228">
        <v>0</v>
      </c>
      <c r="N523" s="94"/>
      <c r="O523" s="229"/>
      <c r="P523" s="230"/>
      <c r="Q523" s="234" t="s">
        <v>31</v>
      </c>
      <c r="R523" s="249">
        <v>43901</v>
      </c>
      <c r="S523" s="87" t="s">
        <v>985</v>
      </c>
      <c r="T523" s="1"/>
      <c r="U523" s="1"/>
      <c r="V523" s="1"/>
      <c r="W523" s="1"/>
      <c r="X523" s="1"/>
      <c r="Y523" s="1"/>
      <c r="Z523" s="1"/>
      <c r="AA523" s="1"/>
      <c r="AB523" s="6"/>
    </row>
    <row r="524" ht="18" customHeight="1" spans="2:28">
      <c r="B524" s="218" t="s">
        <v>986</v>
      </c>
      <c r="C524" s="217">
        <v>567498651</v>
      </c>
      <c r="D524" s="217" t="s">
        <v>987</v>
      </c>
      <c r="E524" s="217">
        <v>18645604937</v>
      </c>
      <c r="F524" s="217" t="s">
        <v>664</v>
      </c>
      <c r="G524" s="217">
        <v>1000</v>
      </c>
      <c r="H524" s="217">
        <v>17665435181</v>
      </c>
      <c r="I524" s="217" t="s">
        <v>988</v>
      </c>
      <c r="J524" s="231" t="s">
        <v>103</v>
      </c>
      <c r="K524" s="219" t="s">
        <v>989</v>
      </c>
      <c r="L524" s="218" t="s">
        <v>986</v>
      </c>
      <c r="M524" s="94">
        <v>0</v>
      </c>
      <c r="N524" s="94"/>
      <c r="O524" s="94"/>
      <c r="P524" s="94"/>
      <c r="Q524" s="94" t="s">
        <v>31</v>
      </c>
      <c r="R524" s="249">
        <v>43910</v>
      </c>
      <c r="S524" s="87" t="s">
        <v>985</v>
      </c>
      <c r="T524" s="6"/>
      <c r="U524" s="6"/>
      <c r="V524" s="6"/>
      <c r="W524" s="6"/>
      <c r="X524" s="6"/>
      <c r="Y524" s="6"/>
      <c r="Z524" s="6"/>
      <c r="AA524" s="6"/>
      <c r="AB524" s="6"/>
    </row>
    <row r="525" ht="18" customHeight="1" spans="2:28">
      <c r="B525" s="218" t="s">
        <v>990</v>
      </c>
      <c r="C525" s="217">
        <v>365216773</v>
      </c>
      <c r="D525" s="217" t="s">
        <v>991</v>
      </c>
      <c r="E525" s="217">
        <v>17136866654</v>
      </c>
      <c r="F525" s="217" t="s">
        <v>107</v>
      </c>
      <c r="G525" s="217">
        <v>1000</v>
      </c>
      <c r="H525" s="217">
        <v>17665435181</v>
      </c>
      <c r="I525" s="217" t="s">
        <v>988</v>
      </c>
      <c r="J525" s="232" t="s">
        <v>109</v>
      </c>
      <c r="K525" s="219" t="s">
        <v>989</v>
      </c>
      <c r="L525" s="218" t="s">
        <v>990</v>
      </c>
      <c r="M525" s="94">
        <v>0</v>
      </c>
      <c r="N525" s="94"/>
      <c r="O525" s="94"/>
      <c r="P525" s="94"/>
      <c r="Q525" s="94" t="s">
        <v>31</v>
      </c>
      <c r="R525" s="249">
        <v>43910</v>
      </c>
      <c r="S525" s="87" t="s">
        <v>985</v>
      </c>
      <c r="T525" s="6"/>
      <c r="U525" s="6"/>
      <c r="V525" s="6"/>
      <c r="W525" s="6"/>
      <c r="X525" s="6"/>
      <c r="Y525" s="6"/>
      <c r="Z525" s="6"/>
      <c r="AA525" s="6"/>
      <c r="AB525" s="6"/>
    </row>
    <row r="526" ht="18" customHeight="1" spans="2:28">
      <c r="B526" s="218" t="s">
        <v>992</v>
      </c>
      <c r="C526" s="217">
        <v>887955512</v>
      </c>
      <c r="D526" s="217" t="s">
        <v>993</v>
      </c>
      <c r="E526" s="217">
        <v>17136866773</v>
      </c>
      <c r="F526" s="217" t="s">
        <v>107</v>
      </c>
      <c r="G526" s="217">
        <v>1000</v>
      </c>
      <c r="H526" s="217">
        <v>17665435181</v>
      </c>
      <c r="I526" s="217" t="s">
        <v>988</v>
      </c>
      <c r="J526" s="232" t="s">
        <v>109</v>
      </c>
      <c r="K526" s="219" t="s">
        <v>989</v>
      </c>
      <c r="L526" s="218" t="s">
        <v>992</v>
      </c>
      <c r="M526" s="94">
        <v>0.13</v>
      </c>
      <c r="N526" s="94"/>
      <c r="O526" s="94"/>
      <c r="P526" s="94"/>
      <c r="Q526" s="94" t="s">
        <v>31</v>
      </c>
      <c r="R526" s="249">
        <v>43910</v>
      </c>
      <c r="S526" s="87" t="s">
        <v>985</v>
      </c>
      <c r="T526" s="6"/>
      <c r="U526" s="6"/>
      <c r="V526" s="6"/>
      <c r="W526" s="6"/>
      <c r="X526" s="6"/>
      <c r="Y526" s="6"/>
      <c r="Z526" s="6"/>
      <c r="AA526" s="6"/>
      <c r="AB526" s="6"/>
    </row>
    <row r="527" ht="18" customHeight="1" spans="2:28">
      <c r="B527" s="220" t="s">
        <v>994</v>
      </c>
      <c r="C527" s="217">
        <v>130276725</v>
      </c>
      <c r="D527" s="217" t="s">
        <v>995</v>
      </c>
      <c r="E527" s="217">
        <v>16741725504</v>
      </c>
      <c r="F527" s="217" t="s">
        <v>27</v>
      </c>
      <c r="G527" s="221">
        <v>1000</v>
      </c>
      <c r="H527" s="221">
        <v>13545472582</v>
      </c>
      <c r="I527" s="217" t="s">
        <v>370</v>
      </c>
      <c r="J527" s="233" t="s">
        <v>285</v>
      </c>
      <c r="K527" s="234" t="s">
        <v>371</v>
      </c>
      <c r="L527" s="220" t="s">
        <v>994</v>
      </c>
      <c r="M527" s="235">
        <v>0</v>
      </c>
      <c r="N527" s="235"/>
      <c r="O527" s="235"/>
      <c r="P527" s="235"/>
      <c r="Q527" s="234" t="s">
        <v>31</v>
      </c>
      <c r="R527" s="249">
        <v>43902</v>
      </c>
      <c r="S527" s="8" t="s">
        <v>996</v>
      </c>
      <c r="T527" s="6"/>
      <c r="U527" s="6"/>
      <c r="V527" s="6"/>
      <c r="W527" s="6"/>
      <c r="X527" s="6"/>
      <c r="Y527" s="6"/>
      <c r="Z527" s="6"/>
      <c r="AA527" s="6"/>
      <c r="AB527" s="6"/>
    </row>
    <row r="528" ht="18" customHeight="1" spans="2:28">
      <c r="B528" s="220" t="s">
        <v>997</v>
      </c>
      <c r="C528" s="217">
        <v>390732860</v>
      </c>
      <c r="D528" s="217" t="s">
        <v>998</v>
      </c>
      <c r="E528" s="217">
        <v>16741725463</v>
      </c>
      <c r="F528" s="217" t="s">
        <v>27</v>
      </c>
      <c r="G528" s="221">
        <v>1000</v>
      </c>
      <c r="H528" s="221">
        <v>13545472582</v>
      </c>
      <c r="I528" s="217" t="s">
        <v>370</v>
      </c>
      <c r="J528" s="233" t="s">
        <v>285</v>
      </c>
      <c r="K528" s="234" t="s">
        <v>371</v>
      </c>
      <c r="L528" s="220" t="s">
        <v>997</v>
      </c>
      <c r="M528" s="235">
        <v>0.49</v>
      </c>
      <c r="N528" s="235"/>
      <c r="O528" s="235"/>
      <c r="P528" s="235"/>
      <c r="Q528" s="234" t="s">
        <v>31</v>
      </c>
      <c r="R528" s="249">
        <v>43902</v>
      </c>
      <c r="S528" s="8" t="s">
        <v>999</v>
      </c>
      <c r="T528" s="6"/>
      <c r="U528" s="6"/>
      <c r="V528" s="6"/>
      <c r="W528" s="6"/>
      <c r="X528" s="6"/>
      <c r="Y528" s="6"/>
      <c r="Z528" s="6"/>
      <c r="AA528" s="6"/>
      <c r="AB528" s="6"/>
    </row>
    <row r="529" ht="18" customHeight="1" spans="2:28">
      <c r="B529" s="220" t="s">
        <v>1000</v>
      </c>
      <c r="C529" s="217">
        <v>110991842</v>
      </c>
      <c r="D529" s="217" t="s">
        <v>1001</v>
      </c>
      <c r="E529" s="217">
        <v>16741725466</v>
      </c>
      <c r="F529" s="217" t="s">
        <v>27</v>
      </c>
      <c r="G529" s="221">
        <v>1000</v>
      </c>
      <c r="H529" s="221">
        <v>13545472582</v>
      </c>
      <c r="I529" s="217" t="s">
        <v>370</v>
      </c>
      <c r="J529" s="233" t="s">
        <v>285</v>
      </c>
      <c r="K529" s="234" t="s">
        <v>371</v>
      </c>
      <c r="L529" s="220" t="s">
        <v>1000</v>
      </c>
      <c r="M529" s="235">
        <v>0</v>
      </c>
      <c r="N529" s="235"/>
      <c r="O529" s="235"/>
      <c r="P529" s="235"/>
      <c r="Q529" s="234" t="s">
        <v>31</v>
      </c>
      <c r="R529" s="249">
        <v>43902</v>
      </c>
      <c r="S529" s="8" t="s">
        <v>1002</v>
      </c>
      <c r="T529" s="6"/>
      <c r="U529" s="6"/>
      <c r="V529" s="6"/>
      <c r="W529" s="6"/>
      <c r="X529" s="6"/>
      <c r="Y529" s="6"/>
      <c r="Z529" s="6"/>
      <c r="AA529" s="6"/>
      <c r="AB529" s="6"/>
    </row>
    <row r="530" ht="18" customHeight="1" spans="2:28">
      <c r="B530" s="220" t="s">
        <v>1003</v>
      </c>
      <c r="C530" s="217">
        <v>208487261</v>
      </c>
      <c r="D530" s="217" t="s">
        <v>1004</v>
      </c>
      <c r="E530" s="217">
        <v>16741725505</v>
      </c>
      <c r="F530" s="217" t="s">
        <v>27</v>
      </c>
      <c r="G530" s="221">
        <v>1000</v>
      </c>
      <c r="H530" s="221">
        <v>13545472582</v>
      </c>
      <c r="I530" s="217" t="s">
        <v>370</v>
      </c>
      <c r="J530" s="233" t="s">
        <v>285</v>
      </c>
      <c r="K530" s="234" t="s">
        <v>371</v>
      </c>
      <c r="L530" s="220" t="s">
        <v>1003</v>
      </c>
      <c r="M530" s="235">
        <v>0</v>
      </c>
      <c r="N530" s="235"/>
      <c r="O530" s="235"/>
      <c r="P530" s="235"/>
      <c r="Q530" s="234" t="s">
        <v>31</v>
      </c>
      <c r="R530" s="249">
        <v>43902</v>
      </c>
      <c r="S530" s="8" t="s">
        <v>1005</v>
      </c>
      <c r="T530" s="6"/>
      <c r="U530" s="6"/>
      <c r="V530" s="6"/>
      <c r="W530" s="6"/>
      <c r="X530" s="6"/>
      <c r="Y530" s="6"/>
      <c r="Z530" s="6"/>
      <c r="AA530" s="6"/>
      <c r="AB530" s="6"/>
    </row>
    <row r="531" ht="18" customHeight="1" spans="2:28">
      <c r="B531" s="216" t="s">
        <v>1006</v>
      </c>
      <c r="C531" s="217">
        <v>190348641</v>
      </c>
      <c r="D531" s="217" t="s">
        <v>1007</v>
      </c>
      <c r="E531" s="217">
        <v>16741725468</v>
      </c>
      <c r="F531" s="217" t="s">
        <v>27</v>
      </c>
      <c r="G531" s="217">
        <v>1000</v>
      </c>
      <c r="H531" s="217">
        <v>13545472582</v>
      </c>
      <c r="I531" s="217" t="s">
        <v>370</v>
      </c>
      <c r="J531" s="227" t="s">
        <v>285</v>
      </c>
      <c r="K531" s="234" t="s">
        <v>371</v>
      </c>
      <c r="L531" s="216" t="s">
        <v>1006</v>
      </c>
      <c r="M531" s="235">
        <v>0</v>
      </c>
      <c r="N531" s="235"/>
      <c r="O531" s="235"/>
      <c r="P531" s="235"/>
      <c r="Q531" s="234" t="s">
        <v>31</v>
      </c>
      <c r="R531" s="249">
        <v>43902</v>
      </c>
      <c r="S531" s="8" t="s">
        <v>1008</v>
      </c>
      <c r="T531" s="6"/>
      <c r="U531" s="6"/>
      <c r="V531" s="6"/>
      <c r="W531" s="6"/>
      <c r="X531" s="6"/>
      <c r="Y531" s="6"/>
      <c r="Z531" s="6"/>
      <c r="AA531" s="6"/>
      <c r="AB531" s="6"/>
    </row>
    <row r="532" ht="18" customHeight="1" spans="2:28">
      <c r="B532" s="222" t="s">
        <v>1009</v>
      </c>
      <c r="C532" s="217">
        <v>798295988</v>
      </c>
      <c r="D532" s="217" t="s">
        <v>1010</v>
      </c>
      <c r="E532" s="217">
        <v>16572204407</v>
      </c>
      <c r="F532" s="217" t="s">
        <v>27</v>
      </c>
      <c r="G532" s="221">
        <v>1000</v>
      </c>
      <c r="H532" s="221">
        <v>17720254512</v>
      </c>
      <c r="I532" s="217" t="s">
        <v>253</v>
      </c>
      <c r="J532" s="236" t="s">
        <v>103</v>
      </c>
      <c r="K532" s="234" t="s">
        <v>254</v>
      </c>
      <c r="L532" s="222" t="s">
        <v>1009</v>
      </c>
      <c r="M532" s="235">
        <v>0</v>
      </c>
      <c r="N532" s="235"/>
      <c r="O532" s="235"/>
      <c r="P532" s="235"/>
      <c r="Q532" s="234" t="s">
        <v>31</v>
      </c>
      <c r="R532" s="249">
        <v>43902</v>
      </c>
      <c r="S532" s="8" t="s">
        <v>1011</v>
      </c>
      <c r="T532" s="6"/>
      <c r="U532" s="6"/>
      <c r="V532" s="6"/>
      <c r="W532" s="6"/>
      <c r="X532" s="6"/>
      <c r="Y532" s="6"/>
      <c r="Z532" s="6"/>
      <c r="AA532" s="6"/>
      <c r="AB532" s="6"/>
    </row>
    <row r="533" ht="18" customHeight="1" spans="2:28">
      <c r="B533" s="222" t="s">
        <v>1012</v>
      </c>
      <c r="C533" s="217">
        <v>678489800</v>
      </c>
      <c r="D533" s="217" t="s">
        <v>1013</v>
      </c>
      <c r="E533" s="217">
        <v>17192714356</v>
      </c>
      <c r="F533" s="217" t="s">
        <v>27</v>
      </c>
      <c r="G533" s="221">
        <v>1000</v>
      </c>
      <c r="H533" s="221">
        <v>18872118075</v>
      </c>
      <c r="I533" s="217" t="s">
        <v>389</v>
      </c>
      <c r="J533" s="237" t="s">
        <v>170</v>
      </c>
      <c r="K533" s="234" t="s">
        <v>390</v>
      </c>
      <c r="L533" s="222" t="s">
        <v>1012</v>
      </c>
      <c r="M533" s="235">
        <v>0</v>
      </c>
      <c r="N533" s="235"/>
      <c r="O533" s="235"/>
      <c r="P533" s="235"/>
      <c r="Q533" s="234" t="s">
        <v>31</v>
      </c>
      <c r="R533" s="249">
        <v>43913</v>
      </c>
      <c r="S533" s="8" t="s">
        <v>980</v>
      </c>
      <c r="T533" s="6"/>
      <c r="U533" s="6"/>
      <c r="V533" s="6"/>
      <c r="W533" s="6"/>
      <c r="X533" s="6"/>
      <c r="Y533" s="6"/>
      <c r="Z533" s="6"/>
      <c r="AA533" s="6"/>
      <c r="AB533" s="6"/>
    </row>
    <row r="534" ht="18" customHeight="1" spans="2:28">
      <c r="B534" s="218" t="s">
        <v>1014</v>
      </c>
      <c r="C534" s="217">
        <v>317752392</v>
      </c>
      <c r="D534" s="217" t="s">
        <v>1015</v>
      </c>
      <c r="E534" s="217">
        <v>17192714484</v>
      </c>
      <c r="F534" s="217" t="s">
        <v>27</v>
      </c>
      <c r="G534" s="217">
        <v>1000</v>
      </c>
      <c r="H534" s="217">
        <v>18872118075</v>
      </c>
      <c r="I534" s="217" t="s">
        <v>389</v>
      </c>
      <c r="J534" s="238" t="s">
        <v>29</v>
      </c>
      <c r="K534" s="219" t="s">
        <v>390</v>
      </c>
      <c r="L534" s="218" t="s">
        <v>1014</v>
      </c>
      <c r="M534" s="235">
        <v>0</v>
      </c>
      <c r="N534" s="235"/>
      <c r="O534" s="235"/>
      <c r="P534" s="235"/>
      <c r="Q534" s="234" t="s">
        <v>31</v>
      </c>
      <c r="R534" s="249">
        <v>43920</v>
      </c>
      <c r="S534" s="8" t="s">
        <v>1008</v>
      </c>
      <c r="T534" s="6"/>
      <c r="U534" s="6"/>
      <c r="V534" s="6"/>
      <c r="W534" s="6"/>
      <c r="X534" s="6"/>
      <c r="Y534" s="6"/>
      <c r="Z534" s="6"/>
      <c r="AA534" s="6"/>
      <c r="AB534" s="6"/>
    </row>
    <row r="535" ht="18" customHeight="1" spans="2:28">
      <c r="B535" s="222" t="s">
        <v>1016</v>
      </c>
      <c r="C535" s="217">
        <v>448197054</v>
      </c>
      <c r="D535" s="217" t="s">
        <v>1017</v>
      </c>
      <c r="E535" s="217">
        <v>16741725524</v>
      </c>
      <c r="F535" s="217" t="s">
        <v>27</v>
      </c>
      <c r="G535" s="221">
        <v>1000</v>
      </c>
      <c r="H535" s="221">
        <v>18327671812</v>
      </c>
      <c r="I535" s="217" t="s">
        <v>247</v>
      </c>
      <c r="J535" s="236" t="s">
        <v>103</v>
      </c>
      <c r="K535" s="234" t="s">
        <v>298</v>
      </c>
      <c r="L535" s="222" t="s">
        <v>1016</v>
      </c>
      <c r="M535" s="235">
        <v>0</v>
      </c>
      <c r="N535" s="235"/>
      <c r="O535" s="235"/>
      <c r="P535" s="235"/>
      <c r="Q535" s="234" t="s">
        <v>31</v>
      </c>
      <c r="R535" s="249">
        <v>43900</v>
      </c>
      <c r="S535" s="8" t="s">
        <v>980</v>
      </c>
      <c r="T535" s="6"/>
      <c r="U535" s="6"/>
      <c r="V535" s="6"/>
      <c r="W535" s="6"/>
      <c r="X535" s="6"/>
      <c r="Y535" s="6"/>
      <c r="Z535" s="6"/>
      <c r="AA535" s="6"/>
      <c r="AB535" s="6"/>
    </row>
    <row r="536" ht="18" customHeight="1" spans="2:28">
      <c r="B536" s="222" t="s">
        <v>1018</v>
      </c>
      <c r="C536" s="219" t="s">
        <v>1019</v>
      </c>
      <c r="D536" s="219" t="s">
        <v>1020</v>
      </c>
      <c r="E536" s="217">
        <v>16741725258</v>
      </c>
      <c r="F536" s="217" t="s">
        <v>27</v>
      </c>
      <c r="G536" s="221">
        <v>1000</v>
      </c>
      <c r="H536" s="221">
        <v>13545445297</v>
      </c>
      <c r="I536" s="217" t="s">
        <v>313</v>
      </c>
      <c r="J536" s="239" t="s">
        <v>29</v>
      </c>
      <c r="K536" s="234" t="s">
        <v>314</v>
      </c>
      <c r="L536" s="222" t="s">
        <v>1018</v>
      </c>
      <c r="M536" s="235">
        <v>0.01</v>
      </c>
      <c r="N536" s="235"/>
      <c r="O536" s="235"/>
      <c r="P536" s="235"/>
      <c r="Q536" s="234" t="s">
        <v>31</v>
      </c>
      <c r="R536" s="249">
        <v>43900</v>
      </c>
      <c r="S536" s="8" t="s">
        <v>980</v>
      </c>
      <c r="T536" s="6"/>
      <c r="U536" s="6"/>
      <c r="V536" s="6"/>
      <c r="W536" s="6"/>
      <c r="X536" s="6"/>
      <c r="Y536" s="6"/>
      <c r="Z536" s="6"/>
      <c r="AA536" s="6"/>
      <c r="AB536" s="6"/>
    </row>
    <row r="537" ht="18" customHeight="1" spans="2:28">
      <c r="B537" s="222" t="s">
        <v>1021</v>
      </c>
      <c r="C537" s="217">
        <v>373731697</v>
      </c>
      <c r="D537" s="217" t="s">
        <v>1022</v>
      </c>
      <c r="E537" s="217">
        <v>16741725278</v>
      </c>
      <c r="F537" s="217" t="s">
        <v>27</v>
      </c>
      <c r="G537" s="221">
        <v>1000</v>
      </c>
      <c r="H537" s="221">
        <v>13545445297</v>
      </c>
      <c r="I537" s="217" t="s">
        <v>313</v>
      </c>
      <c r="J537" s="233" t="s">
        <v>285</v>
      </c>
      <c r="K537" s="234" t="s">
        <v>314</v>
      </c>
      <c r="L537" s="222" t="s">
        <v>1021</v>
      </c>
      <c r="M537" s="235">
        <v>0</v>
      </c>
      <c r="N537" s="235"/>
      <c r="O537" s="235"/>
      <c r="P537" s="235"/>
      <c r="Q537" s="234" t="s">
        <v>31</v>
      </c>
      <c r="R537" s="249">
        <v>43901</v>
      </c>
      <c r="S537" s="8" t="s">
        <v>980</v>
      </c>
      <c r="T537" s="6"/>
      <c r="U537" s="6"/>
      <c r="V537" s="6"/>
      <c r="W537" s="6"/>
      <c r="X537" s="6"/>
      <c r="Y537" s="6"/>
      <c r="Z537" s="6"/>
      <c r="AA537" s="6"/>
      <c r="AB537" s="6"/>
    </row>
    <row r="538" ht="18" customHeight="1" spans="2:28">
      <c r="B538" s="223" t="s">
        <v>1023</v>
      </c>
      <c r="C538" s="224">
        <v>685840360</v>
      </c>
      <c r="D538" s="224" t="s">
        <v>1024</v>
      </c>
      <c r="E538" s="224">
        <v>17136866507</v>
      </c>
      <c r="F538" s="224" t="s">
        <v>107</v>
      </c>
      <c r="G538" s="224">
        <v>1000</v>
      </c>
      <c r="H538" s="224">
        <v>17665435181</v>
      </c>
      <c r="I538" s="224" t="s">
        <v>988</v>
      </c>
      <c r="J538" s="240" t="s">
        <v>103</v>
      </c>
      <c r="K538" s="226" t="s">
        <v>989</v>
      </c>
      <c r="L538" s="223" t="s">
        <v>1023</v>
      </c>
      <c r="M538" s="241">
        <v>0.3</v>
      </c>
      <c r="N538" s="241"/>
      <c r="O538" s="241"/>
      <c r="P538" s="241"/>
      <c r="Q538" s="241" t="s">
        <v>31</v>
      </c>
      <c r="R538" s="250">
        <v>43910</v>
      </c>
      <c r="S538" s="87" t="s">
        <v>1025</v>
      </c>
      <c r="T538" s="6"/>
      <c r="U538" s="6"/>
      <c r="V538" s="6"/>
      <c r="W538" s="6"/>
      <c r="X538" s="6"/>
      <c r="Y538" s="6"/>
      <c r="Z538" s="6"/>
      <c r="AA538" s="6"/>
      <c r="AB538" s="6"/>
    </row>
    <row r="539" ht="18" customHeight="1" spans="2:28">
      <c r="B539" s="223" t="s">
        <v>1026</v>
      </c>
      <c r="C539" s="224">
        <v>659619483</v>
      </c>
      <c r="D539" s="224" t="s">
        <v>1027</v>
      </c>
      <c r="E539" s="224">
        <v>17136866718</v>
      </c>
      <c r="F539" s="224" t="s">
        <v>107</v>
      </c>
      <c r="G539" s="224">
        <v>1000</v>
      </c>
      <c r="H539" s="224">
        <v>17665435181</v>
      </c>
      <c r="I539" s="224" t="s">
        <v>988</v>
      </c>
      <c r="J539" s="240" t="s">
        <v>103</v>
      </c>
      <c r="K539" s="226" t="s">
        <v>989</v>
      </c>
      <c r="L539" s="223" t="s">
        <v>1026</v>
      </c>
      <c r="M539" s="241">
        <v>0.88</v>
      </c>
      <c r="N539" s="241"/>
      <c r="O539" s="241"/>
      <c r="P539" s="241"/>
      <c r="Q539" s="241" t="s">
        <v>31</v>
      </c>
      <c r="R539" s="250">
        <v>43910</v>
      </c>
      <c r="S539" s="87" t="s">
        <v>1025</v>
      </c>
      <c r="T539" s="6"/>
      <c r="U539" s="6"/>
      <c r="V539" s="6"/>
      <c r="W539" s="6"/>
      <c r="X539" s="6"/>
      <c r="Y539" s="6"/>
      <c r="Z539" s="6"/>
      <c r="AA539" s="6"/>
      <c r="AB539" s="6"/>
    </row>
    <row r="540" ht="18" customHeight="1" spans="2:28">
      <c r="B540" s="223" t="s">
        <v>1028</v>
      </c>
      <c r="C540" s="224">
        <v>699138387</v>
      </c>
      <c r="D540" s="224" t="s">
        <v>1029</v>
      </c>
      <c r="E540" s="224">
        <v>17192710821</v>
      </c>
      <c r="F540" s="224" t="s">
        <v>27</v>
      </c>
      <c r="G540" s="224">
        <v>1000</v>
      </c>
      <c r="H540" s="224">
        <v>13545476959</v>
      </c>
      <c r="I540" s="224" t="s">
        <v>265</v>
      </c>
      <c r="J540" s="242" t="s">
        <v>109</v>
      </c>
      <c r="K540" s="226" t="s">
        <v>266</v>
      </c>
      <c r="L540" s="223" t="s">
        <v>1028</v>
      </c>
      <c r="M540" s="241">
        <v>0</v>
      </c>
      <c r="N540" s="241"/>
      <c r="O540" s="241"/>
      <c r="P540" s="241"/>
      <c r="Q540" s="226" t="s">
        <v>31</v>
      </c>
      <c r="R540" s="250">
        <v>43910</v>
      </c>
      <c r="S540" s="433" t="s">
        <v>1030</v>
      </c>
      <c r="T540" s="6"/>
      <c r="U540" s="6"/>
      <c r="V540" s="6"/>
      <c r="W540" s="6"/>
      <c r="X540" s="6"/>
      <c r="Y540" s="6"/>
      <c r="Z540" s="6"/>
      <c r="AA540" s="6"/>
      <c r="AB540" s="6"/>
    </row>
    <row r="541" ht="18" customHeight="1" spans="2:28">
      <c r="B541" s="223" t="s">
        <v>1031</v>
      </c>
      <c r="C541" s="224">
        <v>509326095</v>
      </c>
      <c r="D541" s="224" t="s">
        <v>1032</v>
      </c>
      <c r="E541" s="224">
        <v>17192710831</v>
      </c>
      <c r="F541" s="224" t="s">
        <v>27</v>
      </c>
      <c r="G541" s="224">
        <v>1000</v>
      </c>
      <c r="H541" s="224">
        <v>13545476959</v>
      </c>
      <c r="I541" s="224" t="s">
        <v>265</v>
      </c>
      <c r="J541" s="242" t="s">
        <v>109</v>
      </c>
      <c r="K541" s="226" t="s">
        <v>266</v>
      </c>
      <c r="L541" s="223" t="s">
        <v>1031</v>
      </c>
      <c r="M541" s="241">
        <v>0</v>
      </c>
      <c r="N541" s="241"/>
      <c r="O541" s="241"/>
      <c r="P541" s="241"/>
      <c r="Q541" s="226" t="s">
        <v>31</v>
      </c>
      <c r="R541" s="250">
        <v>43910</v>
      </c>
      <c r="S541" s="433" t="s">
        <v>1030</v>
      </c>
      <c r="T541" s="6"/>
      <c r="U541" s="6"/>
      <c r="V541" s="6"/>
      <c r="W541" s="6"/>
      <c r="X541" s="6"/>
      <c r="Y541" s="6"/>
      <c r="Z541" s="6"/>
      <c r="AA541" s="6"/>
      <c r="AB541" s="6"/>
    </row>
    <row r="542" ht="18" customHeight="1" spans="2:28">
      <c r="B542" s="223" t="s">
        <v>1033</v>
      </c>
      <c r="C542" s="224">
        <v>390578471</v>
      </c>
      <c r="D542" s="224" t="s">
        <v>1034</v>
      </c>
      <c r="E542" s="224">
        <v>17192711424</v>
      </c>
      <c r="F542" s="224" t="s">
        <v>27</v>
      </c>
      <c r="G542" s="224">
        <v>1000</v>
      </c>
      <c r="H542" s="224">
        <v>13545476959</v>
      </c>
      <c r="I542" s="224" t="s">
        <v>265</v>
      </c>
      <c r="J542" s="240" t="s">
        <v>103</v>
      </c>
      <c r="K542" s="226" t="s">
        <v>266</v>
      </c>
      <c r="L542" s="223" t="s">
        <v>1033</v>
      </c>
      <c r="M542" s="241">
        <v>0</v>
      </c>
      <c r="N542" s="241"/>
      <c r="O542" s="241"/>
      <c r="P542" s="241"/>
      <c r="Q542" s="226" t="s">
        <v>31</v>
      </c>
      <c r="R542" s="250">
        <v>43910</v>
      </c>
      <c r="S542" s="433" t="s">
        <v>1030</v>
      </c>
      <c r="T542" s="6"/>
      <c r="U542" s="6"/>
      <c r="V542" s="6"/>
      <c r="W542" s="6"/>
      <c r="X542" s="6"/>
      <c r="Y542" s="6"/>
      <c r="Z542" s="6"/>
      <c r="AA542" s="6"/>
      <c r="AB542" s="6"/>
    </row>
    <row r="543" ht="18" customHeight="1" spans="2:28">
      <c r="B543" s="223" t="s">
        <v>1035</v>
      </c>
      <c r="C543" s="224">
        <v>402849151</v>
      </c>
      <c r="D543" s="224" t="s">
        <v>1036</v>
      </c>
      <c r="E543" s="224">
        <v>17192715396</v>
      </c>
      <c r="F543" s="224" t="s">
        <v>27</v>
      </c>
      <c r="G543" s="224">
        <v>1000</v>
      </c>
      <c r="H543" s="224">
        <v>18672882330</v>
      </c>
      <c r="I543" s="224" t="s">
        <v>361</v>
      </c>
      <c r="J543" s="242" t="s">
        <v>109</v>
      </c>
      <c r="K543" s="226" t="s">
        <v>362</v>
      </c>
      <c r="L543" s="223" t="s">
        <v>1035</v>
      </c>
      <c r="M543" s="243">
        <v>100.34</v>
      </c>
      <c r="N543" s="243"/>
      <c r="O543" s="243">
        <v>100.34</v>
      </c>
      <c r="P543" s="241"/>
      <c r="Q543" s="226" t="s">
        <v>31</v>
      </c>
      <c r="R543" s="250">
        <v>43910</v>
      </c>
      <c r="S543" s="433" t="s">
        <v>1037</v>
      </c>
      <c r="T543" s="6"/>
      <c r="U543" s="6"/>
      <c r="V543" s="6"/>
      <c r="W543" s="6"/>
      <c r="X543" s="6"/>
      <c r="Y543" s="6"/>
      <c r="Z543" s="6"/>
      <c r="AA543" s="6"/>
      <c r="AB543" s="6"/>
    </row>
    <row r="544" ht="18" customHeight="1" spans="2:28">
      <c r="B544" s="223" t="s">
        <v>1038</v>
      </c>
      <c r="C544" s="224">
        <v>516834208</v>
      </c>
      <c r="D544" s="224" t="s">
        <v>1039</v>
      </c>
      <c r="E544" s="224">
        <v>17192715428</v>
      </c>
      <c r="F544" s="224" t="s">
        <v>27</v>
      </c>
      <c r="G544" s="224">
        <v>1000</v>
      </c>
      <c r="H544" s="224">
        <v>18672882330</v>
      </c>
      <c r="I544" s="224" t="s">
        <v>361</v>
      </c>
      <c r="J544" s="242" t="s">
        <v>109</v>
      </c>
      <c r="K544" s="226" t="s">
        <v>362</v>
      </c>
      <c r="L544" s="223" t="s">
        <v>1038</v>
      </c>
      <c r="M544" s="241">
        <v>0</v>
      </c>
      <c r="N544" s="241"/>
      <c r="O544" s="241"/>
      <c r="P544" s="241"/>
      <c r="Q544" s="226" t="s">
        <v>31</v>
      </c>
      <c r="R544" s="250">
        <v>43910</v>
      </c>
      <c r="S544" s="433" t="s">
        <v>1030</v>
      </c>
      <c r="T544" s="6"/>
      <c r="U544" s="6"/>
      <c r="V544" s="6"/>
      <c r="W544" s="6"/>
      <c r="X544" s="6"/>
      <c r="Y544" s="6"/>
      <c r="Z544" s="6"/>
      <c r="AA544" s="6"/>
      <c r="AB544" s="6"/>
    </row>
    <row r="545" ht="18" customHeight="1" spans="2:28">
      <c r="B545" s="223" t="s">
        <v>1040</v>
      </c>
      <c r="C545" s="224">
        <v>126621449</v>
      </c>
      <c r="D545" s="224" t="s">
        <v>1041</v>
      </c>
      <c r="E545" s="224">
        <v>17192715514</v>
      </c>
      <c r="F545" s="224" t="s">
        <v>27</v>
      </c>
      <c r="G545" s="224">
        <v>1000</v>
      </c>
      <c r="H545" s="224">
        <v>18672882330</v>
      </c>
      <c r="I545" s="224" t="s">
        <v>361</v>
      </c>
      <c r="J545" s="242" t="s">
        <v>109</v>
      </c>
      <c r="K545" s="226" t="s">
        <v>362</v>
      </c>
      <c r="L545" s="223" t="s">
        <v>1040</v>
      </c>
      <c r="M545" s="241">
        <v>0</v>
      </c>
      <c r="N545" s="241"/>
      <c r="O545" s="241"/>
      <c r="P545" s="241"/>
      <c r="Q545" s="226" t="s">
        <v>31</v>
      </c>
      <c r="R545" s="250">
        <v>43910</v>
      </c>
      <c r="S545" s="433" t="s">
        <v>1030</v>
      </c>
      <c r="T545" s="6"/>
      <c r="U545" s="6"/>
      <c r="V545" s="6"/>
      <c r="W545" s="6"/>
      <c r="X545" s="6"/>
      <c r="Y545" s="6"/>
      <c r="Z545" s="6"/>
      <c r="AA545" s="6"/>
      <c r="AB545" s="6"/>
    </row>
    <row r="546" ht="18" customHeight="1" spans="2:28">
      <c r="B546" s="223" t="s">
        <v>1042</v>
      </c>
      <c r="C546" s="224">
        <v>823853406</v>
      </c>
      <c r="D546" s="224" t="s">
        <v>1043</v>
      </c>
      <c r="E546" s="224">
        <v>17192715157</v>
      </c>
      <c r="F546" s="224" t="s">
        <v>27</v>
      </c>
      <c r="G546" s="224">
        <v>1000</v>
      </c>
      <c r="H546" s="224">
        <v>18672882330</v>
      </c>
      <c r="I546" s="224" t="s">
        <v>361</v>
      </c>
      <c r="J546" s="244" t="s">
        <v>367</v>
      </c>
      <c r="K546" s="226" t="s">
        <v>362</v>
      </c>
      <c r="L546" s="223" t="s">
        <v>1042</v>
      </c>
      <c r="M546" s="241">
        <v>0</v>
      </c>
      <c r="N546" s="241"/>
      <c r="O546" s="241"/>
      <c r="P546" s="241"/>
      <c r="Q546" s="226" t="s">
        <v>31</v>
      </c>
      <c r="R546" s="250">
        <v>43910</v>
      </c>
      <c r="S546" s="433" t="s">
        <v>1030</v>
      </c>
      <c r="T546" s="6"/>
      <c r="U546" s="6"/>
      <c r="V546" s="6"/>
      <c r="W546" s="6"/>
      <c r="X546" s="6"/>
      <c r="Y546" s="6"/>
      <c r="Z546" s="6"/>
      <c r="AA546" s="6"/>
      <c r="AB546" s="6"/>
    </row>
    <row r="547" ht="18" customHeight="1" spans="2:28">
      <c r="B547" s="223" t="s">
        <v>1044</v>
      </c>
      <c r="C547" s="224">
        <v>673566175</v>
      </c>
      <c r="D547" s="224" t="s">
        <v>1045</v>
      </c>
      <c r="E547" s="224">
        <v>17192715016</v>
      </c>
      <c r="F547" s="224" t="s">
        <v>27</v>
      </c>
      <c r="G547" s="224">
        <v>1000</v>
      </c>
      <c r="H547" s="224">
        <v>18672882330</v>
      </c>
      <c r="I547" s="224" t="s">
        <v>361</v>
      </c>
      <c r="J547" s="244" t="s">
        <v>367</v>
      </c>
      <c r="K547" s="226" t="s">
        <v>362</v>
      </c>
      <c r="L547" s="223" t="s">
        <v>1044</v>
      </c>
      <c r="M547" s="241">
        <v>0</v>
      </c>
      <c r="N547" s="241"/>
      <c r="O547" s="241"/>
      <c r="P547" s="241"/>
      <c r="Q547" s="226" t="s">
        <v>31</v>
      </c>
      <c r="R547" s="250">
        <v>43910</v>
      </c>
      <c r="S547" s="433" t="s">
        <v>1030</v>
      </c>
      <c r="T547" s="6"/>
      <c r="U547" s="6"/>
      <c r="V547" s="6"/>
      <c r="W547" s="6"/>
      <c r="X547" s="6"/>
      <c r="Y547" s="6"/>
      <c r="Z547" s="6"/>
      <c r="AA547" s="6"/>
      <c r="AB547" s="6"/>
    </row>
    <row r="548" ht="18" customHeight="1" spans="2:28">
      <c r="B548" s="223" t="s">
        <v>1046</v>
      </c>
      <c r="C548" s="224">
        <v>684049329</v>
      </c>
      <c r="D548" s="224" t="s">
        <v>1047</v>
      </c>
      <c r="E548" s="224">
        <v>17192714971</v>
      </c>
      <c r="F548" s="224" t="s">
        <v>27</v>
      </c>
      <c r="G548" s="224">
        <v>1000</v>
      </c>
      <c r="H548" s="224">
        <v>18672882330</v>
      </c>
      <c r="I548" s="224" t="s">
        <v>361</v>
      </c>
      <c r="J548" s="244" t="s">
        <v>367</v>
      </c>
      <c r="K548" s="226" t="s">
        <v>362</v>
      </c>
      <c r="L548" s="223" t="s">
        <v>1046</v>
      </c>
      <c r="M548" s="241">
        <v>0</v>
      </c>
      <c r="N548" s="241"/>
      <c r="O548" s="241"/>
      <c r="P548" s="241"/>
      <c r="Q548" s="226" t="s">
        <v>31</v>
      </c>
      <c r="R548" s="250">
        <v>43910</v>
      </c>
      <c r="S548" s="433" t="s">
        <v>1030</v>
      </c>
      <c r="T548" s="6"/>
      <c r="U548" s="6"/>
      <c r="V548" s="6"/>
      <c r="W548" s="6"/>
      <c r="X548" s="6"/>
      <c r="Y548" s="6"/>
      <c r="Z548" s="6"/>
      <c r="AA548" s="6"/>
      <c r="AB548" s="6"/>
    </row>
    <row r="549" ht="18" customHeight="1" spans="2:28">
      <c r="B549" s="223" t="s">
        <v>1048</v>
      </c>
      <c r="C549" s="224">
        <v>385529365</v>
      </c>
      <c r="D549" s="224" t="s">
        <v>1049</v>
      </c>
      <c r="E549" s="224">
        <v>17192714967</v>
      </c>
      <c r="F549" s="224" t="s">
        <v>27</v>
      </c>
      <c r="G549" s="224">
        <v>1000</v>
      </c>
      <c r="H549" s="224">
        <v>18672882330</v>
      </c>
      <c r="I549" s="224" t="s">
        <v>361</v>
      </c>
      <c r="J549" s="244" t="s">
        <v>367</v>
      </c>
      <c r="K549" s="226" t="s">
        <v>362</v>
      </c>
      <c r="L549" s="223" t="s">
        <v>1048</v>
      </c>
      <c r="M549" s="241">
        <v>0</v>
      </c>
      <c r="N549" s="241"/>
      <c r="O549" s="241"/>
      <c r="P549" s="241"/>
      <c r="Q549" s="226" t="s">
        <v>31</v>
      </c>
      <c r="R549" s="250">
        <v>43923</v>
      </c>
      <c r="S549" s="433" t="s">
        <v>1030</v>
      </c>
      <c r="T549" s="6"/>
      <c r="U549" s="6"/>
      <c r="V549" s="6"/>
      <c r="W549" s="6"/>
      <c r="X549" s="6"/>
      <c r="Y549" s="6"/>
      <c r="Z549" s="6"/>
      <c r="AA549" s="6"/>
      <c r="AB549" s="6"/>
    </row>
    <row r="550" ht="18" customHeight="1" spans="2:28">
      <c r="B550" s="223" t="s">
        <v>1050</v>
      </c>
      <c r="C550" s="224">
        <v>661247668</v>
      </c>
      <c r="D550" s="224" t="s">
        <v>1051</v>
      </c>
      <c r="E550" s="224">
        <v>17192714577</v>
      </c>
      <c r="F550" s="224" t="s">
        <v>27</v>
      </c>
      <c r="G550" s="224">
        <v>1000</v>
      </c>
      <c r="H550" s="224">
        <v>18672882330</v>
      </c>
      <c r="I550" s="224" t="s">
        <v>361</v>
      </c>
      <c r="J550" s="244" t="s">
        <v>367</v>
      </c>
      <c r="K550" s="226" t="s">
        <v>362</v>
      </c>
      <c r="L550" s="223" t="s">
        <v>1050</v>
      </c>
      <c r="M550" s="241">
        <v>0</v>
      </c>
      <c r="N550" s="241"/>
      <c r="O550" s="241"/>
      <c r="P550" s="241"/>
      <c r="Q550" s="226" t="s">
        <v>31</v>
      </c>
      <c r="R550" s="250">
        <v>43910</v>
      </c>
      <c r="S550" s="433" t="s">
        <v>1030</v>
      </c>
      <c r="T550" s="6"/>
      <c r="U550" s="6"/>
      <c r="V550" s="6"/>
      <c r="W550" s="6"/>
      <c r="X550" s="6"/>
      <c r="Y550" s="6"/>
      <c r="Z550" s="6"/>
      <c r="AA550" s="6"/>
      <c r="AB550" s="6"/>
    </row>
    <row r="551" ht="18" customHeight="1" spans="2:28">
      <c r="B551" s="225" t="s">
        <v>1058</v>
      </c>
      <c r="C551" s="224">
        <v>318404956</v>
      </c>
      <c r="D551" s="224" t="s">
        <v>1059</v>
      </c>
      <c r="E551" s="224">
        <v>16741725492</v>
      </c>
      <c r="F551" s="224" t="s">
        <v>27</v>
      </c>
      <c r="G551" s="224">
        <v>1000</v>
      </c>
      <c r="H551" s="224">
        <v>13545472582</v>
      </c>
      <c r="I551" s="224" t="s">
        <v>370</v>
      </c>
      <c r="J551" s="245" t="s">
        <v>285</v>
      </c>
      <c r="K551" s="226" t="s">
        <v>371</v>
      </c>
      <c r="L551" s="225" t="s">
        <v>1058</v>
      </c>
      <c r="M551" s="243">
        <v>396.61</v>
      </c>
      <c r="N551" s="243"/>
      <c r="O551" s="243">
        <v>396.61</v>
      </c>
      <c r="P551" s="241"/>
      <c r="Q551" s="226" t="s">
        <v>31</v>
      </c>
      <c r="R551" s="250">
        <v>43894</v>
      </c>
      <c r="S551" s="433" t="s">
        <v>1060</v>
      </c>
      <c r="T551" s="6"/>
      <c r="U551" s="6"/>
      <c r="V551" s="6"/>
      <c r="W551" s="6"/>
      <c r="X551" s="6"/>
      <c r="Y551" s="6"/>
      <c r="Z551" s="6"/>
      <c r="AA551" s="6"/>
      <c r="AB551" s="6"/>
    </row>
    <row r="552" ht="18" customHeight="1" spans="2:28">
      <c r="B552" s="225" t="s">
        <v>1063</v>
      </c>
      <c r="C552" s="224">
        <v>414496131</v>
      </c>
      <c r="D552" s="224" t="s">
        <v>1064</v>
      </c>
      <c r="E552" s="224">
        <v>16741725497</v>
      </c>
      <c r="F552" s="224" t="s">
        <v>27</v>
      </c>
      <c r="G552" s="224">
        <v>1000</v>
      </c>
      <c r="H552" s="224">
        <v>13545472582</v>
      </c>
      <c r="I552" s="224" t="s">
        <v>370</v>
      </c>
      <c r="J552" s="245" t="s">
        <v>285</v>
      </c>
      <c r="K552" s="226" t="s">
        <v>371</v>
      </c>
      <c r="L552" s="225" t="s">
        <v>1063</v>
      </c>
      <c r="M552" s="241">
        <v>0</v>
      </c>
      <c r="N552" s="241"/>
      <c r="O552" s="241"/>
      <c r="P552" s="241"/>
      <c r="Q552" s="226" t="s">
        <v>31</v>
      </c>
      <c r="R552" s="250">
        <v>43894</v>
      </c>
      <c r="S552" s="433" t="s">
        <v>1030</v>
      </c>
      <c r="T552" s="6"/>
      <c r="U552" s="6"/>
      <c r="V552" s="6"/>
      <c r="W552" s="6"/>
      <c r="X552" s="6"/>
      <c r="Y552" s="6"/>
      <c r="Z552" s="6"/>
      <c r="AA552" s="6"/>
      <c r="AB552" s="6"/>
    </row>
    <row r="553" ht="18" customHeight="1" spans="2:28">
      <c r="B553" s="223" t="s">
        <v>1067</v>
      </c>
      <c r="C553" s="224">
        <v>373983370</v>
      </c>
      <c r="D553" s="224" t="s">
        <v>1068</v>
      </c>
      <c r="E553" s="224">
        <v>16572877620</v>
      </c>
      <c r="F553" s="224" t="s">
        <v>27</v>
      </c>
      <c r="G553" s="224">
        <v>1000</v>
      </c>
      <c r="H553" s="224">
        <v>16602049418</v>
      </c>
      <c r="I553" s="224" t="s">
        <v>377</v>
      </c>
      <c r="J553" s="242" t="s">
        <v>109</v>
      </c>
      <c r="K553" s="226" t="s">
        <v>378</v>
      </c>
      <c r="L553" s="223" t="s">
        <v>1067</v>
      </c>
      <c r="M553" s="241">
        <v>0</v>
      </c>
      <c r="N553" s="241"/>
      <c r="O553" s="241"/>
      <c r="P553" s="241"/>
      <c r="Q553" s="251" t="s">
        <v>31</v>
      </c>
      <c r="R553" s="250">
        <v>43894</v>
      </c>
      <c r="S553" s="433" t="s">
        <v>1030</v>
      </c>
      <c r="T553" s="6"/>
      <c r="U553" s="6"/>
      <c r="V553" s="6"/>
      <c r="W553" s="6"/>
      <c r="X553" s="6"/>
      <c r="Y553" s="6"/>
      <c r="Z553" s="6"/>
      <c r="AA553" s="6"/>
      <c r="AB553" s="6"/>
    </row>
    <row r="554" ht="18" customHeight="1" spans="2:28">
      <c r="B554" s="223" t="s">
        <v>1069</v>
      </c>
      <c r="C554" s="224">
        <v>443997997</v>
      </c>
      <c r="D554" s="224" t="s">
        <v>1070</v>
      </c>
      <c r="E554" s="224">
        <v>17191140871</v>
      </c>
      <c r="F554" s="224" t="s">
        <v>27</v>
      </c>
      <c r="G554" s="224">
        <v>1000</v>
      </c>
      <c r="H554" s="224">
        <v>17720254512</v>
      </c>
      <c r="I554" s="224" t="s">
        <v>253</v>
      </c>
      <c r="J554" s="246" t="s">
        <v>294</v>
      </c>
      <c r="K554" s="226" t="s">
        <v>254</v>
      </c>
      <c r="L554" s="223" t="s">
        <v>1069</v>
      </c>
      <c r="M554" s="241">
        <v>0</v>
      </c>
      <c r="N554" s="241"/>
      <c r="O554" s="241"/>
      <c r="P554" s="241"/>
      <c r="Q554" s="251" t="s">
        <v>31</v>
      </c>
      <c r="R554" s="250">
        <v>43894</v>
      </c>
      <c r="S554" s="433" t="s">
        <v>1030</v>
      </c>
      <c r="T554" s="6"/>
      <c r="U554" s="6"/>
      <c r="V554" s="6"/>
      <c r="W554" s="6"/>
      <c r="X554" s="6"/>
      <c r="Y554" s="6"/>
      <c r="Z554" s="6"/>
      <c r="AA554" s="6"/>
      <c r="AB554" s="6"/>
    </row>
    <row r="555" ht="18" customHeight="1" spans="2:28">
      <c r="B555" s="223" t="s">
        <v>1071</v>
      </c>
      <c r="C555" s="224">
        <v>607636098</v>
      </c>
      <c r="D555" s="224" t="s">
        <v>1072</v>
      </c>
      <c r="E555" s="224">
        <v>16572201268</v>
      </c>
      <c r="F555" s="224" t="s">
        <v>27</v>
      </c>
      <c r="G555" s="224">
        <v>1000</v>
      </c>
      <c r="H555" s="224">
        <v>17720254512</v>
      </c>
      <c r="I555" s="224" t="s">
        <v>253</v>
      </c>
      <c r="J555" s="246" t="s">
        <v>294</v>
      </c>
      <c r="K555" s="226" t="s">
        <v>254</v>
      </c>
      <c r="L555" s="223" t="s">
        <v>1071</v>
      </c>
      <c r="M555" s="241">
        <v>0</v>
      </c>
      <c r="N555" s="241"/>
      <c r="O555" s="241"/>
      <c r="P555" s="241"/>
      <c r="Q555" s="251" t="s">
        <v>31</v>
      </c>
      <c r="R555" s="250">
        <v>43894</v>
      </c>
      <c r="S555" s="433" t="s">
        <v>1030</v>
      </c>
      <c r="T555" s="6"/>
      <c r="U555" s="6"/>
      <c r="V555" s="6"/>
      <c r="W555" s="6"/>
      <c r="X555" s="6"/>
      <c r="Y555" s="6"/>
      <c r="Z555" s="6"/>
      <c r="AA555" s="6"/>
      <c r="AB555" s="6"/>
    </row>
    <row r="556" ht="18" customHeight="1" spans="2:28">
      <c r="B556" s="223" t="s">
        <v>1075</v>
      </c>
      <c r="C556" s="224">
        <v>624563227</v>
      </c>
      <c r="D556" s="224" t="s">
        <v>1076</v>
      </c>
      <c r="E556" s="224">
        <v>16572203708</v>
      </c>
      <c r="F556" s="224" t="s">
        <v>27</v>
      </c>
      <c r="G556" s="224">
        <v>1000</v>
      </c>
      <c r="H556" s="224">
        <v>17720254512</v>
      </c>
      <c r="I556" s="224" t="s">
        <v>253</v>
      </c>
      <c r="J556" s="246" t="s">
        <v>294</v>
      </c>
      <c r="K556" s="226" t="s">
        <v>254</v>
      </c>
      <c r="L556" s="223" t="s">
        <v>1075</v>
      </c>
      <c r="M556" s="241">
        <v>0</v>
      </c>
      <c r="N556" s="241"/>
      <c r="O556" s="241"/>
      <c r="P556" s="241"/>
      <c r="Q556" s="251" t="s">
        <v>31</v>
      </c>
      <c r="R556" s="250">
        <v>43894</v>
      </c>
      <c r="S556" s="433" t="s">
        <v>1030</v>
      </c>
      <c r="T556" s="87"/>
      <c r="U556" s="6"/>
      <c r="V556" s="6"/>
      <c r="W556" s="6"/>
      <c r="X556" s="6"/>
      <c r="Y556" s="6"/>
      <c r="Z556" s="6"/>
      <c r="AA556" s="6"/>
      <c r="AB556" s="6"/>
    </row>
    <row r="557" ht="18" customHeight="1" spans="2:28">
      <c r="B557" s="223" t="s">
        <v>1077</v>
      </c>
      <c r="C557" s="224">
        <v>582499681</v>
      </c>
      <c r="D557" s="224" t="s">
        <v>1078</v>
      </c>
      <c r="E557" s="224">
        <v>16572203186</v>
      </c>
      <c r="F557" s="224" t="s">
        <v>27</v>
      </c>
      <c r="G557" s="224">
        <v>1000</v>
      </c>
      <c r="H557" s="224">
        <v>17720254512</v>
      </c>
      <c r="I557" s="224" t="s">
        <v>253</v>
      </c>
      <c r="J557" s="246" t="s">
        <v>294</v>
      </c>
      <c r="K557" s="226" t="s">
        <v>254</v>
      </c>
      <c r="L557" s="223" t="s">
        <v>1077</v>
      </c>
      <c r="M557" s="241">
        <v>0</v>
      </c>
      <c r="N557" s="241"/>
      <c r="O557" s="241"/>
      <c r="P557" s="241"/>
      <c r="Q557" s="251" t="s">
        <v>31</v>
      </c>
      <c r="R557" s="250">
        <v>43894</v>
      </c>
      <c r="S557" s="433" t="s">
        <v>1030</v>
      </c>
      <c r="T557" s="6"/>
      <c r="U557" s="6"/>
      <c r="V557" s="6"/>
      <c r="W557" s="6"/>
      <c r="X557" s="6"/>
      <c r="Y557" s="6"/>
      <c r="Z557" s="6"/>
      <c r="AA557" s="6"/>
      <c r="AB557" s="6"/>
    </row>
    <row r="558" ht="18" customHeight="1" spans="2:28">
      <c r="B558" s="223" t="s">
        <v>1079</v>
      </c>
      <c r="C558" s="224">
        <v>494916572</v>
      </c>
      <c r="D558" s="224" t="s">
        <v>1080</v>
      </c>
      <c r="E558" s="224">
        <v>17038923486</v>
      </c>
      <c r="F558" s="224" t="s">
        <v>27</v>
      </c>
      <c r="G558" s="224">
        <v>1000</v>
      </c>
      <c r="H558" s="224">
        <v>17720254512</v>
      </c>
      <c r="I558" s="224" t="s">
        <v>253</v>
      </c>
      <c r="J558" s="246" t="s">
        <v>294</v>
      </c>
      <c r="K558" s="226" t="s">
        <v>254</v>
      </c>
      <c r="L558" s="223" t="s">
        <v>1079</v>
      </c>
      <c r="M558" s="241">
        <v>0</v>
      </c>
      <c r="N558" s="241"/>
      <c r="O558" s="241"/>
      <c r="P558" s="241"/>
      <c r="Q558" s="251" t="s">
        <v>31</v>
      </c>
      <c r="R558" s="250">
        <v>43894</v>
      </c>
      <c r="S558" s="433" t="s">
        <v>1030</v>
      </c>
      <c r="T558" s="6"/>
      <c r="U558" s="6"/>
      <c r="V558" s="6"/>
      <c r="W558" s="6"/>
      <c r="X558" s="6"/>
      <c r="Y558" s="6"/>
      <c r="Z558" s="6"/>
      <c r="AA558" s="6"/>
      <c r="AB558" s="6"/>
    </row>
    <row r="559" ht="18" customHeight="1" spans="2:28">
      <c r="B559" s="223" t="s">
        <v>1081</v>
      </c>
      <c r="C559" s="224">
        <v>169230098</v>
      </c>
      <c r="D559" s="224" t="s">
        <v>1082</v>
      </c>
      <c r="E559" s="224">
        <v>16572204409</v>
      </c>
      <c r="F559" s="224" t="s">
        <v>27</v>
      </c>
      <c r="G559" s="224">
        <v>1000</v>
      </c>
      <c r="H559" s="224">
        <v>17720254512</v>
      </c>
      <c r="I559" s="224" t="s">
        <v>253</v>
      </c>
      <c r="J559" s="240" t="s">
        <v>103</v>
      </c>
      <c r="K559" s="226" t="s">
        <v>254</v>
      </c>
      <c r="L559" s="223" t="s">
        <v>1081</v>
      </c>
      <c r="M559" s="241">
        <v>0</v>
      </c>
      <c r="N559" s="241"/>
      <c r="O559" s="241"/>
      <c r="P559" s="241"/>
      <c r="Q559" s="251" t="s">
        <v>31</v>
      </c>
      <c r="R559" s="250">
        <v>43894</v>
      </c>
      <c r="S559" s="433" t="s">
        <v>1030</v>
      </c>
      <c r="T559" s="6"/>
      <c r="U559" s="6"/>
      <c r="V559" s="6"/>
      <c r="W559" s="6"/>
      <c r="X559" s="6"/>
      <c r="Y559" s="6"/>
      <c r="Z559" s="6"/>
      <c r="AA559" s="6"/>
      <c r="AB559" s="6"/>
    </row>
    <row r="560" ht="18" customHeight="1" spans="2:28">
      <c r="B560" s="223" t="s">
        <v>1083</v>
      </c>
      <c r="C560" s="224">
        <v>660874096</v>
      </c>
      <c r="D560" s="224" t="s">
        <v>1084</v>
      </c>
      <c r="E560" s="224">
        <v>16572203190</v>
      </c>
      <c r="F560" s="224" t="s">
        <v>27</v>
      </c>
      <c r="G560" s="224">
        <v>1000</v>
      </c>
      <c r="H560" s="224">
        <v>17720254512</v>
      </c>
      <c r="I560" s="224" t="s">
        <v>253</v>
      </c>
      <c r="J560" s="240" t="s">
        <v>103</v>
      </c>
      <c r="K560" s="226" t="s">
        <v>254</v>
      </c>
      <c r="L560" s="223" t="s">
        <v>1083</v>
      </c>
      <c r="M560" s="241">
        <v>0</v>
      </c>
      <c r="N560" s="241"/>
      <c r="O560" s="241"/>
      <c r="P560" s="241"/>
      <c r="Q560" s="251" t="s">
        <v>31</v>
      </c>
      <c r="R560" s="250">
        <v>43894</v>
      </c>
      <c r="S560" s="433" t="s">
        <v>1030</v>
      </c>
      <c r="T560" s="6"/>
      <c r="U560" s="6"/>
      <c r="V560" s="6"/>
      <c r="W560" s="6"/>
      <c r="X560" s="6"/>
      <c r="Y560" s="6"/>
      <c r="Z560" s="6"/>
      <c r="AA560" s="6"/>
      <c r="AB560" s="6"/>
    </row>
    <row r="561" ht="18" customHeight="1" spans="2:28">
      <c r="B561" s="223" t="s">
        <v>1085</v>
      </c>
      <c r="C561" s="224">
        <v>574788214</v>
      </c>
      <c r="D561" s="224" t="s">
        <v>1086</v>
      </c>
      <c r="E561" s="224">
        <v>17192714378</v>
      </c>
      <c r="F561" s="224" t="s">
        <v>27</v>
      </c>
      <c r="G561" s="224">
        <v>1000</v>
      </c>
      <c r="H561" s="224">
        <v>18872118075</v>
      </c>
      <c r="I561" s="224" t="s">
        <v>389</v>
      </c>
      <c r="J561" s="247" t="s">
        <v>170</v>
      </c>
      <c r="K561" s="226" t="s">
        <v>390</v>
      </c>
      <c r="L561" s="223" t="s">
        <v>1085</v>
      </c>
      <c r="M561" s="241">
        <v>0</v>
      </c>
      <c r="N561" s="241"/>
      <c r="O561" s="241"/>
      <c r="P561" s="241"/>
      <c r="Q561" s="252" t="s">
        <v>31</v>
      </c>
      <c r="R561" s="250">
        <v>43913</v>
      </c>
      <c r="S561" s="433" t="s">
        <v>1030</v>
      </c>
      <c r="T561" s="6"/>
      <c r="U561" s="6"/>
      <c r="V561" s="6"/>
      <c r="W561" s="6"/>
      <c r="X561" s="6"/>
      <c r="Y561" s="6"/>
      <c r="Z561" s="6"/>
      <c r="AA561" s="6"/>
      <c r="AB561" s="6"/>
    </row>
    <row r="562" ht="18" customHeight="1" spans="2:28">
      <c r="B562" s="223" t="s">
        <v>1087</v>
      </c>
      <c r="C562" s="224">
        <v>814855011</v>
      </c>
      <c r="D562" s="224" t="s">
        <v>1088</v>
      </c>
      <c r="E562" s="224">
        <v>17192714385</v>
      </c>
      <c r="F562" s="224" t="s">
        <v>27</v>
      </c>
      <c r="G562" s="224">
        <v>1000</v>
      </c>
      <c r="H562" s="224">
        <v>18872118075</v>
      </c>
      <c r="I562" s="224" t="s">
        <v>389</v>
      </c>
      <c r="J562" s="248" t="s">
        <v>29</v>
      </c>
      <c r="K562" s="226" t="s">
        <v>390</v>
      </c>
      <c r="L562" s="223" t="s">
        <v>1087</v>
      </c>
      <c r="M562" s="241">
        <v>0</v>
      </c>
      <c r="N562" s="241"/>
      <c r="O562" s="241"/>
      <c r="P562" s="241"/>
      <c r="Q562" s="226" t="s">
        <v>31</v>
      </c>
      <c r="R562" s="250">
        <v>43913</v>
      </c>
      <c r="S562" s="433" t="s">
        <v>1030</v>
      </c>
      <c r="T562" s="6"/>
      <c r="U562" s="6"/>
      <c r="V562" s="6"/>
      <c r="W562" s="6"/>
      <c r="X562" s="6"/>
      <c r="Y562" s="6"/>
      <c r="Z562" s="6"/>
      <c r="AA562" s="6"/>
      <c r="AB562" s="6"/>
    </row>
    <row r="563" ht="18" customHeight="1" spans="2:28">
      <c r="B563" s="223" t="s">
        <v>1089</v>
      </c>
      <c r="C563" s="224">
        <v>375659402</v>
      </c>
      <c r="D563" s="224" t="s">
        <v>1090</v>
      </c>
      <c r="E563" s="224">
        <v>17192714391</v>
      </c>
      <c r="F563" s="224" t="s">
        <v>27</v>
      </c>
      <c r="G563" s="224">
        <v>1000</v>
      </c>
      <c r="H563" s="224">
        <v>18872118075</v>
      </c>
      <c r="I563" s="224" t="s">
        <v>389</v>
      </c>
      <c r="J563" s="248" t="s">
        <v>29</v>
      </c>
      <c r="K563" s="226" t="s">
        <v>390</v>
      </c>
      <c r="L563" s="223" t="s">
        <v>1089</v>
      </c>
      <c r="M563" s="241">
        <v>0</v>
      </c>
      <c r="N563" s="241"/>
      <c r="O563" s="241"/>
      <c r="P563" s="241"/>
      <c r="Q563" s="252" t="s">
        <v>31</v>
      </c>
      <c r="R563" s="250">
        <v>43913</v>
      </c>
      <c r="S563" s="433" t="s">
        <v>1030</v>
      </c>
      <c r="T563" s="6"/>
      <c r="U563" s="6"/>
      <c r="V563" s="6"/>
      <c r="W563" s="6"/>
      <c r="X563" s="6"/>
      <c r="Y563" s="6"/>
      <c r="Z563" s="6"/>
      <c r="AA563" s="6"/>
      <c r="AB563" s="6"/>
    </row>
    <row r="564" ht="18" customHeight="1" spans="2:28">
      <c r="B564" s="223" t="s">
        <v>1091</v>
      </c>
      <c r="C564" s="224">
        <v>643576334</v>
      </c>
      <c r="D564" s="224" t="s">
        <v>1092</v>
      </c>
      <c r="E564" s="224">
        <v>17192714489</v>
      </c>
      <c r="F564" s="224" t="s">
        <v>27</v>
      </c>
      <c r="G564" s="224">
        <v>1000</v>
      </c>
      <c r="H564" s="224">
        <v>18872118075</v>
      </c>
      <c r="I564" s="224" t="s">
        <v>389</v>
      </c>
      <c r="J564" s="248" t="s">
        <v>29</v>
      </c>
      <c r="K564" s="226" t="s">
        <v>390</v>
      </c>
      <c r="L564" s="223" t="s">
        <v>1091</v>
      </c>
      <c r="M564" s="241">
        <v>0</v>
      </c>
      <c r="N564" s="241"/>
      <c r="O564" s="241"/>
      <c r="P564" s="241"/>
      <c r="Q564" s="252" t="s">
        <v>31</v>
      </c>
      <c r="R564" s="250">
        <v>43913</v>
      </c>
      <c r="S564" s="433" t="s">
        <v>1030</v>
      </c>
      <c r="T564" s="6"/>
      <c r="U564" s="6"/>
      <c r="V564" s="6"/>
      <c r="W564" s="6"/>
      <c r="X564" s="6"/>
      <c r="Y564" s="6"/>
      <c r="Z564" s="6"/>
      <c r="AA564" s="6"/>
      <c r="AB564" s="6"/>
    </row>
    <row r="565" ht="18" customHeight="1" spans="2:28">
      <c r="B565" s="223" t="s">
        <v>1093</v>
      </c>
      <c r="C565" s="224">
        <v>285333628</v>
      </c>
      <c r="D565" s="224" t="s">
        <v>1094</v>
      </c>
      <c r="E565" s="224">
        <v>16741725450</v>
      </c>
      <c r="F565" s="224" t="s">
        <v>27</v>
      </c>
      <c r="G565" s="224">
        <v>1000</v>
      </c>
      <c r="H565" s="224">
        <v>18327671812</v>
      </c>
      <c r="I565" s="224" t="s">
        <v>247</v>
      </c>
      <c r="J565" s="240" t="s">
        <v>103</v>
      </c>
      <c r="K565" s="226" t="s">
        <v>298</v>
      </c>
      <c r="L565" s="223" t="s">
        <v>1093</v>
      </c>
      <c r="M565" s="241">
        <v>0</v>
      </c>
      <c r="N565" s="241"/>
      <c r="O565" s="241"/>
      <c r="P565" s="241"/>
      <c r="Q565" s="252" t="s">
        <v>31</v>
      </c>
      <c r="R565" s="250">
        <v>43895</v>
      </c>
      <c r="S565" s="433" t="s">
        <v>1030</v>
      </c>
      <c r="T565" s="6"/>
      <c r="U565" s="6"/>
      <c r="V565" s="6"/>
      <c r="W565" s="6"/>
      <c r="X565" s="6"/>
      <c r="Y565" s="6"/>
      <c r="Z565" s="6"/>
      <c r="AA565" s="6"/>
      <c r="AB565" s="6"/>
    </row>
    <row r="566" ht="18" customHeight="1" spans="2:28">
      <c r="B566" s="223" t="s">
        <v>1095</v>
      </c>
      <c r="C566" s="224">
        <v>864153631</v>
      </c>
      <c r="D566" s="224" t="s">
        <v>1096</v>
      </c>
      <c r="E566" s="224">
        <v>16741725528</v>
      </c>
      <c r="F566" s="224" t="s">
        <v>27</v>
      </c>
      <c r="G566" s="224">
        <v>1000</v>
      </c>
      <c r="H566" s="224">
        <v>18327671812</v>
      </c>
      <c r="I566" s="224" t="s">
        <v>247</v>
      </c>
      <c r="J566" s="240" t="s">
        <v>103</v>
      </c>
      <c r="K566" s="226" t="s">
        <v>298</v>
      </c>
      <c r="L566" s="223" t="s">
        <v>1095</v>
      </c>
      <c r="M566" s="241">
        <v>0</v>
      </c>
      <c r="N566" s="241"/>
      <c r="O566" s="241"/>
      <c r="P566" s="241"/>
      <c r="Q566" s="252" t="s">
        <v>31</v>
      </c>
      <c r="R566" s="250">
        <v>43895</v>
      </c>
      <c r="S566" s="433" t="s">
        <v>1030</v>
      </c>
      <c r="T566" s="6"/>
      <c r="U566" s="6"/>
      <c r="V566" s="6"/>
      <c r="W566" s="6"/>
      <c r="X566" s="6"/>
      <c r="Y566" s="6"/>
      <c r="Z566" s="6"/>
      <c r="AA566" s="6"/>
      <c r="AB566" s="6"/>
    </row>
    <row r="567" ht="18" customHeight="1" spans="2:28">
      <c r="B567" s="223" t="s">
        <v>1097</v>
      </c>
      <c r="C567" s="224">
        <v>411710219</v>
      </c>
      <c r="D567" s="224" t="s">
        <v>1098</v>
      </c>
      <c r="E567" s="224">
        <v>16741725440</v>
      </c>
      <c r="F567" s="224" t="s">
        <v>27</v>
      </c>
      <c r="G567" s="224">
        <v>1000</v>
      </c>
      <c r="H567" s="224">
        <v>18327671812</v>
      </c>
      <c r="I567" s="224" t="s">
        <v>247</v>
      </c>
      <c r="J567" s="248" t="s">
        <v>29</v>
      </c>
      <c r="K567" s="226" t="s">
        <v>298</v>
      </c>
      <c r="L567" s="223" t="s">
        <v>1097</v>
      </c>
      <c r="M567" s="241">
        <v>0</v>
      </c>
      <c r="N567" s="241"/>
      <c r="O567" s="241"/>
      <c r="P567" s="241"/>
      <c r="Q567" s="252" t="s">
        <v>31</v>
      </c>
      <c r="R567" s="250">
        <v>43895</v>
      </c>
      <c r="S567" s="433" t="s">
        <v>1030</v>
      </c>
      <c r="T567" s="6"/>
      <c r="U567" s="6"/>
      <c r="V567" s="6"/>
      <c r="W567" s="6"/>
      <c r="X567" s="6"/>
      <c r="Y567" s="6"/>
      <c r="Z567" s="6"/>
      <c r="AA567" s="6"/>
      <c r="AB567" s="6"/>
    </row>
    <row r="568" ht="18" customHeight="1" spans="2:28">
      <c r="B568" s="223" t="s">
        <v>1099</v>
      </c>
      <c r="C568" s="224">
        <v>111194945</v>
      </c>
      <c r="D568" s="224" t="s">
        <v>1100</v>
      </c>
      <c r="E568" s="224">
        <v>16741725441</v>
      </c>
      <c r="F568" s="224" t="s">
        <v>27</v>
      </c>
      <c r="G568" s="224">
        <v>1000</v>
      </c>
      <c r="H568" s="224">
        <v>18327671812</v>
      </c>
      <c r="I568" s="224" t="s">
        <v>247</v>
      </c>
      <c r="J568" s="248" t="s">
        <v>29</v>
      </c>
      <c r="K568" s="226" t="s">
        <v>298</v>
      </c>
      <c r="L568" s="223" t="s">
        <v>1099</v>
      </c>
      <c r="M568" s="241">
        <v>0</v>
      </c>
      <c r="N568" s="241"/>
      <c r="O568" s="241"/>
      <c r="P568" s="241"/>
      <c r="Q568" s="252" t="s">
        <v>31</v>
      </c>
      <c r="R568" s="250">
        <v>43895</v>
      </c>
      <c r="S568" s="433" t="s">
        <v>1030</v>
      </c>
      <c r="T568" s="6"/>
      <c r="U568" s="6"/>
      <c r="V568" s="6"/>
      <c r="W568" s="6"/>
      <c r="X568" s="6"/>
      <c r="Y568" s="6"/>
      <c r="Z568" s="6"/>
      <c r="AA568" s="6"/>
      <c r="AB568" s="6"/>
    </row>
    <row r="569" ht="18" customHeight="1" spans="2:28">
      <c r="B569" s="223" t="s">
        <v>1101</v>
      </c>
      <c r="C569" s="224">
        <v>377949982</v>
      </c>
      <c r="D569" s="224" t="s">
        <v>1102</v>
      </c>
      <c r="E569" s="224">
        <v>16741725443</v>
      </c>
      <c r="F569" s="224" t="s">
        <v>27</v>
      </c>
      <c r="G569" s="224">
        <v>1000</v>
      </c>
      <c r="H569" s="224">
        <v>18327671812</v>
      </c>
      <c r="I569" s="224" t="s">
        <v>247</v>
      </c>
      <c r="J569" s="248" t="s">
        <v>29</v>
      </c>
      <c r="K569" s="226" t="s">
        <v>298</v>
      </c>
      <c r="L569" s="223" t="s">
        <v>1101</v>
      </c>
      <c r="M569" s="241">
        <v>0</v>
      </c>
      <c r="N569" s="241"/>
      <c r="O569" s="241"/>
      <c r="P569" s="241"/>
      <c r="Q569" s="252" t="s">
        <v>31</v>
      </c>
      <c r="R569" s="250">
        <v>43895</v>
      </c>
      <c r="S569" s="433" t="s">
        <v>1030</v>
      </c>
      <c r="T569" s="6"/>
      <c r="U569" s="6"/>
      <c r="V569" s="6"/>
      <c r="W569" s="6"/>
      <c r="X569" s="6"/>
      <c r="Y569" s="6"/>
      <c r="Z569" s="6"/>
      <c r="AA569" s="6"/>
      <c r="AB569" s="6"/>
    </row>
    <row r="570" ht="18" customHeight="1" spans="2:28">
      <c r="B570" s="223" t="s">
        <v>1103</v>
      </c>
      <c r="C570" s="224">
        <v>480079074</v>
      </c>
      <c r="D570" s="224" t="s">
        <v>1104</v>
      </c>
      <c r="E570" s="224">
        <v>16741725508</v>
      </c>
      <c r="F570" s="224" t="s">
        <v>27</v>
      </c>
      <c r="G570" s="224">
        <v>1000</v>
      </c>
      <c r="H570" s="224">
        <v>18327671812</v>
      </c>
      <c r="I570" s="224" t="s">
        <v>247</v>
      </c>
      <c r="J570" s="248" t="s">
        <v>29</v>
      </c>
      <c r="K570" s="226" t="s">
        <v>298</v>
      </c>
      <c r="L570" s="223" t="s">
        <v>1103</v>
      </c>
      <c r="M570" s="241">
        <v>0</v>
      </c>
      <c r="N570" s="241"/>
      <c r="O570" s="241"/>
      <c r="P570" s="241"/>
      <c r="Q570" s="252" t="s">
        <v>31</v>
      </c>
      <c r="R570" s="250">
        <v>43895</v>
      </c>
      <c r="S570" s="433" t="s">
        <v>1030</v>
      </c>
      <c r="T570" s="6"/>
      <c r="U570" s="6"/>
      <c r="V570" s="6"/>
      <c r="W570" s="6"/>
      <c r="X570" s="6"/>
      <c r="Y570" s="6"/>
      <c r="Z570" s="6"/>
      <c r="AA570" s="6"/>
      <c r="AB570" s="6"/>
    </row>
    <row r="571" ht="18" customHeight="1" spans="2:28">
      <c r="B571" s="223" t="s">
        <v>1105</v>
      </c>
      <c r="C571" s="224">
        <v>526621106</v>
      </c>
      <c r="D571" s="224" t="s">
        <v>1106</v>
      </c>
      <c r="E571" s="224">
        <v>16741725515</v>
      </c>
      <c r="F571" s="224" t="s">
        <v>27</v>
      </c>
      <c r="G571" s="224">
        <v>1000</v>
      </c>
      <c r="H571" s="224">
        <v>18327671812</v>
      </c>
      <c r="I571" s="224" t="s">
        <v>247</v>
      </c>
      <c r="J571" s="248" t="s">
        <v>29</v>
      </c>
      <c r="K571" s="226" t="s">
        <v>298</v>
      </c>
      <c r="L571" s="223" t="s">
        <v>1105</v>
      </c>
      <c r="M571" s="241">
        <v>0</v>
      </c>
      <c r="N571" s="241"/>
      <c r="O571" s="241"/>
      <c r="P571" s="241"/>
      <c r="Q571" s="252" t="s">
        <v>31</v>
      </c>
      <c r="R571" s="250">
        <v>43895</v>
      </c>
      <c r="S571" s="433" t="s">
        <v>1030</v>
      </c>
      <c r="T571" s="6"/>
      <c r="U571" s="6"/>
      <c r="V571" s="6"/>
      <c r="W571" s="6"/>
      <c r="X571" s="6"/>
      <c r="Y571" s="6"/>
      <c r="Z571" s="6"/>
      <c r="AA571" s="6"/>
      <c r="AB571" s="6"/>
    </row>
    <row r="572" ht="18" customHeight="1" spans="2:28">
      <c r="B572" s="223" t="s">
        <v>1107</v>
      </c>
      <c r="C572" s="224">
        <v>372534493</v>
      </c>
      <c r="D572" s="224" t="s">
        <v>1108</v>
      </c>
      <c r="E572" s="224">
        <v>17136314547</v>
      </c>
      <c r="F572" s="224" t="s">
        <v>27</v>
      </c>
      <c r="G572" s="224">
        <v>1000</v>
      </c>
      <c r="H572" s="224">
        <v>18771691121</v>
      </c>
      <c r="I572" s="224" t="s">
        <v>258</v>
      </c>
      <c r="J572" s="240" t="s">
        <v>103</v>
      </c>
      <c r="K572" s="226" t="s">
        <v>259</v>
      </c>
      <c r="L572" s="223" t="s">
        <v>1107</v>
      </c>
      <c r="M572" s="241">
        <v>0</v>
      </c>
      <c r="N572" s="241"/>
      <c r="O572" s="241"/>
      <c r="P572" s="241"/>
      <c r="Q572" s="252" t="s">
        <v>31</v>
      </c>
      <c r="R572" s="250">
        <v>43895</v>
      </c>
      <c r="S572" s="433" t="s">
        <v>1030</v>
      </c>
      <c r="T572" s="6"/>
      <c r="U572" s="6"/>
      <c r="V572" s="6"/>
      <c r="W572" s="6"/>
      <c r="X572" s="6"/>
      <c r="Y572" s="6"/>
      <c r="Z572" s="6"/>
      <c r="AA572" s="6"/>
      <c r="AB572" s="6"/>
    </row>
    <row r="573" ht="18" customHeight="1" spans="2:28">
      <c r="B573" s="223" t="s">
        <v>1109</v>
      </c>
      <c r="C573" s="224">
        <v>159861187</v>
      </c>
      <c r="D573" s="224" t="s">
        <v>1110</v>
      </c>
      <c r="E573" s="224">
        <v>17136314590</v>
      </c>
      <c r="F573" s="224" t="s">
        <v>27</v>
      </c>
      <c r="G573" s="224">
        <v>1000</v>
      </c>
      <c r="H573" s="224">
        <v>18771691121</v>
      </c>
      <c r="I573" s="224" t="s">
        <v>258</v>
      </c>
      <c r="J573" s="240" t="s">
        <v>103</v>
      </c>
      <c r="K573" s="226" t="s">
        <v>259</v>
      </c>
      <c r="L573" s="223" t="s">
        <v>1109</v>
      </c>
      <c r="M573" s="241">
        <v>0</v>
      </c>
      <c r="N573" s="241"/>
      <c r="O573" s="241"/>
      <c r="P573" s="241"/>
      <c r="Q573" s="252" t="s">
        <v>31</v>
      </c>
      <c r="R573" s="250">
        <v>43895</v>
      </c>
      <c r="S573" s="433" t="s">
        <v>1030</v>
      </c>
      <c r="T573" s="6"/>
      <c r="U573" s="6"/>
      <c r="V573" s="6"/>
      <c r="W573" s="6"/>
      <c r="X573" s="6"/>
      <c r="Y573" s="6"/>
      <c r="Z573" s="6"/>
      <c r="AA573" s="6"/>
      <c r="AB573" s="6"/>
    </row>
    <row r="574" ht="18" customHeight="1" spans="2:28">
      <c r="B574" s="223" t="s">
        <v>1111</v>
      </c>
      <c r="C574" s="224">
        <v>812758053</v>
      </c>
      <c r="D574" s="224" t="s">
        <v>1112</v>
      </c>
      <c r="E574" s="224">
        <v>17136314597</v>
      </c>
      <c r="F574" s="224" t="s">
        <v>27</v>
      </c>
      <c r="G574" s="224">
        <v>1000</v>
      </c>
      <c r="H574" s="224">
        <v>18771691121</v>
      </c>
      <c r="I574" s="224" t="s">
        <v>258</v>
      </c>
      <c r="J574" s="240" t="s">
        <v>103</v>
      </c>
      <c r="K574" s="226" t="s">
        <v>259</v>
      </c>
      <c r="L574" s="223" t="s">
        <v>1111</v>
      </c>
      <c r="M574" s="241">
        <v>100.23</v>
      </c>
      <c r="N574" s="241"/>
      <c r="O574" s="241"/>
      <c r="P574" s="241"/>
      <c r="Q574" s="252" t="s">
        <v>31</v>
      </c>
      <c r="R574" s="250">
        <v>43895</v>
      </c>
      <c r="S574" s="433" t="s">
        <v>1037</v>
      </c>
      <c r="T574" s="6"/>
      <c r="U574" s="6"/>
      <c r="V574" s="6"/>
      <c r="W574" s="6"/>
      <c r="X574" s="6"/>
      <c r="Y574" s="6"/>
      <c r="Z574" s="6"/>
      <c r="AA574" s="6"/>
      <c r="AB574" s="6"/>
    </row>
    <row r="575" ht="18" customHeight="1" spans="2:28">
      <c r="B575" s="223" t="s">
        <v>1113</v>
      </c>
      <c r="C575" s="226">
        <v>722485201</v>
      </c>
      <c r="D575" s="226" t="s">
        <v>1114</v>
      </c>
      <c r="E575" s="224">
        <v>17192714871</v>
      </c>
      <c r="F575" s="224" t="s">
        <v>27</v>
      </c>
      <c r="G575" s="224">
        <v>1000</v>
      </c>
      <c r="H575" s="224">
        <v>15072125895</v>
      </c>
      <c r="I575" s="224" t="s">
        <v>680</v>
      </c>
      <c r="J575" s="240" t="s">
        <v>103</v>
      </c>
      <c r="K575" s="226" t="s">
        <v>681</v>
      </c>
      <c r="L575" s="223" t="s">
        <v>1113</v>
      </c>
      <c r="M575" s="241">
        <v>0</v>
      </c>
      <c r="N575" s="241"/>
      <c r="O575" s="241"/>
      <c r="P575" s="241"/>
      <c r="Q575" s="252" t="s">
        <v>31</v>
      </c>
      <c r="R575" s="250">
        <v>43913</v>
      </c>
      <c r="S575" s="435" t="s">
        <v>1115</v>
      </c>
      <c r="T575" s="6"/>
      <c r="U575" s="6"/>
      <c r="V575" s="6"/>
      <c r="W575" s="6"/>
      <c r="X575" s="6"/>
      <c r="Y575" s="6"/>
      <c r="Z575" s="6"/>
      <c r="AA575" s="6"/>
      <c r="AB575" s="6"/>
    </row>
    <row r="576" ht="18" customHeight="1" spans="2:28">
      <c r="B576" s="223" t="s">
        <v>1116</v>
      </c>
      <c r="C576" s="226">
        <v>636703198</v>
      </c>
      <c r="D576" s="226" t="s">
        <v>1117</v>
      </c>
      <c r="E576" s="224">
        <v>17192714878</v>
      </c>
      <c r="F576" s="224" t="s">
        <v>27</v>
      </c>
      <c r="G576" s="224">
        <v>1000</v>
      </c>
      <c r="H576" s="224">
        <v>15072125895</v>
      </c>
      <c r="I576" s="224" t="s">
        <v>680</v>
      </c>
      <c r="J576" s="240" t="s">
        <v>103</v>
      </c>
      <c r="K576" s="226" t="s">
        <v>681</v>
      </c>
      <c r="L576" s="223" t="s">
        <v>1116</v>
      </c>
      <c r="M576" s="241">
        <v>0</v>
      </c>
      <c r="N576" s="241"/>
      <c r="O576" s="241"/>
      <c r="P576" s="241"/>
      <c r="Q576" s="252" t="s">
        <v>31</v>
      </c>
      <c r="R576" s="250">
        <v>43913</v>
      </c>
      <c r="S576" s="433" t="s">
        <v>1030</v>
      </c>
      <c r="T576" s="6"/>
      <c r="U576" s="6"/>
      <c r="V576" s="6"/>
      <c r="W576" s="6"/>
      <c r="X576" s="6"/>
      <c r="Y576" s="6"/>
      <c r="Z576" s="6"/>
      <c r="AA576" s="6"/>
      <c r="AB576" s="6"/>
    </row>
    <row r="577" ht="18" customHeight="1" spans="2:28">
      <c r="B577" s="223" t="s">
        <v>1118</v>
      </c>
      <c r="C577" s="226">
        <v>558439294</v>
      </c>
      <c r="D577" s="226" t="s">
        <v>1119</v>
      </c>
      <c r="E577" s="224">
        <v>17192714835</v>
      </c>
      <c r="F577" s="224" t="s">
        <v>27</v>
      </c>
      <c r="G577" s="224">
        <v>1000</v>
      </c>
      <c r="H577" s="224">
        <v>15072125895</v>
      </c>
      <c r="I577" s="224" t="s">
        <v>680</v>
      </c>
      <c r="J577" s="245" t="s">
        <v>285</v>
      </c>
      <c r="K577" s="226" t="s">
        <v>681</v>
      </c>
      <c r="L577" s="223" t="s">
        <v>1118</v>
      </c>
      <c r="M577" s="241">
        <v>0</v>
      </c>
      <c r="N577" s="241"/>
      <c r="O577" s="241"/>
      <c r="P577" s="241"/>
      <c r="Q577" s="252" t="s">
        <v>31</v>
      </c>
      <c r="R577" s="250">
        <v>43913</v>
      </c>
      <c r="S577" s="433" t="s">
        <v>1030</v>
      </c>
      <c r="T577" s="6"/>
      <c r="U577" s="6"/>
      <c r="V577" s="6"/>
      <c r="W577" s="6"/>
      <c r="X577" s="6"/>
      <c r="Y577" s="6"/>
      <c r="Z577" s="6"/>
      <c r="AA577" s="6"/>
      <c r="AB577" s="6"/>
    </row>
    <row r="578" ht="18" customHeight="1" spans="2:28">
      <c r="B578" s="223" t="s">
        <v>1120</v>
      </c>
      <c r="C578" s="226">
        <v>885196020</v>
      </c>
      <c r="D578" s="226" t="s">
        <v>1121</v>
      </c>
      <c r="E578" s="224">
        <v>17192714845</v>
      </c>
      <c r="F578" s="224" t="s">
        <v>27</v>
      </c>
      <c r="G578" s="224">
        <v>1000</v>
      </c>
      <c r="H578" s="224">
        <v>15072125895</v>
      </c>
      <c r="I578" s="224" t="s">
        <v>680</v>
      </c>
      <c r="J578" s="245" t="s">
        <v>285</v>
      </c>
      <c r="K578" s="226" t="s">
        <v>681</v>
      </c>
      <c r="L578" s="223" t="s">
        <v>1120</v>
      </c>
      <c r="M578" s="241">
        <v>0</v>
      </c>
      <c r="N578" s="241"/>
      <c r="O578" s="241"/>
      <c r="P578" s="241"/>
      <c r="Q578" s="252" t="s">
        <v>31</v>
      </c>
      <c r="R578" s="250">
        <v>43913</v>
      </c>
      <c r="S578" s="433" t="s">
        <v>1030</v>
      </c>
      <c r="T578" s="6"/>
      <c r="U578" s="6"/>
      <c r="V578" s="6"/>
      <c r="W578" s="6"/>
      <c r="X578" s="6"/>
      <c r="Y578" s="6"/>
      <c r="Z578" s="6"/>
      <c r="AA578" s="6"/>
      <c r="AB578" s="6"/>
    </row>
    <row r="579" ht="18" customHeight="1" spans="2:28">
      <c r="B579" s="223" t="s">
        <v>1122</v>
      </c>
      <c r="C579" s="226">
        <v>717892107</v>
      </c>
      <c r="D579" s="226" t="s">
        <v>1123</v>
      </c>
      <c r="E579" s="224">
        <v>17192714849</v>
      </c>
      <c r="F579" s="224" t="s">
        <v>27</v>
      </c>
      <c r="G579" s="224">
        <v>1000</v>
      </c>
      <c r="H579" s="224">
        <v>15072125895</v>
      </c>
      <c r="I579" s="224" t="s">
        <v>680</v>
      </c>
      <c r="J579" s="245" t="s">
        <v>285</v>
      </c>
      <c r="K579" s="226" t="s">
        <v>681</v>
      </c>
      <c r="L579" s="223" t="s">
        <v>1122</v>
      </c>
      <c r="M579" s="241">
        <v>0</v>
      </c>
      <c r="N579" s="241"/>
      <c r="O579" s="241"/>
      <c r="P579" s="241"/>
      <c r="Q579" s="252" t="s">
        <v>31</v>
      </c>
      <c r="R579" s="250">
        <v>43913</v>
      </c>
      <c r="S579" s="433" t="s">
        <v>1030</v>
      </c>
      <c r="T579" s="6"/>
      <c r="U579" s="6"/>
      <c r="V579" s="6"/>
      <c r="W579" s="6"/>
      <c r="X579" s="6"/>
      <c r="Y579" s="6"/>
      <c r="Z579" s="6"/>
      <c r="AA579" s="6"/>
      <c r="AB579" s="6"/>
    </row>
    <row r="580" ht="18" customHeight="1" spans="2:28">
      <c r="B580" s="225" t="s">
        <v>1124</v>
      </c>
      <c r="C580" s="224">
        <v>182170366</v>
      </c>
      <c r="D580" s="224" t="s">
        <v>1125</v>
      </c>
      <c r="E580" s="224">
        <v>16741725620</v>
      </c>
      <c r="F580" s="224" t="s">
        <v>27</v>
      </c>
      <c r="G580" s="224">
        <v>1000</v>
      </c>
      <c r="H580" s="224">
        <v>18771678907</v>
      </c>
      <c r="I580" s="224" t="s">
        <v>409</v>
      </c>
      <c r="J580" s="242" t="s">
        <v>109</v>
      </c>
      <c r="K580" s="226" t="s">
        <v>410</v>
      </c>
      <c r="L580" s="225" t="s">
        <v>1124</v>
      </c>
      <c r="M580" s="241">
        <v>0</v>
      </c>
      <c r="N580" s="241"/>
      <c r="O580" s="241"/>
      <c r="P580" s="241"/>
      <c r="Q580" s="251" t="s">
        <v>31</v>
      </c>
      <c r="R580" s="250">
        <v>43895</v>
      </c>
      <c r="S580" s="433" t="s">
        <v>1030</v>
      </c>
      <c r="T580" s="6"/>
      <c r="U580" s="6"/>
      <c r="V580" s="6"/>
      <c r="W580" s="6"/>
      <c r="X580" s="6"/>
      <c r="Y580" s="6"/>
      <c r="Z580" s="6"/>
      <c r="AA580" s="6"/>
      <c r="AB580" s="6"/>
    </row>
    <row r="581" ht="18" customHeight="1" spans="2:28">
      <c r="B581" s="225" t="s">
        <v>1126</v>
      </c>
      <c r="C581" s="224">
        <v>239530679</v>
      </c>
      <c r="D581" s="224" t="s">
        <v>1127</v>
      </c>
      <c r="E581" s="224">
        <v>16741725619</v>
      </c>
      <c r="F581" s="224" t="s">
        <v>27</v>
      </c>
      <c r="G581" s="224">
        <v>1000</v>
      </c>
      <c r="H581" s="224">
        <v>18771678907</v>
      </c>
      <c r="I581" s="224" t="s">
        <v>409</v>
      </c>
      <c r="J581" s="242" t="s">
        <v>109</v>
      </c>
      <c r="K581" s="226" t="s">
        <v>410</v>
      </c>
      <c r="L581" s="225" t="s">
        <v>1126</v>
      </c>
      <c r="M581" s="241">
        <v>0</v>
      </c>
      <c r="N581" s="241"/>
      <c r="O581" s="241"/>
      <c r="P581" s="241"/>
      <c r="Q581" s="251" t="s">
        <v>31</v>
      </c>
      <c r="R581" s="250">
        <v>43895</v>
      </c>
      <c r="S581" s="433" t="s">
        <v>1030</v>
      </c>
      <c r="T581" s="6"/>
      <c r="U581" s="6"/>
      <c r="V581" s="6"/>
      <c r="W581" s="6"/>
      <c r="X581" s="6"/>
      <c r="Y581" s="6"/>
      <c r="Z581" s="6"/>
      <c r="AA581" s="6"/>
      <c r="AB581" s="6"/>
    </row>
    <row r="582" ht="18" customHeight="1" spans="2:28">
      <c r="B582" s="225" t="s">
        <v>1128</v>
      </c>
      <c r="C582" s="224">
        <v>768496318</v>
      </c>
      <c r="D582" s="224" t="s">
        <v>1129</v>
      </c>
      <c r="E582" s="224">
        <v>16741725628</v>
      </c>
      <c r="F582" s="224" t="s">
        <v>27</v>
      </c>
      <c r="G582" s="224">
        <v>1000</v>
      </c>
      <c r="H582" s="224">
        <v>18771678907</v>
      </c>
      <c r="I582" s="224" t="s">
        <v>409</v>
      </c>
      <c r="J582" s="248" t="s">
        <v>29</v>
      </c>
      <c r="K582" s="226" t="s">
        <v>410</v>
      </c>
      <c r="L582" s="225" t="s">
        <v>1128</v>
      </c>
      <c r="M582" s="241">
        <v>0</v>
      </c>
      <c r="N582" s="241"/>
      <c r="O582" s="241"/>
      <c r="P582" s="241"/>
      <c r="Q582" s="251" t="s">
        <v>31</v>
      </c>
      <c r="R582" s="250">
        <v>43895</v>
      </c>
      <c r="S582" s="433" t="s">
        <v>1030</v>
      </c>
      <c r="T582" s="6"/>
      <c r="U582" s="6"/>
      <c r="V582" s="6"/>
      <c r="W582" s="6"/>
      <c r="X582" s="6"/>
      <c r="Y582" s="6"/>
      <c r="Z582" s="6"/>
      <c r="AA582" s="6"/>
      <c r="AB582" s="6"/>
    </row>
    <row r="583" ht="18" customHeight="1" spans="2:28">
      <c r="B583" s="223" t="s">
        <v>1130</v>
      </c>
      <c r="C583" s="224">
        <v>617473420</v>
      </c>
      <c r="D583" s="224" t="s">
        <v>1131</v>
      </c>
      <c r="E583" s="224">
        <v>16741725633</v>
      </c>
      <c r="F583" s="224" t="s">
        <v>27</v>
      </c>
      <c r="G583" s="224">
        <v>1000</v>
      </c>
      <c r="H583" s="224">
        <v>18771678907</v>
      </c>
      <c r="I583" s="224" t="s">
        <v>409</v>
      </c>
      <c r="J583" s="248" t="s">
        <v>29</v>
      </c>
      <c r="K583" s="226" t="s">
        <v>410</v>
      </c>
      <c r="L583" s="223" t="s">
        <v>1130</v>
      </c>
      <c r="M583" s="243">
        <v>595.41</v>
      </c>
      <c r="N583" s="241"/>
      <c r="O583" s="243">
        <v>594.41</v>
      </c>
      <c r="P583" s="241"/>
      <c r="Q583" s="251" t="s">
        <v>31</v>
      </c>
      <c r="R583" s="250">
        <v>43895</v>
      </c>
      <c r="S583" s="435" t="s">
        <v>1132</v>
      </c>
      <c r="T583" s="6"/>
      <c r="U583" s="6"/>
      <c r="V583" s="6"/>
      <c r="W583" s="6"/>
      <c r="X583" s="6"/>
      <c r="Y583" s="6"/>
      <c r="Z583" s="6"/>
      <c r="AA583" s="6"/>
      <c r="AB583" s="6"/>
    </row>
    <row r="584" ht="18" customHeight="1" spans="2:28">
      <c r="B584" s="223" t="s">
        <v>1133</v>
      </c>
      <c r="C584" s="224">
        <v>593946766</v>
      </c>
      <c r="D584" s="224" t="s">
        <v>1134</v>
      </c>
      <c r="E584" s="224">
        <v>16741725631</v>
      </c>
      <c r="F584" s="224" t="s">
        <v>27</v>
      </c>
      <c r="G584" s="224">
        <v>1000</v>
      </c>
      <c r="H584" s="224">
        <v>18771678907</v>
      </c>
      <c r="I584" s="224" t="s">
        <v>409</v>
      </c>
      <c r="J584" s="248" t="s">
        <v>29</v>
      </c>
      <c r="K584" s="226" t="s">
        <v>410</v>
      </c>
      <c r="L584" s="223" t="s">
        <v>1133</v>
      </c>
      <c r="M584" s="241">
        <v>0</v>
      </c>
      <c r="N584" s="241"/>
      <c r="O584" s="241"/>
      <c r="P584" s="241"/>
      <c r="Q584" s="251" t="s">
        <v>31</v>
      </c>
      <c r="R584" s="250">
        <v>43895</v>
      </c>
      <c r="S584" s="433" t="s">
        <v>1030</v>
      </c>
      <c r="T584" s="6"/>
      <c r="U584" s="6"/>
      <c r="V584" s="6"/>
      <c r="W584" s="6"/>
      <c r="X584" s="6"/>
      <c r="Y584" s="6"/>
      <c r="Z584" s="6"/>
      <c r="AA584" s="6"/>
      <c r="AB584" s="6"/>
    </row>
    <row r="585" ht="18" customHeight="1" spans="2:28">
      <c r="B585" s="225" t="s">
        <v>1135</v>
      </c>
      <c r="C585" s="224">
        <v>532040475</v>
      </c>
      <c r="D585" s="224" t="s">
        <v>1136</v>
      </c>
      <c r="E585" s="224">
        <v>16741725643</v>
      </c>
      <c r="F585" s="224" t="s">
        <v>27</v>
      </c>
      <c r="G585" s="224">
        <v>1000</v>
      </c>
      <c r="H585" s="224">
        <v>18771678907</v>
      </c>
      <c r="I585" s="224" t="s">
        <v>409</v>
      </c>
      <c r="J585" s="248" t="s">
        <v>29</v>
      </c>
      <c r="K585" s="226" t="s">
        <v>410</v>
      </c>
      <c r="L585" s="225" t="s">
        <v>1135</v>
      </c>
      <c r="M585" s="241">
        <v>0</v>
      </c>
      <c r="N585" s="241"/>
      <c r="O585" s="241"/>
      <c r="P585" s="241"/>
      <c r="Q585" s="251" t="s">
        <v>31</v>
      </c>
      <c r="R585" s="250">
        <v>43895</v>
      </c>
      <c r="S585" s="433" t="s">
        <v>1030</v>
      </c>
      <c r="T585" s="6"/>
      <c r="U585" s="6"/>
      <c r="V585" s="6"/>
      <c r="W585" s="6"/>
      <c r="X585" s="6"/>
      <c r="Y585" s="6"/>
      <c r="Z585" s="6"/>
      <c r="AA585" s="6"/>
      <c r="AB585" s="6"/>
    </row>
    <row r="586" ht="18" customHeight="1" spans="2:28">
      <c r="B586" s="225" t="s">
        <v>1137</v>
      </c>
      <c r="C586" s="224">
        <v>853005178</v>
      </c>
      <c r="D586" s="224" t="s">
        <v>1138</v>
      </c>
      <c r="E586" s="224">
        <v>16741725641</v>
      </c>
      <c r="F586" s="224" t="s">
        <v>27</v>
      </c>
      <c r="G586" s="224">
        <v>1000</v>
      </c>
      <c r="H586" s="224">
        <v>18771678907</v>
      </c>
      <c r="I586" s="224" t="s">
        <v>409</v>
      </c>
      <c r="J586" s="248" t="s">
        <v>29</v>
      </c>
      <c r="K586" s="226" t="s">
        <v>410</v>
      </c>
      <c r="L586" s="225" t="s">
        <v>1137</v>
      </c>
      <c r="M586" s="241">
        <v>0</v>
      </c>
      <c r="N586" s="241"/>
      <c r="O586" s="241"/>
      <c r="P586" s="241"/>
      <c r="Q586" s="251" t="s">
        <v>31</v>
      </c>
      <c r="R586" s="250">
        <v>43895</v>
      </c>
      <c r="S586" s="433" t="s">
        <v>1030</v>
      </c>
      <c r="T586" s="6"/>
      <c r="U586" s="6"/>
      <c r="V586" s="6"/>
      <c r="W586" s="6"/>
      <c r="X586" s="6"/>
      <c r="Y586" s="6"/>
      <c r="Z586" s="6"/>
      <c r="AA586" s="6"/>
      <c r="AB586" s="6"/>
    </row>
    <row r="587" ht="18" customHeight="1" spans="2:28">
      <c r="B587" s="225" t="s">
        <v>1139</v>
      </c>
      <c r="C587" s="224">
        <v>725364218</v>
      </c>
      <c r="D587" s="224" t="s">
        <v>1140</v>
      </c>
      <c r="E587" s="224">
        <v>16741725635</v>
      </c>
      <c r="F587" s="224" t="s">
        <v>27</v>
      </c>
      <c r="G587" s="224">
        <v>1000</v>
      </c>
      <c r="H587" s="224">
        <v>18771678907</v>
      </c>
      <c r="I587" s="224" t="s">
        <v>409</v>
      </c>
      <c r="J587" s="248" t="s">
        <v>29</v>
      </c>
      <c r="K587" s="226" t="s">
        <v>410</v>
      </c>
      <c r="L587" s="225" t="s">
        <v>1139</v>
      </c>
      <c r="M587" s="241">
        <v>0</v>
      </c>
      <c r="N587" s="241"/>
      <c r="O587" s="241"/>
      <c r="P587" s="241"/>
      <c r="Q587" s="251" t="s">
        <v>31</v>
      </c>
      <c r="R587" s="250">
        <v>43895</v>
      </c>
      <c r="S587" s="433" t="s">
        <v>1030</v>
      </c>
      <c r="T587" s="6"/>
      <c r="U587" s="6"/>
      <c r="V587" s="6"/>
      <c r="W587" s="6"/>
      <c r="X587" s="6"/>
      <c r="Y587" s="6"/>
      <c r="Z587" s="6"/>
      <c r="AA587" s="6"/>
      <c r="AB587" s="6"/>
    </row>
    <row r="588" ht="18" customHeight="1" spans="2:28">
      <c r="B588" s="223" t="s">
        <v>1141</v>
      </c>
      <c r="C588" s="226" t="s">
        <v>1142</v>
      </c>
      <c r="D588" s="226" t="s">
        <v>1143</v>
      </c>
      <c r="E588" s="224">
        <v>16741725254</v>
      </c>
      <c r="F588" s="224" t="s">
        <v>27</v>
      </c>
      <c r="G588" s="224">
        <v>1000</v>
      </c>
      <c r="H588" s="224">
        <v>13545445297</v>
      </c>
      <c r="I588" s="224" t="s">
        <v>313</v>
      </c>
      <c r="J588" s="245" t="s">
        <v>285</v>
      </c>
      <c r="K588" s="226" t="s">
        <v>314</v>
      </c>
      <c r="L588" s="223" t="s">
        <v>1141</v>
      </c>
      <c r="M588" s="241">
        <v>0</v>
      </c>
      <c r="N588" s="241"/>
      <c r="O588" s="241"/>
      <c r="P588" s="241"/>
      <c r="Q588" s="251" t="s">
        <v>31</v>
      </c>
      <c r="R588" s="250">
        <v>43895</v>
      </c>
      <c r="S588" s="433" t="s">
        <v>1030</v>
      </c>
      <c r="T588" s="6"/>
      <c r="U588" s="6"/>
      <c r="V588" s="6"/>
      <c r="W588" s="6"/>
      <c r="X588" s="6"/>
      <c r="Y588" s="6"/>
      <c r="Z588" s="6"/>
      <c r="AA588" s="6"/>
      <c r="AB588" s="6"/>
    </row>
    <row r="589" ht="18" customHeight="1" spans="2:28">
      <c r="B589" s="223" t="s">
        <v>1144</v>
      </c>
      <c r="C589" s="226" t="s">
        <v>1145</v>
      </c>
      <c r="D589" s="226" t="s">
        <v>1146</v>
      </c>
      <c r="E589" s="224">
        <v>16741725293</v>
      </c>
      <c r="F589" s="224" t="s">
        <v>27</v>
      </c>
      <c r="G589" s="224">
        <v>1000</v>
      </c>
      <c r="H589" s="224">
        <v>13545445297</v>
      </c>
      <c r="I589" s="224" t="s">
        <v>313</v>
      </c>
      <c r="J589" s="245" t="s">
        <v>285</v>
      </c>
      <c r="K589" s="226" t="s">
        <v>314</v>
      </c>
      <c r="L589" s="223" t="s">
        <v>1144</v>
      </c>
      <c r="M589" s="241">
        <v>0</v>
      </c>
      <c r="N589" s="241"/>
      <c r="O589" s="241"/>
      <c r="P589" s="241"/>
      <c r="Q589" s="251" t="s">
        <v>31</v>
      </c>
      <c r="R589" s="250">
        <v>43895</v>
      </c>
      <c r="S589" s="433" t="s">
        <v>1030</v>
      </c>
      <c r="T589" s="6"/>
      <c r="U589" s="6"/>
      <c r="V589" s="6"/>
      <c r="W589" s="6"/>
      <c r="X589" s="6"/>
      <c r="Y589" s="6"/>
      <c r="Z589" s="6"/>
      <c r="AA589" s="6"/>
      <c r="AB589" s="6"/>
    </row>
    <row r="590" ht="18" customHeight="1" spans="2:28">
      <c r="B590" s="223" t="s">
        <v>1147</v>
      </c>
      <c r="C590" s="226">
        <v>707046447</v>
      </c>
      <c r="D590" s="226" t="s">
        <v>1148</v>
      </c>
      <c r="E590" s="224">
        <v>16741725247</v>
      </c>
      <c r="F590" s="224" t="s">
        <v>27</v>
      </c>
      <c r="G590" s="224">
        <v>1000</v>
      </c>
      <c r="H590" s="224">
        <v>13545445297</v>
      </c>
      <c r="I590" s="224" t="s">
        <v>313</v>
      </c>
      <c r="J590" s="245" t="s">
        <v>285</v>
      </c>
      <c r="K590" s="226" t="s">
        <v>314</v>
      </c>
      <c r="L590" s="223" t="s">
        <v>1147</v>
      </c>
      <c r="M590" s="241">
        <v>0</v>
      </c>
      <c r="N590" s="241"/>
      <c r="O590" s="241"/>
      <c r="P590" s="241"/>
      <c r="Q590" s="251" t="s">
        <v>31</v>
      </c>
      <c r="R590" s="250">
        <v>43895</v>
      </c>
      <c r="S590" s="433" t="s">
        <v>1030</v>
      </c>
      <c r="T590" s="6"/>
      <c r="U590" s="6"/>
      <c r="V590" s="6"/>
      <c r="W590" s="6"/>
      <c r="X590" s="6"/>
      <c r="Y590" s="6"/>
      <c r="Z590" s="6"/>
      <c r="AA590" s="6"/>
      <c r="AB590" s="6"/>
    </row>
    <row r="591" ht="18" customHeight="1" spans="2:28">
      <c r="B591" s="223" t="s">
        <v>1149</v>
      </c>
      <c r="C591" s="224">
        <v>211551030</v>
      </c>
      <c r="D591" s="224" t="s">
        <v>1150</v>
      </c>
      <c r="E591" s="224">
        <v>17136866513</v>
      </c>
      <c r="F591" s="224" t="s">
        <v>664</v>
      </c>
      <c r="G591" s="224">
        <v>1000</v>
      </c>
      <c r="H591" s="224">
        <v>13422075559</v>
      </c>
      <c r="I591" s="224" t="s">
        <v>567</v>
      </c>
      <c r="J591" s="256" t="s">
        <v>29</v>
      </c>
      <c r="K591" s="226" t="s">
        <v>568</v>
      </c>
      <c r="L591" s="223" t="s">
        <v>1149</v>
      </c>
      <c r="M591" s="241">
        <v>0</v>
      </c>
      <c r="N591" s="241"/>
      <c r="O591" s="241"/>
      <c r="P591" s="241"/>
      <c r="Q591" s="266"/>
      <c r="R591" s="267"/>
      <c r="S591" s="433" t="s">
        <v>1030</v>
      </c>
      <c r="T591" s="6"/>
      <c r="U591" s="6"/>
      <c r="V591" s="6"/>
      <c r="W591" s="6"/>
      <c r="X591" s="6"/>
      <c r="Y591" s="6"/>
      <c r="Z591" s="6"/>
      <c r="AA591" s="6"/>
      <c r="AB591" s="6"/>
    </row>
    <row r="592" ht="18" customHeight="1" spans="2:28">
      <c r="B592" s="223" t="s">
        <v>1151</v>
      </c>
      <c r="C592" s="224">
        <v>751772419</v>
      </c>
      <c r="D592" s="224" t="s">
        <v>1152</v>
      </c>
      <c r="E592" s="224">
        <v>16741725601</v>
      </c>
      <c r="F592" s="224" t="s">
        <v>27</v>
      </c>
      <c r="G592" s="224">
        <v>1000</v>
      </c>
      <c r="H592" s="224">
        <v>15771132386</v>
      </c>
      <c r="I592" s="224" t="s">
        <v>584</v>
      </c>
      <c r="J592" s="240" t="s">
        <v>103</v>
      </c>
      <c r="K592" s="226" t="s">
        <v>585</v>
      </c>
      <c r="L592" s="223" t="s">
        <v>1151</v>
      </c>
      <c r="M592" s="241">
        <v>0</v>
      </c>
      <c r="N592" s="241"/>
      <c r="O592" s="241"/>
      <c r="P592" s="241"/>
      <c r="Q592" s="241" t="s">
        <v>31</v>
      </c>
      <c r="R592" s="250">
        <v>43902</v>
      </c>
      <c r="S592" s="8" t="s">
        <v>1153</v>
      </c>
      <c r="T592" s="6"/>
      <c r="U592" s="6"/>
      <c r="V592" s="6"/>
      <c r="W592" s="6"/>
      <c r="X592" s="6"/>
      <c r="Y592" s="6"/>
      <c r="Z592" s="6"/>
      <c r="AA592" s="6"/>
      <c r="AB592" s="6"/>
    </row>
    <row r="593" ht="18" customHeight="1" spans="2:28">
      <c r="B593" s="223" t="s">
        <v>1154</v>
      </c>
      <c r="C593" s="224">
        <v>805176666</v>
      </c>
      <c r="D593" s="224" t="s">
        <v>1155</v>
      </c>
      <c r="E593" s="224">
        <v>16741725583</v>
      </c>
      <c r="F593" s="224" t="s">
        <v>27</v>
      </c>
      <c r="G593" s="224">
        <v>1000</v>
      </c>
      <c r="H593" s="224">
        <v>15771132386</v>
      </c>
      <c r="I593" s="224" t="s">
        <v>584</v>
      </c>
      <c r="J593" s="240" t="s">
        <v>103</v>
      </c>
      <c r="K593" s="226" t="s">
        <v>585</v>
      </c>
      <c r="L593" s="223" t="s">
        <v>1154</v>
      </c>
      <c r="M593" s="241">
        <v>0</v>
      </c>
      <c r="N593" s="241"/>
      <c r="O593" s="241"/>
      <c r="P593" s="241"/>
      <c r="Q593" s="241" t="s">
        <v>31</v>
      </c>
      <c r="R593" s="250">
        <v>43902</v>
      </c>
      <c r="S593" s="8" t="s">
        <v>1153</v>
      </c>
      <c r="T593" s="6"/>
      <c r="U593" s="6"/>
      <c r="V593" s="6"/>
      <c r="W593" s="6"/>
      <c r="X593" s="6"/>
      <c r="Y593" s="6"/>
      <c r="Z593" s="6"/>
      <c r="AA593" s="6"/>
      <c r="AB593" s="6"/>
    </row>
    <row r="594" ht="18" customHeight="1" spans="2:28">
      <c r="B594" s="223" t="s">
        <v>1156</v>
      </c>
      <c r="C594" s="224">
        <v>867950397</v>
      </c>
      <c r="D594" s="224" t="s">
        <v>1157</v>
      </c>
      <c r="E594" s="224">
        <v>16741725580</v>
      </c>
      <c r="F594" s="224" t="s">
        <v>27</v>
      </c>
      <c r="G594" s="224">
        <v>1000</v>
      </c>
      <c r="H594" s="224">
        <v>15771132386</v>
      </c>
      <c r="I594" s="224" t="s">
        <v>584</v>
      </c>
      <c r="J594" s="240" t="s">
        <v>103</v>
      </c>
      <c r="K594" s="226" t="s">
        <v>585</v>
      </c>
      <c r="L594" s="223" t="s">
        <v>1156</v>
      </c>
      <c r="M594" s="241">
        <v>0</v>
      </c>
      <c r="N594" s="241"/>
      <c r="O594" s="241"/>
      <c r="P594" s="241"/>
      <c r="Q594" s="241" t="s">
        <v>31</v>
      </c>
      <c r="R594" s="250">
        <v>43902</v>
      </c>
      <c r="S594" s="8" t="s">
        <v>1153</v>
      </c>
      <c r="T594" s="6"/>
      <c r="U594" s="6"/>
      <c r="V594" s="6"/>
      <c r="W594" s="6"/>
      <c r="X594" s="6"/>
      <c r="Y594" s="6"/>
      <c r="Z594" s="6"/>
      <c r="AA594" s="6"/>
      <c r="AB594" s="6"/>
    </row>
    <row r="595" ht="18" customHeight="1" spans="2:28">
      <c r="B595" s="223" t="s">
        <v>1158</v>
      </c>
      <c r="C595" s="224">
        <v>256542103</v>
      </c>
      <c r="D595" s="224" t="s">
        <v>1159</v>
      </c>
      <c r="E595" s="224">
        <v>16741725576</v>
      </c>
      <c r="F595" s="224" t="s">
        <v>27</v>
      </c>
      <c r="G595" s="224">
        <v>1000</v>
      </c>
      <c r="H595" s="224">
        <v>15771132386</v>
      </c>
      <c r="I595" s="224" t="s">
        <v>584</v>
      </c>
      <c r="J595" s="240" t="s">
        <v>103</v>
      </c>
      <c r="K595" s="226" t="s">
        <v>585</v>
      </c>
      <c r="L595" s="223" t="s">
        <v>1158</v>
      </c>
      <c r="M595" s="241">
        <v>0</v>
      </c>
      <c r="N595" s="241"/>
      <c r="O595" s="241"/>
      <c r="P595" s="241"/>
      <c r="Q595" s="241" t="s">
        <v>31</v>
      </c>
      <c r="R595" s="250">
        <v>43902</v>
      </c>
      <c r="S595" s="8" t="s">
        <v>1153</v>
      </c>
      <c r="T595" s="6"/>
      <c r="U595" s="6"/>
      <c r="V595" s="6"/>
      <c r="W595" s="6"/>
      <c r="X595" s="6"/>
      <c r="Y595" s="6"/>
      <c r="Z595" s="6"/>
      <c r="AA595" s="6"/>
      <c r="AB595" s="6"/>
    </row>
    <row r="596" ht="18" customHeight="1" spans="2:28">
      <c r="B596" s="223" t="s">
        <v>1160</v>
      </c>
      <c r="C596" s="224">
        <v>547645078</v>
      </c>
      <c r="D596" s="224" t="s">
        <v>1161</v>
      </c>
      <c r="E596" s="224">
        <v>16741725568</v>
      </c>
      <c r="F596" s="224" t="s">
        <v>27</v>
      </c>
      <c r="G596" s="224">
        <v>1000</v>
      </c>
      <c r="H596" s="224">
        <v>15771132386</v>
      </c>
      <c r="I596" s="224" t="s">
        <v>584</v>
      </c>
      <c r="J596" s="240" t="s">
        <v>103</v>
      </c>
      <c r="K596" s="226" t="s">
        <v>585</v>
      </c>
      <c r="L596" s="223" t="s">
        <v>1160</v>
      </c>
      <c r="M596" s="241">
        <v>0</v>
      </c>
      <c r="N596" s="241"/>
      <c r="O596" s="241"/>
      <c r="P596" s="241"/>
      <c r="Q596" s="241" t="s">
        <v>31</v>
      </c>
      <c r="R596" s="250">
        <v>43902</v>
      </c>
      <c r="S596" s="8" t="s">
        <v>1153</v>
      </c>
      <c r="T596" s="6"/>
      <c r="U596" s="6"/>
      <c r="V596" s="6"/>
      <c r="W596" s="6"/>
      <c r="X596" s="6"/>
      <c r="Y596" s="6"/>
      <c r="Z596" s="6"/>
      <c r="AA596" s="6"/>
      <c r="AB596" s="6"/>
    </row>
    <row r="597" ht="18" customHeight="1" spans="2:28">
      <c r="B597" s="223" t="s">
        <v>1162</v>
      </c>
      <c r="C597" s="224">
        <v>686821110</v>
      </c>
      <c r="D597" s="224" t="s">
        <v>1163</v>
      </c>
      <c r="E597" s="224">
        <v>16741725565</v>
      </c>
      <c r="F597" s="224" t="s">
        <v>27</v>
      </c>
      <c r="G597" s="224">
        <v>1000</v>
      </c>
      <c r="H597" s="224">
        <v>15771132386</v>
      </c>
      <c r="I597" s="224" t="s">
        <v>584</v>
      </c>
      <c r="J597" s="240" t="s">
        <v>103</v>
      </c>
      <c r="K597" s="226" t="s">
        <v>585</v>
      </c>
      <c r="L597" s="223" t="s">
        <v>1162</v>
      </c>
      <c r="M597" s="241">
        <v>0</v>
      </c>
      <c r="N597" s="241"/>
      <c r="O597" s="241"/>
      <c r="P597" s="241"/>
      <c r="Q597" s="241" t="s">
        <v>31</v>
      </c>
      <c r="R597" s="250">
        <v>43902</v>
      </c>
      <c r="S597" s="8" t="s">
        <v>1153</v>
      </c>
      <c r="T597" s="6"/>
      <c r="U597" s="6"/>
      <c r="V597" s="6"/>
      <c r="W597" s="6"/>
      <c r="X597" s="6"/>
      <c r="Y597" s="6"/>
      <c r="Z597" s="6"/>
      <c r="AA597" s="6"/>
      <c r="AB597" s="6"/>
    </row>
    <row r="598" ht="18" customHeight="1" spans="2:28">
      <c r="B598" s="223" t="s">
        <v>1164</v>
      </c>
      <c r="C598" s="224">
        <v>718333153</v>
      </c>
      <c r="D598" s="224" t="s">
        <v>1165</v>
      </c>
      <c r="E598" s="224">
        <v>16741725548</v>
      </c>
      <c r="F598" s="224" t="s">
        <v>27</v>
      </c>
      <c r="G598" s="224">
        <v>1000</v>
      </c>
      <c r="H598" s="224">
        <v>15771132386</v>
      </c>
      <c r="I598" s="224" t="s">
        <v>584</v>
      </c>
      <c r="J598" s="240" t="s">
        <v>103</v>
      </c>
      <c r="K598" s="226" t="s">
        <v>585</v>
      </c>
      <c r="L598" s="223" t="s">
        <v>1164</v>
      </c>
      <c r="M598" s="241">
        <v>0</v>
      </c>
      <c r="N598" s="241"/>
      <c r="O598" s="241"/>
      <c r="P598" s="241"/>
      <c r="Q598" s="241" t="s">
        <v>31</v>
      </c>
      <c r="R598" s="250">
        <v>43902</v>
      </c>
      <c r="S598" s="8" t="s">
        <v>1153</v>
      </c>
      <c r="T598" s="6"/>
      <c r="U598" s="6"/>
      <c r="V598" s="6"/>
      <c r="W598" s="6"/>
      <c r="X598" s="6"/>
      <c r="Y598" s="6"/>
      <c r="Z598" s="6"/>
      <c r="AA598" s="6"/>
      <c r="AB598" s="6"/>
    </row>
    <row r="599" s="1" customFormat="1" ht="19.9" customHeight="1" spans="2:27">
      <c r="B599" s="223" t="s">
        <v>1166</v>
      </c>
      <c r="C599" s="224">
        <v>129711838</v>
      </c>
      <c r="D599" s="224" t="s">
        <v>1167</v>
      </c>
      <c r="E599" s="224">
        <v>16741725541</v>
      </c>
      <c r="F599" s="224" t="s">
        <v>27</v>
      </c>
      <c r="G599" s="224">
        <v>1000</v>
      </c>
      <c r="H599" s="224">
        <v>15771132386</v>
      </c>
      <c r="I599" s="224" t="s">
        <v>584</v>
      </c>
      <c r="J599" s="240" t="s">
        <v>103</v>
      </c>
      <c r="K599" s="226" t="s">
        <v>585</v>
      </c>
      <c r="L599" s="223" t="s">
        <v>1166</v>
      </c>
      <c r="M599" s="241">
        <v>0</v>
      </c>
      <c r="N599" s="241"/>
      <c r="O599" s="241"/>
      <c r="P599" s="241"/>
      <c r="Q599" s="241" t="s">
        <v>31</v>
      </c>
      <c r="R599" s="250">
        <v>43902</v>
      </c>
      <c r="S599" s="8" t="s">
        <v>1153</v>
      </c>
      <c r="T599" s="6"/>
      <c r="U599" s="6"/>
      <c r="V599" s="6"/>
      <c r="W599" s="6"/>
      <c r="X599" s="6"/>
      <c r="Y599" s="6"/>
      <c r="Z599" s="6"/>
      <c r="AA599" s="6"/>
    </row>
    <row r="600" s="1" customFormat="1" ht="19.9" customHeight="1" spans="2:19">
      <c r="B600" s="223" t="s">
        <v>1168</v>
      </c>
      <c r="C600" s="226">
        <v>608839701</v>
      </c>
      <c r="D600" s="226" t="s">
        <v>1169</v>
      </c>
      <c r="E600" s="224">
        <v>17102786726</v>
      </c>
      <c r="F600" s="224" t="s">
        <v>27</v>
      </c>
      <c r="G600" s="224">
        <v>1000</v>
      </c>
      <c r="H600" s="224">
        <v>13545435217</v>
      </c>
      <c r="I600" s="224" t="s">
        <v>284</v>
      </c>
      <c r="J600" s="245" t="s">
        <v>285</v>
      </c>
      <c r="K600" s="226" t="s">
        <v>286</v>
      </c>
      <c r="L600" s="223" t="s">
        <v>1168</v>
      </c>
      <c r="M600" s="241">
        <v>0</v>
      </c>
      <c r="N600" s="241"/>
      <c r="O600" s="241"/>
      <c r="P600" s="241"/>
      <c r="Q600" s="268" t="s">
        <v>31</v>
      </c>
      <c r="R600" s="250">
        <v>43900</v>
      </c>
      <c r="S600" s="8" t="s">
        <v>1153</v>
      </c>
    </row>
    <row r="601" ht="18" customHeight="1" spans="2:28">
      <c r="B601" s="223" t="s">
        <v>1170</v>
      </c>
      <c r="C601" s="226">
        <v>394267010</v>
      </c>
      <c r="D601" s="226" t="s">
        <v>1171</v>
      </c>
      <c r="E601" s="224">
        <v>17102786761</v>
      </c>
      <c r="F601" s="224" t="s">
        <v>27</v>
      </c>
      <c r="G601" s="224">
        <v>1000</v>
      </c>
      <c r="H601" s="224">
        <v>13545435217</v>
      </c>
      <c r="I601" s="224" t="s">
        <v>284</v>
      </c>
      <c r="J601" s="245" t="s">
        <v>285</v>
      </c>
      <c r="K601" s="226" t="s">
        <v>286</v>
      </c>
      <c r="L601" s="223" t="s">
        <v>1170</v>
      </c>
      <c r="M601" s="241">
        <v>0</v>
      </c>
      <c r="N601" s="241"/>
      <c r="O601" s="241"/>
      <c r="P601" s="241"/>
      <c r="Q601" s="269" t="s">
        <v>31</v>
      </c>
      <c r="R601" s="250">
        <v>43900</v>
      </c>
      <c r="S601" s="8" t="s">
        <v>1153</v>
      </c>
      <c r="T601" s="1"/>
      <c r="U601" s="1"/>
      <c r="V601" s="1"/>
      <c r="W601" s="1"/>
      <c r="X601" s="1"/>
      <c r="Y601" s="1"/>
      <c r="Z601" s="1"/>
      <c r="AA601" s="1"/>
      <c r="AB601" s="6"/>
    </row>
    <row r="602" ht="18" customHeight="1" spans="2:28">
      <c r="B602" s="225" t="s">
        <v>1172</v>
      </c>
      <c r="C602" s="224">
        <v>165055613</v>
      </c>
      <c r="D602" s="224" t="s">
        <v>1173</v>
      </c>
      <c r="E602" s="224">
        <v>16741725655</v>
      </c>
      <c r="F602" s="224" t="s">
        <v>27</v>
      </c>
      <c r="G602" s="224">
        <v>1000</v>
      </c>
      <c r="H602" s="224">
        <v>18771678907</v>
      </c>
      <c r="I602" s="224" t="s">
        <v>409</v>
      </c>
      <c r="J602" s="248" t="s">
        <v>29</v>
      </c>
      <c r="K602" s="226" t="s">
        <v>410</v>
      </c>
      <c r="L602" s="225" t="s">
        <v>1172</v>
      </c>
      <c r="M602" s="241">
        <f>4031.26+5000</f>
        <v>9031.26</v>
      </c>
      <c r="N602" s="241"/>
      <c r="O602" s="257"/>
      <c r="P602" s="257"/>
      <c r="Q602" s="259" t="s">
        <v>31</v>
      </c>
      <c r="R602" s="270">
        <v>43901</v>
      </c>
      <c r="S602" s="8" t="s">
        <v>1174</v>
      </c>
      <c r="T602" s="6"/>
      <c r="U602" s="6"/>
      <c r="V602" s="6"/>
      <c r="W602" s="6"/>
      <c r="X602" s="6"/>
      <c r="Y602" s="6"/>
      <c r="Z602" s="6"/>
      <c r="AA602" s="6"/>
      <c r="AB602" s="6"/>
    </row>
    <row r="603" ht="18" customHeight="1" spans="2:28">
      <c r="B603" s="253" t="s">
        <v>1175</v>
      </c>
      <c r="C603" s="224">
        <v>555537723</v>
      </c>
      <c r="D603" s="224" t="s">
        <v>1176</v>
      </c>
      <c r="E603" s="224">
        <v>17192710541</v>
      </c>
      <c r="F603" s="224" t="s">
        <v>27</v>
      </c>
      <c r="G603" s="254">
        <v>1000</v>
      </c>
      <c r="H603" s="254">
        <v>13545476959</v>
      </c>
      <c r="I603" s="224" t="s">
        <v>265</v>
      </c>
      <c r="J603" s="258" t="s">
        <v>109</v>
      </c>
      <c r="K603" s="259" t="s">
        <v>266</v>
      </c>
      <c r="L603" s="253" t="s">
        <v>1175</v>
      </c>
      <c r="M603" s="260">
        <v>5061.05</v>
      </c>
      <c r="N603" s="260"/>
      <c r="O603" s="260"/>
      <c r="P603" s="260"/>
      <c r="Q603" s="259" t="s">
        <v>31</v>
      </c>
      <c r="R603" s="250">
        <v>43913</v>
      </c>
      <c r="S603" s="8" t="s">
        <v>1177</v>
      </c>
      <c r="T603" s="6"/>
      <c r="U603" s="6"/>
      <c r="V603" s="6"/>
      <c r="W603" s="6"/>
      <c r="X603" s="6"/>
      <c r="Y603" s="6"/>
      <c r="Z603" s="6"/>
      <c r="AA603" s="6"/>
      <c r="AB603" s="6"/>
    </row>
    <row r="604" ht="18" customHeight="1" spans="2:28">
      <c r="B604" s="253" t="s">
        <v>1178</v>
      </c>
      <c r="C604" s="224">
        <v>501268959</v>
      </c>
      <c r="D604" s="224" t="s">
        <v>1179</v>
      </c>
      <c r="E604" s="224">
        <v>17192711228</v>
      </c>
      <c r="F604" s="224" t="s">
        <v>27</v>
      </c>
      <c r="G604" s="254">
        <v>1000</v>
      </c>
      <c r="H604" s="254">
        <v>13545476959</v>
      </c>
      <c r="I604" s="224" t="s">
        <v>265</v>
      </c>
      <c r="J604" s="261" t="s">
        <v>103</v>
      </c>
      <c r="K604" s="259" t="s">
        <v>266</v>
      </c>
      <c r="L604" s="253" t="s">
        <v>1178</v>
      </c>
      <c r="M604" s="260">
        <v>5060.21</v>
      </c>
      <c r="N604" s="260"/>
      <c r="O604" s="260"/>
      <c r="P604" s="260"/>
      <c r="Q604" s="259" t="s">
        <v>31</v>
      </c>
      <c r="R604" s="250">
        <v>43913</v>
      </c>
      <c r="S604" s="8" t="s">
        <v>1180</v>
      </c>
      <c r="T604" s="6"/>
      <c r="U604" s="6"/>
      <c r="V604" s="6"/>
      <c r="W604" s="6"/>
      <c r="X604" s="6"/>
      <c r="Y604" s="6"/>
      <c r="Z604" s="6"/>
      <c r="AA604" s="6"/>
      <c r="AB604" s="6"/>
    </row>
    <row r="605" ht="18" customHeight="1" spans="2:28">
      <c r="B605" s="253" t="s">
        <v>1181</v>
      </c>
      <c r="C605" s="224">
        <v>402659300</v>
      </c>
      <c r="D605" s="224" t="s">
        <v>1182</v>
      </c>
      <c r="E605" s="224">
        <v>17192715495</v>
      </c>
      <c r="F605" s="224" t="s">
        <v>27</v>
      </c>
      <c r="G605" s="254">
        <v>1000</v>
      </c>
      <c r="H605" s="254">
        <v>18672882330</v>
      </c>
      <c r="I605" s="224" t="s">
        <v>361</v>
      </c>
      <c r="J605" s="258" t="s">
        <v>109</v>
      </c>
      <c r="K605" s="259" t="s">
        <v>362</v>
      </c>
      <c r="L605" s="253" t="s">
        <v>1181</v>
      </c>
      <c r="M605" s="260">
        <v>10010.37</v>
      </c>
      <c r="N605" s="260"/>
      <c r="O605" s="260"/>
      <c r="P605" s="260"/>
      <c r="Q605" s="259" t="s">
        <v>31</v>
      </c>
      <c r="R605" s="250">
        <v>43913</v>
      </c>
      <c r="S605" s="8" t="s">
        <v>1183</v>
      </c>
      <c r="T605" s="6"/>
      <c r="U605" s="6"/>
      <c r="V605" s="6"/>
      <c r="W605" s="6"/>
      <c r="X605" s="6"/>
      <c r="Y605" s="6"/>
      <c r="Z605" s="6"/>
      <c r="AA605" s="6"/>
      <c r="AB605" s="6"/>
    </row>
    <row r="606" ht="18" customHeight="1" spans="2:28">
      <c r="B606" s="253" t="s">
        <v>1184</v>
      </c>
      <c r="C606" s="224">
        <v>321991673</v>
      </c>
      <c r="D606" s="224" t="s">
        <v>1185</v>
      </c>
      <c r="E606" s="224">
        <v>17192715549</v>
      </c>
      <c r="F606" s="224" t="s">
        <v>27</v>
      </c>
      <c r="G606" s="254">
        <v>1000</v>
      </c>
      <c r="H606" s="254">
        <v>18672882330</v>
      </c>
      <c r="I606" s="224" t="s">
        <v>361</v>
      </c>
      <c r="J606" s="258" t="s">
        <v>109</v>
      </c>
      <c r="K606" s="259" t="s">
        <v>362</v>
      </c>
      <c r="L606" s="253" t="s">
        <v>1184</v>
      </c>
      <c r="M606" s="260">
        <v>5061.1</v>
      </c>
      <c r="N606" s="260"/>
      <c r="O606" s="260"/>
      <c r="P606" s="260"/>
      <c r="Q606" s="259" t="s">
        <v>31</v>
      </c>
      <c r="R606" s="250">
        <v>43913</v>
      </c>
      <c r="S606" s="8" t="s">
        <v>1183</v>
      </c>
      <c r="T606" s="6"/>
      <c r="U606" s="6"/>
      <c r="V606" s="6"/>
      <c r="W606" s="6"/>
      <c r="X606" s="6"/>
      <c r="Y606" s="6"/>
      <c r="Z606" s="6"/>
      <c r="AA606" s="6"/>
      <c r="AB606" s="6"/>
    </row>
    <row r="607" ht="18" customHeight="1" spans="2:28">
      <c r="B607" s="255" t="s">
        <v>1186</v>
      </c>
      <c r="C607" s="224">
        <v>610586330</v>
      </c>
      <c r="D607" s="224" t="s">
        <v>1187</v>
      </c>
      <c r="E607" s="224">
        <v>16741725475</v>
      </c>
      <c r="F607" s="224" t="s">
        <v>27</v>
      </c>
      <c r="G607" s="254">
        <v>1000</v>
      </c>
      <c r="H607" s="254">
        <v>13545472582</v>
      </c>
      <c r="I607" s="224" t="s">
        <v>370</v>
      </c>
      <c r="J607" s="262" t="s">
        <v>285</v>
      </c>
      <c r="K607" s="259" t="s">
        <v>371</v>
      </c>
      <c r="L607" s="255" t="s">
        <v>1186</v>
      </c>
      <c r="M607" s="260">
        <v>4959.56</v>
      </c>
      <c r="N607" s="260"/>
      <c r="O607" s="260"/>
      <c r="P607" s="260"/>
      <c r="Q607" s="259" t="s">
        <v>31</v>
      </c>
      <c r="R607" s="270">
        <v>43902</v>
      </c>
      <c r="S607" s="8" t="s">
        <v>1183</v>
      </c>
      <c r="T607" s="6"/>
      <c r="U607" s="6"/>
      <c r="V607" s="6"/>
      <c r="W607" s="6"/>
      <c r="X607" s="6"/>
      <c r="Y607" s="6"/>
      <c r="Z607" s="6"/>
      <c r="AA607" s="6"/>
      <c r="AB607" s="6"/>
    </row>
    <row r="608" ht="18" customHeight="1" spans="2:28">
      <c r="B608" s="255" t="s">
        <v>1188</v>
      </c>
      <c r="C608" s="224">
        <v>140673914</v>
      </c>
      <c r="D608" s="224" t="s">
        <v>1189</v>
      </c>
      <c r="E608" s="224">
        <v>16741725485</v>
      </c>
      <c r="F608" s="224" t="s">
        <v>27</v>
      </c>
      <c r="G608" s="254">
        <v>1000</v>
      </c>
      <c r="H608" s="254">
        <v>13545472582</v>
      </c>
      <c r="I608" s="224" t="s">
        <v>370</v>
      </c>
      <c r="J608" s="262" t="s">
        <v>285</v>
      </c>
      <c r="K608" s="259" t="s">
        <v>371</v>
      </c>
      <c r="L608" s="255" t="s">
        <v>1188</v>
      </c>
      <c r="M608" s="260">
        <v>15876.89</v>
      </c>
      <c r="N608" s="260"/>
      <c r="O608" s="260"/>
      <c r="P608" s="260"/>
      <c r="Q608" s="259" t="s">
        <v>31</v>
      </c>
      <c r="R608" s="270">
        <v>43902</v>
      </c>
      <c r="S608" s="8" t="s">
        <v>1183</v>
      </c>
      <c r="T608" s="6"/>
      <c r="U608" s="6"/>
      <c r="V608" s="6"/>
      <c r="W608" s="6"/>
      <c r="X608" s="6"/>
      <c r="Y608" s="6"/>
      <c r="Z608" s="6"/>
      <c r="AA608" s="6"/>
      <c r="AB608" s="6"/>
    </row>
    <row r="609" ht="18" customHeight="1" spans="2:28">
      <c r="B609" s="255" t="s">
        <v>1190</v>
      </c>
      <c r="C609" s="224">
        <v>584908246</v>
      </c>
      <c r="D609" s="224" t="s">
        <v>1191</v>
      </c>
      <c r="E609" s="224">
        <v>16741725501</v>
      </c>
      <c r="F609" s="224" t="s">
        <v>27</v>
      </c>
      <c r="G609" s="254">
        <v>1000</v>
      </c>
      <c r="H609" s="254">
        <v>13545472582</v>
      </c>
      <c r="I609" s="224" t="s">
        <v>370</v>
      </c>
      <c r="J609" s="262" t="s">
        <v>285</v>
      </c>
      <c r="K609" s="259" t="s">
        <v>371</v>
      </c>
      <c r="L609" s="255" t="s">
        <v>1190</v>
      </c>
      <c r="M609" s="260">
        <v>4964.46</v>
      </c>
      <c r="N609" s="260"/>
      <c r="O609" s="260"/>
      <c r="P609" s="260"/>
      <c r="Q609" s="259" t="s">
        <v>31</v>
      </c>
      <c r="R609" s="270">
        <v>43902</v>
      </c>
      <c r="S609" s="8" t="s">
        <v>1192</v>
      </c>
      <c r="T609" s="6"/>
      <c r="U609" s="6"/>
      <c r="V609" s="6"/>
      <c r="W609" s="6"/>
      <c r="X609" s="6"/>
      <c r="Y609" s="6"/>
      <c r="Z609" s="6"/>
      <c r="AA609" s="6"/>
      <c r="AB609" s="6"/>
    </row>
    <row r="610" ht="18" customHeight="1" spans="2:28">
      <c r="B610" s="255" t="s">
        <v>1193</v>
      </c>
      <c r="C610" s="224">
        <v>359689511</v>
      </c>
      <c r="D610" s="224" t="s">
        <v>1194</v>
      </c>
      <c r="E610" s="224">
        <v>16741725493</v>
      </c>
      <c r="F610" s="224" t="s">
        <v>27</v>
      </c>
      <c r="G610" s="254">
        <v>1000</v>
      </c>
      <c r="H610" s="254">
        <v>13545472582</v>
      </c>
      <c r="I610" s="224" t="s">
        <v>370</v>
      </c>
      <c r="J610" s="262" t="s">
        <v>285</v>
      </c>
      <c r="K610" s="259" t="s">
        <v>371</v>
      </c>
      <c r="L610" s="255" t="s">
        <v>1193</v>
      </c>
      <c r="M610" s="260">
        <v>4961.42</v>
      </c>
      <c r="N610" s="260"/>
      <c r="O610" s="260"/>
      <c r="P610" s="260"/>
      <c r="Q610" s="259" t="s">
        <v>31</v>
      </c>
      <c r="R610" s="270">
        <v>43902</v>
      </c>
      <c r="S610" s="8" t="s">
        <v>1192</v>
      </c>
      <c r="T610" s="6"/>
      <c r="U610" s="6"/>
      <c r="V610" s="6"/>
      <c r="W610" s="6"/>
      <c r="X610" s="6"/>
      <c r="Y610" s="6"/>
      <c r="Z610" s="6"/>
      <c r="AA610" s="6"/>
      <c r="AB610" s="6"/>
    </row>
    <row r="611" ht="18" customHeight="1" spans="2:28">
      <c r="B611" s="255" t="s">
        <v>1195</v>
      </c>
      <c r="C611" s="224">
        <v>167880704</v>
      </c>
      <c r="D611" s="224" t="s">
        <v>1196</v>
      </c>
      <c r="E611" s="224">
        <v>16741725502</v>
      </c>
      <c r="F611" s="224" t="s">
        <v>27</v>
      </c>
      <c r="G611" s="254">
        <v>1000</v>
      </c>
      <c r="H611" s="254">
        <v>13545472582</v>
      </c>
      <c r="I611" s="224" t="s">
        <v>370</v>
      </c>
      <c r="J611" s="262" t="s">
        <v>285</v>
      </c>
      <c r="K611" s="259" t="s">
        <v>371</v>
      </c>
      <c r="L611" s="255" t="s">
        <v>1195</v>
      </c>
      <c r="M611" s="260">
        <v>5061.01</v>
      </c>
      <c r="N611" s="260"/>
      <c r="O611" s="260"/>
      <c r="P611" s="260"/>
      <c r="Q611" s="259" t="s">
        <v>31</v>
      </c>
      <c r="R611" s="270">
        <v>43902</v>
      </c>
      <c r="S611" s="8" t="s">
        <v>1192</v>
      </c>
      <c r="T611" s="6"/>
      <c r="U611" s="6"/>
      <c r="V611" s="6"/>
      <c r="W611" s="6"/>
      <c r="X611" s="6"/>
      <c r="Y611" s="6"/>
      <c r="Z611" s="6"/>
      <c r="AA611" s="6"/>
      <c r="AB611" s="6"/>
    </row>
    <row r="612" ht="18" customHeight="1" spans="2:28">
      <c r="B612" s="255" t="s">
        <v>1197</v>
      </c>
      <c r="C612" s="224">
        <v>845052506</v>
      </c>
      <c r="D612" s="224" t="s">
        <v>1198</v>
      </c>
      <c r="E612" s="224">
        <v>16741725472</v>
      </c>
      <c r="F612" s="224" t="s">
        <v>27</v>
      </c>
      <c r="G612" s="254">
        <v>1000</v>
      </c>
      <c r="H612" s="254">
        <v>13545472582</v>
      </c>
      <c r="I612" s="224" t="s">
        <v>370</v>
      </c>
      <c r="J612" s="262" t="s">
        <v>285</v>
      </c>
      <c r="K612" s="259" t="s">
        <v>371</v>
      </c>
      <c r="L612" s="255" t="s">
        <v>1197</v>
      </c>
      <c r="M612" s="260">
        <v>3141.77</v>
      </c>
      <c r="N612" s="260"/>
      <c r="O612" s="260"/>
      <c r="P612" s="260"/>
      <c r="Q612" s="259" t="s">
        <v>31</v>
      </c>
      <c r="R612" s="270">
        <v>43902</v>
      </c>
      <c r="S612" s="8" t="s">
        <v>1199</v>
      </c>
      <c r="T612" s="6"/>
      <c r="U612" s="6"/>
      <c r="V612" s="6"/>
      <c r="W612" s="6"/>
      <c r="X612" s="6"/>
      <c r="Y612" s="6"/>
      <c r="Z612" s="6"/>
      <c r="AA612" s="6"/>
      <c r="AB612" s="6"/>
    </row>
    <row r="613" ht="18" customHeight="1" spans="2:28">
      <c r="B613" s="255" t="s">
        <v>1200</v>
      </c>
      <c r="C613" s="224">
        <v>882086329</v>
      </c>
      <c r="D613" s="224" t="s">
        <v>1201</v>
      </c>
      <c r="E613" s="224">
        <v>16741725489</v>
      </c>
      <c r="F613" s="224" t="s">
        <v>27</v>
      </c>
      <c r="G613" s="254">
        <v>1000</v>
      </c>
      <c r="H613" s="254">
        <v>13545472582</v>
      </c>
      <c r="I613" s="224" t="s">
        <v>370</v>
      </c>
      <c r="J613" s="262" t="s">
        <v>285</v>
      </c>
      <c r="K613" s="259" t="s">
        <v>371</v>
      </c>
      <c r="L613" s="255" t="s">
        <v>1200</v>
      </c>
      <c r="M613" s="260">
        <v>8042.36</v>
      </c>
      <c r="N613" s="260"/>
      <c r="O613" s="260"/>
      <c r="P613" s="260"/>
      <c r="Q613" s="259" t="s">
        <v>31</v>
      </c>
      <c r="R613" s="270">
        <v>43902</v>
      </c>
      <c r="S613" s="8" t="s">
        <v>1199</v>
      </c>
      <c r="T613" s="6"/>
      <c r="U613" s="6"/>
      <c r="V613" s="6"/>
      <c r="W613" s="6"/>
      <c r="X613" s="6"/>
      <c r="Y613" s="6"/>
      <c r="Z613" s="6"/>
      <c r="AA613" s="6"/>
      <c r="AB613" s="6"/>
    </row>
    <row r="614" ht="18" customHeight="1" spans="2:28">
      <c r="B614" s="255" t="s">
        <v>1202</v>
      </c>
      <c r="C614" s="224">
        <v>523392474</v>
      </c>
      <c r="D614" s="224" t="s">
        <v>1203</v>
      </c>
      <c r="E614" s="224">
        <v>16741725491</v>
      </c>
      <c r="F614" s="224" t="s">
        <v>27</v>
      </c>
      <c r="G614" s="254">
        <v>1000</v>
      </c>
      <c r="H614" s="254">
        <v>13545472582</v>
      </c>
      <c r="I614" s="224" t="s">
        <v>370</v>
      </c>
      <c r="J614" s="262" t="s">
        <v>285</v>
      </c>
      <c r="K614" s="259" t="s">
        <v>371</v>
      </c>
      <c r="L614" s="255" t="s">
        <v>1202</v>
      </c>
      <c r="M614" s="260">
        <v>9222.5</v>
      </c>
      <c r="N614" s="260"/>
      <c r="O614" s="260"/>
      <c r="P614" s="260"/>
      <c r="Q614" s="259" t="s">
        <v>31</v>
      </c>
      <c r="R614" s="270">
        <v>43883</v>
      </c>
      <c r="S614" s="8" t="s">
        <v>1204</v>
      </c>
      <c r="T614" s="6"/>
      <c r="U614" s="6"/>
      <c r="V614" s="6"/>
      <c r="W614" s="6"/>
      <c r="X614" s="6"/>
      <c r="Y614" s="6"/>
      <c r="Z614" s="6"/>
      <c r="AA614" s="6"/>
      <c r="AB614" s="6"/>
    </row>
    <row r="615" ht="18" customHeight="1" spans="2:28">
      <c r="B615" s="255" t="s">
        <v>1205</v>
      </c>
      <c r="C615" s="224">
        <v>161337578</v>
      </c>
      <c r="D615" s="224" t="s">
        <v>1206</v>
      </c>
      <c r="E615" s="224">
        <v>16741725469</v>
      </c>
      <c r="F615" s="224" t="s">
        <v>27</v>
      </c>
      <c r="G615" s="254">
        <v>1000</v>
      </c>
      <c r="H615" s="254">
        <v>13545472582</v>
      </c>
      <c r="I615" s="224" t="s">
        <v>370</v>
      </c>
      <c r="J615" s="262" t="s">
        <v>285</v>
      </c>
      <c r="K615" s="259" t="s">
        <v>371</v>
      </c>
      <c r="L615" s="255" t="s">
        <v>1205</v>
      </c>
      <c r="M615" s="260">
        <v>8044.55</v>
      </c>
      <c r="N615" s="260"/>
      <c r="O615" s="260"/>
      <c r="P615" s="260"/>
      <c r="Q615" s="259" t="s">
        <v>31</v>
      </c>
      <c r="R615" s="270">
        <v>43902</v>
      </c>
      <c r="S615" s="8" t="s">
        <v>1207</v>
      </c>
      <c r="T615" s="6"/>
      <c r="U615" s="6"/>
      <c r="V615" s="6"/>
      <c r="W615" s="6"/>
      <c r="X615" s="6"/>
      <c r="Y615" s="6"/>
      <c r="Z615" s="6"/>
      <c r="AA615" s="6"/>
      <c r="AB615" s="6"/>
    </row>
    <row r="616" ht="18" customHeight="1" spans="2:28">
      <c r="B616" s="253" t="s">
        <v>1208</v>
      </c>
      <c r="C616" s="224">
        <v>981409030</v>
      </c>
      <c r="D616" s="224" t="s">
        <v>1209</v>
      </c>
      <c r="E616" s="224">
        <v>16572203187</v>
      </c>
      <c r="F616" s="224" t="s">
        <v>27</v>
      </c>
      <c r="G616" s="254">
        <v>1000</v>
      </c>
      <c r="H616" s="254">
        <v>17720254512</v>
      </c>
      <c r="I616" s="224" t="s">
        <v>253</v>
      </c>
      <c r="J616" s="263" t="s">
        <v>294</v>
      </c>
      <c r="K616" s="259" t="s">
        <v>254</v>
      </c>
      <c r="L616" s="253" t="s">
        <v>1208</v>
      </c>
      <c r="M616" s="260">
        <v>4958.76</v>
      </c>
      <c r="N616" s="260"/>
      <c r="O616" s="260"/>
      <c r="P616" s="260"/>
      <c r="Q616" s="259" t="s">
        <v>31</v>
      </c>
      <c r="R616" s="270">
        <v>43902</v>
      </c>
      <c r="S616" s="8" t="s">
        <v>1192</v>
      </c>
      <c r="T616" s="6"/>
      <c r="U616" s="6"/>
      <c r="V616" s="6"/>
      <c r="W616" s="6"/>
      <c r="X616" s="6"/>
      <c r="Y616" s="6"/>
      <c r="Z616" s="6"/>
      <c r="AA616" s="6"/>
      <c r="AB616" s="6"/>
    </row>
    <row r="617" ht="18" customHeight="1" spans="2:28">
      <c r="B617" s="253" t="s">
        <v>1210</v>
      </c>
      <c r="C617" s="224">
        <v>593231817</v>
      </c>
      <c r="D617" s="224" t="s">
        <v>1211</v>
      </c>
      <c r="E617" s="224">
        <v>16572203185</v>
      </c>
      <c r="F617" s="224" t="s">
        <v>27</v>
      </c>
      <c r="G617" s="254">
        <v>1000</v>
      </c>
      <c r="H617" s="254">
        <v>17720254512</v>
      </c>
      <c r="I617" s="224" t="s">
        <v>253</v>
      </c>
      <c r="J617" s="261" t="s">
        <v>103</v>
      </c>
      <c r="K617" s="259" t="s">
        <v>254</v>
      </c>
      <c r="L617" s="253" t="s">
        <v>1210</v>
      </c>
      <c r="M617" s="260">
        <v>4962.53</v>
      </c>
      <c r="N617" s="260"/>
      <c r="O617" s="260"/>
      <c r="P617" s="260"/>
      <c r="Q617" s="259" t="s">
        <v>31</v>
      </c>
      <c r="R617" s="270">
        <v>43902</v>
      </c>
      <c r="S617" s="8" t="s">
        <v>1212</v>
      </c>
      <c r="T617" s="6"/>
      <c r="U617" s="6"/>
      <c r="V617" s="6"/>
      <c r="W617" s="6"/>
      <c r="X617" s="6"/>
      <c r="Y617" s="6"/>
      <c r="Z617" s="6"/>
      <c r="AA617" s="6"/>
      <c r="AB617" s="6"/>
    </row>
    <row r="618" ht="18" customHeight="1" spans="2:28">
      <c r="B618" s="253" t="s">
        <v>1213</v>
      </c>
      <c r="C618" s="224">
        <v>462315679</v>
      </c>
      <c r="D618" s="224" t="s">
        <v>1214</v>
      </c>
      <c r="E618" s="224">
        <v>16572203710</v>
      </c>
      <c r="F618" s="224" t="s">
        <v>27</v>
      </c>
      <c r="G618" s="254">
        <v>1000</v>
      </c>
      <c r="H618" s="254">
        <v>17720254512</v>
      </c>
      <c r="I618" s="224" t="s">
        <v>253</v>
      </c>
      <c r="J618" s="261" t="s">
        <v>103</v>
      </c>
      <c r="K618" s="259" t="s">
        <v>254</v>
      </c>
      <c r="L618" s="253" t="s">
        <v>1213</v>
      </c>
      <c r="M618" s="260">
        <v>8232.47</v>
      </c>
      <c r="N618" s="260"/>
      <c r="O618" s="260"/>
      <c r="P618" s="260"/>
      <c r="Q618" s="259" t="s">
        <v>31</v>
      </c>
      <c r="R618" s="270">
        <v>43902</v>
      </c>
      <c r="S618" s="8" t="s">
        <v>1204</v>
      </c>
      <c r="T618" s="6"/>
      <c r="U618" s="6"/>
      <c r="V618" s="6"/>
      <c r="W618" s="6"/>
      <c r="X618" s="6"/>
      <c r="Y618" s="6"/>
      <c r="Z618" s="6"/>
      <c r="AA618" s="6"/>
      <c r="AB618" s="6"/>
    </row>
    <row r="619" ht="18" customHeight="1" spans="2:28">
      <c r="B619" s="253" t="s">
        <v>1215</v>
      </c>
      <c r="C619" s="224">
        <v>416533881</v>
      </c>
      <c r="D619" s="224" t="s">
        <v>1216</v>
      </c>
      <c r="E619" s="224">
        <v>16741725598</v>
      </c>
      <c r="F619" s="224" t="s">
        <v>27</v>
      </c>
      <c r="G619" s="254">
        <v>1000</v>
      </c>
      <c r="H619" s="254">
        <v>15771132386</v>
      </c>
      <c r="I619" s="224" t="s">
        <v>584</v>
      </c>
      <c r="J619" s="261" t="s">
        <v>103</v>
      </c>
      <c r="K619" s="259" t="s">
        <v>585</v>
      </c>
      <c r="L619" s="253" t="s">
        <v>1215</v>
      </c>
      <c r="M619" s="260">
        <v>4957.96</v>
      </c>
      <c r="N619" s="260"/>
      <c r="O619" s="260"/>
      <c r="P619" s="260"/>
      <c r="Q619" s="259" t="s">
        <v>31</v>
      </c>
      <c r="R619" s="270">
        <v>43901</v>
      </c>
      <c r="S619" s="87" t="s">
        <v>1177</v>
      </c>
      <c r="T619" s="6"/>
      <c r="U619" s="6"/>
      <c r="V619" s="6"/>
      <c r="W619" s="6"/>
      <c r="X619" s="6"/>
      <c r="Y619" s="6"/>
      <c r="Z619" s="6"/>
      <c r="AA619" s="6"/>
      <c r="AB619" s="6"/>
    </row>
    <row r="620" ht="18" customHeight="1" spans="2:28">
      <c r="B620" s="253" t="s">
        <v>1217</v>
      </c>
      <c r="C620" s="224">
        <v>492208550</v>
      </c>
      <c r="D620" s="224" t="s">
        <v>1218</v>
      </c>
      <c r="E620" s="224">
        <v>16741725592</v>
      </c>
      <c r="F620" s="224" t="s">
        <v>27</v>
      </c>
      <c r="G620" s="254">
        <v>1000</v>
      </c>
      <c r="H620" s="254">
        <v>15771132386</v>
      </c>
      <c r="I620" s="224" t="s">
        <v>584</v>
      </c>
      <c r="J620" s="261" t="s">
        <v>103</v>
      </c>
      <c r="K620" s="259" t="s">
        <v>585</v>
      </c>
      <c r="L620" s="253" t="s">
        <v>1217</v>
      </c>
      <c r="M620" s="260">
        <v>5062.42</v>
      </c>
      <c r="N620" s="260"/>
      <c r="O620" s="260"/>
      <c r="P620" s="260"/>
      <c r="Q620" s="259" t="s">
        <v>31</v>
      </c>
      <c r="R620" s="270">
        <v>43901</v>
      </c>
      <c r="S620" s="87" t="s">
        <v>1177</v>
      </c>
      <c r="T620" s="6"/>
      <c r="U620" s="6"/>
      <c r="V620" s="6"/>
      <c r="W620" s="6"/>
      <c r="X620" s="6"/>
      <c r="Y620" s="6"/>
      <c r="Z620" s="6"/>
      <c r="AA620" s="6"/>
      <c r="AB620" s="6"/>
    </row>
    <row r="621" ht="18" customHeight="1" spans="2:28">
      <c r="B621" s="253" t="s">
        <v>1219</v>
      </c>
      <c r="C621" s="224">
        <v>712816946</v>
      </c>
      <c r="D621" s="224" t="s">
        <v>1220</v>
      </c>
      <c r="E621" s="224">
        <v>16741725591</v>
      </c>
      <c r="F621" s="224" t="s">
        <v>27</v>
      </c>
      <c r="G621" s="254">
        <v>1000</v>
      </c>
      <c r="H621" s="254">
        <v>15771132386</v>
      </c>
      <c r="I621" s="224" t="s">
        <v>584</v>
      </c>
      <c r="J621" s="261" t="s">
        <v>103</v>
      </c>
      <c r="K621" s="259" t="s">
        <v>585</v>
      </c>
      <c r="L621" s="253" t="s">
        <v>1219</v>
      </c>
      <c r="M621" s="260">
        <v>4956.5</v>
      </c>
      <c r="N621" s="260"/>
      <c r="O621" s="260"/>
      <c r="P621" s="260"/>
      <c r="Q621" s="259" t="s">
        <v>31</v>
      </c>
      <c r="R621" s="270">
        <v>43901</v>
      </c>
      <c r="S621" s="87" t="s">
        <v>1177</v>
      </c>
      <c r="T621" s="6"/>
      <c r="U621" s="6"/>
      <c r="V621" s="6"/>
      <c r="W621" s="6"/>
      <c r="X621" s="6"/>
      <c r="Y621" s="6"/>
      <c r="Z621" s="6"/>
      <c r="AA621" s="6"/>
      <c r="AB621" s="6"/>
    </row>
    <row r="622" ht="18" customHeight="1" spans="2:28">
      <c r="B622" s="253" t="s">
        <v>1221</v>
      </c>
      <c r="C622" s="224">
        <v>964546923</v>
      </c>
      <c r="D622" s="224" t="s">
        <v>1222</v>
      </c>
      <c r="E622" s="224">
        <v>16741725586</v>
      </c>
      <c r="F622" s="224" t="s">
        <v>27</v>
      </c>
      <c r="G622" s="254">
        <v>1000</v>
      </c>
      <c r="H622" s="254">
        <v>15771132386</v>
      </c>
      <c r="I622" s="224" t="s">
        <v>584</v>
      </c>
      <c r="J622" s="261" t="s">
        <v>103</v>
      </c>
      <c r="K622" s="259" t="s">
        <v>585</v>
      </c>
      <c r="L622" s="253" t="s">
        <v>1221</v>
      </c>
      <c r="M622" s="260">
        <v>4962.74</v>
      </c>
      <c r="N622" s="260">
        <v>4958</v>
      </c>
      <c r="O622" s="260"/>
      <c r="P622" s="260"/>
      <c r="Q622" s="259" t="s">
        <v>31</v>
      </c>
      <c r="R622" s="270">
        <v>43901</v>
      </c>
      <c r="S622" s="87" t="s">
        <v>1223</v>
      </c>
      <c r="T622" s="6"/>
      <c r="U622" s="6"/>
      <c r="V622" s="6"/>
      <c r="W622" s="6"/>
      <c r="X622" s="6"/>
      <c r="Y622" s="6"/>
      <c r="Z622" s="6"/>
      <c r="AA622" s="6"/>
      <c r="AB622" s="6"/>
    </row>
    <row r="623" ht="18" customHeight="1" spans="2:28">
      <c r="B623" s="253" t="s">
        <v>1224</v>
      </c>
      <c r="C623" s="224">
        <v>494825257</v>
      </c>
      <c r="D623" s="224" t="s">
        <v>1225</v>
      </c>
      <c r="E623" s="224">
        <v>16741725584</v>
      </c>
      <c r="F623" s="224" t="s">
        <v>27</v>
      </c>
      <c r="G623" s="254">
        <v>1000</v>
      </c>
      <c r="H623" s="254">
        <v>15771132386</v>
      </c>
      <c r="I623" s="224" t="s">
        <v>584</v>
      </c>
      <c r="J623" s="261" t="s">
        <v>103</v>
      </c>
      <c r="K623" s="259" t="s">
        <v>585</v>
      </c>
      <c r="L623" s="253" t="s">
        <v>1224</v>
      </c>
      <c r="M623" s="260">
        <v>4960.23</v>
      </c>
      <c r="N623" s="260"/>
      <c r="O623" s="260"/>
      <c r="P623" s="260"/>
      <c r="Q623" s="259" t="s">
        <v>31</v>
      </c>
      <c r="R623" s="270">
        <v>43901</v>
      </c>
      <c r="S623" s="87" t="s">
        <v>1177</v>
      </c>
      <c r="T623" s="6"/>
      <c r="U623" s="6"/>
      <c r="V623" s="6"/>
      <c r="W623" s="6"/>
      <c r="X623" s="6"/>
      <c r="Y623" s="6"/>
      <c r="Z623" s="6"/>
      <c r="AA623" s="6"/>
      <c r="AB623" s="6"/>
    </row>
    <row r="624" ht="18" customHeight="1" spans="2:28">
      <c r="B624" s="253" t="s">
        <v>1226</v>
      </c>
      <c r="C624" s="224">
        <v>126960686</v>
      </c>
      <c r="D624" s="224" t="s">
        <v>1227</v>
      </c>
      <c r="E624" s="224">
        <v>16741725575</v>
      </c>
      <c r="F624" s="224" t="s">
        <v>27</v>
      </c>
      <c r="G624" s="254">
        <v>1000</v>
      </c>
      <c r="H624" s="254">
        <v>15771132386</v>
      </c>
      <c r="I624" s="224" t="s">
        <v>584</v>
      </c>
      <c r="J624" s="261" t="s">
        <v>103</v>
      </c>
      <c r="K624" s="259" t="s">
        <v>585</v>
      </c>
      <c r="L624" s="253" t="s">
        <v>1226</v>
      </c>
      <c r="M624" s="260">
        <v>5059.83</v>
      </c>
      <c r="N624" s="260"/>
      <c r="O624" s="260"/>
      <c r="P624" s="260"/>
      <c r="Q624" s="259" t="s">
        <v>31</v>
      </c>
      <c r="R624" s="270">
        <v>43901</v>
      </c>
      <c r="S624" s="87" t="s">
        <v>1177</v>
      </c>
      <c r="T624" s="6"/>
      <c r="U624" s="6"/>
      <c r="V624" s="6"/>
      <c r="W624" s="6"/>
      <c r="X624" s="6"/>
      <c r="Y624" s="6"/>
      <c r="Z624" s="6"/>
      <c r="AA624" s="6"/>
      <c r="AB624" s="6"/>
    </row>
    <row r="625" ht="18" customHeight="1" spans="2:28">
      <c r="B625" s="253" t="s">
        <v>1228</v>
      </c>
      <c r="C625" s="224">
        <v>722851865</v>
      </c>
      <c r="D625" s="224" t="s">
        <v>1229</v>
      </c>
      <c r="E625" s="224">
        <v>16741725571</v>
      </c>
      <c r="F625" s="224" t="s">
        <v>27</v>
      </c>
      <c r="G625" s="254">
        <v>1000</v>
      </c>
      <c r="H625" s="254">
        <v>15771132386</v>
      </c>
      <c r="I625" s="224" t="s">
        <v>584</v>
      </c>
      <c r="J625" s="261" t="s">
        <v>103</v>
      </c>
      <c r="K625" s="259" t="s">
        <v>585</v>
      </c>
      <c r="L625" s="253" t="s">
        <v>1228</v>
      </c>
      <c r="M625" s="260">
        <v>4956.41</v>
      </c>
      <c r="N625" s="260"/>
      <c r="O625" s="260"/>
      <c r="P625" s="260"/>
      <c r="Q625" s="259" t="s">
        <v>31</v>
      </c>
      <c r="R625" s="270">
        <v>43901</v>
      </c>
      <c r="S625" s="87" t="s">
        <v>1177</v>
      </c>
      <c r="T625" s="6"/>
      <c r="U625" s="6"/>
      <c r="V625" s="6"/>
      <c r="W625" s="6"/>
      <c r="X625" s="6"/>
      <c r="Y625" s="6"/>
      <c r="Z625" s="6"/>
      <c r="AA625" s="6"/>
      <c r="AB625" s="6"/>
    </row>
    <row r="626" ht="18" customHeight="1" spans="2:28">
      <c r="B626" s="253" t="s">
        <v>1230</v>
      </c>
      <c r="C626" s="224">
        <v>750944020</v>
      </c>
      <c r="D626" s="224" t="s">
        <v>1231</v>
      </c>
      <c r="E626" s="224">
        <v>16741725570</v>
      </c>
      <c r="F626" s="224" t="s">
        <v>27</v>
      </c>
      <c r="G626" s="254">
        <v>1000</v>
      </c>
      <c r="H626" s="254">
        <v>15771132386</v>
      </c>
      <c r="I626" s="224" t="s">
        <v>584</v>
      </c>
      <c r="J626" s="261" t="s">
        <v>103</v>
      </c>
      <c r="K626" s="259" t="s">
        <v>585</v>
      </c>
      <c r="L626" s="253" t="s">
        <v>1230</v>
      </c>
      <c r="M626" s="260">
        <v>4965.79</v>
      </c>
      <c r="N626" s="260"/>
      <c r="O626" s="260"/>
      <c r="P626" s="260"/>
      <c r="Q626" s="259" t="s">
        <v>31</v>
      </c>
      <c r="R626" s="270">
        <v>43901</v>
      </c>
      <c r="S626" s="87" t="s">
        <v>1177</v>
      </c>
      <c r="T626" s="6"/>
      <c r="U626" s="6"/>
      <c r="V626" s="6"/>
      <c r="W626" s="6"/>
      <c r="X626" s="6"/>
      <c r="Y626" s="6"/>
      <c r="Z626" s="6"/>
      <c r="AA626" s="6"/>
      <c r="AB626" s="6"/>
    </row>
    <row r="627" ht="18" customHeight="1" spans="2:28">
      <c r="B627" s="253" t="s">
        <v>1232</v>
      </c>
      <c r="C627" s="224">
        <v>514131340</v>
      </c>
      <c r="D627" s="224" t="s">
        <v>1233</v>
      </c>
      <c r="E627" s="224">
        <v>16741725564</v>
      </c>
      <c r="F627" s="224" t="s">
        <v>27</v>
      </c>
      <c r="G627" s="254">
        <v>1000</v>
      </c>
      <c r="H627" s="254">
        <v>15771132386</v>
      </c>
      <c r="I627" s="224" t="s">
        <v>584</v>
      </c>
      <c r="J627" s="261" t="s">
        <v>103</v>
      </c>
      <c r="K627" s="259" t="s">
        <v>585</v>
      </c>
      <c r="L627" s="253" t="s">
        <v>1232</v>
      </c>
      <c r="M627" s="260">
        <v>8049.04</v>
      </c>
      <c r="N627" s="260"/>
      <c r="O627" s="260"/>
      <c r="P627" s="260"/>
      <c r="Q627" s="259" t="s">
        <v>31</v>
      </c>
      <c r="R627" s="270">
        <v>43901</v>
      </c>
      <c r="S627" s="87" t="s">
        <v>1177</v>
      </c>
      <c r="T627" s="6"/>
      <c r="U627" s="6"/>
      <c r="V627" s="6"/>
      <c r="W627" s="6"/>
      <c r="X627" s="6"/>
      <c r="Y627" s="6"/>
      <c r="Z627" s="6"/>
      <c r="AA627" s="6"/>
      <c r="AB627" s="6"/>
    </row>
    <row r="628" ht="18" customHeight="1" spans="2:28">
      <c r="B628" s="253" t="s">
        <v>1234</v>
      </c>
      <c r="C628" s="224">
        <v>607585353</v>
      </c>
      <c r="D628" s="224" t="s">
        <v>1235</v>
      </c>
      <c r="E628" s="224">
        <v>16741725563</v>
      </c>
      <c r="F628" s="224" t="s">
        <v>27</v>
      </c>
      <c r="G628" s="254">
        <v>1000</v>
      </c>
      <c r="H628" s="254">
        <v>15771132386</v>
      </c>
      <c r="I628" s="224" t="s">
        <v>584</v>
      </c>
      <c r="J628" s="261" t="s">
        <v>103</v>
      </c>
      <c r="K628" s="259" t="s">
        <v>585</v>
      </c>
      <c r="L628" s="253" t="s">
        <v>1234</v>
      </c>
      <c r="M628" s="260">
        <v>4963.83</v>
      </c>
      <c r="N628" s="260"/>
      <c r="O628" s="260"/>
      <c r="P628" s="260"/>
      <c r="Q628" s="259" t="s">
        <v>31</v>
      </c>
      <c r="R628" s="270">
        <v>43901</v>
      </c>
      <c r="S628" s="87" t="s">
        <v>1177</v>
      </c>
      <c r="T628" s="6"/>
      <c r="U628" s="6"/>
      <c r="V628" s="6"/>
      <c r="W628" s="6"/>
      <c r="X628" s="6"/>
      <c r="Y628" s="6"/>
      <c r="Z628" s="6"/>
      <c r="AA628" s="6"/>
      <c r="AB628" s="6"/>
    </row>
    <row r="629" ht="18" customHeight="1" spans="2:28">
      <c r="B629" s="253" t="s">
        <v>1236</v>
      </c>
      <c r="C629" s="224">
        <v>222897781</v>
      </c>
      <c r="D629" s="224" t="s">
        <v>1237</v>
      </c>
      <c r="E629" s="224">
        <v>16741725549</v>
      </c>
      <c r="F629" s="224" t="s">
        <v>27</v>
      </c>
      <c r="G629" s="254">
        <v>1000</v>
      </c>
      <c r="H629" s="254">
        <v>15771132386</v>
      </c>
      <c r="I629" s="224" t="s">
        <v>584</v>
      </c>
      <c r="J629" s="261" t="s">
        <v>103</v>
      </c>
      <c r="K629" s="259" t="s">
        <v>585</v>
      </c>
      <c r="L629" s="253" t="s">
        <v>1236</v>
      </c>
      <c r="M629" s="260">
        <v>5356.15</v>
      </c>
      <c r="N629" s="260"/>
      <c r="O629" s="260"/>
      <c r="P629" s="260"/>
      <c r="Q629" s="259" t="s">
        <v>31</v>
      </c>
      <c r="R629" s="270">
        <v>43901</v>
      </c>
      <c r="S629" s="87" t="s">
        <v>1177</v>
      </c>
      <c r="T629" s="6"/>
      <c r="U629" s="6"/>
      <c r="V629" s="6"/>
      <c r="W629" s="6"/>
      <c r="X629" s="6"/>
      <c r="Y629" s="6"/>
      <c r="Z629" s="6"/>
      <c r="AA629" s="6"/>
      <c r="AB629" s="6"/>
    </row>
    <row r="630" ht="18" customHeight="1" spans="2:28">
      <c r="B630" s="253" t="s">
        <v>1238</v>
      </c>
      <c r="C630" s="224">
        <v>936031473</v>
      </c>
      <c r="D630" s="224" t="s">
        <v>1239</v>
      </c>
      <c r="E630" s="224">
        <v>16741725546</v>
      </c>
      <c r="F630" s="224" t="s">
        <v>27</v>
      </c>
      <c r="G630" s="254">
        <v>1000</v>
      </c>
      <c r="H630" s="254">
        <v>15771132386</v>
      </c>
      <c r="I630" s="224" t="s">
        <v>584</v>
      </c>
      <c r="J630" s="261" t="s">
        <v>103</v>
      </c>
      <c r="K630" s="259" t="s">
        <v>585</v>
      </c>
      <c r="L630" s="253" t="s">
        <v>1238</v>
      </c>
      <c r="M630" s="260">
        <v>10533.55</v>
      </c>
      <c r="N630" s="260"/>
      <c r="O630" s="260"/>
      <c r="P630" s="260"/>
      <c r="Q630" s="259" t="s">
        <v>31</v>
      </c>
      <c r="R630" s="270">
        <v>43901</v>
      </c>
      <c r="S630" s="87" t="s">
        <v>1177</v>
      </c>
      <c r="T630" s="6"/>
      <c r="U630" s="6"/>
      <c r="V630" s="6"/>
      <c r="W630" s="6"/>
      <c r="X630" s="6"/>
      <c r="Y630" s="6"/>
      <c r="Z630" s="6"/>
      <c r="AA630" s="6"/>
      <c r="AB630" s="6"/>
    </row>
    <row r="631" ht="18" customHeight="1" spans="2:28">
      <c r="B631" s="253" t="s">
        <v>1240</v>
      </c>
      <c r="C631" s="224">
        <v>113436289</v>
      </c>
      <c r="D631" s="224" t="s">
        <v>1241</v>
      </c>
      <c r="E631" s="224">
        <v>16741725545</v>
      </c>
      <c r="F631" s="224" t="s">
        <v>27</v>
      </c>
      <c r="G631" s="254">
        <v>1000</v>
      </c>
      <c r="H631" s="254">
        <v>15771132386</v>
      </c>
      <c r="I631" s="224" t="s">
        <v>584</v>
      </c>
      <c r="J631" s="261" t="s">
        <v>103</v>
      </c>
      <c r="K631" s="259" t="s">
        <v>585</v>
      </c>
      <c r="L631" s="253" t="s">
        <v>1240</v>
      </c>
      <c r="M631" s="260">
        <v>5059.69</v>
      </c>
      <c r="N631" s="260"/>
      <c r="O631" s="260"/>
      <c r="P631" s="260"/>
      <c r="Q631" s="259" t="s">
        <v>31</v>
      </c>
      <c r="R631" s="270">
        <v>43901</v>
      </c>
      <c r="S631" s="87" t="s">
        <v>1177</v>
      </c>
      <c r="T631" s="6"/>
      <c r="U631" s="6"/>
      <c r="V631" s="6"/>
      <c r="W631" s="6"/>
      <c r="X631" s="6"/>
      <c r="Y631" s="6"/>
      <c r="Z631" s="6"/>
      <c r="AA631" s="6"/>
      <c r="AB631" s="6"/>
    </row>
    <row r="632" ht="18" customHeight="1" spans="2:28">
      <c r="B632" s="253" t="s">
        <v>1242</v>
      </c>
      <c r="C632" s="224">
        <v>294700156</v>
      </c>
      <c r="D632" s="224" t="s">
        <v>1243</v>
      </c>
      <c r="E632" s="224">
        <v>17192714520</v>
      </c>
      <c r="F632" s="224" t="s">
        <v>27</v>
      </c>
      <c r="G632" s="254">
        <v>1000</v>
      </c>
      <c r="H632" s="254">
        <v>18872118075</v>
      </c>
      <c r="I632" s="224" t="s">
        <v>389</v>
      </c>
      <c r="J632" s="264" t="s">
        <v>170</v>
      </c>
      <c r="K632" s="259" t="s">
        <v>390</v>
      </c>
      <c r="L632" s="253" t="s">
        <v>1242</v>
      </c>
      <c r="M632" s="260">
        <v>5215.53</v>
      </c>
      <c r="N632" s="260"/>
      <c r="O632" s="260"/>
      <c r="P632" s="260"/>
      <c r="Q632" s="259" t="s">
        <v>31</v>
      </c>
      <c r="R632" s="250">
        <v>43913</v>
      </c>
      <c r="S632" s="8" t="s">
        <v>1244</v>
      </c>
      <c r="T632" s="6"/>
      <c r="U632" s="6"/>
      <c r="V632" s="6"/>
      <c r="W632" s="6"/>
      <c r="X632" s="6"/>
      <c r="Y632" s="6"/>
      <c r="Z632" s="6"/>
      <c r="AA632" s="6"/>
      <c r="AB632" s="6"/>
    </row>
    <row r="633" ht="18" customHeight="1" spans="2:28">
      <c r="B633" s="253" t="s">
        <v>1245</v>
      </c>
      <c r="C633" s="224">
        <v>579780897</v>
      </c>
      <c r="D633" s="224" t="s">
        <v>1246</v>
      </c>
      <c r="E633" s="224">
        <v>17192714394</v>
      </c>
      <c r="F633" s="224" t="s">
        <v>27</v>
      </c>
      <c r="G633" s="254">
        <v>1000</v>
      </c>
      <c r="H633" s="254">
        <v>18872118075</v>
      </c>
      <c r="I633" s="224" t="s">
        <v>389</v>
      </c>
      <c r="J633" s="265" t="s">
        <v>29</v>
      </c>
      <c r="K633" s="259" t="s">
        <v>390</v>
      </c>
      <c r="L633" s="253" t="s">
        <v>1245</v>
      </c>
      <c r="M633" s="260">
        <v>5056.53</v>
      </c>
      <c r="N633" s="260"/>
      <c r="O633" s="260"/>
      <c r="P633" s="260"/>
      <c r="Q633" s="259" t="s">
        <v>31</v>
      </c>
      <c r="R633" s="250">
        <v>43913</v>
      </c>
      <c r="S633" s="8" t="s">
        <v>1244</v>
      </c>
      <c r="T633" s="6"/>
      <c r="U633" s="6"/>
      <c r="V633" s="6"/>
      <c r="W633" s="6"/>
      <c r="X633" s="6"/>
      <c r="Y633" s="6"/>
      <c r="Z633" s="6"/>
      <c r="AA633" s="6"/>
      <c r="AB633" s="6"/>
    </row>
    <row r="634" ht="18" customHeight="1" spans="2:28">
      <c r="B634" s="253" t="s">
        <v>1247</v>
      </c>
      <c r="C634" s="224">
        <v>821376523</v>
      </c>
      <c r="D634" s="224" t="s">
        <v>1248</v>
      </c>
      <c r="E634" s="224">
        <v>17192714481</v>
      </c>
      <c r="F634" s="224" t="s">
        <v>27</v>
      </c>
      <c r="G634" s="254">
        <v>1000</v>
      </c>
      <c r="H634" s="254">
        <v>18872118075</v>
      </c>
      <c r="I634" s="224" t="s">
        <v>389</v>
      </c>
      <c r="J634" s="265" t="s">
        <v>29</v>
      </c>
      <c r="K634" s="259" t="s">
        <v>390</v>
      </c>
      <c r="L634" s="253" t="s">
        <v>1247</v>
      </c>
      <c r="M634" s="260">
        <v>4961.43</v>
      </c>
      <c r="N634" s="260"/>
      <c r="O634" s="260"/>
      <c r="P634" s="260"/>
      <c r="Q634" s="259" t="s">
        <v>31</v>
      </c>
      <c r="R634" s="250">
        <v>43913</v>
      </c>
      <c r="S634" s="8" t="s">
        <v>1244</v>
      </c>
      <c r="T634" s="6"/>
      <c r="U634" s="6"/>
      <c r="V634" s="6"/>
      <c r="W634" s="6"/>
      <c r="X634" s="6"/>
      <c r="Y634" s="6"/>
      <c r="Z634" s="6"/>
      <c r="AA634" s="6"/>
      <c r="AB634" s="6"/>
    </row>
    <row r="635" ht="18" customHeight="1" spans="2:28">
      <c r="B635" s="253" t="s">
        <v>1249</v>
      </c>
      <c r="C635" s="224">
        <v>370339556</v>
      </c>
      <c r="D635" s="224" t="s">
        <v>1250</v>
      </c>
      <c r="E635" s="224">
        <v>17192714483</v>
      </c>
      <c r="F635" s="224" t="s">
        <v>27</v>
      </c>
      <c r="G635" s="254">
        <v>1000</v>
      </c>
      <c r="H635" s="254">
        <v>18872118075</v>
      </c>
      <c r="I635" s="224" t="s">
        <v>389</v>
      </c>
      <c r="J635" s="265" t="s">
        <v>29</v>
      </c>
      <c r="K635" s="259" t="s">
        <v>390</v>
      </c>
      <c r="L635" s="253" t="s">
        <v>1249</v>
      </c>
      <c r="M635" s="260">
        <v>4959.74</v>
      </c>
      <c r="N635" s="260"/>
      <c r="O635" s="260"/>
      <c r="P635" s="260"/>
      <c r="Q635" s="259" t="s">
        <v>31</v>
      </c>
      <c r="R635" s="250">
        <v>43913</v>
      </c>
      <c r="S635" s="8" t="s">
        <v>1244</v>
      </c>
      <c r="T635" s="6"/>
      <c r="U635" s="6"/>
      <c r="V635" s="6"/>
      <c r="W635" s="6"/>
      <c r="X635" s="6"/>
      <c r="Y635" s="6"/>
      <c r="Z635" s="6"/>
      <c r="AA635" s="6"/>
      <c r="AB635" s="6"/>
    </row>
    <row r="636" ht="18" customHeight="1" spans="2:28">
      <c r="B636" s="253" t="s">
        <v>1251</v>
      </c>
      <c r="C636" s="224">
        <v>797925694</v>
      </c>
      <c r="D636" s="224" t="s">
        <v>1252</v>
      </c>
      <c r="E636" s="224">
        <v>17192714473</v>
      </c>
      <c r="F636" s="224" t="s">
        <v>27</v>
      </c>
      <c r="G636" s="254">
        <v>1000</v>
      </c>
      <c r="H636" s="254">
        <v>18872118075</v>
      </c>
      <c r="I636" s="224" t="s">
        <v>389</v>
      </c>
      <c r="J636" s="265" t="s">
        <v>29</v>
      </c>
      <c r="K636" s="259" t="s">
        <v>390</v>
      </c>
      <c r="L636" s="253" t="s">
        <v>1251</v>
      </c>
      <c r="M636" s="260">
        <v>4959.84</v>
      </c>
      <c r="N636" s="260"/>
      <c r="O636" s="260"/>
      <c r="P636" s="260"/>
      <c r="Q636" s="259" t="s">
        <v>31</v>
      </c>
      <c r="R636" s="250">
        <v>43913</v>
      </c>
      <c r="S636" s="8" t="s">
        <v>1244</v>
      </c>
      <c r="T636" s="6"/>
      <c r="U636" s="6"/>
      <c r="V636" s="6"/>
      <c r="W636" s="6"/>
      <c r="X636" s="6"/>
      <c r="Y636" s="6"/>
      <c r="Z636" s="6"/>
      <c r="AA636" s="6"/>
      <c r="AB636" s="6"/>
    </row>
    <row r="637" ht="18" customHeight="1" spans="2:28">
      <c r="B637" s="253" t="s">
        <v>1253</v>
      </c>
      <c r="C637" s="224">
        <v>706241367</v>
      </c>
      <c r="D637" s="224" t="s">
        <v>1254</v>
      </c>
      <c r="E637" s="224">
        <v>16741725509</v>
      </c>
      <c r="F637" s="224" t="s">
        <v>27</v>
      </c>
      <c r="G637" s="254">
        <v>1000</v>
      </c>
      <c r="H637" s="254">
        <v>18327671812</v>
      </c>
      <c r="I637" s="224" t="s">
        <v>247</v>
      </c>
      <c r="J637" s="265" t="s">
        <v>29</v>
      </c>
      <c r="K637" s="259" t="s">
        <v>298</v>
      </c>
      <c r="L637" s="253" t="s">
        <v>1253</v>
      </c>
      <c r="M637" s="260">
        <v>4958.77</v>
      </c>
      <c r="N637" s="260"/>
      <c r="O637" s="260"/>
      <c r="P637" s="260"/>
      <c r="Q637" s="259" t="s">
        <v>31</v>
      </c>
      <c r="R637" s="270">
        <v>43900</v>
      </c>
      <c r="S637" s="87" t="s">
        <v>1177</v>
      </c>
      <c r="T637" s="6"/>
      <c r="U637" s="6"/>
      <c r="V637" s="6"/>
      <c r="W637" s="6"/>
      <c r="X637" s="6"/>
      <c r="Y637" s="6"/>
      <c r="Z637" s="6"/>
      <c r="AA637" s="6"/>
      <c r="AB637" s="6"/>
    </row>
    <row r="638" ht="18" customHeight="1" spans="2:28">
      <c r="B638" s="253" t="s">
        <v>1255</v>
      </c>
      <c r="C638" s="224">
        <v>856945495</v>
      </c>
      <c r="D638" s="224" t="s">
        <v>1256</v>
      </c>
      <c r="E638" s="224">
        <v>17187467707</v>
      </c>
      <c r="F638" s="224" t="s">
        <v>27</v>
      </c>
      <c r="G638" s="254">
        <v>1000</v>
      </c>
      <c r="H638" s="254">
        <v>18771691121</v>
      </c>
      <c r="I638" s="224" t="s">
        <v>258</v>
      </c>
      <c r="J638" s="261" t="s">
        <v>103</v>
      </c>
      <c r="K638" s="259" t="s">
        <v>259</v>
      </c>
      <c r="L638" s="253" t="s">
        <v>1255</v>
      </c>
      <c r="M638" s="260">
        <v>7942.13</v>
      </c>
      <c r="N638" s="260"/>
      <c r="O638" s="260"/>
      <c r="P638" s="260"/>
      <c r="Q638" s="259" t="s">
        <v>31</v>
      </c>
      <c r="R638" s="270">
        <v>43900</v>
      </c>
      <c r="S638" s="87" t="s">
        <v>1177</v>
      </c>
      <c r="T638" s="6"/>
      <c r="U638" s="6"/>
      <c r="V638" s="6"/>
      <c r="W638" s="6"/>
      <c r="X638" s="6"/>
      <c r="Y638" s="6"/>
      <c r="Z638" s="6"/>
      <c r="AA638" s="6"/>
      <c r="AB638" s="6"/>
    </row>
    <row r="639" ht="18" customHeight="1" spans="2:28">
      <c r="B639" s="253" t="s">
        <v>1257</v>
      </c>
      <c r="C639" s="224">
        <v>867774867</v>
      </c>
      <c r="D639" s="224" t="s">
        <v>1258</v>
      </c>
      <c r="E639" s="224">
        <v>17136314519</v>
      </c>
      <c r="F639" s="224" t="s">
        <v>27</v>
      </c>
      <c r="G639" s="254">
        <v>1000</v>
      </c>
      <c r="H639" s="254">
        <v>18771691121</v>
      </c>
      <c r="I639" s="224" t="s">
        <v>258</v>
      </c>
      <c r="J639" s="261" t="s">
        <v>103</v>
      </c>
      <c r="K639" s="259" t="s">
        <v>259</v>
      </c>
      <c r="L639" s="253" t="s">
        <v>1257</v>
      </c>
      <c r="M639" s="260">
        <v>8041.03</v>
      </c>
      <c r="N639" s="260"/>
      <c r="O639" s="260"/>
      <c r="P639" s="260"/>
      <c r="Q639" s="259" t="s">
        <v>31</v>
      </c>
      <c r="R639" s="270">
        <v>43900</v>
      </c>
      <c r="S639" s="8" t="s">
        <v>1244</v>
      </c>
      <c r="T639" s="6"/>
      <c r="U639" s="6"/>
      <c r="V639" s="6"/>
      <c r="W639" s="6"/>
      <c r="X639" s="6"/>
      <c r="Y639" s="6"/>
      <c r="Z639" s="6"/>
      <c r="AA639" s="6"/>
      <c r="AB639" s="6"/>
    </row>
    <row r="640" ht="18" customHeight="1" spans="2:28">
      <c r="B640" s="253" t="s">
        <v>1259</v>
      </c>
      <c r="C640" s="224">
        <v>577853535</v>
      </c>
      <c r="D640" s="224" t="s">
        <v>1260</v>
      </c>
      <c r="E640" s="224">
        <v>17136317749</v>
      </c>
      <c r="F640" s="224" t="s">
        <v>27</v>
      </c>
      <c r="G640" s="254">
        <v>1000</v>
      </c>
      <c r="H640" s="254">
        <v>18771691121</v>
      </c>
      <c r="I640" s="224" t="s">
        <v>258</v>
      </c>
      <c r="J640" s="261" t="s">
        <v>103</v>
      </c>
      <c r="K640" s="259" t="s">
        <v>259</v>
      </c>
      <c r="L640" s="253" t="s">
        <v>1259</v>
      </c>
      <c r="M640" s="260">
        <v>8038.89</v>
      </c>
      <c r="N640" s="260"/>
      <c r="O640" s="260"/>
      <c r="P640" s="260"/>
      <c r="Q640" s="259" t="s">
        <v>31</v>
      </c>
      <c r="R640" s="270">
        <v>43900</v>
      </c>
      <c r="S640" s="87" t="s">
        <v>1177</v>
      </c>
      <c r="T640" s="6"/>
      <c r="U640" s="6"/>
      <c r="V640" s="6"/>
      <c r="W640" s="6"/>
      <c r="X640" s="6"/>
      <c r="Y640" s="6"/>
      <c r="Z640" s="6"/>
      <c r="AA640" s="6"/>
      <c r="AB640" s="6"/>
    </row>
    <row r="641" ht="18" customHeight="1" spans="2:28">
      <c r="B641" s="253" t="s">
        <v>1261</v>
      </c>
      <c r="C641" s="224">
        <v>858140106</v>
      </c>
      <c r="D641" s="224" t="s">
        <v>1262</v>
      </c>
      <c r="E641" s="224">
        <v>17136314478</v>
      </c>
      <c r="F641" s="224" t="s">
        <v>27</v>
      </c>
      <c r="G641" s="254">
        <v>1000</v>
      </c>
      <c r="H641" s="254">
        <v>18771691121</v>
      </c>
      <c r="I641" s="224" t="s">
        <v>258</v>
      </c>
      <c r="J641" s="261" t="s">
        <v>103</v>
      </c>
      <c r="K641" s="259" t="s">
        <v>259</v>
      </c>
      <c r="L641" s="253" t="s">
        <v>1261</v>
      </c>
      <c r="M641" s="260">
        <v>7945.57</v>
      </c>
      <c r="N641" s="260"/>
      <c r="O641" s="260"/>
      <c r="P641" s="260"/>
      <c r="Q641" s="259" t="s">
        <v>31</v>
      </c>
      <c r="R641" s="270">
        <v>43900</v>
      </c>
      <c r="S641" s="8" t="s">
        <v>1244</v>
      </c>
      <c r="T641" s="6"/>
      <c r="U641" s="6"/>
      <c r="V641" s="6"/>
      <c r="W641" s="6"/>
      <c r="X641" s="6"/>
      <c r="Y641" s="6"/>
      <c r="Z641" s="6"/>
      <c r="AA641" s="6"/>
      <c r="AB641" s="6"/>
    </row>
    <row r="642" ht="18" customHeight="1" spans="2:28">
      <c r="B642" s="253" t="s">
        <v>1263</v>
      </c>
      <c r="C642" s="224">
        <v>918013757</v>
      </c>
      <c r="D642" s="224" t="s">
        <v>1264</v>
      </c>
      <c r="E642" s="224">
        <v>17187465115</v>
      </c>
      <c r="F642" s="224" t="s">
        <v>27</v>
      </c>
      <c r="G642" s="254">
        <v>1000</v>
      </c>
      <c r="H642" s="254">
        <v>18771691121</v>
      </c>
      <c r="I642" s="224" t="s">
        <v>258</v>
      </c>
      <c r="J642" s="261" t="s">
        <v>103</v>
      </c>
      <c r="K642" s="259" t="s">
        <v>259</v>
      </c>
      <c r="L642" s="253" t="s">
        <v>1263</v>
      </c>
      <c r="M642" s="260">
        <v>8231.97</v>
      </c>
      <c r="N642" s="260"/>
      <c r="O642" s="260"/>
      <c r="P642" s="260"/>
      <c r="Q642" s="259" t="s">
        <v>31</v>
      </c>
      <c r="R642" s="270">
        <v>43900</v>
      </c>
      <c r="S642" s="87" t="s">
        <v>1177</v>
      </c>
      <c r="T642" s="6"/>
      <c r="U642" s="6"/>
      <c r="V642" s="6"/>
      <c r="W642" s="6"/>
      <c r="X642" s="6"/>
      <c r="Y642" s="6"/>
      <c r="Z642" s="6"/>
      <c r="AA642" s="6"/>
      <c r="AB642" s="6"/>
    </row>
    <row r="643" s="1" customFormat="1" ht="19.9" customHeight="1" spans="2:27">
      <c r="B643" s="253" t="s">
        <v>1265</v>
      </c>
      <c r="C643" s="224">
        <v>954605434</v>
      </c>
      <c r="D643" s="224" t="s">
        <v>1266</v>
      </c>
      <c r="E643" s="224">
        <v>17187465188</v>
      </c>
      <c r="F643" s="224" t="s">
        <v>27</v>
      </c>
      <c r="G643" s="254">
        <v>1000</v>
      </c>
      <c r="H643" s="254">
        <v>18771691121</v>
      </c>
      <c r="I643" s="224" t="s">
        <v>258</v>
      </c>
      <c r="J643" s="261" t="s">
        <v>103</v>
      </c>
      <c r="K643" s="259" t="s">
        <v>259</v>
      </c>
      <c r="L643" s="253" t="s">
        <v>1265</v>
      </c>
      <c r="M643" s="260">
        <v>8038.23</v>
      </c>
      <c r="N643" s="260"/>
      <c r="O643" s="260"/>
      <c r="P643" s="260"/>
      <c r="Q643" s="259" t="s">
        <v>31</v>
      </c>
      <c r="R643" s="270">
        <v>43900</v>
      </c>
      <c r="S643" s="8" t="s">
        <v>1244</v>
      </c>
      <c r="T643" s="6"/>
      <c r="U643" s="6"/>
      <c r="V643" s="6"/>
      <c r="W643" s="6"/>
      <c r="X643" s="6"/>
      <c r="Y643" s="6"/>
      <c r="Z643" s="6"/>
      <c r="AA643" s="6"/>
    </row>
    <row r="644" s="1" customFormat="1" ht="19.9" customHeight="1" spans="2:19">
      <c r="B644" s="253" t="s">
        <v>1267</v>
      </c>
      <c r="C644" s="226">
        <v>155353854</v>
      </c>
      <c r="D644" s="226" t="s">
        <v>1268</v>
      </c>
      <c r="E644" s="224">
        <v>17102786725</v>
      </c>
      <c r="F644" s="224" t="s">
        <v>27</v>
      </c>
      <c r="G644" s="254">
        <v>1000</v>
      </c>
      <c r="H644" s="254">
        <v>13545435217</v>
      </c>
      <c r="I644" s="224" t="s">
        <v>284</v>
      </c>
      <c r="J644" s="262" t="s">
        <v>285</v>
      </c>
      <c r="K644" s="259" t="s">
        <v>286</v>
      </c>
      <c r="L644" s="253" t="s">
        <v>1267</v>
      </c>
      <c r="M644" s="260">
        <v>4960.07</v>
      </c>
      <c r="N644" s="260"/>
      <c r="O644" s="260"/>
      <c r="P644" s="260"/>
      <c r="Q644" s="259" t="s">
        <v>31</v>
      </c>
      <c r="R644" s="270">
        <v>43901</v>
      </c>
      <c r="S644" s="87" t="s">
        <v>1177</v>
      </c>
    </row>
    <row r="645" s="1" customFormat="1" ht="19.9" customHeight="1" spans="2:19">
      <c r="B645" s="253" t="s">
        <v>1269</v>
      </c>
      <c r="C645" s="226">
        <v>447805955</v>
      </c>
      <c r="D645" s="226" t="s">
        <v>1270</v>
      </c>
      <c r="E645" s="224">
        <v>17102786724</v>
      </c>
      <c r="F645" s="224" t="s">
        <v>27</v>
      </c>
      <c r="G645" s="254">
        <v>1000</v>
      </c>
      <c r="H645" s="254">
        <v>13545435217</v>
      </c>
      <c r="I645" s="224" t="s">
        <v>284</v>
      </c>
      <c r="J645" s="262" t="s">
        <v>285</v>
      </c>
      <c r="K645" s="259" t="s">
        <v>286</v>
      </c>
      <c r="L645" s="253" t="s">
        <v>1269</v>
      </c>
      <c r="M645" s="260">
        <v>5058.1</v>
      </c>
      <c r="N645" s="260"/>
      <c r="O645" s="260"/>
      <c r="P645" s="260"/>
      <c r="Q645" s="259" t="s">
        <v>31</v>
      </c>
      <c r="R645" s="270">
        <v>43901</v>
      </c>
      <c r="S645" s="87" t="s">
        <v>1177</v>
      </c>
    </row>
    <row r="646" s="1" customFormat="1" ht="19.9" customHeight="1" spans="2:19">
      <c r="B646" s="253" t="s">
        <v>1271</v>
      </c>
      <c r="C646" s="226">
        <v>390100188</v>
      </c>
      <c r="D646" s="226" t="s">
        <v>1272</v>
      </c>
      <c r="E646" s="224">
        <v>17102786720</v>
      </c>
      <c r="F646" s="224" t="s">
        <v>27</v>
      </c>
      <c r="G646" s="254">
        <v>1000</v>
      </c>
      <c r="H646" s="254">
        <v>13545435217</v>
      </c>
      <c r="I646" s="224" t="s">
        <v>284</v>
      </c>
      <c r="J646" s="262" t="s">
        <v>285</v>
      </c>
      <c r="K646" s="259" t="s">
        <v>286</v>
      </c>
      <c r="L646" s="253" t="s">
        <v>1271</v>
      </c>
      <c r="M646" s="260">
        <v>10208.31</v>
      </c>
      <c r="N646" s="260"/>
      <c r="O646" s="260"/>
      <c r="P646" s="260"/>
      <c r="Q646" s="259" t="s">
        <v>31</v>
      </c>
      <c r="R646" s="270">
        <v>43901</v>
      </c>
      <c r="S646" s="87" t="s">
        <v>1177</v>
      </c>
    </row>
    <row r="647" s="1" customFormat="1" ht="19.9" customHeight="1" spans="2:19">
      <c r="B647" s="253" t="s">
        <v>1273</v>
      </c>
      <c r="C647" s="226">
        <v>389738123</v>
      </c>
      <c r="D647" s="226" t="s">
        <v>1274</v>
      </c>
      <c r="E647" s="224">
        <v>17102786716</v>
      </c>
      <c r="F647" s="224" t="s">
        <v>27</v>
      </c>
      <c r="G647" s="254">
        <v>1000</v>
      </c>
      <c r="H647" s="254">
        <v>13545435217</v>
      </c>
      <c r="I647" s="224" t="s">
        <v>284</v>
      </c>
      <c r="J647" s="262" t="s">
        <v>285</v>
      </c>
      <c r="K647" s="259" t="s">
        <v>286</v>
      </c>
      <c r="L647" s="253" t="s">
        <v>1273</v>
      </c>
      <c r="M647" s="260">
        <v>5058.08</v>
      </c>
      <c r="N647" s="260"/>
      <c r="O647" s="260"/>
      <c r="P647" s="260"/>
      <c r="Q647" s="259" t="s">
        <v>31</v>
      </c>
      <c r="R647" s="270">
        <v>43901</v>
      </c>
      <c r="S647" s="87" t="s">
        <v>1177</v>
      </c>
    </row>
    <row r="648" s="1" customFormat="1" ht="19.9" customHeight="1" spans="2:19">
      <c r="B648" s="253" t="s">
        <v>1275</v>
      </c>
      <c r="C648" s="226">
        <v>730313153</v>
      </c>
      <c r="D648" s="226" t="s">
        <v>1276</v>
      </c>
      <c r="E648" s="224">
        <v>17102786710</v>
      </c>
      <c r="F648" s="224" t="s">
        <v>27</v>
      </c>
      <c r="G648" s="254">
        <v>1000</v>
      </c>
      <c r="H648" s="254">
        <v>13545435217</v>
      </c>
      <c r="I648" s="224" t="s">
        <v>284</v>
      </c>
      <c r="J648" s="262" t="s">
        <v>285</v>
      </c>
      <c r="K648" s="259" t="s">
        <v>286</v>
      </c>
      <c r="L648" s="253" t="s">
        <v>1275</v>
      </c>
      <c r="M648" s="260">
        <v>7937.95</v>
      </c>
      <c r="N648" s="260"/>
      <c r="O648" s="260"/>
      <c r="P648" s="260"/>
      <c r="Q648" s="259" t="s">
        <v>31</v>
      </c>
      <c r="R648" s="270">
        <v>43901</v>
      </c>
      <c r="S648" s="87" t="s">
        <v>1177</v>
      </c>
    </row>
    <row r="649" s="1" customFormat="1" ht="19.9" customHeight="1" spans="2:19">
      <c r="B649" s="253" t="s">
        <v>1277</v>
      </c>
      <c r="C649" s="224">
        <v>741512954</v>
      </c>
      <c r="D649" s="224" t="s">
        <v>1278</v>
      </c>
      <c r="E649" s="224">
        <v>17102786610</v>
      </c>
      <c r="F649" s="224" t="s">
        <v>27</v>
      </c>
      <c r="G649" s="254">
        <v>1000</v>
      </c>
      <c r="H649" s="254">
        <v>13545435217</v>
      </c>
      <c r="I649" s="224" t="s">
        <v>284</v>
      </c>
      <c r="J649" s="262" t="s">
        <v>285</v>
      </c>
      <c r="K649" s="259" t="s">
        <v>286</v>
      </c>
      <c r="L649" s="253" t="s">
        <v>1277</v>
      </c>
      <c r="M649" s="260">
        <v>5084.48</v>
      </c>
      <c r="N649" s="260"/>
      <c r="O649" s="260"/>
      <c r="P649" s="260"/>
      <c r="Q649" s="259" t="s">
        <v>31</v>
      </c>
      <c r="R649" s="270">
        <v>43901</v>
      </c>
      <c r="S649" s="87" t="s">
        <v>1177</v>
      </c>
    </row>
    <row r="650" s="1" customFormat="1" ht="19.9" customHeight="1" spans="2:19">
      <c r="B650" s="253" t="s">
        <v>1279</v>
      </c>
      <c r="C650" s="226">
        <v>790680463</v>
      </c>
      <c r="D650" s="226" t="s">
        <v>1280</v>
      </c>
      <c r="E650" s="224">
        <v>17102786672</v>
      </c>
      <c r="F650" s="224" t="s">
        <v>27</v>
      </c>
      <c r="G650" s="254">
        <v>1000</v>
      </c>
      <c r="H650" s="254">
        <v>13545435217</v>
      </c>
      <c r="I650" s="224" t="s">
        <v>284</v>
      </c>
      <c r="J650" s="262" t="s">
        <v>285</v>
      </c>
      <c r="K650" s="259" t="s">
        <v>286</v>
      </c>
      <c r="L650" s="253" t="s">
        <v>1279</v>
      </c>
      <c r="M650" s="260">
        <v>4962.58</v>
      </c>
      <c r="N650" s="260"/>
      <c r="O650" s="260"/>
      <c r="P650" s="260"/>
      <c r="Q650" s="259" t="s">
        <v>31</v>
      </c>
      <c r="R650" s="270">
        <v>43901</v>
      </c>
      <c r="S650" s="87" t="s">
        <v>1177</v>
      </c>
    </row>
    <row r="651" ht="18" customHeight="1" spans="2:28">
      <c r="B651" s="253" t="s">
        <v>1281</v>
      </c>
      <c r="C651" s="224">
        <v>681253883</v>
      </c>
      <c r="D651" s="224" t="s">
        <v>1282</v>
      </c>
      <c r="E651" s="224">
        <v>17102786673</v>
      </c>
      <c r="F651" s="224" t="s">
        <v>27</v>
      </c>
      <c r="G651" s="254">
        <v>1000</v>
      </c>
      <c r="H651" s="254">
        <v>13545435217</v>
      </c>
      <c r="I651" s="224" t="s">
        <v>284</v>
      </c>
      <c r="J651" s="262" t="s">
        <v>285</v>
      </c>
      <c r="K651" s="259" t="s">
        <v>286</v>
      </c>
      <c r="L651" s="253" t="s">
        <v>1281</v>
      </c>
      <c r="M651" s="260">
        <v>5057.49</v>
      </c>
      <c r="N651" s="260"/>
      <c r="O651" s="260"/>
      <c r="P651" s="260"/>
      <c r="Q651" s="259" t="s">
        <v>31</v>
      </c>
      <c r="R651" s="270">
        <v>43901</v>
      </c>
      <c r="S651" s="87" t="s">
        <v>1177</v>
      </c>
      <c r="T651" s="1"/>
      <c r="U651" s="1"/>
      <c r="V651" s="1"/>
      <c r="W651" s="1"/>
      <c r="X651" s="1"/>
      <c r="Y651" s="1"/>
      <c r="Z651" s="1"/>
      <c r="AA651" s="1"/>
      <c r="AB651" s="6"/>
    </row>
    <row r="652" ht="18" customHeight="1" spans="2:28">
      <c r="B652" s="253" t="s">
        <v>1283</v>
      </c>
      <c r="C652" s="226">
        <v>766328099</v>
      </c>
      <c r="D652" s="226" t="s">
        <v>1284</v>
      </c>
      <c r="E652" s="224">
        <v>17192714902</v>
      </c>
      <c r="F652" s="224" t="s">
        <v>27</v>
      </c>
      <c r="G652" s="254">
        <v>1000</v>
      </c>
      <c r="H652" s="254">
        <v>15072125895</v>
      </c>
      <c r="I652" s="224" t="s">
        <v>680</v>
      </c>
      <c r="J652" s="262" t="s">
        <v>285</v>
      </c>
      <c r="K652" s="259" t="s">
        <v>681</v>
      </c>
      <c r="L652" s="253" t="s">
        <v>1283</v>
      </c>
      <c r="M652" s="260">
        <v>5060.41</v>
      </c>
      <c r="N652" s="260"/>
      <c r="O652" s="260"/>
      <c r="P652" s="260"/>
      <c r="Q652" s="259" t="s">
        <v>31</v>
      </c>
      <c r="R652" s="250">
        <v>43910</v>
      </c>
      <c r="S652" s="87" t="s">
        <v>1177</v>
      </c>
      <c r="T652" s="6"/>
      <c r="U652" s="6"/>
      <c r="V652" s="6"/>
      <c r="W652" s="6"/>
      <c r="X652" s="6"/>
      <c r="Y652" s="6"/>
      <c r="Z652" s="6"/>
      <c r="AA652" s="6"/>
      <c r="AB652" s="6"/>
    </row>
    <row r="653" ht="18" customHeight="1" spans="2:28">
      <c r="B653" s="253" t="s">
        <v>1285</v>
      </c>
      <c r="C653" s="226">
        <v>750996734</v>
      </c>
      <c r="D653" s="226" t="s">
        <v>1286</v>
      </c>
      <c r="E653" s="224">
        <v>17192714870</v>
      </c>
      <c r="F653" s="224" t="s">
        <v>27</v>
      </c>
      <c r="G653" s="254">
        <v>1000</v>
      </c>
      <c r="H653" s="254">
        <v>15072125895</v>
      </c>
      <c r="I653" s="224" t="s">
        <v>680</v>
      </c>
      <c r="J653" s="262" t="s">
        <v>285</v>
      </c>
      <c r="K653" s="259" t="s">
        <v>681</v>
      </c>
      <c r="L653" s="253" t="s">
        <v>1285</v>
      </c>
      <c r="M653" s="260">
        <v>5063.58</v>
      </c>
      <c r="N653" s="260"/>
      <c r="O653" s="260"/>
      <c r="P653" s="260"/>
      <c r="Q653" s="259" t="s">
        <v>31</v>
      </c>
      <c r="R653" s="250">
        <v>43910</v>
      </c>
      <c r="S653" s="87" t="s">
        <v>1177</v>
      </c>
      <c r="T653" s="6"/>
      <c r="U653" s="6"/>
      <c r="V653" s="6"/>
      <c r="W653" s="6"/>
      <c r="X653" s="6"/>
      <c r="Y653" s="6"/>
      <c r="Z653" s="6"/>
      <c r="AA653" s="6"/>
      <c r="AB653" s="6"/>
    </row>
    <row r="654" ht="18" customHeight="1" spans="2:28">
      <c r="B654" s="255" t="s">
        <v>1287</v>
      </c>
      <c r="C654" s="224">
        <v>937725057</v>
      </c>
      <c r="D654" s="224" t="s">
        <v>1288</v>
      </c>
      <c r="E654" s="224">
        <v>16741725612</v>
      </c>
      <c r="F654" s="224" t="s">
        <v>27</v>
      </c>
      <c r="G654" s="254">
        <v>1000</v>
      </c>
      <c r="H654" s="254">
        <v>18771678907</v>
      </c>
      <c r="I654" s="224" t="s">
        <v>409</v>
      </c>
      <c r="J654" s="258" t="s">
        <v>109</v>
      </c>
      <c r="K654" s="259" t="s">
        <v>410</v>
      </c>
      <c r="L654" s="255" t="s">
        <v>1287</v>
      </c>
      <c r="M654" s="260">
        <v>5064.03</v>
      </c>
      <c r="N654" s="260"/>
      <c r="O654" s="260"/>
      <c r="P654" s="260"/>
      <c r="Q654" s="259" t="s">
        <v>31</v>
      </c>
      <c r="R654" s="270">
        <v>43901</v>
      </c>
      <c r="S654" s="87" t="s">
        <v>1177</v>
      </c>
      <c r="T654" s="6"/>
      <c r="U654" s="6"/>
      <c r="V654" s="6"/>
      <c r="W654" s="6"/>
      <c r="X654" s="6"/>
      <c r="Y654" s="6"/>
      <c r="Z654" s="6"/>
      <c r="AA654" s="6"/>
      <c r="AB654" s="6"/>
    </row>
    <row r="655" ht="18" customHeight="1" spans="2:28">
      <c r="B655" s="255" t="s">
        <v>1289</v>
      </c>
      <c r="C655" s="224">
        <v>895014302</v>
      </c>
      <c r="D655" s="224" t="s">
        <v>1290</v>
      </c>
      <c r="E655" s="224">
        <v>16741725614</v>
      </c>
      <c r="F655" s="224" t="s">
        <v>27</v>
      </c>
      <c r="G655" s="254">
        <v>1000</v>
      </c>
      <c r="H655" s="254">
        <v>18771678907</v>
      </c>
      <c r="I655" s="224" t="s">
        <v>409</v>
      </c>
      <c r="J655" s="258" t="s">
        <v>109</v>
      </c>
      <c r="K655" s="259" t="s">
        <v>410</v>
      </c>
      <c r="L655" s="255" t="s">
        <v>1289</v>
      </c>
      <c r="M655" s="260">
        <v>5056.88</v>
      </c>
      <c r="N655" s="260"/>
      <c r="O655" s="260"/>
      <c r="P655" s="260"/>
      <c r="Q655" s="259" t="s">
        <v>31</v>
      </c>
      <c r="R655" s="270">
        <v>43899</v>
      </c>
      <c r="S655" s="87" t="s">
        <v>1177</v>
      </c>
      <c r="T655" s="6"/>
      <c r="U655" s="6"/>
      <c r="V655" s="6"/>
      <c r="W655" s="6"/>
      <c r="X655" s="6"/>
      <c r="Y655" s="6"/>
      <c r="Z655" s="6"/>
      <c r="AA655" s="6"/>
      <c r="AB655" s="6"/>
    </row>
    <row r="656" ht="18" customHeight="1" spans="2:28">
      <c r="B656" s="255" t="s">
        <v>1291</v>
      </c>
      <c r="C656" s="224">
        <v>736217837</v>
      </c>
      <c r="D656" s="224" t="s">
        <v>1292</v>
      </c>
      <c r="E656" s="224">
        <v>16741725621</v>
      </c>
      <c r="F656" s="224" t="s">
        <v>27</v>
      </c>
      <c r="G656" s="254">
        <v>1000</v>
      </c>
      <c r="H656" s="254">
        <v>18771678907</v>
      </c>
      <c r="I656" s="224" t="s">
        <v>409</v>
      </c>
      <c r="J656" s="258" t="s">
        <v>109</v>
      </c>
      <c r="K656" s="259" t="s">
        <v>410</v>
      </c>
      <c r="L656" s="255" t="s">
        <v>1291</v>
      </c>
      <c r="M656" s="260">
        <v>8044.36</v>
      </c>
      <c r="N656" s="260"/>
      <c r="O656" s="260"/>
      <c r="P656" s="260"/>
      <c r="Q656" s="259" t="s">
        <v>31</v>
      </c>
      <c r="R656" s="270">
        <v>43899</v>
      </c>
      <c r="S656" s="87" t="s">
        <v>1177</v>
      </c>
      <c r="T656" s="6"/>
      <c r="U656" s="6"/>
      <c r="V656" s="6"/>
      <c r="W656" s="6"/>
      <c r="X656" s="6"/>
      <c r="Y656" s="6"/>
      <c r="Z656" s="6"/>
      <c r="AA656" s="6"/>
      <c r="AB656" s="6"/>
    </row>
    <row r="657" ht="18" customHeight="1" spans="2:28">
      <c r="B657" s="255" t="s">
        <v>1293</v>
      </c>
      <c r="C657" s="224">
        <v>487657557</v>
      </c>
      <c r="D657" s="224" t="s">
        <v>1294</v>
      </c>
      <c r="E657" s="224">
        <v>16741725625</v>
      </c>
      <c r="F657" s="224" t="s">
        <v>27</v>
      </c>
      <c r="G657" s="254">
        <v>1000</v>
      </c>
      <c r="H657" s="254">
        <v>18771678907</v>
      </c>
      <c r="I657" s="224" t="s">
        <v>409</v>
      </c>
      <c r="J657" s="265" t="s">
        <v>29</v>
      </c>
      <c r="K657" s="259" t="s">
        <v>410</v>
      </c>
      <c r="L657" s="255" t="s">
        <v>1293</v>
      </c>
      <c r="M657" s="260">
        <v>8041.79</v>
      </c>
      <c r="N657" s="260"/>
      <c r="O657" s="260"/>
      <c r="P657" s="260"/>
      <c r="Q657" s="259" t="s">
        <v>31</v>
      </c>
      <c r="R657" s="270">
        <v>43901</v>
      </c>
      <c r="S657" s="87" t="s">
        <v>1177</v>
      </c>
      <c r="T657" s="6"/>
      <c r="U657" s="6"/>
      <c r="V657" s="6"/>
      <c r="W657" s="6"/>
      <c r="X657" s="6"/>
      <c r="Y657" s="6"/>
      <c r="Z657" s="6"/>
      <c r="AA657" s="6"/>
      <c r="AB657" s="6"/>
    </row>
    <row r="658" ht="18" customHeight="1" spans="2:28">
      <c r="B658" s="255" t="s">
        <v>1295</v>
      </c>
      <c r="C658" s="224">
        <v>180156850</v>
      </c>
      <c r="D658" s="224" t="s">
        <v>1296</v>
      </c>
      <c r="E658" s="224">
        <v>16741725654</v>
      </c>
      <c r="F658" s="224" t="s">
        <v>27</v>
      </c>
      <c r="G658" s="254">
        <v>1000</v>
      </c>
      <c r="H658" s="254">
        <v>18771678907</v>
      </c>
      <c r="I658" s="224" t="s">
        <v>409</v>
      </c>
      <c r="J658" s="265" t="s">
        <v>29</v>
      </c>
      <c r="K658" s="259" t="s">
        <v>410</v>
      </c>
      <c r="L658" s="255" t="s">
        <v>1295</v>
      </c>
      <c r="M658" s="260">
        <v>5056.41</v>
      </c>
      <c r="N658" s="260"/>
      <c r="O658" s="260"/>
      <c r="P658" s="260"/>
      <c r="Q658" s="259" t="s">
        <v>31</v>
      </c>
      <c r="R658" s="270">
        <v>43901</v>
      </c>
      <c r="S658" s="87" t="s">
        <v>1177</v>
      </c>
      <c r="T658" s="6"/>
      <c r="U658" s="6"/>
      <c r="V658" s="6"/>
      <c r="W658" s="6"/>
      <c r="X658" s="6"/>
      <c r="Y658" s="6"/>
      <c r="Z658" s="6"/>
      <c r="AA658" s="6"/>
      <c r="AB658" s="6"/>
    </row>
    <row r="659" ht="18" customHeight="1" spans="2:28">
      <c r="B659" s="253" t="s">
        <v>1297</v>
      </c>
      <c r="C659" s="226">
        <v>482961740</v>
      </c>
      <c r="D659" s="226" t="s">
        <v>1298</v>
      </c>
      <c r="E659" s="224">
        <v>16741725282</v>
      </c>
      <c r="F659" s="224" t="s">
        <v>27</v>
      </c>
      <c r="G659" s="254">
        <v>1000</v>
      </c>
      <c r="H659" s="254">
        <v>13545445297</v>
      </c>
      <c r="I659" s="224" t="s">
        <v>313</v>
      </c>
      <c r="J659" s="265" t="s">
        <v>29</v>
      </c>
      <c r="K659" s="259" t="s">
        <v>314</v>
      </c>
      <c r="L659" s="253" t="s">
        <v>1297</v>
      </c>
      <c r="M659" s="260">
        <v>5183.19</v>
      </c>
      <c r="N659" s="260"/>
      <c r="O659" s="260"/>
      <c r="P659" s="260"/>
      <c r="Q659" s="259" t="s">
        <v>31</v>
      </c>
      <c r="R659" s="270">
        <v>43901</v>
      </c>
      <c r="S659" s="87" t="s">
        <v>1177</v>
      </c>
      <c r="T659" s="6"/>
      <c r="U659" s="6"/>
      <c r="V659" s="6"/>
      <c r="W659" s="6"/>
      <c r="X659" s="6"/>
      <c r="Y659" s="6"/>
      <c r="Z659" s="6"/>
      <c r="AA659" s="6"/>
      <c r="AB659" s="6"/>
    </row>
    <row r="660" ht="18" customHeight="1" spans="2:28">
      <c r="B660" s="253" t="s">
        <v>1299</v>
      </c>
      <c r="C660" s="226">
        <v>529143746</v>
      </c>
      <c r="D660" s="226" t="s">
        <v>1300</v>
      </c>
      <c r="E660" s="224">
        <v>16741725286</v>
      </c>
      <c r="F660" s="224" t="s">
        <v>27</v>
      </c>
      <c r="G660" s="254">
        <v>1000</v>
      </c>
      <c r="H660" s="254">
        <v>13545445297</v>
      </c>
      <c r="I660" s="224" t="s">
        <v>313</v>
      </c>
      <c r="J660" s="265" t="s">
        <v>29</v>
      </c>
      <c r="K660" s="259" t="s">
        <v>314</v>
      </c>
      <c r="L660" s="253" t="s">
        <v>1299</v>
      </c>
      <c r="M660" s="260">
        <v>4962.61</v>
      </c>
      <c r="N660" s="260"/>
      <c r="O660" s="260"/>
      <c r="P660" s="260"/>
      <c r="Q660" s="259" t="s">
        <v>31</v>
      </c>
      <c r="R660" s="270">
        <v>43901</v>
      </c>
      <c r="S660" s="87" t="s">
        <v>1177</v>
      </c>
      <c r="T660" s="6"/>
      <c r="U660" s="6"/>
      <c r="V660" s="6"/>
      <c r="W660" s="6"/>
      <c r="X660" s="6"/>
      <c r="Y660" s="6"/>
      <c r="Z660" s="6"/>
      <c r="AA660" s="6"/>
      <c r="AB660" s="6"/>
    </row>
    <row r="661" ht="18" customHeight="1" spans="2:28">
      <c r="B661" s="253" t="s">
        <v>1301</v>
      </c>
      <c r="C661" s="224">
        <v>967913148</v>
      </c>
      <c r="D661" s="224" t="s">
        <v>1302</v>
      </c>
      <c r="E661" s="224">
        <v>17136866810</v>
      </c>
      <c r="F661" s="224" t="s">
        <v>107</v>
      </c>
      <c r="G661" s="254">
        <v>1000</v>
      </c>
      <c r="H661" s="254">
        <v>13632223538</v>
      </c>
      <c r="I661" s="224" t="s">
        <v>567</v>
      </c>
      <c r="J661" s="279" t="s">
        <v>367</v>
      </c>
      <c r="K661" s="259" t="s">
        <v>568</v>
      </c>
      <c r="L661" s="253" t="s">
        <v>1301</v>
      </c>
      <c r="M661" s="260">
        <v>4960.15</v>
      </c>
      <c r="N661" s="260"/>
      <c r="O661" s="260"/>
      <c r="P661" s="260"/>
      <c r="Q661" s="259" t="s">
        <v>31</v>
      </c>
      <c r="R661" s="250">
        <v>43910</v>
      </c>
      <c r="S661" s="87" t="s">
        <v>1177</v>
      </c>
      <c r="T661" s="6"/>
      <c r="U661" s="6"/>
      <c r="V661" s="6"/>
      <c r="W661" s="6"/>
      <c r="X661" s="6"/>
      <c r="Y661" s="6"/>
      <c r="Z661" s="6"/>
      <c r="AA661" s="6"/>
      <c r="AB661" s="6"/>
    </row>
    <row r="662" s="1" customFormat="1" ht="19.9" customHeight="1" spans="2:27">
      <c r="B662" s="253" t="s">
        <v>1303</v>
      </c>
      <c r="C662" s="224">
        <v>184441541</v>
      </c>
      <c r="D662" s="224" t="s">
        <v>1304</v>
      </c>
      <c r="E662" s="224">
        <v>17043396024</v>
      </c>
      <c r="F662" s="224" t="s">
        <v>101</v>
      </c>
      <c r="G662" s="254">
        <v>1000</v>
      </c>
      <c r="H662" s="254">
        <v>13422075559</v>
      </c>
      <c r="I662" s="224" t="s">
        <v>102</v>
      </c>
      <c r="J662" s="261" t="s">
        <v>103</v>
      </c>
      <c r="K662" s="259" t="s">
        <v>104</v>
      </c>
      <c r="L662" s="253" t="s">
        <v>1303</v>
      </c>
      <c r="M662" s="260">
        <v>9036.42</v>
      </c>
      <c r="N662" s="260"/>
      <c r="O662" s="260"/>
      <c r="P662" s="260"/>
      <c r="Q662" s="303"/>
      <c r="R662" s="304"/>
      <c r="S662" s="8" t="s">
        <v>1305</v>
      </c>
      <c r="T662" s="6"/>
      <c r="U662" s="6"/>
      <c r="V662" s="6"/>
      <c r="W662" s="6"/>
      <c r="X662" s="6"/>
      <c r="Y662" s="6"/>
      <c r="Z662" s="6"/>
      <c r="AA662" s="6"/>
    </row>
    <row r="663" ht="18" customHeight="1" spans="2:27">
      <c r="B663" s="87"/>
      <c r="C663" s="22"/>
      <c r="D663" s="22"/>
      <c r="E663" s="2"/>
      <c r="F663" s="2"/>
      <c r="G663" s="2"/>
      <c r="H663" s="2"/>
      <c r="I663" s="2"/>
      <c r="J663" s="280"/>
      <c r="K663" s="22"/>
      <c r="L663" s="87"/>
      <c r="M663" s="44"/>
      <c r="N663" s="44"/>
      <c r="O663" s="281"/>
      <c r="P663" s="281"/>
      <c r="Q663" s="82"/>
      <c r="R663" s="1"/>
      <c r="S663" s="1"/>
      <c r="T663" s="1"/>
      <c r="U663" s="1"/>
      <c r="V663" s="1"/>
      <c r="W663" s="1"/>
      <c r="X663" s="1"/>
      <c r="Y663" s="1"/>
      <c r="Z663" s="1"/>
      <c r="AA663" s="271"/>
    </row>
    <row r="664" ht="18" customHeight="1" spans="7:22">
      <c r="G664" s="23">
        <f>SUM(G524:G662)</f>
        <v>139000</v>
      </c>
      <c r="M664" s="47">
        <f>SUM(M524:M662)</f>
        <v>383897.36</v>
      </c>
      <c r="N664" s="47">
        <f>SUM(N524:N662)</f>
        <v>4958</v>
      </c>
      <c r="S664" s="6"/>
      <c r="V664" s="47"/>
    </row>
    <row r="665" ht="18" customHeight="1" spans="13:22">
      <c r="M665" s="47">
        <f>M664+N664</f>
        <v>388855.36</v>
      </c>
      <c r="V665" s="47"/>
    </row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s="2" customFormat="1" ht="18" customHeight="1" spans="1:27">
      <c r="A674" s="1"/>
      <c r="B674" s="5"/>
      <c r="C674" s="6"/>
      <c r="D674" s="6"/>
      <c r="E674" s="6"/>
      <c r="F674" s="6"/>
      <c r="G674" s="6"/>
      <c r="H674" s="6"/>
      <c r="I674" s="6"/>
      <c r="J674" s="6"/>
      <c r="K674" s="7"/>
      <c r="L674" s="8"/>
      <c r="M674" s="8"/>
      <c r="N674" s="8"/>
      <c r="O674" s="4"/>
      <c r="P674" s="4"/>
      <c r="Q674" s="4"/>
      <c r="R674" s="4"/>
      <c r="S674" s="4"/>
      <c r="T674" s="4"/>
      <c r="U674" s="4"/>
      <c r="V674" s="4"/>
      <c r="W674" s="4"/>
      <c r="X674" s="9"/>
      <c r="Y674" s="4"/>
      <c r="Z674" s="4"/>
      <c r="AA674" s="10"/>
    </row>
    <row r="675" s="2" customFormat="1" ht="18" customHeight="1" spans="2:27">
      <c r="B675" s="272"/>
      <c r="J675" s="282"/>
      <c r="K675" s="22"/>
      <c r="L675" s="87"/>
      <c r="M675" s="44"/>
      <c r="N675" s="44"/>
      <c r="O675" s="44"/>
      <c r="P675" s="283"/>
      <c r="Q675" s="284"/>
      <c r="R675" s="87"/>
      <c r="AA675" s="311"/>
    </row>
    <row r="676" ht="18" customHeight="1" spans="1:28">
      <c r="A676" s="2"/>
      <c r="B676" s="272"/>
      <c r="C676" s="2"/>
      <c r="D676" s="2"/>
      <c r="E676" s="2"/>
      <c r="F676" s="2"/>
      <c r="G676" s="2"/>
      <c r="H676" s="2"/>
      <c r="I676" s="2"/>
      <c r="J676" s="282"/>
      <c r="K676" s="22"/>
      <c r="L676" s="87"/>
      <c r="M676" s="284" t="s">
        <v>1306</v>
      </c>
      <c r="N676" s="284" t="s">
        <v>658</v>
      </c>
      <c r="O676" s="284" t="s">
        <v>1307</v>
      </c>
      <c r="P676" s="178" t="s">
        <v>1308</v>
      </c>
      <c r="Q676" s="178" t="s">
        <v>23</v>
      </c>
      <c r="R676" s="178" t="s">
        <v>24</v>
      </c>
      <c r="S676" s="2"/>
      <c r="T676" s="2"/>
      <c r="U676" s="2"/>
      <c r="V676" s="2"/>
      <c r="W676" s="2"/>
      <c r="X676" s="2"/>
      <c r="Y676" s="2"/>
      <c r="Z676" s="2"/>
      <c r="AA676" s="311"/>
      <c r="AB676" s="6"/>
    </row>
    <row r="677" ht="18" customHeight="1" spans="2:28">
      <c r="B677" s="273" t="s">
        <v>1309</v>
      </c>
      <c r="C677" s="274">
        <v>268982910</v>
      </c>
      <c r="D677" s="274" t="s">
        <v>1310</v>
      </c>
      <c r="E677" s="274">
        <v>17136866769</v>
      </c>
      <c r="F677" s="274" t="s">
        <v>107</v>
      </c>
      <c r="G677" s="274">
        <v>1000</v>
      </c>
      <c r="H677" s="274">
        <v>17665435181</v>
      </c>
      <c r="I677" s="274" t="s">
        <v>988</v>
      </c>
      <c r="J677" s="285" t="s">
        <v>109</v>
      </c>
      <c r="K677" s="276" t="s">
        <v>989</v>
      </c>
      <c r="L677" s="273" t="s">
        <v>1309</v>
      </c>
      <c r="M677" s="286">
        <v>43800</v>
      </c>
      <c r="N677" s="287">
        <v>4928.12</v>
      </c>
      <c r="O677" s="287">
        <v>699</v>
      </c>
      <c r="P677" s="287">
        <v>699</v>
      </c>
      <c r="Q677" s="305" t="s">
        <v>31</v>
      </c>
      <c r="R677" s="286">
        <v>43910</v>
      </c>
      <c r="S677" s="87"/>
      <c r="T677" s="6"/>
      <c r="U677" s="6"/>
      <c r="V677" s="6"/>
      <c r="W677" s="6"/>
      <c r="X677" s="6"/>
      <c r="Y677" s="6"/>
      <c r="Z677" s="6"/>
      <c r="AA677" s="124"/>
      <c r="AB677" s="6"/>
    </row>
    <row r="678" ht="18" customHeight="1" spans="2:28">
      <c r="B678" s="273" t="s">
        <v>1311</v>
      </c>
      <c r="C678" s="274">
        <v>630678610</v>
      </c>
      <c r="D678" s="274" t="s">
        <v>1312</v>
      </c>
      <c r="E678" s="274">
        <v>17136866682</v>
      </c>
      <c r="F678" s="274" t="s">
        <v>107</v>
      </c>
      <c r="G678" s="274">
        <v>1000</v>
      </c>
      <c r="H678" s="274">
        <v>13422075559</v>
      </c>
      <c r="I678" s="274" t="s">
        <v>567</v>
      </c>
      <c r="J678" s="288" t="s">
        <v>29</v>
      </c>
      <c r="K678" s="276" t="s">
        <v>568</v>
      </c>
      <c r="L678" s="273" t="s">
        <v>1311</v>
      </c>
      <c r="M678" s="286">
        <v>43804</v>
      </c>
      <c r="N678" s="287">
        <v>0</v>
      </c>
      <c r="O678" s="287">
        <v>1999</v>
      </c>
      <c r="P678" s="287">
        <v>1999</v>
      </c>
      <c r="Q678" s="305" t="s">
        <v>31</v>
      </c>
      <c r="R678" s="286">
        <v>43805</v>
      </c>
      <c r="S678" s="87"/>
      <c r="T678" s="6"/>
      <c r="U678" s="6"/>
      <c r="V678" s="6"/>
      <c r="W678" s="6"/>
      <c r="X678" s="6"/>
      <c r="Y678" s="6"/>
      <c r="Z678" s="6"/>
      <c r="AA678" s="124"/>
      <c r="AB678" s="6"/>
    </row>
    <row r="679" ht="18" customHeight="1" spans="2:28">
      <c r="B679" s="273" t="s">
        <v>1313</v>
      </c>
      <c r="C679" s="274">
        <v>918111221</v>
      </c>
      <c r="D679" s="274" t="s">
        <v>1314</v>
      </c>
      <c r="E679" s="274">
        <v>17136866636</v>
      </c>
      <c r="F679" s="274" t="s">
        <v>107</v>
      </c>
      <c r="G679" s="274">
        <v>1000</v>
      </c>
      <c r="H679" s="274">
        <v>13422075559</v>
      </c>
      <c r="I679" s="274" t="s">
        <v>567</v>
      </c>
      <c r="J679" s="288" t="s">
        <v>29</v>
      </c>
      <c r="K679" s="276" t="s">
        <v>568</v>
      </c>
      <c r="L679" s="273" t="s">
        <v>1313</v>
      </c>
      <c r="M679" s="286">
        <v>43804</v>
      </c>
      <c r="N679" s="287">
        <v>0</v>
      </c>
      <c r="O679" s="287">
        <v>1999</v>
      </c>
      <c r="P679" s="287">
        <v>1999</v>
      </c>
      <c r="Q679" s="305" t="s">
        <v>31</v>
      </c>
      <c r="R679" s="286">
        <v>43805</v>
      </c>
      <c r="S679" s="87"/>
      <c r="T679" s="6"/>
      <c r="U679" s="6"/>
      <c r="V679" s="6"/>
      <c r="W679" s="6"/>
      <c r="X679" s="6"/>
      <c r="Y679" s="6"/>
      <c r="Z679" s="6"/>
      <c r="AA679" s="124"/>
      <c r="AB679" s="6"/>
    </row>
    <row r="680" ht="18" customHeight="1" spans="2:28">
      <c r="B680" s="273" t="s">
        <v>1315</v>
      </c>
      <c r="C680" s="274">
        <v>600095235</v>
      </c>
      <c r="D680" s="274" t="s">
        <v>1316</v>
      </c>
      <c r="E680" s="274">
        <v>17136866637</v>
      </c>
      <c r="F680" s="274" t="s">
        <v>107</v>
      </c>
      <c r="G680" s="274">
        <v>1000</v>
      </c>
      <c r="H680" s="274">
        <v>13422075559</v>
      </c>
      <c r="I680" s="274" t="s">
        <v>567</v>
      </c>
      <c r="J680" s="288" t="s">
        <v>29</v>
      </c>
      <c r="K680" s="276" t="s">
        <v>568</v>
      </c>
      <c r="L680" s="273" t="s">
        <v>1315</v>
      </c>
      <c r="M680" s="286">
        <v>43804</v>
      </c>
      <c r="N680" s="287">
        <v>0</v>
      </c>
      <c r="O680" s="287">
        <v>2999</v>
      </c>
      <c r="P680" s="287">
        <v>2999</v>
      </c>
      <c r="Q680" s="305" t="s">
        <v>31</v>
      </c>
      <c r="R680" s="286">
        <v>43805</v>
      </c>
      <c r="S680" s="87"/>
      <c r="T680" s="6"/>
      <c r="U680" s="6"/>
      <c r="V680" s="6"/>
      <c r="W680" s="6"/>
      <c r="X680" s="6"/>
      <c r="Y680" s="6"/>
      <c r="Z680" s="6"/>
      <c r="AA680" s="124"/>
      <c r="AB680" s="6"/>
    </row>
    <row r="681" ht="18" customHeight="1" spans="2:28">
      <c r="B681" s="273" t="s">
        <v>1317</v>
      </c>
      <c r="C681" s="274">
        <v>215087361</v>
      </c>
      <c r="D681" s="274" t="s">
        <v>1318</v>
      </c>
      <c r="E681" s="274">
        <v>17136866623</v>
      </c>
      <c r="F681" s="274" t="s">
        <v>107</v>
      </c>
      <c r="G681" s="274">
        <v>1000</v>
      </c>
      <c r="H681" s="274">
        <v>13632223538</v>
      </c>
      <c r="I681" s="274" t="s">
        <v>567</v>
      </c>
      <c r="J681" s="289" t="s">
        <v>103</v>
      </c>
      <c r="K681" s="276" t="s">
        <v>568</v>
      </c>
      <c r="L681" s="273" t="s">
        <v>1317</v>
      </c>
      <c r="M681" s="286">
        <v>43804</v>
      </c>
      <c r="N681" s="287">
        <v>0</v>
      </c>
      <c r="O681" s="287">
        <v>2999</v>
      </c>
      <c r="P681" s="287">
        <v>2999</v>
      </c>
      <c r="Q681" s="305" t="s">
        <v>31</v>
      </c>
      <c r="R681" s="286">
        <v>43805</v>
      </c>
      <c r="S681" s="87"/>
      <c r="T681" s="6"/>
      <c r="U681" s="6"/>
      <c r="V681" s="6"/>
      <c r="W681" s="6"/>
      <c r="X681" s="6"/>
      <c r="Y681" s="6"/>
      <c r="Z681" s="6"/>
      <c r="AA681" s="124"/>
      <c r="AB681" s="6"/>
    </row>
    <row r="682" ht="18" customHeight="1" spans="2:28">
      <c r="B682" s="273" t="s">
        <v>1319</v>
      </c>
      <c r="C682" s="274">
        <v>477781296</v>
      </c>
      <c r="D682" s="274" t="s">
        <v>1320</v>
      </c>
      <c r="E682" s="274">
        <v>17136866801</v>
      </c>
      <c r="F682" s="274" t="s">
        <v>107</v>
      </c>
      <c r="G682" s="274">
        <v>1000</v>
      </c>
      <c r="H682" s="274">
        <v>13632223538</v>
      </c>
      <c r="I682" s="274" t="s">
        <v>567</v>
      </c>
      <c r="J682" s="290" t="s">
        <v>367</v>
      </c>
      <c r="K682" s="276" t="s">
        <v>568</v>
      </c>
      <c r="L682" s="273" t="s">
        <v>1319</v>
      </c>
      <c r="M682" s="286">
        <v>43804</v>
      </c>
      <c r="N682" s="287">
        <v>0</v>
      </c>
      <c r="O682" s="287">
        <v>999</v>
      </c>
      <c r="P682" s="287">
        <v>999</v>
      </c>
      <c r="Q682" s="305" t="s">
        <v>31</v>
      </c>
      <c r="R682" s="286">
        <v>43805</v>
      </c>
      <c r="S682" s="87"/>
      <c r="T682" s="6"/>
      <c r="U682" s="6"/>
      <c r="V682" s="6"/>
      <c r="W682" s="6"/>
      <c r="X682" s="6"/>
      <c r="Y682" s="6"/>
      <c r="Z682" s="6"/>
      <c r="AA682" s="124"/>
      <c r="AB682" s="6"/>
    </row>
    <row r="683" ht="18" customHeight="1" spans="2:28">
      <c r="B683" s="273" t="s">
        <v>1321</v>
      </c>
      <c r="C683" s="274">
        <v>444285451</v>
      </c>
      <c r="D683" s="274" t="s">
        <v>1322</v>
      </c>
      <c r="E683" s="274">
        <v>17136866503</v>
      </c>
      <c r="F683" s="274" t="s">
        <v>107</v>
      </c>
      <c r="G683" s="274">
        <v>1000</v>
      </c>
      <c r="H683" s="274">
        <v>17665435181</v>
      </c>
      <c r="I683" s="274" t="s">
        <v>988</v>
      </c>
      <c r="J683" s="289" t="s">
        <v>103</v>
      </c>
      <c r="K683" s="276" t="s">
        <v>989</v>
      </c>
      <c r="L683" s="273" t="s">
        <v>1321</v>
      </c>
      <c r="M683" s="286">
        <v>43804</v>
      </c>
      <c r="N683" s="287">
        <v>0</v>
      </c>
      <c r="O683" s="287">
        <v>2999</v>
      </c>
      <c r="P683" s="287">
        <v>2999</v>
      </c>
      <c r="Q683" s="305" t="s">
        <v>31</v>
      </c>
      <c r="R683" s="286">
        <v>43805</v>
      </c>
      <c r="S683" s="87"/>
      <c r="T683" s="6"/>
      <c r="U683" s="6"/>
      <c r="V683" s="6"/>
      <c r="W683" s="6"/>
      <c r="X683" s="6"/>
      <c r="Y683" s="6"/>
      <c r="Z683" s="6"/>
      <c r="AA683" s="124"/>
      <c r="AB683" s="6"/>
    </row>
    <row r="684" ht="18" customHeight="1" spans="2:28">
      <c r="B684" s="273" t="s">
        <v>1323</v>
      </c>
      <c r="C684" s="274">
        <v>349760780</v>
      </c>
      <c r="D684" s="274" t="s">
        <v>1324</v>
      </c>
      <c r="E684" s="274">
        <v>17136866613</v>
      </c>
      <c r="F684" s="274" t="s">
        <v>107</v>
      </c>
      <c r="G684" s="274">
        <v>1000</v>
      </c>
      <c r="H684" s="274">
        <v>13632223538</v>
      </c>
      <c r="I684" s="274" t="s">
        <v>567</v>
      </c>
      <c r="J684" s="290" t="s">
        <v>367</v>
      </c>
      <c r="K684" s="276" t="s">
        <v>568</v>
      </c>
      <c r="L684" s="273" t="s">
        <v>1323</v>
      </c>
      <c r="M684" s="286">
        <v>43812</v>
      </c>
      <c r="N684" s="287">
        <v>0</v>
      </c>
      <c r="O684" s="287">
        <v>2999</v>
      </c>
      <c r="P684" s="287">
        <v>2999</v>
      </c>
      <c r="Q684" s="305" t="s">
        <v>31</v>
      </c>
      <c r="R684" s="286">
        <v>43805</v>
      </c>
      <c r="S684" s="87"/>
      <c r="T684" s="6"/>
      <c r="U684" s="6"/>
      <c r="V684" s="6"/>
      <c r="W684" s="6"/>
      <c r="X684" s="6"/>
      <c r="Y684" s="6"/>
      <c r="Z684" s="6"/>
      <c r="AA684" s="124"/>
      <c r="AB684" s="6"/>
    </row>
    <row r="685" ht="18" customHeight="1" spans="2:28">
      <c r="B685" s="273" t="s">
        <v>1325</v>
      </c>
      <c r="C685" s="274">
        <v>507835794</v>
      </c>
      <c r="D685" s="274" t="s">
        <v>1326</v>
      </c>
      <c r="E685" s="274">
        <v>17136866504</v>
      </c>
      <c r="F685" s="274" t="s">
        <v>107</v>
      </c>
      <c r="G685" s="274">
        <v>1000</v>
      </c>
      <c r="H685" s="274">
        <v>17665435181</v>
      </c>
      <c r="I685" s="274" t="s">
        <v>988</v>
      </c>
      <c r="J685" s="289" t="s">
        <v>103</v>
      </c>
      <c r="K685" s="276" t="s">
        <v>989</v>
      </c>
      <c r="L685" s="273" t="s">
        <v>1325</v>
      </c>
      <c r="M685" s="286">
        <v>43816</v>
      </c>
      <c r="N685" s="287">
        <v>4787.05</v>
      </c>
      <c r="O685" s="287">
        <v>499</v>
      </c>
      <c r="P685" s="287">
        <v>499</v>
      </c>
      <c r="Q685" s="305" t="s">
        <v>31</v>
      </c>
      <c r="R685" s="286">
        <v>43805</v>
      </c>
      <c r="S685" s="87"/>
      <c r="T685" s="6"/>
      <c r="U685" s="6"/>
      <c r="V685" s="6"/>
      <c r="W685" s="6"/>
      <c r="X685" s="6"/>
      <c r="Y685" s="6"/>
      <c r="Z685" s="6"/>
      <c r="AA685" s="124"/>
      <c r="AB685" s="6"/>
    </row>
    <row r="686" ht="18" customHeight="1" spans="2:28">
      <c r="B686" s="273" t="s">
        <v>1327</v>
      </c>
      <c r="C686" s="274">
        <v>213007386</v>
      </c>
      <c r="D686" s="274" t="s">
        <v>1328</v>
      </c>
      <c r="E686" s="274">
        <v>17136866505</v>
      </c>
      <c r="F686" s="274" t="s">
        <v>107</v>
      </c>
      <c r="G686" s="274">
        <v>1000</v>
      </c>
      <c r="H686" s="274">
        <v>17665435181</v>
      </c>
      <c r="I686" s="274" t="s">
        <v>988</v>
      </c>
      <c r="J686" s="289" t="s">
        <v>103</v>
      </c>
      <c r="K686" s="276" t="s">
        <v>989</v>
      </c>
      <c r="L686" s="273" t="s">
        <v>1327</v>
      </c>
      <c r="M686" s="286">
        <v>43822</v>
      </c>
      <c r="N686" s="287">
        <v>499</v>
      </c>
      <c r="O686" s="287">
        <v>499</v>
      </c>
      <c r="P686" s="287">
        <v>499</v>
      </c>
      <c r="Q686" s="305" t="s">
        <v>31</v>
      </c>
      <c r="R686" s="286">
        <v>43805</v>
      </c>
      <c r="S686" s="87"/>
      <c r="T686" s="6"/>
      <c r="U686" s="6"/>
      <c r="V686" s="6"/>
      <c r="W686" s="6"/>
      <c r="X686" s="6"/>
      <c r="Y686" s="6"/>
      <c r="Z686" s="6"/>
      <c r="AA686" s="124"/>
      <c r="AB686" s="6"/>
    </row>
    <row r="687" ht="18" customHeight="1" spans="2:28">
      <c r="B687" s="273" t="s">
        <v>1329</v>
      </c>
      <c r="C687" s="274">
        <v>331024212</v>
      </c>
      <c r="D687" s="274" t="s">
        <v>1330</v>
      </c>
      <c r="E687" s="274">
        <v>17192711477</v>
      </c>
      <c r="F687" s="274" t="s">
        <v>27</v>
      </c>
      <c r="G687" s="274">
        <v>1000</v>
      </c>
      <c r="H687" s="274">
        <v>13545476959</v>
      </c>
      <c r="I687" s="274" t="s">
        <v>265</v>
      </c>
      <c r="J687" s="285" t="s">
        <v>109</v>
      </c>
      <c r="K687" s="276" t="s">
        <v>266</v>
      </c>
      <c r="L687" s="273" t="s">
        <v>1329</v>
      </c>
      <c r="M687" s="286">
        <v>43824</v>
      </c>
      <c r="N687" s="287">
        <v>2263.92</v>
      </c>
      <c r="O687" s="287">
        <v>499</v>
      </c>
      <c r="P687" s="287">
        <v>499</v>
      </c>
      <c r="Q687" s="305" t="s">
        <v>31</v>
      </c>
      <c r="R687" s="286">
        <v>43805</v>
      </c>
      <c r="S687" s="87"/>
      <c r="T687" s="6"/>
      <c r="U687" s="6"/>
      <c r="V687" s="6"/>
      <c r="W687" s="6"/>
      <c r="X687" s="6"/>
      <c r="Y687" s="6"/>
      <c r="Z687" s="6"/>
      <c r="AA687" s="124"/>
      <c r="AB687" s="6"/>
    </row>
    <row r="688" ht="18" customHeight="1" spans="2:28">
      <c r="B688" s="273" t="s">
        <v>1331</v>
      </c>
      <c r="C688" s="274">
        <v>113483256</v>
      </c>
      <c r="D688" s="274" t="s">
        <v>1332</v>
      </c>
      <c r="E688" s="274">
        <v>17192714406</v>
      </c>
      <c r="F688" s="274" t="s">
        <v>27</v>
      </c>
      <c r="G688" s="274">
        <v>1000</v>
      </c>
      <c r="H688" s="274">
        <v>18872118075</v>
      </c>
      <c r="I688" s="274" t="s">
        <v>389</v>
      </c>
      <c r="J688" s="291" t="s">
        <v>170</v>
      </c>
      <c r="K688" s="276" t="s">
        <v>390</v>
      </c>
      <c r="L688" s="273" t="s">
        <v>1331</v>
      </c>
      <c r="M688" s="286">
        <v>43835</v>
      </c>
      <c r="N688" s="287">
        <v>51.31</v>
      </c>
      <c r="O688" s="287">
        <v>499</v>
      </c>
      <c r="P688" s="287">
        <v>499</v>
      </c>
      <c r="Q688" s="305" t="s">
        <v>31</v>
      </c>
      <c r="R688" s="286">
        <v>43805</v>
      </c>
      <c r="S688" s="87"/>
      <c r="T688" s="6"/>
      <c r="U688" s="6"/>
      <c r="V688" s="6"/>
      <c r="W688" s="6"/>
      <c r="X688" s="6"/>
      <c r="Y688" s="6"/>
      <c r="Z688" s="6"/>
      <c r="AA688" s="124"/>
      <c r="AB688" s="6"/>
    </row>
    <row r="689" ht="18" customHeight="1" spans="2:28">
      <c r="B689" s="273" t="s">
        <v>1333</v>
      </c>
      <c r="C689" s="274">
        <v>454744757</v>
      </c>
      <c r="D689" s="274" t="s">
        <v>1334</v>
      </c>
      <c r="E689" s="274">
        <v>17136866583</v>
      </c>
      <c r="F689" s="274" t="s">
        <v>107</v>
      </c>
      <c r="G689" s="274">
        <v>1000</v>
      </c>
      <c r="H689" s="274">
        <v>17665435181</v>
      </c>
      <c r="I689" s="274" t="s">
        <v>988</v>
      </c>
      <c r="J689" s="285" t="s">
        <v>109</v>
      </c>
      <c r="K689" s="276" t="s">
        <v>989</v>
      </c>
      <c r="L689" s="273" t="s">
        <v>1333</v>
      </c>
      <c r="M689" s="286">
        <v>43835</v>
      </c>
      <c r="N689" s="287">
        <v>15911.13</v>
      </c>
      <c r="O689" s="287">
        <v>299</v>
      </c>
      <c r="P689" s="287">
        <v>299</v>
      </c>
      <c r="Q689" s="305" t="s">
        <v>31</v>
      </c>
      <c r="R689" s="286">
        <v>43805</v>
      </c>
      <c r="S689" s="87"/>
      <c r="T689" s="6"/>
      <c r="U689" s="6"/>
      <c r="V689" s="6"/>
      <c r="W689" s="6"/>
      <c r="X689" s="6"/>
      <c r="Y689" s="6"/>
      <c r="Z689" s="6"/>
      <c r="AA689" s="124"/>
      <c r="AB689" s="6"/>
    </row>
    <row r="690" ht="18" customHeight="1" spans="2:28">
      <c r="B690" s="273" t="s">
        <v>1335</v>
      </c>
      <c r="C690" s="274">
        <v>684448612</v>
      </c>
      <c r="D690" s="274" t="s">
        <v>1336</v>
      </c>
      <c r="E690" s="274">
        <v>17192715424</v>
      </c>
      <c r="F690" s="274" t="s">
        <v>27</v>
      </c>
      <c r="G690" s="274">
        <v>1000</v>
      </c>
      <c r="H690" s="274">
        <v>18672882330</v>
      </c>
      <c r="I690" s="274" t="s">
        <v>361</v>
      </c>
      <c r="J690" s="285" t="s">
        <v>109</v>
      </c>
      <c r="K690" s="276" t="s">
        <v>362</v>
      </c>
      <c r="L690" s="273" t="s">
        <v>1335</v>
      </c>
      <c r="M690" s="286">
        <v>43836</v>
      </c>
      <c r="N690" s="287">
        <v>88.76</v>
      </c>
      <c r="O690" s="287">
        <v>499</v>
      </c>
      <c r="P690" s="287">
        <v>499</v>
      </c>
      <c r="Q690" s="305" t="s">
        <v>31</v>
      </c>
      <c r="R690" s="286">
        <v>43845</v>
      </c>
      <c r="S690" s="87"/>
      <c r="T690" s="6"/>
      <c r="U690" s="6"/>
      <c r="V690" s="6"/>
      <c r="W690" s="6"/>
      <c r="X690" s="6"/>
      <c r="Y690" s="6"/>
      <c r="Z690" s="6"/>
      <c r="AA690" s="124"/>
      <c r="AB690" s="6"/>
    </row>
    <row r="691" ht="18" customHeight="1" spans="2:28">
      <c r="B691" s="275" t="s">
        <v>1337</v>
      </c>
      <c r="C691" s="274">
        <v>967409589</v>
      </c>
      <c r="D691" s="274" t="s">
        <v>1338</v>
      </c>
      <c r="E691" s="274">
        <v>17192714857</v>
      </c>
      <c r="F691" s="274" t="s">
        <v>27</v>
      </c>
      <c r="G691" s="274">
        <v>1000</v>
      </c>
      <c r="H691" s="274">
        <v>15072125895</v>
      </c>
      <c r="I691" s="274" t="s">
        <v>680</v>
      </c>
      <c r="J691" s="292" t="s">
        <v>285</v>
      </c>
      <c r="K691" s="293" t="s">
        <v>681</v>
      </c>
      <c r="L691" s="275" t="s">
        <v>1337</v>
      </c>
      <c r="M691" s="286">
        <v>43839</v>
      </c>
      <c r="N691" s="294">
        <v>7937.21</v>
      </c>
      <c r="O691" s="294">
        <v>199</v>
      </c>
      <c r="P691" s="294">
        <v>199</v>
      </c>
      <c r="Q691" s="306" t="s">
        <v>31</v>
      </c>
      <c r="R691" s="286">
        <v>43843</v>
      </c>
      <c r="S691" s="87"/>
      <c r="T691" s="6"/>
      <c r="U691" s="6"/>
      <c r="V691" s="6"/>
      <c r="W691" s="6"/>
      <c r="X691" s="6"/>
      <c r="Y691" s="6"/>
      <c r="Z691" s="6"/>
      <c r="AA691" s="124"/>
      <c r="AB691" s="6"/>
    </row>
    <row r="692" ht="18" customHeight="1" spans="2:28">
      <c r="B692" s="273" t="s">
        <v>1339</v>
      </c>
      <c r="C692" s="274">
        <v>753428435</v>
      </c>
      <c r="D692" s="274" t="s">
        <v>1340</v>
      </c>
      <c r="E692" s="274">
        <v>17136866695</v>
      </c>
      <c r="F692" s="274" t="s">
        <v>664</v>
      </c>
      <c r="G692" s="274">
        <v>1000</v>
      </c>
      <c r="H692" s="274">
        <v>13422075559</v>
      </c>
      <c r="I692" s="274" t="s">
        <v>567</v>
      </c>
      <c r="J692" s="295" t="s">
        <v>29</v>
      </c>
      <c r="K692" s="276" t="s">
        <v>568</v>
      </c>
      <c r="L692" s="273" t="s">
        <v>1339</v>
      </c>
      <c r="M692" s="286">
        <v>43842</v>
      </c>
      <c r="N692" s="287">
        <v>0</v>
      </c>
      <c r="O692" s="287">
        <v>999</v>
      </c>
      <c r="P692" s="287">
        <v>999</v>
      </c>
      <c r="Q692" s="305" t="s">
        <v>31</v>
      </c>
      <c r="R692" s="286">
        <v>43843</v>
      </c>
      <c r="S692" s="87"/>
      <c r="T692" s="6"/>
      <c r="U692" s="6"/>
      <c r="V692" s="6"/>
      <c r="W692" s="6"/>
      <c r="X692" s="6"/>
      <c r="Y692" s="6"/>
      <c r="Z692" s="6"/>
      <c r="AA692" s="124"/>
      <c r="AB692" s="6"/>
    </row>
    <row r="693" ht="18" customHeight="1" spans="2:28">
      <c r="B693" s="273" t="s">
        <v>1341</v>
      </c>
      <c r="C693" s="274">
        <v>977087809</v>
      </c>
      <c r="D693" s="274" t="s">
        <v>1342</v>
      </c>
      <c r="E693" s="274">
        <v>17192710418</v>
      </c>
      <c r="F693" s="274" t="s">
        <v>27</v>
      </c>
      <c r="G693" s="274">
        <v>1000</v>
      </c>
      <c r="H693" s="274">
        <v>13545476959</v>
      </c>
      <c r="I693" s="274" t="s">
        <v>265</v>
      </c>
      <c r="J693" s="296" t="s">
        <v>103</v>
      </c>
      <c r="K693" s="276" t="s">
        <v>266</v>
      </c>
      <c r="L693" s="273" t="s">
        <v>1341</v>
      </c>
      <c r="M693" s="286">
        <v>43843</v>
      </c>
      <c r="N693" s="287">
        <v>5000</v>
      </c>
      <c r="O693" s="287">
        <v>299</v>
      </c>
      <c r="P693" s="287">
        <v>299</v>
      </c>
      <c r="Q693" s="305" t="s">
        <v>31</v>
      </c>
      <c r="R693" s="286">
        <v>43910</v>
      </c>
      <c r="S693" s="87"/>
      <c r="T693" s="6"/>
      <c r="U693" s="6"/>
      <c r="V693" s="6"/>
      <c r="W693" s="6"/>
      <c r="X693" s="6"/>
      <c r="Y693" s="6"/>
      <c r="Z693" s="6"/>
      <c r="AA693" s="124"/>
      <c r="AB693" s="6"/>
    </row>
    <row r="694" ht="18" customHeight="1" spans="2:28">
      <c r="B694" s="273" t="s">
        <v>1343</v>
      </c>
      <c r="C694" s="274">
        <v>130750649</v>
      </c>
      <c r="D694" s="274" t="s">
        <v>1344</v>
      </c>
      <c r="E694" s="274">
        <v>17136866603</v>
      </c>
      <c r="F694" s="274" t="s">
        <v>107</v>
      </c>
      <c r="G694" s="274">
        <v>1000</v>
      </c>
      <c r="H694" s="274">
        <v>13422075559</v>
      </c>
      <c r="I694" s="274" t="s">
        <v>567</v>
      </c>
      <c r="J694" s="295" t="s">
        <v>29</v>
      </c>
      <c r="K694" s="276" t="s">
        <v>568</v>
      </c>
      <c r="L694" s="273" t="s">
        <v>1343</v>
      </c>
      <c r="M694" s="286">
        <v>43843</v>
      </c>
      <c r="N694" s="287">
        <v>0</v>
      </c>
      <c r="O694" s="287">
        <v>499</v>
      </c>
      <c r="P694" s="287">
        <v>499</v>
      </c>
      <c r="Q694" s="305" t="s">
        <v>31</v>
      </c>
      <c r="R694" s="286">
        <v>43843</v>
      </c>
      <c r="S694" s="87"/>
      <c r="T694" s="6"/>
      <c r="U694" s="6"/>
      <c r="V694" s="6"/>
      <c r="W694" s="6"/>
      <c r="X694" s="6"/>
      <c r="Y694" s="6"/>
      <c r="Z694" s="6"/>
      <c r="AA694" s="124"/>
      <c r="AB694" s="6"/>
    </row>
    <row r="695" ht="18" customHeight="1" spans="2:28">
      <c r="B695" s="273" t="s">
        <v>1345</v>
      </c>
      <c r="C695" s="274">
        <v>219126796</v>
      </c>
      <c r="D695" s="274" t="s">
        <v>1346</v>
      </c>
      <c r="E695" s="274">
        <v>17192710435</v>
      </c>
      <c r="F695" s="274" t="s">
        <v>27</v>
      </c>
      <c r="G695" s="274">
        <v>1000</v>
      </c>
      <c r="H695" s="274">
        <v>13545476959</v>
      </c>
      <c r="I695" s="274" t="s">
        <v>265</v>
      </c>
      <c r="J695" s="285" t="s">
        <v>109</v>
      </c>
      <c r="K695" s="276" t="s">
        <v>266</v>
      </c>
      <c r="L695" s="273" t="s">
        <v>1345</v>
      </c>
      <c r="M695" s="286">
        <v>43843</v>
      </c>
      <c r="N695" s="287">
        <v>4995.54</v>
      </c>
      <c r="O695" s="287">
        <v>2999</v>
      </c>
      <c r="P695" s="287">
        <v>2999</v>
      </c>
      <c r="Q695" s="305" t="s">
        <v>31</v>
      </c>
      <c r="R695" s="286">
        <v>43910</v>
      </c>
      <c r="S695" s="87"/>
      <c r="T695" s="6"/>
      <c r="U695" s="6"/>
      <c r="V695" s="6"/>
      <c r="W695" s="6"/>
      <c r="X695" s="6"/>
      <c r="Y695" s="6"/>
      <c r="Z695" s="6"/>
      <c r="AA695" s="124"/>
      <c r="AB695" s="6"/>
    </row>
    <row r="696" ht="18" customHeight="1" spans="2:28">
      <c r="B696" s="273" t="s">
        <v>1347</v>
      </c>
      <c r="C696" s="274">
        <v>181226772</v>
      </c>
      <c r="D696" s="274" t="s">
        <v>1348</v>
      </c>
      <c r="E696" s="274">
        <v>17192710422</v>
      </c>
      <c r="F696" s="274" t="s">
        <v>27</v>
      </c>
      <c r="G696" s="274">
        <v>1000</v>
      </c>
      <c r="H696" s="274">
        <v>13545476959</v>
      </c>
      <c r="I696" s="274" t="s">
        <v>265</v>
      </c>
      <c r="J696" s="296" t="s">
        <v>103</v>
      </c>
      <c r="K696" s="276" t="s">
        <v>266</v>
      </c>
      <c r="L696" s="273" t="s">
        <v>1347</v>
      </c>
      <c r="M696" s="286">
        <v>43843</v>
      </c>
      <c r="N696" s="287">
        <v>0</v>
      </c>
      <c r="O696" s="287">
        <v>999</v>
      </c>
      <c r="P696" s="287">
        <v>999</v>
      </c>
      <c r="Q696" s="305" t="s">
        <v>31</v>
      </c>
      <c r="R696" s="286">
        <v>43845</v>
      </c>
      <c r="S696" s="87"/>
      <c r="T696" s="6"/>
      <c r="U696" s="6"/>
      <c r="V696" s="6"/>
      <c r="W696" s="6"/>
      <c r="X696" s="6"/>
      <c r="Y696" s="6"/>
      <c r="Z696" s="6"/>
      <c r="AA696" s="124"/>
      <c r="AB696" s="6"/>
    </row>
    <row r="697" ht="18" customHeight="1" spans="2:28">
      <c r="B697" s="273" t="s">
        <v>1349</v>
      </c>
      <c r="C697" s="274">
        <v>454392321</v>
      </c>
      <c r="D697" s="274" t="s">
        <v>1350</v>
      </c>
      <c r="E697" s="274">
        <v>17192714895</v>
      </c>
      <c r="F697" s="274" t="s">
        <v>27</v>
      </c>
      <c r="G697" s="274">
        <v>1000</v>
      </c>
      <c r="H697" s="274">
        <v>15072125895</v>
      </c>
      <c r="I697" s="274" t="s">
        <v>680</v>
      </c>
      <c r="J697" s="296" t="s">
        <v>103</v>
      </c>
      <c r="K697" s="276" t="s">
        <v>681</v>
      </c>
      <c r="L697" s="273" t="s">
        <v>1349</v>
      </c>
      <c r="M697" s="286">
        <v>43844</v>
      </c>
      <c r="N697" s="287">
        <v>499</v>
      </c>
      <c r="O697" s="287">
        <v>499</v>
      </c>
      <c r="P697" s="287">
        <v>499</v>
      </c>
      <c r="Q697" s="305" t="s">
        <v>31</v>
      </c>
      <c r="R697" s="286">
        <v>43910</v>
      </c>
      <c r="S697" s="87"/>
      <c r="T697" s="6"/>
      <c r="U697" s="6"/>
      <c r="V697" s="6"/>
      <c r="W697" s="6"/>
      <c r="X697" s="6"/>
      <c r="Y697" s="6"/>
      <c r="Z697" s="6"/>
      <c r="AA697" s="124"/>
      <c r="AB697" s="6"/>
    </row>
    <row r="698" ht="18" customHeight="1" spans="2:28">
      <c r="B698" s="273" t="s">
        <v>1351</v>
      </c>
      <c r="C698" s="274">
        <v>682570578</v>
      </c>
      <c r="D698" s="274" t="s">
        <v>1352</v>
      </c>
      <c r="E698" s="274">
        <v>17192714454</v>
      </c>
      <c r="F698" s="274" t="s">
        <v>27</v>
      </c>
      <c r="G698" s="274">
        <v>1000</v>
      </c>
      <c r="H698" s="274">
        <v>18872118075</v>
      </c>
      <c r="I698" s="274" t="s">
        <v>389</v>
      </c>
      <c r="J698" s="291" t="s">
        <v>170</v>
      </c>
      <c r="K698" s="276" t="s">
        <v>390</v>
      </c>
      <c r="L698" s="273" t="s">
        <v>1351</v>
      </c>
      <c r="M698" s="286">
        <v>43844</v>
      </c>
      <c r="N698" s="287">
        <v>5702.62</v>
      </c>
      <c r="O698" s="297">
        <v>4999</v>
      </c>
      <c r="P698" s="297">
        <v>4999</v>
      </c>
      <c r="Q698" s="305" t="s">
        <v>31</v>
      </c>
      <c r="R698" s="286">
        <v>43910</v>
      </c>
      <c r="S698" s="127"/>
      <c r="T698" s="6"/>
      <c r="U698" s="6"/>
      <c r="V698" s="6"/>
      <c r="W698" s="6"/>
      <c r="X698" s="6"/>
      <c r="Y698" s="6"/>
      <c r="Z698" s="6"/>
      <c r="AA698" s="124"/>
      <c r="AB698" s="6"/>
    </row>
    <row r="699" ht="18" customHeight="1" spans="2:28">
      <c r="B699" s="273" t="s">
        <v>1353</v>
      </c>
      <c r="C699" s="274">
        <v>802853086</v>
      </c>
      <c r="D699" s="274" t="s">
        <v>1354</v>
      </c>
      <c r="E699" s="274">
        <v>17192714827</v>
      </c>
      <c r="F699" s="274" t="s">
        <v>27</v>
      </c>
      <c r="G699" s="274">
        <v>1000</v>
      </c>
      <c r="H699" s="274">
        <v>15072125895</v>
      </c>
      <c r="I699" s="274" t="s">
        <v>680</v>
      </c>
      <c r="J699" s="296" t="s">
        <v>103</v>
      </c>
      <c r="K699" s="276" t="s">
        <v>681</v>
      </c>
      <c r="L699" s="273" t="s">
        <v>1353</v>
      </c>
      <c r="M699" s="286">
        <v>43844</v>
      </c>
      <c r="N699" s="287">
        <v>5402.37</v>
      </c>
      <c r="O699" s="287">
        <v>4999</v>
      </c>
      <c r="P699" s="287">
        <v>4999</v>
      </c>
      <c r="Q699" s="305" t="s">
        <v>31</v>
      </c>
      <c r="R699" s="286">
        <v>43910</v>
      </c>
      <c r="S699" s="87"/>
      <c r="T699" s="6"/>
      <c r="U699" s="6"/>
      <c r="V699" s="6"/>
      <c r="W699" s="6"/>
      <c r="X699" s="6"/>
      <c r="Y699" s="6"/>
      <c r="Z699" s="6"/>
      <c r="AA699" s="124"/>
      <c r="AB699" s="6"/>
    </row>
    <row r="700" ht="18" customHeight="1" spans="2:28">
      <c r="B700" s="273" t="s">
        <v>1355</v>
      </c>
      <c r="C700" s="274">
        <v>839938800</v>
      </c>
      <c r="D700" s="274" t="s">
        <v>1356</v>
      </c>
      <c r="E700" s="274">
        <v>17192714526</v>
      </c>
      <c r="F700" s="274" t="s">
        <v>27</v>
      </c>
      <c r="G700" s="274">
        <v>1000</v>
      </c>
      <c r="H700" s="274">
        <v>18872118075</v>
      </c>
      <c r="I700" s="274" t="s">
        <v>389</v>
      </c>
      <c r="J700" s="295" t="s">
        <v>29</v>
      </c>
      <c r="K700" s="276" t="s">
        <v>390</v>
      </c>
      <c r="L700" s="273" t="s">
        <v>1355</v>
      </c>
      <c r="M700" s="286">
        <v>43847</v>
      </c>
      <c r="N700" s="287">
        <v>0.57</v>
      </c>
      <c r="O700" s="297">
        <v>899</v>
      </c>
      <c r="P700" s="297">
        <v>899</v>
      </c>
      <c r="Q700" s="305" t="s">
        <v>31</v>
      </c>
      <c r="R700" s="286">
        <v>43910</v>
      </c>
      <c r="S700" s="127"/>
      <c r="T700" s="6"/>
      <c r="U700" s="6"/>
      <c r="V700" s="6"/>
      <c r="W700" s="6"/>
      <c r="X700" s="6"/>
      <c r="Y700" s="6"/>
      <c r="Z700" s="6"/>
      <c r="AA700" s="124"/>
      <c r="AB700" s="6"/>
    </row>
    <row r="701" ht="18" customHeight="1" spans="2:28">
      <c r="B701" s="273" t="s">
        <v>1357</v>
      </c>
      <c r="C701" s="276">
        <v>514366622</v>
      </c>
      <c r="D701" s="276" t="s">
        <v>1358</v>
      </c>
      <c r="E701" s="274">
        <v>17192714826</v>
      </c>
      <c r="F701" s="274" t="s">
        <v>27</v>
      </c>
      <c r="G701" s="274">
        <v>1000</v>
      </c>
      <c r="H701" s="274">
        <v>15072125895</v>
      </c>
      <c r="I701" s="274" t="s">
        <v>680</v>
      </c>
      <c r="J701" s="296" t="s">
        <v>103</v>
      </c>
      <c r="K701" s="276" t="s">
        <v>681</v>
      </c>
      <c r="L701" s="273" t="s">
        <v>1357</v>
      </c>
      <c r="M701" s="286">
        <v>43848</v>
      </c>
      <c r="N701" s="287">
        <v>0</v>
      </c>
      <c r="O701" s="287">
        <v>599</v>
      </c>
      <c r="P701" s="287">
        <v>599</v>
      </c>
      <c r="Q701" s="307"/>
      <c r="R701" s="267"/>
      <c r="S701" s="127"/>
      <c r="T701" s="6"/>
      <c r="U701" s="6"/>
      <c r="V701" s="6"/>
      <c r="W701" s="6"/>
      <c r="X701" s="6"/>
      <c r="Y701" s="6"/>
      <c r="Z701" s="6"/>
      <c r="AA701" s="124"/>
      <c r="AB701" s="6"/>
    </row>
    <row r="702" ht="18" customHeight="1" spans="2:28">
      <c r="B702" s="273" t="s">
        <v>1359</v>
      </c>
      <c r="C702" s="274">
        <v>398503572</v>
      </c>
      <c r="D702" s="274" t="s">
        <v>1360</v>
      </c>
      <c r="E702" s="274">
        <v>17192714901</v>
      </c>
      <c r="F702" s="274" t="s">
        <v>27</v>
      </c>
      <c r="G702" s="274">
        <v>1000</v>
      </c>
      <c r="H702" s="274">
        <v>18672882330</v>
      </c>
      <c r="I702" s="274" t="s">
        <v>361</v>
      </c>
      <c r="J702" s="290" t="s">
        <v>367</v>
      </c>
      <c r="K702" s="276" t="s">
        <v>362</v>
      </c>
      <c r="L702" s="273" t="s">
        <v>1359</v>
      </c>
      <c r="M702" s="286">
        <v>43850</v>
      </c>
      <c r="N702" s="287">
        <v>0</v>
      </c>
      <c r="O702" s="287">
        <v>999</v>
      </c>
      <c r="P702" s="287">
        <v>999</v>
      </c>
      <c r="Q702" s="307"/>
      <c r="R702" s="267"/>
      <c r="S702" s="87"/>
      <c r="T702" s="6"/>
      <c r="U702" s="6"/>
      <c r="V702" s="6"/>
      <c r="W702" s="6"/>
      <c r="X702" s="6"/>
      <c r="Y702" s="6"/>
      <c r="Z702" s="6"/>
      <c r="AA702" s="124"/>
      <c r="AB702" s="6"/>
    </row>
    <row r="703" ht="18" customHeight="1" spans="2:28">
      <c r="B703" s="273" t="s">
        <v>1361</v>
      </c>
      <c r="C703" s="276">
        <v>186860011</v>
      </c>
      <c r="D703" s="276" t="s">
        <v>1362</v>
      </c>
      <c r="E703" s="274">
        <v>17192715185</v>
      </c>
      <c r="F703" s="274" t="s">
        <v>27</v>
      </c>
      <c r="G703" s="274">
        <v>1000</v>
      </c>
      <c r="H703" s="274">
        <v>15072125895</v>
      </c>
      <c r="I703" s="274" t="s">
        <v>680</v>
      </c>
      <c r="J703" s="296" t="s">
        <v>103</v>
      </c>
      <c r="K703" s="276" t="s">
        <v>681</v>
      </c>
      <c r="L703" s="273" t="s">
        <v>1361</v>
      </c>
      <c r="M703" s="286">
        <v>43850</v>
      </c>
      <c r="N703" s="287">
        <v>0.01</v>
      </c>
      <c r="O703" s="287">
        <v>499</v>
      </c>
      <c r="P703" s="287">
        <v>499</v>
      </c>
      <c r="Q703" s="305" t="s">
        <v>31</v>
      </c>
      <c r="R703" s="286">
        <v>43910</v>
      </c>
      <c r="S703" s="87"/>
      <c r="T703" s="6"/>
      <c r="U703" s="6"/>
      <c r="V703" s="6"/>
      <c r="W703" s="6"/>
      <c r="X703" s="6"/>
      <c r="Y703" s="6"/>
      <c r="Z703" s="6"/>
      <c r="AA703" s="124"/>
      <c r="AB703" s="6"/>
    </row>
    <row r="704" ht="18" customHeight="1" spans="2:28">
      <c r="B704" s="273" t="s">
        <v>1363</v>
      </c>
      <c r="C704" s="274" t="s">
        <v>1364</v>
      </c>
      <c r="D704" s="274" t="s">
        <v>1365</v>
      </c>
      <c r="E704" s="274">
        <v>18545646530</v>
      </c>
      <c r="F704" s="274" t="s">
        <v>664</v>
      </c>
      <c r="G704" s="274">
        <v>1000</v>
      </c>
      <c r="H704" s="274">
        <v>13422075559</v>
      </c>
      <c r="I704" s="274" t="s">
        <v>567</v>
      </c>
      <c r="J704" s="295" t="s">
        <v>29</v>
      </c>
      <c r="K704" s="276" t="s">
        <v>568</v>
      </c>
      <c r="L704" s="273" t="s">
        <v>1363</v>
      </c>
      <c r="M704" s="286">
        <v>43850</v>
      </c>
      <c r="N704" s="287">
        <v>0.01</v>
      </c>
      <c r="O704" s="287">
        <v>199</v>
      </c>
      <c r="P704" s="287">
        <v>199</v>
      </c>
      <c r="Q704" s="307"/>
      <c r="R704" s="267"/>
      <c r="S704" s="87"/>
      <c r="T704" s="6"/>
      <c r="U704" s="6"/>
      <c r="V704" s="6"/>
      <c r="W704" s="6"/>
      <c r="X704" s="6"/>
      <c r="Y704" s="6"/>
      <c r="Z704" s="6"/>
      <c r="AA704" s="124"/>
      <c r="AB704" s="6"/>
    </row>
    <row r="705" ht="18" customHeight="1" spans="2:28">
      <c r="B705" s="273" t="s">
        <v>1366</v>
      </c>
      <c r="C705" s="274">
        <v>941787777</v>
      </c>
      <c r="D705" s="274" t="s">
        <v>1367</v>
      </c>
      <c r="E705" s="274">
        <v>16572877634</v>
      </c>
      <c r="F705" s="274" t="s">
        <v>27</v>
      </c>
      <c r="G705" s="274">
        <v>1000</v>
      </c>
      <c r="H705" s="274">
        <v>17520439418</v>
      </c>
      <c r="I705" s="274" t="s">
        <v>377</v>
      </c>
      <c r="J705" s="289" t="s">
        <v>285</v>
      </c>
      <c r="K705" s="276" t="s">
        <v>378</v>
      </c>
      <c r="L705" s="273" t="s">
        <v>1366</v>
      </c>
      <c r="M705" s="286">
        <v>43850</v>
      </c>
      <c r="N705" s="287">
        <v>0.83</v>
      </c>
      <c r="O705" s="287">
        <v>1999</v>
      </c>
      <c r="P705" s="287">
        <v>1999</v>
      </c>
      <c r="Q705" s="276" t="s">
        <v>31</v>
      </c>
      <c r="R705" s="286">
        <v>43861</v>
      </c>
      <c r="S705" s="87"/>
      <c r="T705" s="6"/>
      <c r="U705" s="6"/>
      <c r="V705" s="6"/>
      <c r="W705" s="6"/>
      <c r="X705" s="6"/>
      <c r="Y705" s="6"/>
      <c r="Z705" s="6"/>
      <c r="AA705" s="124"/>
      <c r="AB705" s="6"/>
    </row>
    <row r="706" ht="18" customHeight="1" spans="2:28">
      <c r="B706" s="273" t="s">
        <v>1368</v>
      </c>
      <c r="C706" s="274">
        <v>500397570</v>
      </c>
      <c r="D706" s="274" t="s">
        <v>1369</v>
      </c>
      <c r="E706" s="274">
        <v>17136866618</v>
      </c>
      <c r="F706" s="274" t="s">
        <v>107</v>
      </c>
      <c r="G706" s="274">
        <v>1000</v>
      </c>
      <c r="H706" s="274">
        <v>13632223538</v>
      </c>
      <c r="I706" s="274" t="s">
        <v>567</v>
      </c>
      <c r="J706" s="296" t="s">
        <v>103</v>
      </c>
      <c r="K706" s="276" t="s">
        <v>568</v>
      </c>
      <c r="L706" s="273" t="s">
        <v>1368</v>
      </c>
      <c r="M706" s="286">
        <v>43850</v>
      </c>
      <c r="N706" s="287">
        <v>0.57</v>
      </c>
      <c r="O706" s="287">
        <v>499</v>
      </c>
      <c r="P706" s="287">
        <v>499</v>
      </c>
      <c r="Q706" s="276" t="s">
        <v>31</v>
      </c>
      <c r="R706" s="286">
        <v>43910</v>
      </c>
      <c r="S706" s="87"/>
      <c r="T706" s="6"/>
      <c r="U706" s="6"/>
      <c r="V706" s="6"/>
      <c r="W706" s="6"/>
      <c r="X706" s="6"/>
      <c r="Y706" s="6"/>
      <c r="Z706" s="6"/>
      <c r="AA706" s="124"/>
      <c r="AB706" s="6"/>
    </row>
    <row r="707" ht="18" customHeight="1" spans="2:28">
      <c r="B707" s="277" t="s">
        <v>1370</v>
      </c>
      <c r="C707" s="274">
        <v>360233269</v>
      </c>
      <c r="D707" s="274" t="s">
        <v>1371</v>
      </c>
      <c r="E707" s="274">
        <v>17192714374</v>
      </c>
      <c r="F707" s="274" t="s">
        <v>27</v>
      </c>
      <c r="G707" s="274">
        <v>1000</v>
      </c>
      <c r="H707" s="274">
        <v>18872118075</v>
      </c>
      <c r="I707" s="274" t="s">
        <v>389</v>
      </c>
      <c r="J707" s="298" t="s">
        <v>170</v>
      </c>
      <c r="K707" s="276" t="s">
        <v>390</v>
      </c>
      <c r="L707" s="277" t="s">
        <v>1370</v>
      </c>
      <c r="M707" s="286">
        <v>43850</v>
      </c>
      <c r="N707" s="299">
        <v>4956.99</v>
      </c>
      <c r="O707" s="300">
        <v>399</v>
      </c>
      <c r="P707" s="300">
        <v>399</v>
      </c>
      <c r="Q707" s="305" t="s">
        <v>31</v>
      </c>
      <c r="R707" s="286">
        <v>43910</v>
      </c>
      <c r="S707" s="127"/>
      <c r="T707" s="6"/>
      <c r="U707" s="6"/>
      <c r="V707" s="6"/>
      <c r="W707" s="6"/>
      <c r="X707" s="6"/>
      <c r="Y707" s="6"/>
      <c r="Z707" s="6"/>
      <c r="AA707" s="124"/>
      <c r="AB707" s="6"/>
    </row>
    <row r="708" ht="18" customHeight="1" spans="2:28">
      <c r="B708" s="273" t="s">
        <v>1372</v>
      </c>
      <c r="C708" s="274">
        <v>489371538</v>
      </c>
      <c r="D708" s="274" t="s">
        <v>1373</v>
      </c>
      <c r="E708" s="274">
        <v>16574121485</v>
      </c>
      <c r="F708" s="274" t="s">
        <v>27</v>
      </c>
      <c r="G708" s="274">
        <v>1000</v>
      </c>
      <c r="H708" s="274">
        <v>17720254512</v>
      </c>
      <c r="I708" s="274" t="s">
        <v>253</v>
      </c>
      <c r="J708" s="301" t="s">
        <v>294</v>
      </c>
      <c r="K708" s="276" t="s">
        <v>254</v>
      </c>
      <c r="L708" s="273" t="s">
        <v>1372</v>
      </c>
      <c r="M708" s="286">
        <v>43851</v>
      </c>
      <c r="N708" s="287">
        <v>0.07</v>
      </c>
      <c r="O708" s="287">
        <v>499</v>
      </c>
      <c r="P708" s="287">
        <v>499</v>
      </c>
      <c r="Q708" s="276" t="s">
        <v>31</v>
      </c>
      <c r="R708" s="286">
        <v>43894</v>
      </c>
      <c r="S708" s="87"/>
      <c r="T708" s="6"/>
      <c r="U708" s="6"/>
      <c r="V708" s="6"/>
      <c r="W708" s="6"/>
      <c r="X708" s="6"/>
      <c r="Y708" s="6"/>
      <c r="Z708" s="6"/>
      <c r="AA708" s="124"/>
      <c r="AB708" s="6"/>
    </row>
    <row r="709" ht="18" customHeight="1" spans="2:28">
      <c r="B709" s="273" t="s">
        <v>1374</v>
      </c>
      <c r="C709" s="274">
        <v>845490762</v>
      </c>
      <c r="D709" s="274" t="s">
        <v>1375</v>
      </c>
      <c r="E709" s="274">
        <v>17136866512</v>
      </c>
      <c r="F709" s="274" t="s">
        <v>664</v>
      </c>
      <c r="G709" s="274">
        <v>1000</v>
      </c>
      <c r="H709" s="274">
        <v>13422075559</v>
      </c>
      <c r="I709" s="274" t="s">
        <v>567</v>
      </c>
      <c r="J709" s="295" t="s">
        <v>29</v>
      </c>
      <c r="K709" s="276" t="s">
        <v>568</v>
      </c>
      <c r="L709" s="273" t="s">
        <v>1374</v>
      </c>
      <c r="M709" s="286">
        <v>43853</v>
      </c>
      <c r="N709" s="287">
        <v>0.23</v>
      </c>
      <c r="O709" s="287">
        <v>199</v>
      </c>
      <c r="P709" s="287">
        <v>199</v>
      </c>
      <c r="Q709" s="307"/>
      <c r="R709" s="267"/>
      <c r="S709" s="87"/>
      <c r="T709" s="6"/>
      <c r="U709" s="6"/>
      <c r="V709" s="6"/>
      <c r="W709" s="6"/>
      <c r="X709" s="6"/>
      <c r="Y709" s="6"/>
      <c r="Z709" s="6"/>
      <c r="AA709" s="124"/>
      <c r="AB709" s="6"/>
    </row>
    <row r="710" ht="18" customHeight="1" spans="2:28">
      <c r="B710" s="273" t="s">
        <v>1376</v>
      </c>
      <c r="C710" s="274">
        <v>988088279</v>
      </c>
      <c r="D710" s="274" t="s">
        <v>1377</v>
      </c>
      <c r="E710" s="274">
        <v>16741725439</v>
      </c>
      <c r="F710" s="274" t="s">
        <v>27</v>
      </c>
      <c r="G710" s="274">
        <v>1000</v>
      </c>
      <c r="H710" s="274">
        <v>18327671812</v>
      </c>
      <c r="I710" s="274" t="s">
        <v>247</v>
      </c>
      <c r="J710" s="295" t="s">
        <v>29</v>
      </c>
      <c r="K710" s="276" t="s">
        <v>298</v>
      </c>
      <c r="L710" s="273" t="s">
        <v>1376</v>
      </c>
      <c r="M710" s="286">
        <v>43854</v>
      </c>
      <c r="N710" s="287">
        <v>337.57</v>
      </c>
      <c r="O710" s="297">
        <v>199</v>
      </c>
      <c r="P710" s="297">
        <v>199</v>
      </c>
      <c r="Q710" s="308" t="s">
        <v>31</v>
      </c>
      <c r="R710" s="286">
        <v>43869</v>
      </c>
      <c r="S710" s="127"/>
      <c r="T710" s="6"/>
      <c r="U710" s="6"/>
      <c r="V710" s="6"/>
      <c r="W710" s="6"/>
      <c r="X710" s="6"/>
      <c r="Y710" s="6"/>
      <c r="Z710" s="6"/>
      <c r="AA710" s="124"/>
      <c r="AB710" s="6"/>
    </row>
    <row r="711" ht="18" customHeight="1" spans="2:28">
      <c r="B711" s="277" t="s">
        <v>1378</v>
      </c>
      <c r="C711" s="274">
        <v>104951308</v>
      </c>
      <c r="D711" s="274" t="s">
        <v>1379</v>
      </c>
      <c r="E711" s="274">
        <v>16741725445</v>
      </c>
      <c r="F711" s="274" t="s">
        <v>27</v>
      </c>
      <c r="G711" s="274">
        <v>1000</v>
      </c>
      <c r="H711" s="274">
        <v>18327671812</v>
      </c>
      <c r="I711" s="274" t="s">
        <v>247</v>
      </c>
      <c r="J711" s="302" t="s">
        <v>29</v>
      </c>
      <c r="K711" s="276" t="s">
        <v>298</v>
      </c>
      <c r="L711" s="277" t="s">
        <v>1378</v>
      </c>
      <c r="M711" s="286">
        <v>43860</v>
      </c>
      <c r="N711" s="299">
        <v>3999</v>
      </c>
      <c r="O711" s="299">
        <v>3999</v>
      </c>
      <c r="P711" s="299">
        <v>3999</v>
      </c>
      <c r="Q711" s="309" t="s">
        <v>31</v>
      </c>
      <c r="R711" s="286">
        <v>43869</v>
      </c>
      <c r="S711" s="310"/>
      <c r="T711" s="6"/>
      <c r="U711" s="6"/>
      <c r="V711" s="6"/>
      <c r="W711" s="6"/>
      <c r="X711" s="6"/>
      <c r="Y711" s="6"/>
      <c r="Z711" s="6"/>
      <c r="AA711" s="124"/>
      <c r="AB711" s="6"/>
    </row>
    <row r="712" ht="18" customHeight="1" spans="2:28">
      <c r="B712" s="273" t="s">
        <v>1380</v>
      </c>
      <c r="C712" s="274">
        <v>653234061</v>
      </c>
      <c r="D712" s="274" t="s">
        <v>1381</v>
      </c>
      <c r="E712" s="274">
        <v>16572201241</v>
      </c>
      <c r="F712" s="274" t="s">
        <v>27</v>
      </c>
      <c r="G712" s="274">
        <v>1000</v>
      </c>
      <c r="H712" s="274">
        <v>17720254512</v>
      </c>
      <c r="I712" s="274" t="s">
        <v>253</v>
      </c>
      <c r="J712" s="296" t="s">
        <v>103</v>
      </c>
      <c r="K712" s="276" t="s">
        <v>254</v>
      </c>
      <c r="L712" s="273" t="s">
        <v>1380</v>
      </c>
      <c r="M712" s="286">
        <v>43864</v>
      </c>
      <c r="N712" s="287">
        <v>1999.18</v>
      </c>
      <c r="O712" s="287">
        <v>1999</v>
      </c>
      <c r="P712" s="287">
        <v>1999</v>
      </c>
      <c r="Q712" s="276" t="s">
        <v>31</v>
      </c>
      <c r="R712" s="286">
        <v>43867</v>
      </c>
      <c r="S712" s="8"/>
      <c r="T712" s="6"/>
      <c r="U712" s="6"/>
      <c r="V712" s="6"/>
      <c r="W712" s="6"/>
      <c r="X712" s="6"/>
      <c r="Y712" s="6"/>
      <c r="Z712" s="6"/>
      <c r="AA712" s="124"/>
      <c r="AB712" s="6"/>
    </row>
    <row r="713" ht="18" customHeight="1" spans="2:28">
      <c r="B713" s="273" t="s">
        <v>1382</v>
      </c>
      <c r="C713" s="274">
        <v>122195321</v>
      </c>
      <c r="D713" s="274" t="s">
        <v>1383</v>
      </c>
      <c r="E713" s="274">
        <v>17135384592</v>
      </c>
      <c r="F713" s="274" t="s">
        <v>27</v>
      </c>
      <c r="G713" s="274">
        <v>1000</v>
      </c>
      <c r="H713" s="274">
        <v>17720254512</v>
      </c>
      <c r="I713" s="274" t="s">
        <v>253</v>
      </c>
      <c r="J713" s="301" t="s">
        <v>294</v>
      </c>
      <c r="K713" s="276" t="s">
        <v>254</v>
      </c>
      <c r="L713" s="273" t="s">
        <v>1382</v>
      </c>
      <c r="M713" s="286">
        <v>43868</v>
      </c>
      <c r="N713" s="287">
        <v>199</v>
      </c>
      <c r="O713" s="287">
        <v>199</v>
      </c>
      <c r="P713" s="287">
        <v>199</v>
      </c>
      <c r="Q713" s="276" t="s">
        <v>31</v>
      </c>
      <c r="R713" s="286">
        <v>43868</v>
      </c>
      <c r="S713" s="8"/>
      <c r="T713" s="6"/>
      <c r="U713" s="6"/>
      <c r="V713" s="6"/>
      <c r="W713" s="6"/>
      <c r="X713" s="6"/>
      <c r="Y713" s="6"/>
      <c r="Z713" s="6"/>
      <c r="AA713" s="124"/>
      <c r="AB713" s="6"/>
    </row>
    <row r="714" ht="18" customHeight="1" spans="2:28">
      <c r="B714" s="273" t="s">
        <v>1384</v>
      </c>
      <c r="C714" s="274">
        <v>775043960</v>
      </c>
      <c r="D714" s="274" t="s">
        <v>1385</v>
      </c>
      <c r="E714" s="274">
        <v>17038923334</v>
      </c>
      <c r="F714" s="274" t="s">
        <v>27</v>
      </c>
      <c r="G714" s="274">
        <v>1000</v>
      </c>
      <c r="H714" s="274">
        <v>18771691121</v>
      </c>
      <c r="I714" s="274" t="s">
        <v>258</v>
      </c>
      <c r="J714" s="296" t="s">
        <v>103</v>
      </c>
      <c r="K714" s="276" t="s">
        <v>259</v>
      </c>
      <c r="L714" s="273" t="s">
        <v>1384</v>
      </c>
      <c r="M714" s="286">
        <v>43872</v>
      </c>
      <c r="N714" s="287">
        <v>0.22</v>
      </c>
      <c r="O714" s="287">
        <v>2999</v>
      </c>
      <c r="P714" s="287">
        <v>2999</v>
      </c>
      <c r="Q714" s="276" t="s">
        <v>31</v>
      </c>
      <c r="R714" s="286">
        <v>43894</v>
      </c>
      <c r="S714" s="127"/>
      <c r="T714" s="6"/>
      <c r="U714" s="6"/>
      <c r="V714" s="6"/>
      <c r="W714" s="6"/>
      <c r="X714" s="6"/>
      <c r="Y714" s="6"/>
      <c r="Z714" s="6"/>
      <c r="AA714" s="124"/>
      <c r="AB714" s="6"/>
    </row>
    <row r="715" ht="18" customHeight="1" spans="2:28">
      <c r="B715" s="278" t="s">
        <v>1386</v>
      </c>
      <c r="C715" s="274">
        <v>162832708</v>
      </c>
      <c r="D715" s="274" t="s">
        <v>1387</v>
      </c>
      <c r="E715" s="274">
        <v>16741725467</v>
      </c>
      <c r="F715" s="274" t="s">
        <v>27</v>
      </c>
      <c r="G715" s="274">
        <v>1000</v>
      </c>
      <c r="H715" s="274">
        <v>13545472582</v>
      </c>
      <c r="I715" s="274" t="s">
        <v>370</v>
      </c>
      <c r="J715" s="289" t="s">
        <v>285</v>
      </c>
      <c r="K715" s="276" t="s">
        <v>371</v>
      </c>
      <c r="L715" s="278" t="s">
        <v>1386</v>
      </c>
      <c r="M715" s="286">
        <v>43873</v>
      </c>
      <c r="N715" s="287">
        <v>7741.22</v>
      </c>
      <c r="O715" s="287">
        <v>999</v>
      </c>
      <c r="P715" s="287">
        <v>999</v>
      </c>
      <c r="Q715" s="276" t="s">
        <v>31</v>
      </c>
      <c r="R715" s="286">
        <v>43876</v>
      </c>
      <c r="S715" s="87"/>
      <c r="T715" s="6"/>
      <c r="U715" s="6"/>
      <c r="V715" s="6"/>
      <c r="W715" s="6"/>
      <c r="X715" s="6"/>
      <c r="Y715" s="6"/>
      <c r="Z715" s="6"/>
      <c r="AA715" s="124"/>
      <c r="AB715" s="6"/>
    </row>
    <row r="716" ht="18" customHeight="1" spans="2:28">
      <c r="B716" s="278" t="s">
        <v>1388</v>
      </c>
      <c r="C716" s="274">
        <v>820919393</v>
      </c>
      <c r="D716" s="274" t="s">
        <v>1389</v>
      </c>
      <c r="E716" s="274">
        <v>16741725494</v>
      </c>
      <c r="F716" s="274" t="s">
        <v>27</v>
      </c>
      <c r="G716" s="274">
        <v>1000</v>
      </c>
      <c r="H716" s="274">
        <v>13545472582</v>
      </c>
      <c r="I716" s="274" t="s">
        <v>370</v>
      </c>
      <c r="J716" s="289" t="s">
        <v>285</v>
      </c>
      <c r="K716" s="276" t="s">
        <v>371</v>
      </c>
      <c r="L716" s="278" t="s">
        <v>1388</v>
      </c>
      <c r="M716" s="286">
        <v>43873</v>
      </c>
      <c r="N716" s="287">
        <v>4860.72</v>
      </c>
      <c r="O716" s="287">
        <v>399</v>
      </c>
      <c r="P716" s="287">
        <v>399</v>
      </c>
      <c r="Q716" s="276" t="s">
        <v>31</v>
      </c>
      <c r="R716" s="286">
        <v>43883</v>
      </c>
      <c r="S716" s="87"/>
      <c r="T716" s="6"/>
      <c r="U716" s="6"/>
      <c r="V716" s="6"/>
      <c r="W716" s="6"/>
      <c r="X716" s="6"/>
      <c r="Y716" s="6"/>
      <c r="Z716" s="6"/>
      <c r="AA716" s="124"/>
      <c r="AB716" s="6"/>
    </row>
    <row r="717" ht="18" customHeight="1" spans="2:28">
      <c r="B717" s="312" t="s">
        <v>1390</v>
      </c>
      <c r="C717" s="313">
        <v>509728402</v>
      </c>
      <c r="D717" s="313" t="s">
        <v>1391</v>
      </c>
      <c r="E717" s="313">
        <v>16741725653</v>
      </c>
      <c r="F717" s="313" t="s">
        <v>27</v>
      </c>
      <c r="G717" s="314">
        <v>1000</v>
      </c>
      <c r="H717" s="314">
        <v>18771678907</v>
      </c>
      <c r="I717" s="313" t="s">
        <v>409</v>
      </c>
      <c r="J717" s="331" t="s">
        <v>29</v>
      </c>
      <c r="K717" s="332" t="s">
        <v>410</v>
      </c>
      <c r="L717" s="312" t="s">
        <v>1390</v>
      </c>
      <c r="M717" s="333">
        <v>43873</v>
      </c>
      <c r="N717" s="334">
        <v>8936.1</v>
      </c>
      <c r="O717" s="334">
        <v>2999</v>
      </c>
      <c r="P717" s="335">
        <v>0</v>
      </c>
      <c r="Q717" s="332" t="s">
        <v>31</v>
      </c>
      <c r="R717" s="333">
        <v>43883</v>
      </c>
      <c r="S717" s="371" t="s">
        <v>1392</v>
      </c>
      <c r="T717" s="6"/>
      <c r="U717" s="6"/>
      <c r="V717" s="6"/>
      <c r="W717" s="6"/>
      <c r="X717" s="6"/>
      <c r="Y717" s="6"/>
      <c r="Z717" s="6"/>
      <c r="AA717" s="124"/>
      <c r="AB717" s="6"/>
    </row>
    <row r="718" ht="18" customHeight="1" spans="2:28">
      <c r="B718" s="315" t="s">
        <v>1393</v>
      </c>
      <c r="C718" s="316">
        <v>721966099</v>
      </c>
      <c r="D718" s="316" t="s">
        <v>1394</v>
      </c>
      <c r="E718" s="316">
        <v>17136866624</v>
      </c>
      <c r="F718" s="316" t="s">
        <v>107</v>
      </c>
      <c r="G718" s="317">
        <v>1000</v>
      </c>
      <c r="H718" s="317">
        <v>13632223538</v>
      </c>
      <c r="I718" s="316" t="s">
        <v>567</v>
      </c>
      <c r="J718" s="336" t="s">
        <v>103</v>
      </c>
      <c r="K718" s="332" t="s">
        <v>568</v>
      </c>
      <c r="L718" s="315" t="s">
        <v>1393</v>
      </c>
      <c r="M718" s="333">
        <v>43873</v>
      </c>
      <c r="N718" s="334">
        <v>4765.62</v>
      </c>
      <c r="O718" s="334">
        <v>1999</v>
      </c>
      <c r="P718" s="337">
        <v>0</v>
      </c>
      <c r="Q718" s="332" t="s">
        <v>31</v>
      </c>
      <c r="R718" s="333">
        <v>43913</v>
      </c>
      <c r="S718" s="371" t="s">
        <v>1392</v>
      </c>
      <c r="T718" s="6"/>
      <c r="U718" s="6"/>
      <c r="V718" s="6"/>
      <c r="W718" s="6"/>
      <c r="X718" s="6"/>
      <c r="Y718" s="6"/>
      <c r="Z718" s="6"/>
      <c r="AA718" s="124"/>
      <c r="AB718" s="6"/>
    </row>
    <row r="719" ht="18" customHeight="1" spans="2:28">
      <c r="B719" s="315" t="s">
        <v>1395</v>
      </c>
      <c r="C719" s="316">
        <v>801242281</v>
      </c>
      <c r="D719" s="316" t="s">
        <v>1396</v>
      </c>
      <c r="E719" s="316">
        <v>17192712248</v>
      </c>
      <c r="F719" s="316" t="s">
        <v>27</v>
      </c>
      <c r="G719" s="317">
        <v>1000</v>
      </c>
      <c r="H719" s="317">
        <v>17720254512</v>
      </c>
      <c r="I719" s="316" t="s">
        <v>253</v>
      </c>
      <c r="J719" s="336" t="s">
        <v>103</v>
      </c>
      <c r="K719" s="332" t="s">
        <v>254</v>
      </c>
      <c r="L719" s="315" t="s">
        <v>1395</v>
      </c>
      <c r="M719" s="333">
        <v>43873</v>
      </c>
      <c r="N719" s="334">
        <v>4863.4</v>
      </c>
      <c r="O719" s="334">
        <v>599</v>
      </c>
      <c r="P719" s="337">
        <v>0</v>
      </c>
      <c r="Q719" s="332" t="s">
        <v>31</v>
      </c>
      <c r="R719" s="333">
        <v>43895</v>
      </c>
      <c r="S719" s="371" t="s">
        <v>1392</v>
      </c>
      <c r="T719" s="6"/>
      <c r="U719" s="6"/>
      <c r="V719" s="6"/>
      <c r="W719" s="6"/>
      <c r="X719" s="6"/>
      <c r="Y719" s="6"/>
      <c r="Z719" s="6"/>
      <c r="AA719" s="124"/>
      <c r="AB719" s="6"/>
    </row>
    <row r="720" ht="18" customHeight="1" spans="2:28">
      <c r="B720" s="277" t="s">
        <v>1397</v>
      </c>
      <c r="C720" s="274">
        <v>876836310</v>
      </c>
      <c r="D720" s="274" t="s">
        <v>1398</v>
      </c>
      <c r="E720" s="274">
        <v>17192710432</v>
      </c>
      <c r="F720" s="274" t="s">
        <v>27</v>
      </c>
      <c r="G720" s="274">
        <v>1000</v>
      </c>
      <c r="H720" s="274">
        <v>13545476959</v>
      </c>
      <c r="I720" s="274" t="s">
        <v>265</v>
      </c>
      <c r="J720" s="338" t="s">
        <v>109</v>
      </c>
      <c r="K720" s="309" t="s">
        <v>266</v>
      </c>
      <c r="L720" s="277" t="s">
        <v>1397</v>
      </c>
      <c r="M720" s="339">
        <v>43879</v>
      </c>
      <c r="N720" s="299">
        <v>2875.49</v>
      </c>
      <c r="O720" s="299">
        <v>2999</v>
      </c>
      <c r="P720" s="299">
        <v>2999</v>
      </c>
      <c r="Q720" s="309" t="s">
        <v>31</v>
      </c>
      <c r="R720" s="339">
        <v>43913</v>
      </c>
      <c r="S720" s="87"/>
      <c r="T720" s="6"/>
      <c r="U720" s="6"/>
      <c r="V720" s="6"/>
      <c r="W720" s="6"/>
      <c r="X720" s="6"/>
      <c r="Y720" s="6"/>
      <c r="Z720" s="6"/>
      <c r="AA720" s="124"/>
      <c r="AB720" s="6"/>
    </row>
    <row r="721" ht="18" customHeight="1" spans="2:28">
      <c r="B721" s="318" t="s">
        <v>1399</v>
      </c>
      <c r="C721" s="274">
        <v>197257194</v>
      </c>
      <c r="D721" s="274" t="s">
        <v>1400</v>
      </c>
      <c r="E721" s="274">
        <v>16741725476</v>
      </c>
      <c r="F721" s="274" t="s">
        <v>27</v>
      </c>
      <c r="G721" s="319">
        <v>1000</v>
      </c>
      <c r="H721" s="319">
        <v>13545472582</v>
      </c>
      <c r="I721" s="274" t="s">
        <v>370</v>
      </c>
      <c r="J721" s="340" t="s">
        <v>285</v>
      </c>
      <c r="K721" s="341" t="s">
        <v>371</v>
      </c>
      <c r="L721" s="318" t="s">
        <v>1399</v>
      </c>
      <c r="M721" s="92">
        <v>43879</v>
      </c>
      <c r="N721" s="342">
        <v>4865.05</v>
      </c>
      <c r="O721" s="342">
        <v>2999</v>
      </c>
      <c r="P721" s="342">
        <v>2999</v>
      </c>
      <c r="Q721" s="341" t="s">
        <v>31</v>
      </c>
      <c r="R721" s="92">
        <v>43883</v>
      </c>
      <c r="S721" s="87"/>
      <c r="T721" s="6"/>
      <c r="U721" s="6"/>
      <c r="V721" s="6"/>
      <c r="W721" s="6"/>
      <c r="X721" s="6"/>
      <c r="Y721" s="6"/>
      <c r="Z721" s="6"/>
      <c r="AA721" s="124"/>
      <c r="AB721" s="6"/>
    </row>
    <row r="722" ht="18" customHeight="1" spans="2:28">
      <c r="B722" s="320" t="s">
        <v>1401</v>
      </c>
      <c r="C722" s="321">
        <v>958726554</v>
      </c>
      <c r="D722" s="321" t="s">
        <v>1402</v>
      </c>
      <c r="E722" s="321">
        <v>16741725276</v>
      </c>
      <c r="F722" s="321" t="s">
        <v>27</v>
      </c>
      <c r="G722" s="322">
        <v>1000</v>
      </c>
      <c r="H722" s="322">
        <v>13545445297</v>
      </c>
      <c r="I722" s="321" t="s">
        <v>313</v>
      </c>
      <c r="J722" s="343" t="s">
        <v>285</v>
      </c>
      <c r="K722" s="344" t="s">
        <v>314</v>
      </c>
      <c r="L722" s="320" t="s">
        <v>1401</v>
      </c>
      <c r="M722" s="345">
        <v>43879</v>
      </c>
      <c r="N722" s="346">
        <v>0</v>
      </c>
      <c r="O722" s="346">
        <f>199+999</f>
        <v>1198</v>
      </c>
      <c r="P722" s="346">
        <v>199</v>
      </c>
      <c r="Q722" s="344" t="s">
        <v>31</v>
      </c>
      <c r="R722" s="345">
        <v>43895</v>
      </c>
      <c r="S722" s="371" t="s">
        <v>1403</v>
      </c>
      <c r="T722" s="6"/>
      <c r="U722" s="6"/>
      <c r="V722" s="6"/>
      <c r="W722" s="6"/>
      <c r="X722" s="6"/>
      <c r="Y722" s="6"/>
      <c r="Z722" s="6"/>
      <c r="AA722" s="124"/>
      <c r="AB722" s="6"/>
    </row>
    <row r="723" ht="18" customHeight="1" spans="2:28">
      <c r="B723" s="323" t="s">
        <v>1404</v>
      </c>
      <c r="C723" s="274">
        <v>380651357</v>
      </c>
      <c r="D723" s="274" t="s">
        <v>1405</v>
      </c>
      <c r="E723" s="274">
        <v>17136866796</v>
      </c>
      <c r="F723" s="274" t="s">
        <v>107</v>
      </c>
      <c r="G723" s="319">
        <v>1000</v>
      </c>
      <c r="H723" s="319">
        <v>13632223538</v>
      </c>
      <c r="I723" s="274" t="s">
        <v>567</v>
      </c>
      <c r="J723" s="347" t="s">
        <v>367</v>
      </c>
      <c r="K723" s="341" t="s">
        <v>568</v>
      </c>
      <c r="L723" s="323" t="s">
        <v>1404</v>
      </c>
      <c r="M723" s="92">
        <v>43880</v>
      </c>
      <c r="N723" s="342">
        <v>9826.34</v>
      </c>
      <c r="O723" s="342">
        <v>399</v>
      </c>
      <c r="P723" s="342">
        <v>399</v>
      </c>
      <c r="Q723" s="341" t="s">
        <v>31</v>
      </c>
      <c r="R723" s="92">
        <v>43913</v>
      </c>
      <c r="S723" s="8" t="s">
        <v>1406</v>
      </c>
      <c r="T723" s="6"/>
      <c r="U723" s="6"/>
      <c r="V723" s="6"/>
      <c r="W723" s="6"/>
      <c r="X723" s="6"/>
      <c r="Y723" s="6"/>
      <c r="Z723" s="6"/>
      <c r="AA723" s="124"/>
      <c r="AB723" s="6"/>
    </row>
    <row r="724" ht="18" customHeight="1" spans="2:28">
      <c r="B724" s="323" t="s">
        <v>1407</v>
      </c>
      <c r="C724" s="274">
        <v>227784670</v>
      </c>
      <c r="D724" s="274" t="s">
        <v>1408</v>
      </c>
      <c r="E724" s="274">
        <v>17192715427</v>
      </c>
      <c r="F724" s="274" t="s">
        <v>27</v>
      </c>
      <c r="G724" s="319">
        <v>1000</v>
      </c>
      <c r="H724" s="319">
        <v>18672882330</v>
      </c>
      <c r="I724" s="274" t="s">
        <v>361</v>
      </c>
      <c r="J724" s="348" t="s">
        <v>109</v>
      </c>
      <c r="K724" s="341" t="s">
        <v>362</v>
      </c>
      <c r="L724" s="323" t="s">
        <v>1407</v>
      </c>
      <c r="M724" s="92">
        <v>43881</v>
      </c>
      <c r="N724" s="342">
        <v>0</v>
      </c>
      <c r="O724" s="342">
        <v>499</v>
      </c>
      <c r="P724" s="342">
        <v>499</v>
      </c>
      <c r="Q724" s="214"/>
      <c r="R724" s="304"/>
      <c r="S724" s="87"/>
      <c r="T724" s="6"/>
      <c r="U724" s="6"/>
      <c r="V724" s="6"/>
      <c r="W724" s="6"/>
      <c r="X724" s="6"/>
      <c r="Y724" s="6"/>
      <c r="Z724" s="6"/>
      <c r="AA724" s="124"/>
      <c r="AB724" s="6"/>
    </row>
    <row r="725" ht="18" customHeight="1" spans="2:28">
      <c r="B725" s="323" t="s">
        <v>1409</v>
      </c>
      <c r="C725" s="274">
        <v>284627321</v>
      </c>
      <c r="D725" s="274" t="s">
        <v>1410</v>
      </c>
      <c r="E725" s="274">
        <v>17136866609</v>
      </c>
      <c r="F725" s="274" t="s">
        <v>107</v>
      </c>
      <c r="G725" s="319">
        <v>1000</v>
      </c>
      <c r="H725" s="319">
        <v>13422075559</v>
      </c>
      <c r="I725" s="274" t="s">
        <v>567</v>
      </c>
      <c r="J725" s="347" t="s">
        <v>29</v>
      </c>
      <c r="K725" s="341" t="s">
        <v>568</v>
      </c>
      <c r="L725" s="323" t="s">
        <v>1409</v>
      </c>
      <c r="M725" s="92">
        <v>43881</v>
      </c>
      <c r="N725" s="342">
        <v>0.72</v>
      </c>
      <c r="O725" s="342">
        <v>199</v>
      </c>
      <c r="P725" s="342">
        <v>199</v>
      </c>
      <c r="Q725" s="341" t="s">
        <v>31</v>
      </c>
      <c r="R725" s="92">
        <v>43913</v>
      </c>
      <c r="S725" s="8"/>
      <c r="T725" s="6"/>
      <c r="U725" s="6"/>
      <c r="V725" s="6"/>
      <c r="W725" s="6"/>
      <c r="X725" s="6"/>
      <c r="Y725" s="6"/>
      <c r="Z725" s="6"/>
      <c r="AA725" s="124"/>
      <c r="AB725" s="6"/>
    </row>
    <row r="726" ht="18" customHeight="1" spans="2:28">
      <c r="B726" s="323" t="s">
        <v>1411</v>
      </c>
      <c r="C726" s="274">
        <v>550975589</v>
      </c>
      <c r="D726" s="274" t="s">
        <v>1412</v>
      </c>
      <c r="E726" s="274">
        <v>17136866602</v>
      </c>
      <c r="F726" s="274" t="s">
        <v>107</v>
      </c>
      <c r="G726" s="319">
        <v>1000</v>
      </c>
      <c r="H726" s="319">
        <v>13422075559</v>
      </c>
      <c r="I726" s="274" t="s">
        <v>567</v>
      </c>
      <c r="J726" s="349" t="s">
        <v>29</v>
      </c>
      <c r="K726" s="341" t="s">
        <v>568</v>
      </c>
      <c r="L726" s="323" t="s">
        <v>1411</v>
      </c>
      <c r="M726" s="92">
        <v>43882</v>
      </c>
      <c r="N726" s="342">
        <v>7939.23</v>
      </c>
      <c r="O726" s="342">
        <v>899</v>
      </c>
      <c r="P726" s="342">
        <v>899</v>
      </c>
      <c r="Q726" s="341" t="s">
        <v>31</v>
      </c>
      <c r="R726" s="92">
        <v>43913</v>
      </c>
      <c r="S726" s="87" t="s">
        <v>1413</v>
      </c>
      <c r="T726" s="6"/>
      <c r="U726" s="6"/>
      <c r="V726" s="6"/>
      <c r="W726" s="6"/>
      <c r="X726" s="6"/>
      <c r="Y726" s="6"/>
      <c r="Z726" s="6"/>
      <c r="AA726" s="124"/>
      <c r="AB726" s="6"/>
    </row>
    <row r="727" ht="18" customHeight="1" spans="2:28">
      <c r="B727" s="324" t="s">
        <v>1414</v>
      </c>
      <c r="C727" s="316">
        <v>891051751</v>
      </c>
      <c r="D727" s="316" t="s">
        <v>1415</v>
      </c>
      <c r="E727" s="316">
        <v>16741725455</v>
      </c>
      <c r="F727" s="316" t="s">
        <v>27</v>
      </c>
      <c r="G727" s="316">
        <v>1000</v>
      </c>
      <c r="H727" s="316">
        <v>18327671812</v>
      </c>
      <c r="I727" s="316" t="s">
        <v>247</v>
      </c>
      <c r="J727" s="350" t="s">
        <v>103</v>
      </c>
      <c r="K727" s="351" t="s">
        <v>298</v>
      </c>
      <c r="L727" s="324" t="s">
        <v>1414</v>
      </c>
      <c r="M727" s="352">
        <v>43882</v>
      </c>
      <c r="N727" s="353">
        <v>5825.73</v>
      </c>
      <c r="O727" s="354">
        <v>2999</v>
      </c>
      <c r="P727" s="355">
        <v>0</v>
      </c>
      <c r="Q727" s="372" t="s">
        <v>31</v>
      </c>
      <c r="R727" s="352">
        <v>43869</v>
      </c>
      <c r="S727" s="371" t="s">
        <v>1392</v>
      </c>
      <c r="T727" s="6"/>
      <c r="U727" s="6"/>
      <c r="V727" s="6"/>
      <c r="W727" s="6"/>
      <c r="X727" s="6"/>
      <c r="Y727" s="6"/>
      <c r="Z727" s="6"/>
      <c r="AA727" s="124"/>
      <c r="AB727" s="6"/>
    </row>
    <row r="728" ht="18" customHeight="1" spans="2:28">
      <c r="B728" s="273" t="s">
        <v>1416</v>
      </c>
      <c r="C728" s="276">
        <v>457310922</v>
      </c>
      <c r="D728" s="276" t="s">
        <v>1417</v>
      </c>
      <c r="E728" s="274">
        <v>17192714926</v>
      </c>
      <c r="F728" s="274" t="s">
        <v>27</v>
      </c>
      <c r="G728" s="274">
        <v>1000</v>
      </c>
      <c r="H728" s="274">
        <v>15072125895</v>
      </c>
      <c r="I728" s="274" t="s">
        <v>680</v>
      </c>
      <c r="J728" s="289" t="s">
        <v>285</v>
      </c>
      <c r="K728" s="276" t="s">
        <v>681</v>
      </c>
      <c r="L728" s="273" t="s">
        <v>1416</v>
      </c>
      <c r="M728" s="286">
        <v>43883</v>
      </c>
      <c r="N728" s="287">
        <v>0.69</v>
      </c>
      <c r="O728" s="287">
        <v>999</v>
      </c>
      <c r="P728" s="287">
        <v>999</v>
      </c>
      <c r="Q728" s="276" t="s">
        <v>31</v>
      </c>
      <c r="R728" s="286">
        <v>43913</v>
      </c>
      <c r="S728" s="87"/>
      <c r="T728" s="6"/>
      <c r="U728" s="6"/>
      <c r="V728" s="6"/>
      <c r="W728" s="6"/>
      <c r="X728" s="6"/>
      <c r="Y728" s="6"/>
      <c r="Z728" s="6"/>
      <c r="AA728" s="124"/>
      <c r="AB728" s="6"/>
    </row>
    <row r="729" ht="18" customHeight="1" spans="2:28">
      <c r="B729" s="329" t="s">
        <v>1418</v>
      </c>
      <c r="C729" s="316">
        <v>117373401</v>
      </c>
      <c r="D729" s="316" t="s">
        <v>1419</v>
      </c>
      <c r="E729" s="316">
        <v>16572875408</v>
      </c>
      <c r="F729" s="316" t="s">
        <v>27</v>
      </c>
      <c r="G729" s="316">
        <v>1000</v>
      </c>
      <c r="H729" s="316">
        <v>17520439418</v>
      </c>
      <c r="I729" s="316" t="s">
        <v>377</v>
      </c>
      <c r="J729" s="359" t="s">
        <v>285</v>
      </c>
      <c r="K729" s="330" t="s">
        <v>378</v>
      </c>
      <c r="L729" s="329" t="s">
        <v>1418</v>
      </c>
      <c r="M729" s="360">
        <v>43883</v>
      </c>
      <c r="N729" s="361">
        <v>9829.84</v>
      </c>
      <c r="O729" s="361">
        <v>299</v>
      </c>
      <c r="P729" s="355">
        <v>0</v>
      </c>
      <c r="Q729" s="330" t="s">
        <v>31</v>
      </c>
      <c r="R729" s="360">
        <v>43895</v>
      </c>
      <c r="S729" s="371" t="s">
        <v>1392</v>
      </c>
      <c r="T729" s="6"/>
      <c r="U729" s="6"/>
      <c r="V729" s="6"/>
      <c r="W729" s="6"/>
      <c r="X729" s="6"/>
      <c r="Y729" s="6"/>
      <c r="Z729" s="6"/>
      <c r="AA729" s="124"/>
      <c r="AB729" s="6"/>
    </row>
    <row r="730" ht="18" customHeight="1" spans="2:28">
      <c r="B730" s="273" t="s">
        <v>1420</v>
      </c>
      <c r="C730" s="276">
        <v>842990610</v>
      </c>
      <c r="D730" s="276" t="s">
        <v>1421</v>
      </c>
      <c r="E730" s="274">
        <v>16741725271</v>
      </c>
      <c r="F730" s="274" t="s">
        <v>27</v>
      </c>
      <c r="G730" s="274">
        <v>1000</v>
      </c>
      <c r="H730" s="274">
        <v>13545445297</v>
      </c>
      <c r="I730" s="274" t="s">
        <v>313</v>
      </c>
      <c r="J730" s="289" t="s">
        <v>285</v>
      </c>
      <c r="K730" s="276" t="s">
        <v>314</v>
      </c>
      <c r="L730" s="273" t="s">
        <v>1420</v>
      </c>
      <c r="M730" s="286">
        <v>43884</v>
      </c>
      <c r="N730" s="287">
        <v>0</v>
      </c>
      <c r="O730" s="287">
        <v>1999</v>
      </c>
      <c r="P730" s="287">
        <v>1999</v>
      </c>
      <c r="Q730" s="276" t="s">
        <v>31</v>
      </c>
      <c r="R730" s="286">
        <v>43895</v>
      </c>
      <c r="S730" s="87"/>
      <c r="T730" s="6"/>
      <c r="U730" s="6"/>
      <c r="V730" s="6"/>
      <c r="W730" s="6"/>
      <c r="X730" s="6"/>
      <c r="Y730" s="6"/>
      <c r="Z730" s="6"/>
      <c r="AA730" s="124"/>
      <c r="AB730" s="6"/>
    </row>
    <row r="731" ht="18" customHeight="1" spans="2:28">
      <c r="B731" s="273" t="s">
        <v>1422</v>
      </c>
      <c r="C731" s="274">
        <v>508024997</v>
      </c>
      <c r="D731" s="274" t="s">
        <v>1423</v>
      </c>
      <c r="E731" s="274">
        <v>16741725512</v>
      </c>
      <c r="F731" s="274" t="s">
        <v>27</v>
      </c>
      <c r="G731" s="274">
        <v>1000</v>
      </c>
      <c r="H731" s="274">
        <v>18327671812</v>
      </c>
      <c r="I731" s="274" t="s">
        <v>247</v>
      </c>
      <c r="J731" s="295" t="s">
        <v>29</v>
      </c>
      <c r="K731" s="276" t="s">
        <v>298</v>
      </c>
      <c r="L731" s="273" t="s">
        <v>1422</v>
      </c>
      <c r="M731" s="286">
        <v>43884</v>
      </c>
      <c r="N731" s="287">
        <v>0.88</v>
      </c>
      <c r="O731" s="287">
        <v>299</v>
      </c>
      <c r="P731" s="287">
        <v>299</v>
      </c>
      <c r="Q731" s="276" t="s">
        <v>31</v>
      </c>
      <c r="R731" s="286">
        <v>43896</v>
      </c>
      <c r="S731" s="87"/>
      <c r="T731" s="6"/>
      <c r="U731" s="6"/>
      <c r="V731" s="6"/>
      <c r="W731" s="6"/>
      <c r="X731" s="6"/>
      <c r="Y731" s="6"/>
      <c r="Z731" s="6"/>
      <c r="AA731" s="124"/>
      <c r="AB731" s="6"/>
    </row>
    <row r="732" ht="18" customHeight="1" spans="2:28">
      <c r="B732" s="273" t="s">
        <v>1424</v>
      </c>
      <c r="C732" s="274">
        <v>702488460</v>
      </c>
      <c r="D732" s="274" t="s">
        <v>1425</v>
      </c>
      <c r="E732" s="274">
        <v>16741725532</v>
      </c>
      <c r="F732" s="274" t="s">
        <v>27</v>
      </c>
      <c r="G732" s="274">
        <v>1000</v>
      </c>
      <c r="H732" s="274">
        <v>18327671812</v>
      </c>
      <c r="I732" s="274" t="s">
        <v>247</v>
      </c>
      <c r="J732" s="295" t="s">
        <v>29</v>
      </c>
      <c r="K732" s="276" t="s">
        <v>298</v>
      </c>
      <c r="L732" s="273" t="s">
        <v>1424</v>
      </c>
      <c r="M732" s="286">
        <v>43884</v>
      </c>
      <c r="N732" s="287">
        <v>0.83</v>
      </c>
      <c r="O732" s="287">
        <v>299</v>
      </c>
      <c r="P732" s="287">
        <v>299</v>
      </c>
      <c r="Q732" s="276" t="s">
        <v>31</v>
      </c>
      <c r="R732" s="286">
        <v>43893</v>
      </c>
      <c r="S732" s="87"/>
      <c r="T732" s="6"/>
      <c r="U732" s="6"/>
      <c r="V732" s="6"/>
      <c r="W732" s="6"/>
      <c r="X732" s="6"/>
      <c r="Y732" s="6"/>
      <c r="Z732" s="6"/>
      <c r="AA732" s="124"/>
      <c r="AB732" s="6"/>
    </row>
    <row r="733" ht="18" customHeight="1" spans="2:28">
      <c r="B733" s="273" t="s">
        <v>1426</v>
      </c>
      <c r="C733" s="276">
        <v>805547603</v>
      </c>
      <c r="D733" s="276" t="s">
        <v>1427</v>
      </c>
      <c r="E733" s="274">
        <v>16741725291</v>
      </c>
      <c r="F733" s="274" t="s">
        <v>27</v>
      </c>
      <c r="G733" s="274">
        <v>1000</v>
      </c>
      <c r="H733" s="274">
        <v>13545445297</v>
      </c>
      <c r="I733" s="274" t="s">
        <v>313</v>
      </c>
      <c r="J733" s="295" t="s">
        <v>29</v>
      </c>
      <c r="K733" s="276" t="s">
        <v>314</v>
      </c>
      <c r="L733" s="273" t="s">
        <v>1426</v>
      </c>
      <c r="M733" s="286">
        <v>43884</v>
      </c>
      <c r="N733" s="287">
        <v>9920.74</v>
      </c>
      <c r="O733" s="287">
        <v>299</v>
      </c>
      <c r="P733" s="287">
        <v>299</v>
      </c>
      <c r="Q733" s="276" t="s">
        <v>31</v>
      </c>
      <c r="R733" s="286">
        <v>43895</v>
      </c>
      <c r="S733" s="8" t="s">
        <v>1406</v>
      </c>
      <c r="T733" s="6"/>
      <c r="U733" s="6"/>
      <c r="V733" s="6"/>
      <c r="W733" s="6"/>
      <c r="X733" s="6"/>
      <c r="Y733" s="6"/>
      <c r="Z733" s="6"/>
      <c r="AA733" s="124"/>
      <c r="AB733" s="6"/>
    </row>
    <row r="734" ht="18" customHeight="1" spans="2:28">
      <c r="B734" s="410" t="s">
        <v>1428</v>
      </c>
      <c r="C734" s="411" t="s">
        <v>1429</v>
      </c>
      <c r="D734" s="411" t="s">
        <v>1430</v>
      </c>
      <c r="E734" s="412">
        <v>16741725257</v>
      </c>
      <c r="F734" s="412" t="s">
        <v>27</v>
      </c>
      <c r="G734" s="412">
        <v>1000</v>
      </c>
      <c r="H734" s="412">
        <v>13545445297</v>
      </c>
      <c r="I734" s="412" t="s">
        <v>313</v>
      </c>
      <c r="J734" s="413" t="s">
        <v>29</v>
      </c>
      <c r="K734" s="411" t="s">
        <v>314</v>
      </c>
      <c r="L734" s="410" t="s">
        <v>1428</v>
      </c>
      <c r="M734" s="414">
        <v>43884</v>
      </c>
      <c r="N734" s="415">
        <v>0.25</v>
      </c>
      <c r="O734" s="415">
        <f>299+499</f>
        <v>798</v>
      </c>
      <c r="P734" s="415">
        <v>299</v>
      </c>
      <c r="Q734" s="411" t="s">
        <v>31</v>
      </c>
      <c r="R734" s="414">
        <v>43895</v>
      </c>
      <c r="S734" s="371" t="s">
        <v>1431</v>
      </c>
      <c r="T734" s="6"/>
      <c r="U734" s="6"/>
      <c r="V734" s="6"/>
      <c r="W734" s="6"/>
      <c r="X734" s="6"/>
      <c r="Y734" s="6"/>
      <c r="Z734" s="6"/>
      <c r="AA734" s="124"/>
      <c r="AB734" s="6"/>
    </row>
    <row r="735" ht="18" customHeight="1" spans="2:28">
      <c r="B735" s="273" t="s">
        <v>1432</v>
      </c>
      <c r="C735" s="274">
        <v>549992547</v>
      </c>
      <c r="D735" s="274" t="s">
        <v>1433</v>
      </c>
      <c r="E735" s="274">
        <v>16572206147</v>
      </c>
      <c r="F735" s="274" t="s">
        <v>27</v>
      </c>
      <c r="G735" s="274">
        <v>1000</v>
      </c>
      <c r="H735" s="274">
        <v>17720254512</v>
      </c>
      <c r="I735" s="274" t="s">
        <v>253</v>
      </c>
      <c r="J735" s="296" t="s">
        <v>103</v>
      </c>
      <c r="K735" s="276" t="s">
        <v>254</v>
      </c>
      <c r="L735" s="273" t="s">
        <v>1432</v>
      </c>
      <c r="M735" s="286">
        <v>43885</v>
      </c>
      <c r="N735" s="287">
        <v>1999</v>
      </c>
      <c r="O735" s="287">
        <v>1999</v>
      </c>
      <c r="P735" s="287">
        <v>1999</v>
      </c>
      <c r="Q735" s="276" t="s">
        <v>31</v>
      </c>
      <c r="R735" s="286">
        <v>43895</v>
      </c>
      <c r="S735" s="87"/>
      <c r="T735" s="6"/>
      <c r="U735" s="6"/>
      <c r="V735" s="6"/>
      <c r="W735" s="6"/>
      <c r="X735" s="6"/>
      <c r="Y735" s="6"/>
      <c r="Z735" s="6"/>
      <c r="AA735" s="124"/>
      <c r="AB735" s="6"/>
    </row>
    <row r="736" ht="18" customHeight="1" spans="2:28">
      <c r="B736" s="273" t="s">
        <v>1434</v>
      </c>
      <c r="C736" s="274">
        <v>438376977</v>
      </c>
      <c r="D736" s="274" t="s">
        <v>1435</v>
      </c>
      <c r="E736" s="274">
        <v>17192714381</v>
      </c>
      <c r="F736" s="274" t="s">
        <v>27</v>
      </c>
      <c r="G736" s="274">
        <v>1000</v>
      </c>
      <c r="H736" s="274">
        <v>18872118075</v>
      </c>
      <c r="I736" s="274" t="s">
        <v>389</v>
      </c>
      <c r="J736" s="291" t="s">
        <v>170</v>
      </c>
      <c r="K736" s="276" t="s">
        <v>390</v>
      </c>
      <c r="L736" s="273" t="s">
        <v>1434</v>
      </c>
      <c r="M736" s="286">
        <v>43886</v>
      </c>
      <c r="N736" s="287">
        <v>0.11</v>
      </c>
      <c r="O736" s="287">
        <v>399</v>
      </c>
      <c r="P736" s="287">
        <v>399</v>
      </c>
      <c r="Q736" s="276" t="s">
        <v>31</v>
      </c>
      <c r="R736" s="286">
        <v>43910</v>
      </c>
      <c r="S736" s="87"/>
      <c r="T736" s="6"/>
      <c r="U736" s="6"/>
      <c r="V736" s="6"/>
      <c r="W736" s="6"/>
      <c r="X736" s="6"/>
      <c r="Y736" s="6"/>
      <c r="Z736" s="6"/>
      <c r="AA736" s="124"/>
      <c r="AB736" s="6"/>
    </row>
    <row r="737" ht="18" customHeight="1" spans="2:28">
      <c r="B737" s="273" t="s">
        <v>1436</v>
      </c>
      <c r="C737" s="276" t="s">
        <v>1437</v>
      </c>
      <c r="D737" s="276" t="s">
        <v>1438</v>
      </c>
      <c r="E737" s="274">
        <v>16741725253</v>
      </c>
      <c r="F737" s="274" t="s">
        <v>27</v>
      </c>
      <c r="G737" s="274">
        <v>1000</v>
      </c>
      <c r="H737" s="274">
        <v>13545445297</v>
      </c>
      <c r="I737" s="274" t="s">
        <v>313</v>
      </c>
      <c r="J737" s="289" t="s">
        <v>285</v>
      </c>
      <c r="K737" s="276" t="s">
        <v>314</v>
      </c>
      <c r="L737" s="273" t="s">
        <v>1436</v>
      </c>
      <c r="M737" s="286">
        <v>43886</v>
      </c>
      <c r="N737" s="287">
        <v>0.78</v>
      </c>
      <c r="O737" s="287">
        <v>999</v>
      </c>
      <c r="P737" s="287">
        <v>999</v>
      </c>
      <c r="Q737" s="276" t="s">
        <v>31</v>
      </c>
      <c r="R737" s="286">
        <v>43895</v>
      </c>
      <c r="S737" s="87"/>
      <c r="T737" s="6"/>
      <c r="U737" s="6"/>
      <c r="V737" s="6"/>
      <c r="W737" s="6"/>
      <c r="X737" s="6"/>
      <c r="Y737" s="6"/>
      <c r="Z737" s="6"/>
      <c r="AA737" s="124"/>
      <c r="AB737" s="6"/>
    </row>
    <row r="738" ht="18" customHeight="1" spans="2:28">
      <c r="B738" s="278" t="s">
        <v>1439</v>
      </c>
      <c r="C738" s="274">
        <v>102128356</v>
      </c>
      <c r="D738" s="274" t="s">
        <v>1440</v>
      </c>
      <c r="E738" s="274">
        <v>16741725721</v>
      </c>
      <c r="F738" s="274" t="s">
        <v>27</v>
      </c>
      <c r="G738" s="274">
        <v>1000</v>
      </c>
      <c r="H738" s="274">
        <v>19172865290</v>
      </c>
      <c r="I738" s="274" t="s">
        <v>28</v>
      </c>
      <c r="J738" s="295" t="s">
        <v>29</v>
      </c>
      <c r="K738" s="276" t="s">
        <v>30</v>
      </c>
      <c r="L738" s="278" t="s">
        <v>1439</v>
      </c>
      <c r="M738" s="286">
        <v>43887</v>
      </c>
      <c r="N738" s="287">
        <v>0.22</v>
      </c>
      <c r="O738" s="287">
        <v>999</v>
      </c>
      <c r="P738" s="287">
        <v>999</v>
      </c>
      <c r="Q738" s="276" t="s">
        <v>31</v>
      </c>
      <c r="R738" s="286">
        <v>43895</v>
      </c>
      <c r="S738" s="87"/>
      <c r="T738" s="6"/>
      <c r="U738" s="6"/>
      <c r="V738" s="6"/>
      <c r="W738" s="6"/>
      <c r="X738" s="6"/>
      <c r="Y738" s="6"/>
      <c r="Z738" s="6"/>
      <c r="AA738" s="124"/>
      <c r="AB738" s="6"/>
    </row>
    <row r="739" ht="18" customHeight="1" spans="2:28">
      <c r="B739" s="273" t="s">
        <v>1441</v>
      </c>
      <c r="C739" s="274">
        <v>531775249</v>
      </c>
      <c r="D739" s="274" t="s">
        <v>1442</v>
      </c>
      <c r="E739" s="274">
        <v>16741725514</v>
      </c>
      <c r="F739" s="274" t="s">
        <v>27</v>
      </c>
      <c r="G739" s="274">
        <v>1000</v>
      </c>
      <c r="H739" s="274">
        <v>18327671812</v>
      </c>
      <c r="I739" s="274" t="s">
        <v>247</v>
      </c>
      <c r="J739" s="295" t="s">
        <v>29</v>
      </c>
      <c r="K739" s="276" t="s">
        <v>298</v>
      </c>
      <c r="L739" s="273" t="s">
        <v>1441</v>
      </c>
      <c r="M739" s="286">
        <v>43887</v>
      </c>
      <c r="N739" s="287">
        <v>9329.46</v>
      </c>
      <c r="O739" s="287">
        <v>199</v>
      </c>
      <c r="P739" s="287">
        <v>199</v>
      </c>
      <c r="Q739" s="276" t="s">
        <v>31</v>
      </c>
      <c r="R739" s="286">
        <v>43895</v>
      </c>
      <c r="S739" s="87" t="s">
        <v>1443</v>
      </c>
      <c r="T739" s="6"/>
      <c r="U739" s="6"/>
      <c r="V739" s="6"/>
      <c r="W739" s="6"/>
      <c r="X739" s="6"/>
      <c r="Y739" s="6"/>
      <c r="Z739" s="6"/>
      <c r="AA739" s="124"/>
      <c r="AB739" s="6"/>
    </row>
    <row r="740" ht="18" customHeight="1" spans="2:28">
      <c r="B740" s="273" t="s">
        <v>1444</v>
      </c>
      <c r="C740" s="274">
        <v>252860486</v>
      </c>
      <c r="D740" s="274" t="s">
        <v>1445</v>
      </c>
      <c r="E740" s="274">
        <v>17192710467</v>
      </c>
      <c r="F740" s="274" t="s">
        <v>27</v>
      </c>
      <c r="G740" s="274">
        <v>1000</v>
      </c>
      <c r="H740" s="274">
        <v>13545476959</v>
      </c>
      <c r="I740" s="274" t="s">
        <v>265</v>
      </c>
      <c r="J740" s="285" t="s">
        <v>109</v>
      </c>
      <c r="K740" s="276" t="s">
        <v>266</v>
      </c>
      <c r="L740" s="273" t="s">
        <v>1444</v>
      </c>
      <c r="M740" s="286">
        <v>43888</v>
      </c>
      <c r="N740" s="287">
        <v>0.68</v>
      </c>
      <c r="O740" s="287">
        <v>499</v>
      </c>
      <c r="P740" s="287">
        <v>499</v>
      </c>
      <c r="Q740" s="276" t="s">
        <v>31</v>
      </c>
      <c r="R740" s="286">
        <v>43913</v>
      </c>
      <c r="S740" s="87"/>
      <c r="T740" s="6"/>
      <c r="U740" s="6"/>
      <c r="V740" s="6"/>
      <c r="W740" s="6"/>
      <c r="X740" s="6"/>
      <c r="Y740" s="6"/>
      <c r="Z740" s="6"/>
      <c r="AA740" s="124"/>
      <c r="AB740" s="6"/>
    </row>
    <row r="741" ht="18" customHeight="1" spans="2:28">
      <c r="B741" s="273" t="s">
        <v>1446</v>
      </c>
      <c r="C741" s="274">
        <v>790396886</v>
      </c>
      <c r="D741" s="274" t="s">
        <v>1447</v>
      </c>
      <c r="E741" s="274">
        <v>17192710413</v>
      </c>
      <c r="F741" s="274" t="s">
        <v>27</v>
      </c>
      <c r="G741" s="274">
        <v>1000</v>
      </c>
      <c r="H741" s="274">
        <v>13545476959</v>
      </c>
      <c r="I741" s="274" t="s">
        <v>265</v>
      </c>
      <c r="J741" s="296" t="s">
        <v>103</v>
      </c>
      <c r="K741" s="276" t="s">
        <v>266</v>
      </c>
      <c r="L741" s="273" t="s">
        <v>1446</v>
      </c>
      <c r="M741" s="286">
        <v>43887</v>
      </c>
      <c r="N741" s="287">
        <v>4964.02</v>
      </c>
      <c r="O741" s="287">
        <v>299</v>
      </c>
      <c r="P741" s="287">
        <v>299</v>
      </c>
      <c r="Q741" s="276" t="s">
        <v>31</v>
      </c>
      <c r="R741" s="286">
        <v>43913</v>
      </c>
      <c r="S741" s="87"/>
      <c r="T741" s="6"/>
      <c r="U741" s="6"/>
      <c r="V741" s="6"/>
      <c r="W741" s="6"/>
      <c r="X741" s="6"/>
      <c r="Y741" s="6"/>
      <c r="Z741" s="6"/>
      <c r="AA741" s="124"/>
      <c r="AB741" s="6"/>
    </row>
    <row r="742" ht="18" customHeight="1" spans="2:28">
      <c r="B742" s="273" t="s">
        <v>1448</v>
      </c>
      <c r="C742" s="274">
        <v>802500869</v>
      </c>
      <c r="D742" s="274" t="s">
        <v>1449</v>
      </c>
      <c r="E742" s="274">
        <v>16572203712</v>
      </c>
      <c r="F742" s="274" t="s">
        <v>27</v>
      </c>
      <c r="G742" s="274">
        <v>1000</v>
      </c>
      <c r="H742" s="274">
        <v>17720254512</v>
      </c>
      <c r="I742" s="274" t="s">
        <v>253</v>
      </c>
      <c r="J742" s="296" t="s">
        <v>103</v>
      </c>
      <c r="K742" s="276" t="s">
        <v>254</v>
      </c>
      <c r="L742" s="273" t="s">
        <v>1448</v>
      </c>
      <c r="M742" s="286">
        <v>43889</v>
      </c>
      <c r="N742" s="287">
        <v>0.15</v>
      </c>
      <c r="O742" s="287">
        <v>4999</v>
      </c>
      <c r="P742" s="287">
        <v>4999</v>
      </c>
      <c r="Q742" s="276" t="s">
        <v>31</v>
      </c>
      <c r="R742" s="286">
        <v>43895</v>
      </c>
      <c r="S742" s="8"/>
      <c r="T742" s="6"/>
      <c r="U742" s="6"/>
      <c r="V742" s="6"/>
      <c r="W742" s="6"/>
      <c r="X742" s="6"/>
      <c r="Y742" s="6"/>
      <c r="Z742" s="6"/>
      <c r="AA742" s="124"/>
      <c r="AB742" s="6"/>
    </row>
    <row r="743" ht="18" customHeight="1" spans="2:28">
      <c r="B743" s="273" t="s">
        <v>1450</v>
      </c>
      <c r="C743" s="274">
        <v>881415114</v>
      </c>
      <c r="D743" s="274" t="s">
        <v>1451</v>
      </c>
      <c r="E743" s="274">
        <v>17190430809</v>
      </c>
      <c r="F743" s="274" t="s">
        <v>27</v>
      </c>
      <c r="G743" s="274">
        <v>1000</v>
      </c>
      <c r="H743" s="274">
        <v>17720254512</v>
      </c>
      <c r="I743" s="274" t="s">
        <v>253</v>
      </c>
      <c r="J743" s="296" t="s">
        <v>103</v>
      </c>
      <c r="K743" s="276" t="s">
        <v>254</v>
      </c>
      <c r="L743" s="273" t="s">
        <v>1450</v>
      </c>
      <c r="M743" s="286">
        <v>43889</v>
      </c>
      <c r="N743" s="287">
        <v>0.92</v>
      </c>
      <c r="O743" s="287">
        <v>499</v>
      </c>
      <c r="P743" s="287">
        <v>499</v>
      </c>
      <c r="Q743" s="276" t="s">
        <v>31</v>
      </c>
      <c r="R743" s="286">
        <v>43895</v>
      </c>
      <c r="S743" s="8"/>
      <c r="T743" s="6"/>
      <c r="U743" s="6"/>
      <c r="V743" s="6"/>
      <c r="W743" s="6"/>
      <c r="X743" s="6"/>
      <c r="Y743" s="6"/>
      <c r="Z743" s="6"/>
      <c r="AA743" s="124"/>
      <c r="AB743" s="6"/>
    </row>
    <row r="744" ht="18" customHeight="1" spans="2:28">
      <c r="B744" s="278" t="s">
        <v>1452</v>
      </c>
      <c r="C744" s="274">
        <v>423984243</v>
      </c>
      <c r="D744" s="274" t="s">
        <v>1453</v>
      </c>
      <c r="E744" s="274">
        <v>16741725727</v>
      </c>
      <c r="F744" s="274" t="s">
        <v>27</v>
      </c>
      <c r="G744" s="274">
        <v>1000</v>
      </c>
      <c r="H744" s="274">
        <v>19172865290</v>
      </c>
      <c r="I744" s="274" t="s">
        <v>28</v>
      </c>
      <c r="J744" s="295" t="s">
        <v>29</v>
      </c>
      <c r="K744" s="276" t="s">
        <v>30</v>
      </c>
      <c r="L744" s="278" t="s">
        <v>1452</v>
      </c>
      <c r="M744" s="286">
        <v>43889</v>
      </c>
      <c r="N744" s="287">
        <v>0</v>
      </c>
      <c r="O744" s="287">
        <v>4999</v>
      </c>
      <c r="P744" s="287">
        <v>4999</v>
      </c>
      <c r="Q744" s="276" t="s">
        <v>31</v>
      </c>
      <c r="R744" s="286">
        <v>43895</v>
      </c>
      <c r="S744" s="8"/>
      <c r="T744" s="6"/>
      <c r="U744" s="6"/>
      <c r="V744" s="6"/>
      <c r="W744" s="6"/>
      <c r="X744" s="6"/>
      <c r="Y744" s="6"/>
      <c r="Z744" s="6"/>
      <c r="AA744" s="124"/>
      <c r="AB744" s="6"/>
    </row>
    <row r="745" ht="18" customHeight="1" spans="2:28">
      <c r="B745" s="273" t="s">
        <v>1454</v>
      </c>
      <c r="C745" s="274">
        <v>582726124</v>
      </c>
      <c r="D745" s="274" t="s">
        <v>1455</v>
      </c>
      <c r="E745" s="274">
        <v>17192710408</v>
      </c>
      <c r="F745" s="274" t="s">
        <v>27</v>
      </c>
      <c r="G745" s="274">
        <v>1000</v>
      </c>
      <c r="H745" s="274">
        <v>13545476959</v>
      </c>
      <c r="I745" s="274" t="s">
        <v>265</v>
      </c>
      <c r="J745" s="296" t="s">
        <v>103</v>
      </c>
      <c r="K745" s="276" t="s">
        <v>266</v>
      </c>
      <c r="L745" s="273" t="s">
        <v>1454</v>
      </c>
      <c r="M745" s="286">
        <v>43889</v>
      </c>
      <c r="N745" s="287">
        <v>4865.21</v>
      </c>
      <c r="O745" s="287">
        <v>1999</v>
      </c>
      <c r="P745" s="287">
        <v>1999</v>
      </c>
      <c r="Q745" s="418" t="s">
        <v>31</v>
      </c>
      <c r="R745" s="286">
        <v>43913</v>
      </c>
      <c r="S745" s="87" t="s">
        <v>1456</v>
      </c>
      <c r="T745" s="6"/>
      <c r="U745" s="6"/>
      <c r="V745" s="6"/>
      <c r="W745" s="6"/>
      <c r="X745" s="6"/>
      <c r="Y745" s="6"/>
      <c r="Z745" s="6"/>
      <c r="AA745" s="124"/>
      <c r="AB745" s="6"/>
    </row>
    <row r="746" ht="18" customHeight="1" spans="2:28">
      <c r="B746" s="273" t="s">
        <v>1457</v>
      </c>
      <c r="C746" s="274">
        <v>644927712</v>
      </c>
      <c r="D746" s="274" t="s">
        <v>1458</v>
      </c>
      <c r="E746" s="274">
        <v>16741725535</v>
      </c>
      <c r="F746" s="274" t="s">
        <v>27</v>
      </c>
      <c r="G746" s="274">
        <v>1000</v>
      </c>
      <c r="H746" s="274">
        <v>18327671812</v>
      </c>
      <c r="I746" s="274" t="s">
        <v>247</v>
      </c>
      <c r="J746" s="295" t="s">
        <v>29</v>
      </c>
      <c r="K746" s="276" t="s">
        <v>298</v>
      </c>
      <c r="L746" s="273" t="s">
        <v>1457</v>
      </c>
      <c r="M746" s="286">
        <v>43890</v>
      </c>
      <c r="N746" s="287">
        <v>0.75</v>
      </c>
      <c r="O746" s="287">
        <v>2999</v>
      </c>
      <c r="P746" s="287">
        <v>2999</v>
      </c>
      <c r="Q746" s="276" t="s">
        <v>31</v>
      </c>
      <c r="R746" s="286">
        <v>43895</v>
      </c>
      <c r="S746" s="127"/>
      <c r="T746" s="6"/>
      <c r="U746" s="6"/>
      <c r="V746" s="6"/>
      <c r="W746" s="6"/>
      <c r="X746" s="6"/>
      <c r="Y746" s="6"/>
      <c r="Z746" s="6"/>
      <c r="AA746" s="124"/>
      <c r="AB746" s="6"/>
    </row>
    <row r="747" ht="18" customHeight="1" spans="2:28">
      <c r="B747" s="273" t="s">
        <v>1459</v>
      </c>
      <c r="C747" s="274">
        <v>533121914</v>
      </c>
      <c r="D747" s="274" t="s">
        <v>1460</v>
      </c>
      <c r="E747" s="274">
        <v>17192714465</v>
      </c>
      <c r="F747" s="274" t="s">
        <v>27</v>
      </c>
      <c r="G747" s="274">
        <v>1000</v>
      </c>
      <c r="H747" s="274">
        <v>18872118075</v>
      </c>
      <c r="I747" s="274" t="s">
        <v>389</v>
      </c>
      <c r="J747" s="291" t="s">
        <v>170</v>
      </c>
      <c r="K747" s="276" t="s">
        <v>390</v>
      </c>
      <c r="L747" s="273" t="s">
        <v>1459</v>
      </c>
      <c r="M747" s="286">
        <v>43892</v>
      </c>
      <c r="N747" s="287">
        <v>9626.37</v>
      </c>
      <c r="O747" s="287">
        <v>999</v>
      </c>
      <c r="P747" s="287">
        <v>1999</v>
      </c>
      <c r="Q747" s="276" t="s">
        <v>31</v>
      </c>
      <c r="R747" s="286">
        <v>43920</v>
      </c>
      <c r="S747" s="87" t="s">
        <v>1461</v>
      </c>
      <c r="T747" s="6"/>
      <c r="U747" s="6"/>
      <c r="V747" s="6"/>
      <c r="W747" s="6"/>
      <c r="X747" s="6"/>
      <c r="Y747" s="6"/>
      <c r="Z747" s="6"/>
      <c r="AA747" s="124"/>
      <c r="AB747" s="6"/>
    </row>
    <row r="748" ht="14.6" spans="2:27">
      <c r="B748" s="273" t="s">
        <v>1462</v>
      </c>
      <c r="C748" s="276">
        <v>451487393</v>
      </c>
      <c r="D748" s="276" t="s">
        <v>1463</v>
      </c>
      <c r="E748" s="274">
        <v>17192714925</v>
      </c>
      <c r="F748" s="274" t="s">
        <v>27</v>
      </c>
      <c r="G748" s="274">
        <v>1000</v>
      </c>
      <c r="H748" s="274">
        <v>15072125895</v>
      </c>
      <c r="I748" s="274" t="s">
        <v>680</v>
      </c>
      <c r="J748" s="289" t="s">
        <v>285</v>
      </c>
      <c r="K748" s="276" t="s">
        <v>681</v>
      </c>
      <c r="L748" s="273" t="s">
        <v>1462</v>
      </c>
      <c r="M748" s="286">
        <v>43892</v>
      </c>
      <c r="N748" s="287">
        <v>0</v>
      </c>
      <c r="O748" s="287">
        <v>299</v>
      </c>
      <c r="P748" s="287">
        <v>1299</v>
      </c>
      <c r="Q748" s="276" t="s">
        <v>31</v>
      </c>
      <c r="R748" s="286">
        <v>43913</v>
      </c>
      <c r="S748" s="127"/>
      <c r="T748" s="6"/>
      <c r="U748" s="6"/>
      <c r="V748" s="6"/>
      <c r="W748" s="6"/>
      <c r="X748" s="6"/>
      <c r="Y748" s="6"/>
      <c r="Z748" s="6"/>
      <c r="AA748" s="124"/>
    </row>
    <row r="749" ht="18" customHeight="1" spans="2:28">
      <c r="B749" s="273" t="s">
        <v>1464</v>
      </c>
      <c r="C749" s="274">
        <v>874144579</v>
      </c>
      <c r="D749" s="274" t="s">
        <v>1465</v>
      </c>
      <c r="E749" s="274">
        <v>16572209061</v>
      </c>
      <c r="F749" s="274" t="s">
        <v>27</v>
      </c>
      <c r="G749" s="274">
        <v>1000</v>
      </c>
      <c r="H749" s="274">
        <v>17720254512</v>
      </c>
      <c r="I749" s="274" t="s">
        <v>253</v>
      </c>
      <c r="J749" s="291" t="s">
        <v>294</v>
      </c>
      <c r="K749" s="276" t="s">
        <v>254</v>
      </c>
      <c r="L749" s="273" t="s">
        <v>1464</v>
      </c>
      <c r="M749" s="286">
        <v>43892</v>
      </c>
      <c r="N749" s="287">
        <v>0</v>
      </c>
      <c r="O749" s="287">
        <v>2999</v>
      </c>
      <c r="P749" s="287">
        <v>3999</v>
      </c>
      <c r="Q749" s="276" t="s">
        <v>31</v>
      </c>
      <c r="R749" s="286">
        <v>43895</v>
      </c>
      <c r="S749" s="87"/>
      <c r="T749" s="6"/>
      <c r="U749" s="6"/>
      <c r="V749" s="6"/>
      <c r="W749" s="6"/>
      <c r="X749" s="6"/>
      <c r="Y749" s="6"/>
      <c r="Z749" s="6"/>
      <c r="AA749" s="124"/>
      <c r="AB749" s="6"/>
    </row>
    <row r="750" ht="18" customHeight="1" spans="2:28">
      <c r="B750" s="273" t="s">
        <v>1466</v>
      </c>
      <c r="C750" s="274">
        <v>498856386</v>
      </c>
      <c r="D750" s="274" t="s">
        <v>1467</v>
      </c>
      <c r="E750" s="274">
        <v>16741725700</v>
      </c>
      <c r="F750" s="274" t="s">
        <v>27</v>
      </c>
      <c r="G750" s="274">
        <v>1000</v>
      </c>
      <c r="H750" s="274">
        <v>19172865290</v>
      </c>
      <c r="I750" s="274" t="s">
        <v>28</v>
      </c>
      <c r="J750" s="291" t="s">
        <v>29</v>
      </c>
      <c r="K750" s="276" t="s">
        <v>30</v>
      </c>
      <c r="L750" s="273" t="s">
        <v>1466</v>
      </c>
      <c r="M750" s="286">
        <v>43894</v>
      </c>
      <c r="N750" s="287">
        <v>4665.55</v>
      </c>
      <c r="O750" s="287">
        <v>299</v>
      </c>
      <c r="P750" s="287">
        <v>1299</v>
      </c>
      <c r="Q750" s="276" t="s">
        <v>31</v>
      </c>
      <c r="R750" s="286">
        <v>43901</v>
      </c>
      <c r="S750" s="87"/>
      <c r="T750" s="6"/>
      <c r="U750" s="6"/>
      <c r="V750" s="6"/>
      <c r="W750" s="6"/>
      <c r="X750" s="6"/>
      <c r="Y750" s="6"/>
      <c r="Z750" s="6"/>
      <c r="AA750" s="124"/>
      <c r="AB750" s="6"/>
    </row>
    <row r="751" ht="18" customHeight="1" spans="28:28">
      <c r="AB751" s="6"/>
    </row>
    <row r="752" s="1" customFormat="1" ht="19.9" customHeight="1" spans="2:27">
      <c r="B752" s="329" t="s">
        <v>1468</v>
      </c>
      <c r="C752" s="316">
        <v>513831057</v>
      </c>
      <c r="D752" s="316" t="s">
        <v>1469</v>
      </c>
      <c r="E752" s="316">
        <v>16741725529</v>
      </c>
      <c r="F752" s="316" t="s">
        <v>27</v>
      </c>
      <c r="G752" s="316">
        <v>1000</v>
      </c>
      <c r="H752" s="316">
        <v>18327671812</v>
      </c>
      <c r="I752" s="316" t="s">
        <v>247</v>
      </c>
      <c r="J752" s="362" t="s">
        <v>29</v>
      </c>
      <c r="K752" s="330" t="s">
        <v>298</v>
      </c>
      <c r="L752" s="329" t="s">
        <v>1468</v>
      </c>
      <c r="M752" s="360">
        <v>43895</v>
      </c>
      <c r="N752" s="361">
        <v>0</v>
      </c>
      <c r="O752" s="361">
        <v>4999</v>
      </c>
      <c r="P752" s="361"/>
      <c r="Q752" s="361" t="s">
        <v>31</v>
      </c>
      <c r="R752" s="360">
        <v>43900</v>
      </c>
      <c r="S752" s="127" t="s">
        <v>267</v>
      </c>
      <c r="T752" s="6"/>
      <c r="U752" s="6"/>
      <c r="V752" s="6"/>
      <c r="W752" s="6"/>
      <c r="X752" s="6"/>
      <c r="Y752" s="6"/>
      <c r="Z752" s="6"/>
      <c r="AA752" s="124"/>
    </row>
    <row r="753" s="1" customFormat="1" ht="19.9" customHeight="1" spans="2:27">
      <c r="B753" s="325" t="s">
        <v>1470</v>
      </c>
      <c r="C753" s="326">
        <v>802087197</v>
      </c>
      <c r="D753" s="326" t="s">
        <v>1471</v>
      </c>
      <c r="E753" s="327">
        <v>17102786706</v>
      </c>
      <c r="F753" s="327" t="s">
        <v>27</v>
      </c>
      <c r="G753" s="327">
        <v>1000</v>
      </c>
      <c r="H753" s="327">
        <v>13545435217</v>
      </c>
      <c r="I753" s="327" t="s">
        <v>284</v>
      </c>
      <c r="J753" s="356" t="s">
        <v>285</v>
      </c>
      <c r="K753" s="326" t="s">
        <v>286</v>
      </c>
      <c r="L753" s="325" t="s">
        <v>1470</v>
      </c>
      <c r="M753" s="357">
        <v>43895</v>
      </c>
      <c r="N753" s="358">
        <v>4999.22</v>
      </c>
      <c r="O753" s="358">
        <v>4999</v>
      </c>
      <c r="P753" s="358"/>
      <c r="Q753" s="366" t="s">
        <v>31</v>
      </c>
      <c r="R753" s="357">
        <v>43901</v>
      </c>
      <c r="S753" s="8" t="s">
        <v>1472</v>
      </c>
      <c r="AA753" s="271"/>
    </row>
    <row r="754" ht="18" customHeight="1" spans="2:28">
      <c r="B754" s="325" t="s">
        <v>1473</v>
      </c>
      <c r="C754" s="326">
        <v>465994195</v>
      </c>
      <c r="D754" s="326" t="s">
        <v>1474</v>
      </c>
      <c r="E754" s="327">
        <v>17102786746</v>
      </c>
      <c r="F754" s="327" t="s">
        <v>27</v>
      </c>
      <c r="G754" s="327">
        <v>1000</v>
      </c>
      <c r="H754" s="327">
        <v>13545435217</v>
      </c>
      <c r="I754" s="327" t="s">
        <v>284</v>
      </c>
      <c r="J754" s="356" t="s">
        <v>285</v>
      </c>
      <c r="K754" s="326" t="s">
        <v>286</v>
      </c>
      <c r="L754" s="325" t="s">
        <v>1473</v>
      </c>
      <c r="M754" s="357">
        <v>43895</v>
      </c>
      <c r="N754" s="358">
        <v>0</v>
      </c>
      <c r="O754" s="358">
        <v>2999</v>
      </c>
      <c r="P754" s="358"/>
      <c r="Q754" s="366" t="s">
        <v>31</v>
      </c>
      <c r="R754" s="357">
        <v>43901</v>
      </c>
      <c r="S754" s="373" t="s">
        <v>1475</v>
      </c>
      <c r="T754" s="1"/>
      <c r="U754" s="1"/>
      <c r="V754" s="1"/>
      <c r="W754" s="1"/>
      <c r="X754" s="1"/>
      <c r="Y754" s="1"/>
      <c r="Z754" s="1"/>
      <c r="AA754" s="271"/>
      <c r="AB754" s="6"/>
    </row>
    <row r="755" ht="18" customHeight="1" spans="2:28">
      <c r="B755" s="329" t="s">
        <v>1476</v>
      </c>
      <c r="C755" s="330">
        <v>249132407</v>
      </c>
      <c r="D755" s="330" t="s">
        <v>1477</v>
      </c>
      <c r="E755" s="316">
        <v>16741725273</v>
      </c>
      <c r="F755" s="316" t="s">
        <v>27</v>
      </c>
      <c r="G755" s="316">
        <v>1000</v>
      </c>
      <c r="H755" s="316">
        <v>13545445297</v>
      </c>
      <c r="I755" s="316" t="s">
        <v>313</v>
      </c>
      <c r="J755" s="359" t="s">
        <v>285</v>
      </c>
      <c r="K755" s="330" t="s">
        <v>314</v>
      </c>
      <c r="L755" s="329" t="s">
        <v>1476</v>
      </c>
      <c r="M755" s="360">
        <v>43896</v>
      </c>
      <c r="N755" s="361">
        <v>15994.04</v>
      </c>
      <c r="O755" s="361">
        <v>2999</v>
      </c>
      <c r="P755" s="361"/>
      <c r="Q755" s="361" t="s">
        <v>31</v>
      </c>
      <c r="R755" s="360">
        <v>43899</v>
      </c>
      <c r="S755" s="8" t="s">
        <v>1478</v>
      </c>
      <c r="T755" s="6"/>
      <c r="U755" s="6"/>
      <c r="V755" s="6"/>
      <c r="W755" s="6"/>
      <c r="X755" s="6"/>
      <c r="Y755" s="6"/>
      <c r="Z755" s="6"/>
      <c r="AA755" s="124"/>
      <c r="AB755" s="6"/>
    </row>
    <row r="756" ht="18" customHeight="1" spans="2:28">
      <c r="B756" s="329" t="s">
        <v>1479</v>
      </c>
      <c r="C756" s="330">
        <v>635322414</v>
      </c>
      <c r="D756" s="330" t="s">
        <v>1480</v>
      </c>
      <c r="E756" s="316">
        <v>16741725268</v>
      </c>
      <c r="F756" s="316" t="s">
        <v>27</v>
      </c>
      <c r="G756" s="316">
        <v>1000</v>
      </c>
      <c r="H756" s="316">
        <v>13545445297</v>
      </c>
      <c r="I756" s="316" t="s">
        <v>313</v>
      </c>
      <c r="J756" s="362" t="s">
        <v>29</v>
      </c>
      <c r="K756" s="330" t="s">
        <v>314</v>
      </c>
      <c r="L756" s="329" t="s">
        <v>1479</v>
      </c>
      <c r="M756" s="360">
        <v>43896</v>
      </c>
      <c r="N756" s="361">
        <v>0</v>
      </c>
      <c r="O756" s="416">
        <f>3999+999+1999</f>
        <v>6997</v>
      </c>
      <c r="P756" s="361"/>
      <c r="Q756" s="361" t="s">
        <v>31</v>
      </c>
      <c r="R756" s="360">
        <v>43899</v>
      </c>
      <c r="S756" s="87" t="s">
        <v>1840</v>
      </c>
      <c r="T756" s="6"/>
      <c r="U756" s="6"/>
      <c r="V756" s="6"/>
      <c r="W756" s="6"/>
      <c r="X756" s="6"/>
      <c r="Y756" s="6"/>
      <c r="Z756" s="6"/>
      <c r="AA756" s="124"/>
      <c r="AB756" s="6"/>
    </row>
    <row r="757" ht="18" customHeight="1" spans="2:28">
      <c r="B757" s="328" t="s">
        <v>1482</v>
      </c>
      <c r="C757" s="316">
        <v>719359474</v>
      </c>
      <c r="D757" s="316" t="s">
        <v>1483</v>
      </c>
      <c r="E757" s="316">
        <v>16741725470</v>
      </c>
      <c r="F757" s="316" t="s">
        <v>27</v>
      </c>
      <c r="G757" s="316">
        <v>1000</v>
      </c>
      <c r="H757" s="316">
        <v>13545472582</v>
      </c>
      <c r="I757" s="316" t="s">
        <v>370</v>
      </c>
      <c r="J757" s="359" t="s">
        <v>285</v>
      </c>
      <c r="K757" s="330" t="s">
        <v>371</v>
      </c>
      <c r="L757" s="328" t="s">
        <v>1482</v>
      </c>
      <c r="M757" s="360">
        <v>43896</v>
      </c>
      <c r="N757" s="361">
        <v>5061.41</v>
      </c>
      <c r="O757" s="361">
        <v>3999</v>
      </c>
      <c r="P757" s="361"/>
      <c r="Q757" s="361" t="s">
        <v>31</v>
      </c>
      <c r="R757" s="360">
        <v>43902</v>
      </c>
      <c r="S757" s="87" t="s">
        <v>354</v>
      </c>
      <c r="T757" s="6"/>
      <c r="U757" s="6"/>
      <c r="V757" s="6"/>
      <c r="W757" s="6"/>
      <c r="X757" s="6"/>
      <c r="Y757" s="6"/>
      <c r="Z757" s="6"/>
      <c r="AA757" s="124"/>
      <c r="AB757" s="6"/>
    </row>
    <row r="758" ht="18" customHeight="1" spans="2:28">
      <c r="B758" s="329" t="s">
        <v>1484</v>
      </c>
      <c r="C758" s="330" t="s">
        <v>1485</v>
      </c>
      <c r="D758" s="330" t="s">
        <v>1486</v>
      </c>
      <c r="E758" s="316">
        <v>16741725256</v>
      </c>
      <c r="F758" s="316" t="s">
        <v>27</v>
      </c>
      <c r="G758" s="316">
        <v>1000</v>
      </c>
      <c r="H758" s="316">
        <v>13545445297</v>
      </c>
      <c r="I758" s="316" t="s">
        <v>313</v>
      </c>
      <c r="J758" s="362" t="s">
        <v>29</v>
      </c>
      <c r="K758" s="330" t="s">
        <v>314</v>
      </c>
      <c r="L758" s="329" t="s">
        <v>1484</v>
      </c>
      <c r="M758" s="360">
        <v>43898</v>
      </c>
      <c r="N758" s="361">
        <v>0</v>
      </c>
      <c r="O758" s="361">
        <v>299</v>
      </c>
      <c r="P758" s="361"/>
      <c r="Q758" s="436" t="s">
        <v>31</v>
      </c>
      <c r="R758" s="360">
        <v>43895</v>
      </c>
      <c r="S758" s="8" t="s">
        <v>1030</v>
      </c>
      <c r="T758" s="6"/>
      <c r="U758" s="6"/>
      <c r="V758" s="6"/>
      <c r="W758" s="6"/>
      <c r="X758" s="6"/>
      <c r="Y758" s="6"/>
      <c r="Z758" s="6"/>
      <c r="AA758" s="124"/>
      <c r="AB758" s="6"/>
    </row>
    <row r="759" ht="18" customHeight="1" spans="2:28">
      <c r="B759" s="328" t="s">
        <v>1487</v>
      </c>
      <c r="C759" s="316">
        <v>326394022</v>
      </c>
      <c r="D759" s="316" t="s">
        <v>1488</v>
      </c>
      <c r="E759" s="316">
        <v>16741725703</v>
      </c>
      <c r="F759" s="316" t="s">
        <v>27</v>
      </c>
      <c r="G759" s="316">
        <v>1000</v>
      </c>
      <c r="H759" s="316">
        <v>19172865290</v>
      </c>
      <c r="I759" s="316" t="s">
        <v>28</v>
      </c>
      <c r="J759" s="362" t="s">
        <v>29</v>
      </c>
      <c r="K759" s="330" t="s">
        <v>30</v>
      </c>
      <c r="L759" s="328" t="s">
        <v>1487</v>
      </c>
      <c r="M759" s="360">
        <v>43899</v>
      </c>
      <c r="N759" s="363">
        <v>4765.05</v>
      </c>
      <c r="O759" s="363">
        <v>1499</v>
      </c>
      <c r="P759" s="363"/>
      <c r="Q759" s="363" t="s">
        <v>31</v>
      </c>
      <c r="R759" s="360">
        <v>43900</v>
      </c>
      <c r="S759" s="8" t="s">
        <v>260</v>
      </c>
      <c r="T759" s="6"/>
      <c r="U759" s="6"/>
      <c r="V759" s="6"/>
      <c r="W759" s="6"/>
      <c r="X759" s="6"/>
      <c r="Y759" s="6"/>
      <c r="Z759" s="6"/>
      <c r="AA759" s="124"/>
      <c r="AB759" s="6"/>
    </row>
    <row r="760" ht="18" customHeight="1" spans="2:28">
      <c r="B760" s="328" t="s">
        <v>1489</v>
      </c>
      <c r="C760" s="316">
        <v>975625731</v>
      </c>
      <c r="D760" s="316" t="s">
        <v>1490</v>
      </c>
      <c r="E760" s="316">
        <v>16741725726</v>
      </c>
      <c r="F760" s="316" t="s">
        <v>27</v>
      </c>
      <c r="G760" s="316">
        <v>1000</v>
      </c>
      <c r="H760" s="316">
        <v>19172865290</v>
      </c>
      <c r="I760" s="316" t="s">
        <v>28</v>
      </c>
      <c r="J760" s="362" t="s">
        <v>29</v>
      </c>
      <c r="K760" s="330" t="s">
        <v>30</v>
      </c>
      <c r="L760" s="328" t="s">
        <v>1489</v>
      </c>
      <c r="M760" s="360">
        <v>43899</v>
      </c>
      <c r="N760" s="363">
        <v>4964.9</v>
      </c>
      <c r="O760" s="363">
        <v>999</v>
      </c>
      <c r="P760" s="363"/>
      <c r="Q760" s="363" t="s">
        <v>31</v>
      </c>
      <c r="R760" s="360">
        <v>43901</v>
      </c>
      <c r="S760" s="8" t="s">
        <v>260</v>
      </c>
      <c r="T760" s="6"/>
      <c r="U760" s="6"/>
      <c r="V760" s="6"/>
      <c r="W760" s="6"/>
      <c r="X760" s="6"/>
      <c r="Y760" s="6"/>
      <c r="Z760" s="6"/>
      <c r="AA760" s="124"/>
      <c r="AB760" s="6"/>
    </row>
    <row r="761" ht="18" customHeight="1" spans="2:28">
      <c r="B761" s="328" t="s">
        <v>1491</v>
      </c>
      <c r="C761" s="316">
        <v>170482782</v>
      </c>
      <c r="D761" s="316" t="s">
        <v>1492</v>
      </c>
      <c r="E761" s="316">
        <v>16741725632</v>
      </c>
      <c r="F761" s="316" t="s">
        <v>27</v>
      </c>
      <c r="G761" s="316">
        <v>1000</v>
      </c>
      <c r="H761" s="316">
        <v>18771678907</v>
      </c>
      <c r="I761" s="316" t="s">
        <v>409</v>
      </c>
      <c r="J761" s="362" t="s">
        <v>29</v>
      </c>
      <c r="K761" s="330" t="s">
        <v>410</v>
      </c>
      <c r="L761" s="328" t="s">
        <v>1491</v>
      </c>
      <c r="M761" s="360">
        <v>43900</v>
      </c>
      <c r="N761" s="363">
        <v>15794.17</v>
      </c>
      <c r="O761" s="361">
        <v>2999</v>
      </c>
      <c r="P761" s="361"/>
      <c r="Q761" s="361" t="s">
        <v>31</v>
      </c>
      <c r="R761" s="360">
        <v>43900</v>
      </c>
      <c r="S761" s="8" t="s">
        <v>785</v>
      </c>
      <c r="T761" s="6"/>
      <c r="U761" s="6"/>
      <c r="V761" s="6"/>
      <c r="W761" s="6"/>
      <c r="X761" s="6"/>
      <c r="Y761" s="6"/>
      <c r="Z761" s="6"/>
      <c r="AA761" s="124"/>
      <c r="AB761" s="6"/>
    </row>
    <row r="762" ht="18" customHeight="1" spans="2:28">
      <c r="B762" s="329" t="s">
        <v>1493</v>
      </c>
      <c r="C762" s="316">
        <v>619594711</v>
      </c>
      <c r="D762" s="316" t="s">
        <v>1494</v>
      </c>
      <c r="E762" s="316">
        <v>16741725596</v>
      </c>
      <c r="F762" s="316" t="s">
        <v>27</v>
      </c>
      <c r="G762" s="316">
        <v>1000</v>
      </c>
      <c r="H762" s="316">
        <v>15771132386</v>
      </c>
      <c r="I762" s="316" t="s">
        <v>584</v>
      </c>
      <c r="J762" s="364" t="s">
        <v>103</v>
      </c>
      <c r="K762" s="330" t="s">
        <v>585</v>
      </c>
      <c r="L762" s="329" t="s">
        <v>1493</v>
      </c>
      <c r="M762" s="360">
        <v>43904</v>
      </c>
      <c r="N762" s="363">
        <v>5060.52</v>
      </c>
      <c r="O762" s="363">
        <v>1999</v>
      </c>
      <c r="P762" s="363"/>
      <c r="Q762" s="332" t="s">
        <v>31</v>
      </c>
      <c r="R762" s="333">
        <v>43901</v>
      </c>
      <c r="S762" s="8" t="s">
        <v>1495</v>
      </c>
      <c r="T762" s="6"/>
      <c r="U762" s="6"/>
      <c r="V762" s="6"/>
      <c r="W762" s="6"/>
      <c r="X762" s="6"/>
      <c r="Y762" s="6"/>
      <c r="Z762" s="6"/>
      <c r="AA762" s="6"/>
      <c r="AB762" s="6"/>
    </row>
    <row r="763" s="1" customFormat="1" ht="19.9" customHeight="1" spans="2:27">
      <c r="B763" s="329" t="s">
        <v>1496</v>
      </c>
      <c r="C763" s="316">
        <v>503181324</v>
      </c>
      <c r="D763" s="316" t="s">
        <v>1497</v>
      </c>
      <c r="E763" s="316">
        <v>17187465229</v>
      </c>
      <c r="F763" s="316" t="s">
        <v>27</v>
      </c>
      <c r="G763" s="316">
        <v>1000</v>
      </c>
      <c r="H763" s="316">
        <v>18771691121</v>
      </c>
      <c r="I763" s="316" t="s">
        <v>258</v>
      </c>
      <c r="J763" s="364" t="s">
        <v>103</v>
      </c>
      <c r="K763" s="330" t="s">
        <v>259</v>
      </c>
      <c r="L763" s="329" t="s">
        <v>1496</v>
      </c>
      <c r="M763" s="360">
        <v>43906</v>
      </c>
      <c r="N763" s="363">
        <v>0</v>
      </c>
      <c r="O763" s="361">
        <v>299</v>
      </c>
      <c r="P763" s="361"/>
      <c r="Q763" s="332" t="s">
        <v>31</v>
      </c>
      <c r="R763" s="333">
        <v>43900</v>
      </c>
      <c r="S763" s="8" t="s">
        <v>1498</v>
      </c>
      <c r="T763" s="6"/>
      <c r="U763" s="6"/>
      <c r="V763" s="6"/>
      <c r="W763" s="6"/>
      <c r="X763" s="6"/>
      <c r="Y763" s="6"/>
      <c r="Z763" s="6"/>
      <c r="AA763" s="6"/>
    </row>
    <row r="764" ht="18" customHeight="1" spans="2:28">
      <c r="B764" s="325" t="s">
        <v>1499</v>
      </c>
      <c r="C764" s="326">
        <v>922475528</v>
      </c>
      <c r="D764" s="326" t="s">
        <v>1500</v>
      </c>
      <c r="E764" s="327">
        <v>17102786607</v>
      </c>
      <c r="F764" s="327" t="s">
        <v>27</v>
      </c>
      <c r="G764" s="327">
        <v>1000</v>
      </c>
      <c r="H764" s="327">
        <v>13545435217</v>
      </c>
      <c r="I764" s="327" t="s">
        <v>284</v>
      </c>
      <c r="J764" s="356" t="s">
        <v>285</v>
      </c>
      <c r="K764" s="326" t="s">
        <v>286</v>
      </c>
      <c r="L764" s="325" t="s">
        <v>1499</v>
      </c>
      <c r="M764" s="357">
        <v>43906</v>
      </c>
      <c r="N764" s="365">
        <v>0</v>
      </c>
      <c r="O764" s="366">
        <v>299</v>
      </c>
      <c r="P764" s="366"/>
      <c r="Q764" s="374" t="s">
        <v>31</v>
      </c>
      <c r="R764" s="375">
        <v>43901</v>
      </c>
      <c r="S764" s="371" t="s">
        <v>1475</v>
      </c>
      <c r="T764" s="1"/>
      <c r="U764" s="1"/>
      <c r="V764" s="1"/>
      <c r="W764" s="1"/>
      <c r="X764" s="1"/>
      <c r="Y764" s="1"/>
      <c r="Z764" s="1"/>
      <c r="AA764" s="1"/>
      <c r="AB764" s="6"/>
    </row>
    <row r="765" ht="18" customHeight="1" spans="2:28">
      <c r="B765" s="328" t="s">
        <v>1501</v>
      </c>
      <c r="C765" s="316">
        <v>442514438</v>
      </c>
      <c r="D765" s="316" t="s">
        <v>1502</v>
      </c>
      <c r="E765" s="316">
        <v>16741725733</v>
      </c>
      <c r="F765" s="316" t="s">
        <v>27</v>
      </c>
      <c r="G765" s="316">
        <v>1000</v>
      </c>
      <c r="H765" s="316">
        <v>19172865290</v>
      </c>
      <c r="I765" s="316" t="s">
        <v>28</v>
      </c>
      <c r="J765" s="362" t="s">
        <v>29</v>
      </c>
      <c r="K765" s="330" t="s">
        <v>30</v>
      </c>
      <c r="L765" s="328" t="s">
        <v>1501</v>
      </c>
      <c r="M765" s="360">
        <v>43906</v>
      </c>
      <c r="N765" s="363">
        <v>4966.44</v>
      </c>
      <c r="O765" s="363">
        <v>2999</v>
      </c>
      <c r="P765" s="363"/>
      <c r="Q765" s="332" t="s">
        <v>31</v>
      </c>
      <c r="R765" s="333">
        <v>43900</v>
      </c>
      <c r="S765" s="8" t="s">
        <v>260</v>
      </c>
      <c r="T765" s="6"/>
      <c r="U765" s="6"/>
      <c r="V765" s="6"/>
      <c r="W765" s="6"/>
      <c r="X765" s="6"/>
      <c r="Y765" s="6"/>
      <c r="Z765" s="6"/>
      <c r="AA765" s="6"/>
      <c r="AB765" s="6"/>
    </row>
    <row r="766" ht="18" customHeight="1" spans="2:28">
      <c r="B766" s="328" t="s">
        <v>1503</v>
      </c>
      <c r="C766" s="316">
        <v>865844961</v>
      </c>
      <c r="D766" s="316" t="s">
        <v>1504</v>
      </c>
      <c r="E766" s="316">
        <v>16741725486</v>
      </c>
      <c r="F766" s="316" t="s">
        <v>27</v>
      </c>
      <c r="G766" s="316">
        <v>1000</v>
      </c>
      <c r="H766" s="316">
        <v>13545472582</v>
      </c>
      <c r="I766" s="316" t="s">
        <v>370</v>
      </c>
      <c r="J766" s="359" t="s">
        <v>285</v>
      </c>
      <c r="K766" s="330" t="s">
        <v>371</v>
      </c>
      <c r="L766" s="328" t="s">
        <v>1503</v>
      </c>
      <c r="M766" s="360">
        <v>43907</v>
      </c>
      <c r="N766" s="363">
        <v>0</v>
      </c>
      <c r="O766" s="363">
        <v>999</v>
      </c>
      <c r="P766" s="363"/>
      <c r="Q766" s="332" t="s">
        <v>31</v>
      </c>
      <c r="R766" s="333">
        <v>43902</v>
      </c>
      <c r="S766" s="8" t="s">
        <v>1505</v>
      </c>
      <c r="T766" s="6"/>
      <c r="U766" s="6"/>
      <c r="V766" s="6"/>
      <c r="W766" s="6"/>
      <c r="X766" s="6"/>
      <c r="Y766" s="6"/>
      <c r="Z766" s="6"/>
      <c r="AA766" s="6"/>
      <c r="AB766" s="6"/>
    </row>
    <row r="767" s="1" customFormat="1" ht="19.9" customHeight="1" spans="2:27">
      <c r="B767" s="329" t="s">
        <v>1506</v>
      </c>
      <c r="C767" s="316">
        <v>476600872</v>
      </c>
      <c r="D767" s="316" t="s">
        <v>1507</v>
      </c>
      <c r="E767" s="316">
        <v>16741725589</v>
      </c>
      <c r="F767" s="316" t="s">
        <v>27</v>
      </c>
      <c r="G767" s="316">
        <v>1000</v>
      </c>
      <c r="H767" s="316">
        <v>15771132386</v>
      </c>
      <c r="I767" s="316" t="s">
        <v>584</v>
      </c>
      <c r="J767" s="364" t="s">
        <v>103</v>
      </c>
      <c r="K767" s="330" t="s">
        <v>585</v>
      </c>
      <c r="L767" s="329" t="s">
        <v>1506</v>
      </c>
      <c r="M767" s="360">
        <v>43907</v>
      </c>
      <c r="N767" s="363">
        <v>0</v>
      </c>
      <c r="O767" s="363">
        <v>399</v>
      </c>
      <c r="P767" s="363"/>
      <c r="Q767" s="332" t="s">
        <v>31</v>
      </c>
      <c r="R767" s="333">
        <v>43901</v>
      </c>
      <c r="S767" s="87"/>
      <c r="T767" s="6"/>
      <c r="U767" s="6"/>
      <c r="V767" s="6"/>
      <c r="W767" s="6"/>
      <c r="X767" s="6"/>
      <c r="Y767" s="6"/>
      <c r="Z767" s="6"/>
      <c r="AA767" s="6"/>
    </row>
    <row r="768" ht="18" customHeight="1" spans="2:28">
      <c r="B768" s="329" t="s">
        <v>1508</v>
      </c>
      <c r="C768" s="330">
        <v>412449843</v>
      </c>
      <c r="D768" s="330" t="s">
        <v>1509</v>
      </c>
      <c r="E768" s="316">
        <v>17102786713</v>
      </c>
      <c r="F768" s="316" t="s">
        <v>27</v>
      </c>
      <c r="G768" s="316">
        <v>1000</v>
      </c>
      <c r="H768" s="316">
        <v>13545435217</v>
      </c>
      <c r="I768" s="316" t="s">
        <v>284</v>
      </c>
      <c r="J768" s="359" t="s">
        <v>285</v>
      </c>
      <c r="K768" s="330" t="s">
        <v>286</v>
      </c>
      <c r="L768" s="329" t="s">
        <v>1508</v>
      </c>
      <c r="M768" s="360">
        <v>43907</v>
      </c>
      <c r="N768" s="363">
        <v>0</v>
      </c>
      <c r="O768" s="367">
        <v>499</v>
      </c>
      <c r="P768" s="367"/>
      <c r="Q768" s="332" t="s">
        <v>31</v>
      </c>
      <c r="R768" s="333">
        <v>43901</v>
      </c>
      <c r="S768" s="87"/>
      <c r="T768" s="1"/>
      <c r="U768" s="1"/>
      <c r="V768" s="1"/>
      <c r="W768" s="1"/>
      <c r="X768" s="1"/>
      <c r="Y768" s="1"/>
      <c r="Z768" s="1"/>
      <c r="AA768" s="1"/>
      <c r="AB768" s="6"/>
    </row>
    <row r="769" ht="18" customHeight="1" spans="2:28">
      <c r="B769" s="328" t="s">
        <v>1510</v>
      </c>
      <c r="C769" s="316">
        <v>599877328</v>
      </c>
      <c r="D769" s="316" t="s">
        <v>1511</v>
      </c>
      <c r="E769" s="316">
        <v>16741725487</v>
      </c>
      <c r="F769" s="316" t="s">
        <v>27</v>
      </c>
      <c r="G769" s="316">
        <v>1000</v>
      </c>
      <c r="H769" s="316">
        <v>13545472582</v>
      </c>
      <c r="I769" s="316" t="s">
        <v>370</v>
      </c>
      <c r="J769" s="359" t="s">
        <v>285</v>
      </c>
      <c r="K769" s="330" t="s">
        <v>371</v>
      </c>
      <c r="L769" s="328" t="s">
        <v>1510</v>
      </c>
      <c r="M769" s="360">
        <v>43908</v>
      </c>
      <c r="N769" s="363">
        <v>63.8</v>
      </c>
      <c r="O769" s="363">
        <v>299</v>
      </c>
      <c r="P769" s="363"/>
      <c r="Q769" s="330" t="s">
        <v>31</v>
      </c>
      <c r="R769" s="360">
        <v>43894</v>
      </c>
      <c r="S769" s="8" t="s">
        <v>1512</v>
      </c>
      <c r="T769" s="6"/>
      <c r="U769" s="6"/>
      <c r="V769" s="6"/>
      <c r="W769" s="6"/>
      <c r="X769" s="6"/>
      <c r="Y769" s="6"/>
      <c r="Z769" s="6"/>
      <c r="AA769" s="6"/>
      <c r="AB769" s="6"/>
    </row>
    <row r="770" ht="18" customHeight="1" spans="2:28">
      <c r="B770" s="329" t="s">
        <v>1513</v>
      </c>
      <c r="C770" s="316">
        <v>771665335</v>
      </c>
      <c r="D770" s="316" t="s">
        <v>1514</v>
      </c>
      <c r="E770" s="316">
        <v>17135328534</v>
      </c>
      <c r="F770" s="316" t="s">
        <v>27</v>
      </c>
      <c r="G770" s="316">
        <v>1000</v>
      </c>
      <c r="H770" s="316">
        <v>17720254512</v>
      </c>
      <c r="I770" s="316" t="s">
        <v>253</v>
      </c>
      <c r="J770" s="364" t="s">
        <v>103</v>
      </c>
      <c r="K770" s="330" t="s">
        <v>254</v>
      </c>
      <c r="L770" s="329" t="s">
        <v>1513</v>
      </c>
      <c r="M770" s="360">
        <v>43908</v>
      </c>
      <c r="N770" s="363">
        <v>5063.31</v>
      </c>
      <c r="O770" s="363">
        <v>299</v>
      </c>
      <c r="P770" s="363"/>
      <c r="Q770" s="332" t="s">
        <v>31</v>
      </c>
      <c r="R770" s="333">
        <v>43902</v>
      </c>
      <c r="S770" s="8" t="s">
        <v>1515</v>
      </c>
      <c r="T770" s="6"/>
      <c r="U770" s="6"/>
      <c r="V770" s="6"/>
      <c r="W770" s="6"/>
      <c r="X770" s="6"/>
      <c r="Y770" s="6"/>
      <c r="Z770" s="6"/>
      <c r="AA770" s="6"/>
      <c r="AB770" s="6"/>
    </row>
    <row r="771" ht="18" customHeight="1" spans="2:28">
      <c r="B771" s="329" t="s">
        <v>1516</v>
      </c>
      <c r="C771" s="316">
        <v>243489043</v>
      </c>
      <c r="D771" s="316" t="s">
        <v>1517</v>
      </c>
      <c r="E771" s="316">
        <v>16741725448</v>
      </c>
      <c r="F771" s="316" t="s">
        <v>27</v>
      </c>
      <c r="G771" s="316">
        <v>1000</v>
      </c>
      <c r="H771" s="316">
        <v>18327671812</v>
      </c>
      <c r="I771" s="316" t="s">
        <v>247</v>
      </c>
      <c r="J771" s="364" t="s">
        <v>103</v>
      </c>
      <c r="K771" s="330" t="s">
        <v>298</v>
      </c>
      <c r="L771" s="329" t="s">
        <v>1516</v>
      </c>
      <c r="M771" s="360">
        <v>43908</v>
      </c>
      <c r="N771" s="363">
        <v>0</v>
      </c>
      <c r="O771" s="363">
        <v>199</v>
      </c>
      <c r="P771" s="363"/>
      <c r="Q771" s="437" t="s">
        <v>31</v>
      </c>
      <c r="R771" s="360">
        <v>43895</v>
      </c>
      <c r="S771" s="8" t="s">
        <v>1518</v>
      </c>
      <c r="T771" s="6"/>
      <c r="U771" s="6"/>
      <c r="V771" s="6"/>
      <c r="W771" s="6"/>
      <c r="X771" s="6"/>
      <c r="Y771" s="6"/>
      <c r="Z771" s="6"/>
      <c r="AA771" s="6"/>
      <c r="AB771" s="6"/>
    </row>
    <row r="772" ht="18" customHeight="1" spans="2:28">
      <c r="B772" s="329" t="s">
        <v>1519</v>
      </c>
      <c r="C772" s="316">
        <v>301535009</v>
      </c>
      <c r="D772" s="316" t="s">
        <v>1520</v>
      </c>
      <c r="E772" s="316">
        <v>16741725451</v>
      </c>
      <c r="F772" s="316" t="s">
        <v>27</v>
      </c>
      <c r="G772" s="316">
        <v>1000</v>
      </c>
      <c r="H772" s="316">
        <v>18327671812</v>
      </c>
      <c r="I772" s="316" t="s">
        <v>247</v>
      </c>
      <c r="J772" s="364" t="s">
        <v>103</v>
      </c>
      <c r="K772" s="330" t="s">
        <v>298</v>
      </c>
      <c r="L772" s="329" t="s">
        <v>1519</v>
      </c>
      <c r="M772" s="360">
        <v>43908</v>
      </c>
      <c r="N772" s="363">
        <v>9934.52</v>
      </c>
      <c r="O772" s="363">
        <v>299</v>
      </c>
      <c r="P772" s="363"/>
      <c r="Q772" s="332" t="s">
        <v>31</v>
      </c>
      <c r="R772" s="333">
        <v>43900</v>
      </c>
      <c r="S772" s="8" t="s">
        <v>1521</v>
      </c>
      <c r="T772" s="6"/>
      <c r="U772" s="6"/>
      <c r="V772" s="6"/>
      <c r="W772" s="6"/>
      <c r="X772" s="6"/>
      <c r="Y772" s="6"/>
      <c r="Z772" s="6"/>
      <c r="AA772" s="6"/>
      <c r="AB772" s="6"/>
    </row>
    <row r="773" ht="18" customHeight="1" spans="2:28">
      <c r="B773" s="328" t="s">
        <v>1522</v>
      </c>
      <c r="C773" s="316">
        <v>622509730</v>
      </c>
      <c r="D773" s="316" t="s">
        <v>1523</v>
      </c>
      <c r="E773" s="316">
        <v>16741725636</v>
      </c>
      <c r="F773" s="316" t="s">
        <v>27</v>
      </c>
      <c r="G773" s="316">
        <v>1000</v>
      </c>
      <c r="H773" s="316">
        <v>18771678907</v>
      </c>
      <c r="I773" s="316" t="s">
        <v>409</v>
      </c>
      <c r="J773" s="362" t="s">
        <v>29</v>
      </c>
      <c r="K773" s="330" t="s">
        <v>410</v>
      </c>
      <c r="L773" s="328" t="s">
        <v>1522</v>
      </c>
      <c r="M773" s="360">
        <v>43908</v>
      </c>
      <c r="N773" s="363">
        <v>17867.8</v>
      </c>
      <c r="O773" s="363">
        <v>499</v>
      </c>
      <c r="P773" s="363"/>
      <c r="Q773" s="361" t="s">
        <v>31</v>
      </c>
      <c r="R773" s="360">
        <v>43902</v>
      </c>
      <c r="S773" s="8" t="s">
        <v>1524</v>
      </c>
      <c r="T773" s="6"/>
      <c r="U773" s="6"/>
      <c r="V773" s="6"/>
      <c r="W773" s="6"/>
      <c r="X773" s="6"/>
      <c r="Y773" s="6"/>
      <c r="Z773" s="6"/>
      <c r="AA773" s="6"/>
      <c r="AB773" s="6"/>
    </row>
    <row r="774" s="1" customFormat="1" ht="18" customHeight="1" spans="2:27">
      <c r="B774" s="328" t="s">
        <v>1525</v>
      </c>
      <c r="C774" s="316">
        <v>156500485</v>
      </c>
      <c r="D774" s="316" t="s">
        <v>1526</v>
      </c>
      <c r="E774" s="316">
        <v>16741725473</v>
      </c>
      <c r="F774" s="316" t="s">
        <v>27</v>
      </c>
      <c r="G774" s="316">
        <v>1000</v>
      </c>
      <c r="H774" s="316">
        <v>13545472582</v>
      </c>
      <c r="I774" s="316" t="s">
        <v>370</v>
      </c>
      <c r="J774" s="359" t="s">
        <v>285</v>
      </c>
      <c r="K774" s="330" t="s">
        <v>371</v>
      </c>
      <c r="L774" s="328" t="s">
        <v>1525</v>
      </c>
      <c r="M774" s="360">
        <v>43909</v>
      </c>
      <c r="N774" s="363">
        <v>10451.36</v>
      </c>
      <c r="O774" s="368">
        <v>999</v>
      </c>
      <c r="P774" s="368"/>
      <c r="Q774" s="332" t="s">
        <v>31</v>
      </c>
      <c r="R774" s="333">
        <v>43902</v>
      </c>
      <c r="S774" s="87" t="s">
        <v>435</v>
      </c>
      <c r="T774" s="6"/>
      <c r="U774" s="6"/>
      <c r="V774" s="6"/>
      <c r="W774" s="6"/>
      <c r="X774" s="6"/>
      <c r="Y774" s="6"/>
      <c r="Z774" s="6"/>
      <c r="AA774" s="6"/>
    </row>
    <row r="775" ht="18" customHeight="1" spans="2:28">
      <c r="B775" s="329" t="s">
        <v>1527</v>
      </c>
      <c r="C775" s="330">
        <v>855885776</v>
      </c>
      <c r="D775" s="330" t="s">
        <v>1528</v>
      </c>
      <c r="E775" s="316">
        <v>17102786718</v>
      </c>
      <c r="F775" s="316" t="s">
        <v>27</v>
      </c>
      <c r="G775" s="316">
        <v>1000</v>
      </c>
      <c r="H775" s="316">
        <v>13545435217</v>
      </c>
      <c r="I775" s="316" t="s">
        <v>284</v>
      </c>
      <c r="J775" s="359" t="s">
        <v>285</v>
      </c>
      <c r="K775" s="330" t="s">
        <v>286</v>
      </c>
      <c r="L775" s="329" t="s">
        <v>1527</v>
      </c>
      <c r="M775" s="360">
        <v>43909</v>
      </c>
      <c r="N775" s="363">
        <v>5064.42</v>
      </c>
      <c r="O775" s="367">
        <v>999</v>
      </c>
      <c r="P775" s="367"/>
      <c r="Q775" s="332" t="s">
        <v>31</v>
      </c>
      <c r="R775" s="333">
        <v>43900</v>
      </c>
      <c r="S775" s="87" t="s">
        <v>522</v>
      </c>
      <c r="T775" s="1"/>
      <c r="U775" s="1"/>
      <c r="V775" s="1"/>
      <c r="W775" s="1"/>
      <c r="X775" s="1"/>
      <c r="Y775" s="1"/>
      <c r="Z775" s="1"/>
      <c r="AA775" s="1"/>
      <c r="AB775" s="6"/>
    </row>
    <row r="776" ht="18" customHeight="1" spans="2:28">
      <c r="B776" s="328" t="s">
        <v>1529</v>
      </c>
      <c r="C776" s="316">
        <v>896875239</v>
      </c>
      <c r="D776" s="316" t="s">
        <v>1530</v>
      </c>
      <c r="E776" s="316">
        <v>17038923644</v>
      </c>
      <c r="F776" s="316" t="s">
        <v>27</v>
      </c>
      <c r="G776" s="316">
        <v>1000</v>
      </c>
      <c r="H776" s="316">
        <v>13545471531</v>
      </c>
      <c r="I776" s="316" t="s">
        <v>293</v>
      </c>
      <c r="J776" s="369" t="s">
        <v>294</v>
      </c>
      <c r="K776" s="330" t="s">
        <v>295</v>
      </c>
      <c r="L776" s="328" t="s">
        <v>1529</v>
      </c>
      <c r="M776" s="360">
        <v>43909</v>
      </c>
      <c r="N776" s="363">
        <v>5062.86</v>
      </c>
      <c r="O776" s="368">
        <v>999</v>
      </c>
      <c r="P776" s="368"/>
      <c r="Q776" s="332" t="s">
        <v>31</v>
      </c>
      <c r="R776" s="333">
        <v>43902</v>
      </c>
      <c r="S776" s="8" t="s">
        <v>571</v>
      </c>
      <c r="T776" s="6"/>
      <c r="U776" s="6"/>
      <c r="V776" s="6"/>
      <c r="W776" s="6"/>
      <c r="X776" s="6"/>
      <c r="Y776" s="6"/>
      <c r="Z776" s="6"/>
      <c r="AA776" s="6"/>
      <c r="AB776" s="6"/>
    </row>
    <row r="777" ht="18" customHeight="1" spans="2:28">
      <c r="B777" s="329" t="s">
        <v>1531</v>
      </c>
      <c r="C777" s="316">
        <v>110885252</v>
      </c>
      <c r="D777" s="316" t="s">
        <v>1532</v>
      </c>
      <c r="E777" s="316">
        <v>17192711008</v>
      </c>
      <c r="F777" s="316" t="s">
        <v>27</v>
      </c>
      <c r="G777" s="316">
        <v>1000</v>
      </c>
      <c r="H777" s="316">
        <v>13545476959</v>
      </c>
      <c r="I777" s="316" t="s">
        <v>265</v>
      </c>
      <c r="J777" s="364" t="s">
        <v>103</v>
      </c>
      <c r="K777" s="330" t="s">
        <v>266</v>
      </c>
      <c r="L777" s="329" t="s">
        <v>1531</v>
      </c>
      <c r="M777" s="360">
        <v>43909</v>
      </c>
      <c r="N777" s="363">
        <v>5067.25</v>
      </c>
      <c r="O777" s="363">
        <v>299</v>
      </c>
      <c r="P777" s="363"/>
      <c r="Q777" s="332" t="s">
        <v>31</v>
      </c>
      <c r="R777" s="333">
        <v>43910</v>
      </c>
      <c r="S777" s="127" t="s">
        <v>290</v>
      </c>
      <c r="T777" s="6"/>
      <c r="U777" s="6"/>
      <c r="V777" s="6"/>
      <c r="W777" s="6"/>
      <c r="X777" s="6"/>
      <c r="Y777" s="6"/>
      <c r="Z777" s="6"/>
      <c r="AA777" s="6"/>
      <c r="AB777" s="6"/>
    </row>
    <row r="778" ht="18" customHeight="1" spans="2:28">
      <c r="B778" s="329" t="s">
        <v>1534</v>
      </c>
      <c r="C778" s="316">
        <v>816014088</v>
      </c>
      <c r="D778" s="316" t="s">
        <v>1535</v>
      </c>
      <c r="E778" s="316">
        <v>17187465335</v>
      </c>
      <c r="F778" s="316" t="s">
        <v>27</v>
      </c>
      <c r="G778" s="316">
        <v>1000</v>
      </c>
      <c r="H778" s="316">
        <v>18771691121</v>
      </c>
      <c r="I778" s="316" t="s">
        <v>258</v>
      </c>
      <c r="J778" s="364" t="s">
        <v>103</v>
      </c>
      <c r="K778" s="330" t="s">
        <v>259</v>
      </c>
      <c r="L778" s="329" t="s">
        <v>1534</v>
      </c>
      <c r="M778" s="360">
        <v>43909</v>
      </c>
      <c r="N778" s="363">
        <v>5069.52</v>
      </c>
      <c r="O778" s="361">
        <v>499</v>
      </c>
      <c r="P778" s="361"/>
      <c r="Q778" s="332" t="s">
        <v>31</v>
      </c>
      <c r="R778" s="333">
        <v>43900</v>
      </c>
      <c r="S778" s="127" t="s">
        <v>290</v>
      </c>
      <c r="T778" s="6"/>
      <c r="U778" s="6"/>
      <c r="V778" s="6"/>
      <c r="W778" s="6"/>
      <c r="X778" s="6"/>
      <c r="Y778" s="6"/>
      <c r="Z778" s="6"/>
      <c r="AA778" s="6"/>
      <c r="AB778" s="6"/>
    </row>
    <row r="779" ht="18" customHeight="1" spans="2:28">
      <c r="B779" s="328" t="s">
        <v>1536</v>
      </c>
      <c r="C779" s="316">
        <v>813018183</v>
      </c>
      <c r="D779" s="316" t="s">
        <v>1537</v>
      </c>
      <c r="E779" s="316">
        <v>16741725498</v>
      </c>
      <c r="F779" s="316" t="s">
        <v>27</v>
      </c>
      <c r="G779" s="316">
        <v>1000</v>
      </c>
      <c r="H779" s="316">
        <v>13545472582</v>
      </c>
      <c r="I779" s="316" t="s">
        <v>370</v>
      </c>
      <c r="J779" s="359" t="s">
        <v>285</v>
      </c>
      <c r="K779" s="330" t="s">
        <v>371</v>
      </c>
      <c r="L779" s="328" t="s">
        <v>1536</v>
      </c>
      <c r="M779" s="360">
        <v>43910</v>
      </c>
      <c r="N779" s="363">
        <v>0</v>
      </c>
      <c r="O779" s="370">
        <v>999</v>
      </c>
      <c r="P779" s="370"/>
      <c r="Q779" s="332" t="s">
        <v>31</v>
      </c>
      <c r="R779" s="333">
        <v>43902</v>
      </c>
      <c r="S779" s="8" t="s">
        <v>1538</v>
      </c>
      <c r="T779" s="6"/>
      <c r="U779" s="6"/>
      <c r="V779" s="6"/>
      <c r="W779" s="6"/>
      <c r="X779" s="6"/>
      <c r="Y779" s="6"/>
      <c r="Z779" s="6"/>
      <c r="AA779" s="6"/>
      <c r="AB779" s="6"/>
    </row>
    <row r="780" ht="18" customHeight="1" spans="2:28">
      <c r="B780" s="329" t="s">
        <v>1539</v>
      </c>
      <c r="C780" s="316">
        <v>701185421</v>
      </c>
      <c r="D780" s="316" t="s">
        <v>1540</v>
      </c>
      <c r="E780" s="316">
        <v>16572201269</v>
      </c>
      <c r="F780" s="316" t="s">
        <v>27</v>
      </c>
      <c r="G780" s="316">
        <v>1000</v>
      </c>
      <c r="H780" s="316">
        <v>17720254512</v>
      </c>
      <c r="I780" s="316" t="s">
        <v>253</v>
      </c>
      <c r="J780" s="369" t="s">
        <v>294</v>
      </c>
      <c r="K780" s="330" t="s">
        <v>254</v>
      </c>
      <c r="L780" s="329" t="s">
        <v>1539</v>
      </c>
      <c r="M780" s="360">
        <v>43910</v>
      </c>
      <c r="N780" s="363">
        <v>0</v>
      </c>
      <c r="O780" s="367">
        <v>1999</v>
      </c>
      <c r="P780" s="367"/>
      <c r="Q780" s="332" t="s">
        <v>31</v>
      </c>
      <c r="R780" s="333">
        <v>43902</v>
      </c>
      <c r="S780" s="8" t="s">
        <v>1541</v>
      </c>
      <c r="T780" s="6"/>
      <c r="U780" s="6"/>
      <c r="V780" s="6"/>
      <c r="W780" s="6"/>
      <c r="X780" s="6"/>
      <c r="Y780" s="6"/>
      <c r="Z780" s="6"/>
      <c r="AA780" s="6"/>
      <c r="AB780" s="6"/>
    </row>
    <row r="781" ht="18" customHeight="1" spans="2:28">
      <c r="B781" s="329" t="s">
        <v>1542</v>
      </c>
      <c r="C781" s="316">
        <v>728890466</v>
      </c>
      <c r="D781" s="316" t="s">
        <v>1543</v>
      </c>
      <c r="E781" s="316">
        <v>17187467699</v>
      </c>
      <c r="F781" s="316" t="s">
        <v>27</v>
      </c>
      <c r="G781" s="316">
        <v>1000</v>
      </c>
      <c r="H781" s="316">
        <v>18771691121</v>
      </c>
      <c r="I781" s="316" t="s">
        <v>258</v>
      </c>
      <c r="J781" s="364" t="s">
        <v>103</v>
      </c>
      <c r="K781" s="330" t="s">
        <v>259</v>
      </c>
      <c r="L781" s="329" t="s">
        <v>1542</v>
      </c>
      <c r="M781" s="360">
        <v>43910</v>
      </c>
      <c r="N781" s="363">
        <v>4965.97</v>
      </c>
      <c r="O781" s="361">
        <v>299</v>
      </c>
      <c r="P781" s="361"/>
      <c r="Q781" s="332" t="s">
        <v>31</v>
      </c>
      <c r="R781" s="333">
        <v>43900</v>
      </c>
      <c r="S781" s="127" t="s">
        <v>1544</v>
      </c>
      <c r="T781" s="6"/>
      <c r="U781" s="6"/>
      <c r="V781" s="6"/>
      <c r="W781" s="6"/>
      <c r="X781" s="6"/>
      <c r="Y781" s="6"/>
      <c r="Z781" s="6"/>
      <c r="AA781" s="6"/>
      <c r="AB781" s="6"/>
    </row>
    <row r="782" ht="18" customHeight="1" spans="2:28">
      <c r="B782" s="329" t="s">
        <v>1545</v>
      </c>
      <c r="C782" s="316">
        <v>954209920</v>
      </c>
      <c r="D782" s="316" t="s">
        <v>1546</v>
      </c>
      <c r="E782" s="316">
        <v>17192712274</v>
      </c>
      <c r="F782" s="316" t="s">
        <v>27</v>
      </c>
      <c r="G782" s="316">
        <v>1000</v>
      </c>
      <c r="H782" s="316">
        <v>17720254512</v>
      </c>
      <c r="I782" s="316" t="s">
        <v>253</v>
      </c>
      <c r="J782" s="369" t="s">
        <v>294</v>
      </c>
      <c r="K782" s="330" t="s">
        <v>254</v>
      </c>
      <c r="L782" s="329" t="s">
        <v>1545</v>
      </c>
      <c r="M782" s="360">
        <v>43910</v>
      </c>
      <c r="N782" s="363">
        <v>5261.79</v>
      </c>
      <c r="O782" s="363">
        <v>499</v>
      </c>
      <c r="P782" s="363"/>
      <c r="Q782" s="332" t="s">
        <v>31</v>
      </c>
      <c r="R782" s="360">
        <v>43910</v>
      </c>
      <c r="S782" s="87" t="s">
        <v>1547</v>
      </c>
      <c r="T782" s="6"/>
      <c r="U782" s="6"/>
      <c r="V782" s="6"/>
      <c r="W782" s="6"/>
      <c r="X782" s="6"/>
      <c r="Y782" s="6"/>
      <c r="Z782" s="6"/>
      <c r="AA782" s="6"/>
      <c r="AB782" s="6"/>
    </row>
    <row r="783" ht="18" customHeight="1" spans="2:28">
      <c r="B783" s="329" t="s">
        <v>1548</v>
      </c>
      <c r="C783" s="316">
        <v>366586487</v>
      </c>
      <c r="D783" s="316" t="s">
        <v>1549</v>
      </c>
      <c r="E783" s="316">
        <v>17192712146</v>
      </c>
      <c r="F783" s="316" t="s">
        <v>27</v>
      </c>
      <c r="G783" s="316">
        <v>1000</v>
      </c>
      <c r="H783" s="316">
        <v>17720254512</v>
      </c>
      <c r="I783" s="316" t="s">
        <v>253</v>
      </c>
      <c r="J783" s="369" t="s">
        <v>294</v>
      </c>
      <c r="K783" s="330" t="s">
        <v>254</v>
      </c>
      <c r="L783" s="329" t="s">
        <v>1548</v>
      </c>
      <c r="M783" s="360">
        <v>43910</v>
      </c>
      <c r="N783" s="363">
        <v>5262.25</v>
      </c>
      <c r="O783" s="363">
        <v>299</v>
      </c>
      <c r="P783" s="363"/>
      <c r="Q783" s="332" t="s">
        <v>31</v>
      </c>
      <c r="R783" s="360">
        <v>43910</v>
      </c>
      <c r="S783" s="87" t="s">
        <v>1841</v>
      </c>
      <c r="T783" s="6"/>
      <c r="U783" s="6"/>
      <c r="V783" s="6"/>
      <c r="W783" s="6"/>
      <c r="X783" s="6"/>
      <c r="Y783" s="6"/>
      <c r="Z783" s="6"/>
      <c r="AA783" s="6"/>
      <c r="AB783" s="6"/>
    </row>
    <row r="784" ht="18" customHeight="1" spans="2:28">
      <c r="B784" s="315" t="s">
        <v>1551</v>
      </c>
      <c r="C784" s="316">
        <v>137250416</v>
      </c>
      <c r="D784" s="316" t="s">
        <v>1552</v>
      </c>
      <c r="E784" s="316">
        <v>17136314979</v>
      </c>
      <c r="F784" s="316" t="s">
        <v>27</v>
      </c>
      <c r="G784" s="317">
        <v>1000</v>
      </c>
      <c r="H784" s="317">
        <v>18771691121</v>
      </c>
      <c r="I784" s="316" t="s">
        <v>258</v>
      </c>
      <c r="J784" s="336" t="s">
        <v>103</v>
      </c>
      <c r="K784" s="332" t="s">
        <v>259</v>
      </c>
      <c r="L784" s="315" t="s">
        <v>1551</v>
      </c>
      <c r="M784" s="360">
        <v>43912</v>
      </c>
      <c r="N784" s="381">
        <v>0</v>
      </c>
      <c r="O784" s="382">
        <v>1198</v>
      </c>
      <c r="P784" s="334"/>
      <c r="Q784" s="332" t="s">
        <v>31</v>
      </c>
      <c r="R784" s="333">
        <v>43900</v>
      </c>
      <c r="S784" s="8" t="s">
        <v>1553</v>
      </c>
      <c r="T784" s="6"/>
      <c r="U784" s="6"/>
      <c r="V784" s="6"/>
      <c r="W784" s="6"/>
      <c r="X784" s="6"/>
      <c r="Y784" s="6"/>
      <c r="Z784" s="6"/>
      <c r="AA784" s="6"/>
      <c r="AB784" s="6"/>
    </row>
    <row r="785" ht="18" customHeight="1" spans="2:28">
      <c r="B785" s="329" t="s">
        <v>1554</v>
      </c>
      <c r="C785" s="330" t="s">
        <v>1555</v>
      </c>
      <c r="D785" s="330" t="s">
        <v>1556</v>
      </c>
      <c r="E785" s="316">
        <v>16741725250</v>
      </c>
      <c r="F785" s="316" t="s">
        <v>27</v>
      </c>
      <c r="G785" s="316">
        <v>1000</v>
      </c>
      <c r="H785" s="316">
        <v>13545445297</v>
      </c>
      <c r="I785" s="316" t="s">
        <v>313</v>
      </c>
      <c r="J785" s="359" t="s">
        <v>285</v>
      </c>
      <c r="K785" s="330" t="s">
        <v>314</v>
      </c>
      <c r="L785" s="329" t="s">
        <v>1554</v>
      </c>
      <c r="M785" s="360">
        <v>43912</v>
      </c>
      <c r="N785" s="363">
        <v>5958.24</v>
      </c>
      <c r="O785" s="367">
        <v>199</v>
      </c>
      <c r="P785" s="367"/>
      <c r="Q785" s="332" t="s">
        <v>31</v>
      </c>
      <c r="R785" s="333">
        <v>43902</v>
      </c>
      <c r="S785" s="87" t="s">
        <v>1557</v>
      </c>
      <c r="T785" s="6"/>
      <c r="U785" s="6"/>
      <c r="V785" s="6"/>
      <c r="W785" s="6"/>
      <c r="X785" s="6"/>
      <c r="Y785" s="6"/>
      <c r="Z785" s="6"/>
      <c r="AA785" s="6"/>
      <c r="AB785" s="6"/>
    </row>
    <row r="786" s="2" customFormat="1" ht="18" customHeight="1" spans="1:27">
      <c r="A786" s="1"/>
      <c r="B786" s="329" t="s">
        <v>1558</v>
      </c>
      <c r="C786" s="316">
        <v>434198741</v>
      </c>
      <c r="D786" s="316" t="s">
        <v>1559</v>
      </c>
      <c r="E786" s="316">
        <v>17136314965</v>
      </c>
      <c r="F786" s="316" t="s">
        <v>27</v>
      </c>
      <c r="G786" s="316">
        <v>1000</v>
      </c>
      <c r="H786" s="316">
        <v>18771691121</v>
      </c>
      <c r="I786" s="316" t="s">
        <v>258</v>
      </c>
      <c r="J786" s="364" t="s">
        <v>103</v>
      </c>
      <c r="K786" s="330" t="s">
        <v>259</v>
      </c>
      <c r="L786" s="329" t="s">
        <v>1558</v>
      </c>
      <c r="M786" s="360">
        <v>43914</v>
      </c>
      <c r="N786" s="363">
        <v>4864.94</v>
      </c>
      <c r="O786" s="361">
        <v>499</v>
      </c>
      <c r="P786" s="361"/>
      <c r="Q786" s="332" t="s">
        <v>31</v>
      </c>
      <c r="R786" s="333">
        <v>43900</v>
      </c>
      <c r="S786" s="8" t="s">
        <v>260</v>
      </c>
      <c r="T786" s="6"/>
      <c r="U786" s="6"/>
      <c r="V786" s="6"/>
      <c r="W786" s="6"/>
      <c r="X786" s="6"/>
      <c r="Y786" s="6"/>
      <c r="Z786" s="6"/>
      <c r="AA786" s="6"/>
    </row>
    <row r="787" s="2" customFormat="1" ht="18" customHeight="1" spans="1:27">
      <c r="A787" s="1"/>
      <c r="B787" s="329" t="s">
        <v>729</v>
      </c>
      <c r="C787" s="316">
        <v>320186493</v>
      </c>
      <c r="D787" s="316" t="s">
        <v>730</v>
      </c>
      <c r="E787" s="316">
        <v>17192714517</v>
      </c>
      <c r="F787" s="316" t="s">
        <v>27</v>
      </c>
      <c r="G787" s="316">
        <v>1000</v>
      </c>
      <c r="H787" s="316">
        <v>18872118075</v>
      </c>
      <c r="I787" s="316" t="s">
        <v>389</v>
      </c>
      <c r="J787" s="364" t="s">
        <v>170</v>
      </c>
      <c r="K787" s="330" t="s">
        <v>390</v>
      </c>
      <c r="L787" s="329" t="s">
        <v>729</v>
      </c>
      <c r="M787" s="360">
        <v>43925</v>
      </c>
      <c r="N787" s="363">
        <v>0</v>
      </c>
      <c r="O787" s="361">
        <v>1499</v>
      </c>
      <c r="P787" s="361"/>
      <c r="Q787" s="332" t="s">
        <v>31</v>
      </c>
      <c r="R787" s="333">
        <v>43920</v>
      </c>
      <c r="S787" s="433" t="s">
        <v>1842</v>
      </c>
      <c r="T787" s="6"/>
      <c r="U787" s="6"/>
      <c r="V787" s="6"/>
      <c r="W787" s="6"/>
      <c r="X787" s="6"/>
      <c r="Y787" s="6"/>
      <c r="Z787" s="6"/>
      <c r="AA787" s="6"/>
    </row>
    <row r="788" s="2" customFormat="1" ht="18" customHeight="1" spans="1:27">
      <c r="A788" s="1"/>
      <c r="B788" s="329" t="s">
        <v>890</v>
      </c>
      <c r="C788" s="316">
        <v>159471637</v>
      </c>
      <c r="D788" s="316" t="s">
        <v>891</v>
      </c>
      <c r="E788" s="316">
        <v>17192715420</v>
      </c>
      <c r="F788" s="316" t="s">
        <v>27</v>
      </c>
      <c r="G788" s="316">
        <v>1000</v>
      </c>
      <c r="H788" s="316">
        <v>18672882330</v>
      </c>
      <c r="I788" s="316" t="s">
        <v>361</v>
      </c>
      <c r="J788" s="364" t="s">
        <v>109</v>
      </c>
      <c r="K788" s="330" t="s">
        <v>362</v>
      </c>
      <c r="L788" s="329" t="s">
        <v>890</v>
      </c>
      <c r="M788" s="360">
        <v>43925</v>
      </c>
      <c r="N788" s="363">
        <v>5061.81</v>
      </c>
      <c r="O788" s="361">
        <v>1999</v>
      </c>
      <c r="P788" s="361"/>
      <c r="Q788" s="332" t="s">
        <v>31</v>
      </c>
      <c r="R788" s="333">
        <v>43913</v>
      </c>
      <c r="S788" s="8" t="s">
        <v>883</v>
      </c>
      <c r="T788" s="6"/>
      <c r="U788" s="6"/>
      <c r="V788" s="6"/>
      <c r="W788" s="6"/>
      <c r="X788" s="6"/>
      <c r="Y788" s="6"/>
      <c r="Z788" s="6"/>
      <c r="AA788" s="6"/>
    </row>
    <row r="789" s="2" customFormat="1" ht="18" customHeight="1" spans="1:27">
      <c r="A789" s="1"/>
      <c r="B789" s="329" t="s">
        <v>494</v>
      </c>
      <c r="C789" s="316">
        <v>649534430</v>
      </c>
      <c r="D789" s="316" t="s">
        <v>495</v>
      </c>
      <c r="E789" s="316">
        <v>16572875404</v>
      </c>
      <c r="F789" s="316" t="s">
        <v>27</v>
      </c>
      <c r="G789" s="316">
        <v>1000</v>
      </c>
      <c r="H789" s="316">
        <v>17520439418</v>
      </c>
      <c r="I789" s="316" t="s">
        <v>377</v>
      </c>
      <c r="J789" s="364" t="s">
        <v>285</v>
      </c>
      <c r="K789" s="330" t="s">
        <v>378</v>
      </c>
      <c r="L789" s="329" t="s">
        <v>494</v>
      </c>
      <c r="M789" s="360">
        <v>43925</v>
      </c>
      <c r="N789" s="363">
        <v>5064.21</v>
      </c>
      <c r="O789" s="361">
        <v>2999</v>
      </c>
      <c r="P789" s="361"/>
      <c r="Q789" s="332" t="s">
        <v>31</v>
      </c>
      <c r="R789" s="333">
        <v>43902</v>
      </c>
      <c r="S789" s="8" t="s">
        <v>435</v>
      </c>
      <c r="T789" s="6"/>
      <c r="U789" s="6"/>
      <c r="V789" s="6"/>
      <c r="W789" s="6"/>
      <c r="X789" s="6"/>
      <c r="Y789" s="6"/>
      <c r="Z789" s="6"/>
      <c r="AA789" s="6"/>
    </row>
    <row r="790" s="2" customFormat="1" ht="18" customHeight="1" spans="1:27">
      <c r="A790" s="1"/>
      <c r="B790" s="329" t="s">
        <v>387</v>
      </c>
      <c r="C790" s="316">
        <v>794541017</v>
      </c>
      <c r="D790" s="316" t="s">
        <v>388</v>
      </c>
      <c r="E790" s="316">
        <v>17192714363</v>
      </c>
      <c r="F790" s="316" t="s">
        <v>27</v>
      </c>
      <c r="G790" s="316">
        <v>1000</v>
      </c>
      <c r="H790" s="316">
        <v>18872118075</v>
      </c>
      <c r="I790" s="316" t="s">
        <v>389</v>
      </c>
      <c r="J790" s="364" t="s">
        <v>170</v>
      </c>
      <c r="K790" s="330" t="s">
        <v>390</v>
      </c>
      <c r="L790" s="329" t="s">
        <v>387</v>
      </c>
      <c r="M790" s="360">
        <v>43925</v>
      </c>
      <c r="N790" s="363">
        <v>10028.11</v>
      </c>
      <c r="O790" s="361">
        <v>1499</v>
      </c>
      <c r="P790" s="361"/>
      <c r="Q790" s="332" t="s">
        <v>31</v>
      </c>
      <c r="R790" s="333">
        <v>43921</v>
      </c>
      <c r="S790" s="8" t="s">
        <v>354</v>
      </c>
      <c r="T790" s="6"/>
      <c r="U790" s="6"/>
      <c r="V790" s="6"/>
      <c r="W790" s="6"/>
      <c r="X790" s="6"/>
      <c r="Y790" s="6"/>
      <c r="Z790" s="6"/>
      <c r="AA790" s="6"/>
    </row>
    <row r="791" s="2" customFormat="1" ht="18" customHeight="1" spans="1:27">
      <c r="A791" s="1"/>
      <c r="B791" s="329" t="s">
        <v>1073</v>
      </c>
      <c r="C791" s="316">
        <v>641497228</v>
      </c>
      <c r="D791" s="316" t="s">
        <v>1074</v>
      </c>
      <c r="E791" s="316">
        <v>16572203707</v>
      </c>
      <c r="F791" s="316" t="s">
        <v>27</v>
      </c>
      <c r="G791" s="316">
        <v>1000</v>
      </c>
      <c r="H791" s="316">
        <v>17720254512</v>
      </c>
      <c r="I791" s="316" t="s">
        <v>253</v>
      </c>
      <c r="J791" s="364" t="s">
        <v>294</v>
      </c>
      <c r="K791" s="330" t="s">
        <v>254</v>
      </c>
      <c r="L791" s="329" t="s">
        <v>1073</v>
      </c>
      <c r="M791" s="360">
        <v>43925</v>
      </c>
      <c r="N791" s="363">
        <v>0</v>
      </c>
      <c r="O791" s="361">
        <v>1499</v>
      </c>
      <c r="P791" s="361"/>
      <c r="Q791" s="332" t="s">
        <v>31</v>
      </c>
      <c r="R791" s="333">
        <v>43894</v>
      </c>
      <c r="S791" s="8" t="s">
        <v>1030</v>
      </c>
      <c r="T791" s="6"/>
      <c r="U791" s="6"/>
      <c r="V791" s="6"/>
      <c r="W791" s="6"/>
      <c r="X791" s="6"/>
      <c r="Y791" s="6"/>
      <c r="Z791" s="6"/>
      <c r="AA791" s="6"/>
    </row>
    <row r="792" s="2" customFormat="1" ht="18" customHeight="1" spans="1:27">
      <c r="A792" s="1"/>
      <c r="B792" s="329" t="s">
        <v>1409</v>
      </c>
      <c r="C792" s="316">
        <v>284627321</v>
      </c>
      <c r="D792" s="316" t="s">
        <v>1410</v>
      </c>
      <c r="E792" s="316">
        <v>17136866609</v>
      </c>
      <c r="F792" s="316" t="s">
        <v>107</v>
      </c>
      <c r="G792" s="316">
        <v>1000</v>
      </c>
      <c r="H792" s="316">
        <v>13422075559</v>
      </c>
      <c r="I792" s="316" t="s">
        <v>567</v>
      </c>
      <c r="J792" s="364" t="s">
        <v>29</v>
      </c>
      <c r="K792" s="330" t="s">
        <v>568</v>
      </c>
      <c r="L792" s="329" t="s">
        <v>1409</v>
      </c>
      <c r="M792" s="360">
        <v>43925</v>
      </c>
      <c r="N792" s="363">
        <v>0.72</v>
      </c>
      <c r="O792" s="361">
        <v>2999</v>
      </c>
      <c r="P792" s="361"/>
      <c r="Q792" s="332" t="s">
        <v>31</v>
      </c>
      <c r="R792" s="333">
        <v>43913</v>
      </c>
      <c r="S792" s="8"/>
      <c r="T792" s="6"/>
      <c r="U792" s="6"/>
      <c r="V792" s="6"/>
      <c r="W792" s="6"/>
      <c r="X792" s="6"/>
      <c r="Y792" s="6"/>
      <c r="Z792" s="6"/>
      <c r="AA792" s="6"/>
    </row>
    <row r="793" s="2" customFormat="1" ht="18" customHeight="1" spans="1:27">
      <c r="A793" s="1"/>
      <c r="B793" s="329" t="s">
        <v>1404</v>
      </c>
      <c r="C793" s="316">
        <v>380651357</v>
      </c>
      <c r="D793" s="316" t="s">
        <v>1405</v>
      </c>
      <c r="E793" s="316">
        <v>17136866796</v>
      </c>
      <c r="F793" s="316" t="s">
        <v>107</v>
      </c>
      <c r="G793" s="316">
        <v>1000</v>
      </c>
      <c r="H793" s="316">
        <v>13632223538</v>
      </c>
      <c r="I793" s="316" t="s">
        <v>567</v>
      </c>
      <c r="J793" s="364" t="s">
        <v>367</v>
      </c>
      <c r="K793" s="330" t="s">
        <v>568</v>
      </c>
      <c r="L793" s="329" t="s">
        <v>1404</v>
      </c>
      <c r="M793" s="360">
        <v>43925</v>
      </c>
      <c r="N793" s="363">
        <v>9826.34</v>
      </c>
      <c r="O793" s="361">
        <v>2999</v>
      </c>
      <c r="P793" s="361"/>
      <c r="Q793" s="332" t="s">
        <v>31</v>
      </c>
      <c r="R793" s="333">
        <v>43913</v>
      </c>
      <c r="S793" s="8" t="s">
        <v>1406</v>
      </c>
      <c r="T793" s="6"/>
      <c r="U793" s="6"/>
      <c r="V793" s="6"/>
      <c r="W793" s="6"/>
      <c r="X793" s="6"/>
      <c r="Y793" s="6"/>
      <c r="Z793" s="6"/>
      <c r="AA793" s="6"/>
    </row>
    <row r="794" s="2" customFormat="1" ht="18" customHeight="1" spans="1:27">
      <c r="A794" s="1"/>
      <c r="B794" s="329"/>
      <c r="C794" s="316"/>
      <c r="D794" s="316"/>
      <c r="E794" s="316"/>
      <c r="F794" s="316"/>
      <c r="G794" s="316"/>
      <c r="H794" s="316"/>
      <c r="I794" s="316"/>
      <c r="J794" s="364"/>
      <c r="K794" s="330"/>
      <c r="L794" s="329"/>
      <c r="M794" s="360"/>
      <c r="N794" s="363"/>
      <c r="O794" s="361"/>
      <c r="P794" s="361"/>
      <c r="Q794" s="332"/>
      <c r="R794" s="333"/>
      <c r="S794" s="8"/>
      <c r="T794" s="6"/>
      <c r="U794" s="6"/>
      <c r="V794" s="6"/>
      <c r="W794" s="6"/>
      <c r="X794" s="6"/>
      <c r="Y794" s="6"/>
      <c r="Z794" s="6"/>
      <c r="AA794" s="6"/>
    </row>
    <row r="795" s="2" customFormat="1" ht="18" customHeight="1" spans="2:27">
      <c r="B795" s="272"/>
      <c r="J795" s="282"/>
      <c r="K795" s="22"/>
      <c r="L795" s="87"/>
      <c r="M795" s="44"/>
      <c r="N795" s="44"/>
      <c r="O795" s="44"/>
      <c r="P795" s="87"/>
      <c r="U795" s="44"/>
      <c r="V795" s="44"/>
      <c r="W795" s="44"/>
      <c r="X795" s="87"/>
      <c r="AA795" s="311"/>
    </row>
    <row r="796" s="2" customFormat="1" ht="18" customHeight="1" spans="2:28">
      <c r="B796" s="272"/>
      <c r="G796" s="376">
        <f>SUM(G677:G795)</f>
        <v>116000</v>
      </c>
      <c r="J796" s="282"/>
      <c r="K796" s="22"/>
      <c r="L796" s="87"/>
      <c r="M796" s="44"/>
      <c r="N796" s="284">
        <f>SUM(N677:N795)</f>
        <v>368811.32</v>
      </c>
      <c r="O796" s="44">
        <f>SUM(O677:O795)</f>
        <v>169979</v>
      </c>
      <c r="P796" s="44">
        <f>SUM(P678:P795)</f>
        <v>95732</v>
      </c>
      <c r="U796" s="44"/>
      <c r="V796" s="44"/>
      <c r="W796" s="44"/>
      <c r="X796" s="87"/>
      <c r="AA796" s="311"/>
      <c r="AB796" s="87"/>
    </row>
    <row r="797" s="2" customFormat="1" ht="18" customHeight="1" spans="2:28">
      <c r="B797" s="272"/>
      <c r="J797" s="282"/>
      <c r="K797" s="22"/>
      <c r="L797" s="87"/>
      <c r="M797" s="44"/>
      <c r="N797" s="44"/>
      <c r="O797" s="44"/>
      <c r="P797" s="44"/>
      <c r="Q797" s="44"/>
      <c r="R797" s="44"/>
      <c r="S797" s="44"/>
      <c r="T797" s="44"/>
      <c r="U797" s="44"/>
      <c r="W797" s="44"/>
      <c r="X797" s="283"/>
      <c r="Y797" s="44"/>
      <c r="Z797" s="44"/>
      <c r="AA797" s="84"/>
      <c r="AB797" s="87"/>
    </row>
    <row r="798" s="2" customFormat="1" ht="18" customHeight="1" spans="2:28">
      <c r="B798" s="272"/>
      <c r="J798" s="282"/>
      <c r="K798" s="22"/>
      <c r="L798" s="87"/>
      <c r="M798" s="44"/>
      <c r="N798" s="44"/>
      <c r="O798" s="44"/>
      <c r="P798" s="44"/>
      <c r="Q798" s="44"/>
      <c r="R798" s="44"/>
      <c r="S798" s="44"/>
      <c r="T798" s="44"/>
      <c r="U798" s="44"/>
      <c r="W798" s="44"/>
      <c r="X798" s="283"/>
      <c r="Y798" s="44"/>
      <c r="Z798" s="44"/>
      <c r="AA798" s="84"/>
      <c r="AB798" s="11"/>
    </row>
    <row r="799" s="2" customFormat="1" ht="18" customHeight="1" spans="2:28">
      <c r="B799" s="272"/>
      <c r="J799" s="282"/>
      <c r="K799" s="22"/>
      <c r="L799" s="87"/>
      <c r="M799" s="44"/>
      <c r="N799" s="44"/>
      <c r="O799" s="44"/>
      <c r="P799" s="44"/>
      <c r="Q799" s="44"/>
      <c r="R799" s="44"/>
      <c r="S799" s="44"/>
      <c r="T799" s="44"/>
      <c r="U799" s="4"/>
      <c r="V799" s="4"/>
      <c r="W799" s="4"/>
      <c r="X799" s="9"/>
      <c r="Y799" s="4"/>
      <c r="Z799" s="4"/>
      <c r="AA799" s="10"/>
      <c r="AB799" s="87"/>
    </row>
    <row r="800" ht="14.6" spans="1:27">
      <c r="A800" s="2"/>
      <c r="B800" s="272"/>
      <c r="C800" s="2"/>
      <c r="D800" s="2"/>
      <c r="E800" s="2"/>
      <c r="F800" s="2"/>
      <c r="G800" s="2"/>
      <c r="H800" s="2"/>
      <c r="I800" s="2"/>
      <c r="J800" s="282"/>
      <c r="K800" s="22"/>
      <c r="L800" s="87"/>
      <c r="M800" s="44"/>
      <c r="N800" s="44"/>
      <c r="O800" s="44"/>
      <c r="P800" s="44"/>
      <c r="Q800" s="44"/>
      <c r="R800" s="44"/>
      <c r="S800" s="44"/>
      <c r="T800" s="44"/>
      <c r="U800" s="44"/>
      <c r="V800" s="284"/>
      <c r="W800" s="44"/>
      <c r="X800" s="283"/>
      <c r="Y800" s="44"/>
      <c r="Z800" s="44"/>
      <c r="AA800" s="84"/>
    </row>
    <row r="801" s="2" customFormat="1" ht="18" customHeight="1" spans="1:28">
      <c r="A801" s="1"/>
      <c r="B801" s="5"/>
      <c r="C801" s="6"/>
      <c r="D801" s="6"/>
      <c r="E801" s="6"/>
      <c r="F801" s="6"/>
      <c r="G801" s="6"/>
      <c r="H801" s="6"/>
      <c r="I801" s="6"/>
      <c r="J801" s="6"/>
      <c r="K801" s="7"/>
      <c r="L801" s="8"/>
      <c r="M801" s="8"/>
      <c r="N801" s="8"/>
      <c r="O801" s="4"/>
      <c r="P801" s="4"/>
      <c r="Q801" s="4"/>
      <c r="R801" s="4"/>
      <c r="S801" s="4"/>
      <c r="T801" s="4"/>
      <c r="U801" s="4"/>
      <c r="V801" s="4"/>
      <c r="W801" s="4"/>
      <c r="X801" s="9"/>
      <c r="Y801" s="4"/>
      <c r="Z801" s="4"/>
      <c r="AA801" s="10"/>
      <c r="AB801" s="87"/>
    </row>
    <row r="802" ht="14.6" spans="1:28">
      <c r="A802" s="2"/>
      <c r="B802" s="272"/>
      <c r="C802" s="2"/>
      <c r="D802" s="2"/>
      <c r="E802" s="2"/>
      <c r="F802" s="2"/>
      <c r="G802" s="2"/>
      <c r="H802" s="2"/>
      <c r="I802" s="2"/>
      <c r="J802" s="282"/>
      <c r="K802" s="22"/>
      <c r="L802" s="87"/>
      <c r="M802" s="44"/>
      <c r="N802" s="44"/>
      <c r="O802" s="44"/>
      <c r="P802" s="44"/>
      <c r="Q802" s="44"/>
      <c r="R802" s="44"/>
      <c r="S802" s="44"/>
      <c r="T802" s="44"/>
      <c r="U802" s="44"/>
      <c r="V802" s="284"/>
      <c r="W802" s="44"/>
      <c r="X802" s="283"/>
      <c r="Y802" s="44"/>
      <c r="Z802" s="44"/>
      <c r="AA802" s="84"/>
      <c r="AB802" s="87"/>
    </row>
    <row r="803" s="2" customFormat="1" ht="18" customHeight="1" spans="1:28">
      <c r="A803" s="1"/>
      <c r="B803" s="5"/>
      <c r="C803" s="6"/>
      <c r="D803" s="6"/>
      <c r="E803" s="6"/>
      <c r="F803" s="6"/>
      <c r="G803" s="6"/>
      <c r="H803" s="6"/>
      <c r="I803" s="6"/>
      <c r="J803" s="6"/>
      <c r="K803" s="7"/>
      <c r="L803" s="8"/>
      <c r="M803" s="8"/>
      <c r="N803" s="8"/>
      <c r="O803" s="4"/>
      <c r="P803" s="4"/>
      <c r="Q803" s="4"/>
      <c r="R803" s="4"/>
      <c r="S803" s="4"/>
      <c r="T803" s="4"/>
      <c r="U803" s="44"/>
      <c r="V803" s="284"/>
      <c r="W803" s="44"/>
      <c r="X803" s="283"/>
      <c r="Y803" s="44"/>
      <c r="Z803" s="44"/>
      <c r="AA803" s="84"/>
      <c r="AB803" s="11"/>
    </row>
    <row r="804" s="2" customFormat="1" ht="18" customHeight="1" spans="2:28">
      <c r="B804" s="272"/>
      <c r="J804" s="282"/>
      <c r="K804" s="22"/>
      <c r="L804" s="87"/>
      <c r="M804" s="44"/>
      <c r="N804" s="44"/>
      <c r="O804" s="44"/>
      <c r="P804" s="44"/>
      <c r="Q804" s="44"/>
      <c r="R804" s="44"/>
      <c r="S804" s="44"/>
      <c r="T804" s="44"/>
      <c r="U804" s="4"/>
      <c r="V804" s="4"/>
      <c r="W804" s="4"/>
      <c r="X804" s="9"/>
      <c r="Y804" s="4"/>
      <c r="Z804" s="4"/>
      <c r="AA804" s="10"/>
      <c r="AB804" s="11"/>
    </row>
    <row r="805" ht="14.6" spans="1:20">
      <c r="A805" s="2"/>
      <c r="B805" s="272"/>
      <c r="C805" s="2"/>
      <c r="D805" s="2"/>
      <c r="E805" s="2"/>
      <c r="F805" s="2"/>
      <c r="G805" s="2"/>
      <c r="H805" s="2"/>
      <c r="I805" s="2"/>
      <c r="J805" s="282"/>
      <c r="K805" s="22"/>
      <c r="L805" s="87"/>
      <c r="M805" s="44"/>
      <c r="N805" s="44"/>
      <c r="O805" s="44"/>
      <c r="P805" s="44"/>
      <c r="Q805" s="44"/>
      <c r="R805" s="44"/>
      <c r="S805" s="44"/>
      <c r="T805" s="44"/>
    </row>
    <row r="807" spans="28:28">
      <c r="AB807" s="3"/>
    </row>
    <row r="808" ht="18" customHeight="1" spans="21:28">
      <c r="U808" s="3"/>
      <c r="V808" s="3"/>
      <c r="W808" s="3"/>
      <c r="X808" s="3"/>
      <c r="Y808" s="3"/>
      <c r="Z808" s="3"/>
      <c r="AA808" s="384"/>
      <c r="AB808" s="3"/>
    </row>
    <row r="809" s="3" customFormat="1" ht="18" customHeight="1" spans="1:27">
      <c r="A809" s="1"/>
      <c r="B809" s="5"/>
      <c r="C809" s="6"/>
      <c r="D809" s="6"/>
      <c r="E809" s="6"/>
      <c r="F809" s="6"/>
      <c r="G809" s="6"/>
      <c r="H809" s="6"/>
      <c r="I809" s="6"/>
      <c r="J809" s="6"/>
      <c r="K809" s="7"/>
      <c r="L809" s="8"/>
      <c r="M809" s="8"/>
      <c r="N809" s="8"/>
      <c r="O809" s="4"/>
      <c r="P809" s="4"/>
      <c r="Q809" s="4"/>
      <c r="R809" s="4"/>
      <c r="S809" s="4"/>
      <c r="T809" s="4"/>
      <c r="AA809" s="384"/>
    </row>
    <row r="810" s="3" customFormat="1" ht="18" customHeight="1" spans="1:28">
      <c r="A810" s="377"/>
      <c r="B810" s="378" t="s">
        <v>1560</v>
      </c>
      <c r="C810" s="95">
        <v>300657659</v>
      </c>
      <c r="D810" s="95" t="s">
        <v>1561</v>
      </c>
      <c r="E810" s="95">
        <v>13079613823</v>
      </c>
      <c r="F810" s="95" t="s">
        <v>664</v>
      </c>
      <c r="G810" s="95"/>
      <c r="H810" s="95">
        <v>17876533309</v>
      </c>
      <c r="I810" s="95" t="s">
        <v>1562</v>
      </c>
      <c r="J810" s="95" t="s">
        <v>109</v>
      </c>
      <c r="K810" s="95"/>
      <c r="L810" s="378" t="s">
        <v>1560</v>
      </c>
      <c r="M810" s="87" t="s">
        <v>1563</v>
      </c>
      <c r="AA810" s="384"/>
      <c r="AB810" s="6"/>
    </row>
    <row r="811" s="3" customFormat="1" ht="18" customHeight="1" spans="1:28">
      <c r="A811" s="377"/>
      <c r="B811" s="378" t="s">
        <v>1564</v>
      </c>
      <c r="C811" s="95">
        <v>502321064</v>
      </c>
      <c r="D811" s="95" t="s">
        <v>1565</v>
      </c>
      <c r="E811" s="95">
        <v>17136866582</v>
      </c>
      <c r="F811" s="95" t="s">
        <v>107</v>
      </c>
      <c r="G811" s="95"/>
      <c r="H811" s="95">
        <v>17665435181</v>
      </c>
      <c r="I811" s="95" t="s">
        <v>1566</v>
      </c>
      <c r="J811" s="95" t="s">
        <v>109</v>
      </c>
      <c r="K811" s="95"/>
      <c r="L811" s="378" t="s">
        <v>1564</v>
      </c>
      <c r="M811" s="87" t="s">
        <v>1567</v>
      </c>
      <c r="U811" s="6"/>
      <c r="V811" s="6"/>
      <c r="W811" s="6"/>
      <c r="X811" s="6"/>
      <c r="Y811" s="6"/>
      <c r="Z811" s="6"/>
      <c r="AA811" s="124"/>
      <c r="AB811" s="6"/>
    </row>
    <row r="812" ht="18" customHeight="1" spans="1:28">
      <c r="A812" s="377"/>
      <c r="B812" s="378" t="s">
        <v>1568</v>
      </c>
      <c r="C812" s="95">
        <v>196912058</v>
      </c>
      <c r="D812" s="95" t="s">
        <v>1569</v>
      </c>
      <c r="E812" s="95">
        <v>17136866445</v>
      </c>
      <c r="F812" s="95" t="s">
        <v>107</v>
      </c>
      <c r="G812" s="95"/>
      <c r="H812" s="95">
        <v>13632223538</v>
      </c>
      <c r="I812" s="95" t="s">
        <v>1570</v>
      </c>
      <c r="J812" s="95" t="s">
        <v>103</v>
      </c>
      <c r="K812" s="95"/>
      <c r="L812" s="378" t="s">
        <v>1568</v>
      </c>
      <c r="M812" s="87" t="s">
        <v>1567</v>
      </c>
      <c r="N812" s="3"/>
      <c r="O812" s="3"/>
      <c r="P812" s="3"/>
      <c r="Q812" s="3"/>
      <c r="R812" s="3"/>
      <c r="S812" s="3"/>
      <c r="T812" s="3"/>
      <c r="U812" s="6"/>
      <c r="V812" s="6"/>
      <c r="W812" s="6"/>
      <c r="X812" s="6"/>
      <c r="Y812" s="6"/>
      <c r="Z812" s="6"/>
      <c r="AA812" s="124"/>
      <c r="AB812" s="6"/>
    </row>
    <row r="813" ht="18" customHeight="1" spans="2:28">
      <c r="B813" s="379" t="s">
        <v>1571</v>
      </c>
      <c r="C813" s="380">
        <v>904507802</v>
      </c>
      <c r="D813" s="380" t="s">
        <v>1572</v>
      </c>
      <c r="E813" s="380">
        <v>17136866626</v>
      </c>
      <c r="F813" s="380" t="s">
        <v>107</v>
      </c>
      <c r="G813" s="380"/>
      <c r="H813" s="380">
        <v>13422075559</v>
      </c>
      <c r="I813" s="380" t="s">
        <v>1570</v>
      </c>
      <c r="J813" s="95" t="s">
        <v>29</v>
      </c>
      <c r="K813" s="95"/>
      <c r="L813" s="378" t="s">
        <v>1571</v>
      </c>
      <c r="M813" s="87" t="s">
        <v>1573</v>
      </c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124"/>
      <c r="AB813" s="6"/>
    </row>
    <row r="814" ht="18" customHeight="1" spans="2:28">
      <c r="B814" s="379" t="s">
        <v>1574</v>
      </c>
      <c r="C814" s="380">
        <v>154114034</v>
      </c>
      <c r="D814" s="380" t="s">
        <v>1575</v>
      </c>
      <c r="E814" s="380">
        <v>17136866615</v>
      </c>
      <c r="F814" s="380" t="s">
        <v>107</v>
      </c>
      <c r="G814" s="380"/>
      <c r="H814" s="380">
        <v>13632223538</v>
      </c>
      <c r="I814" s="380" t="s">
        <v>1570</v>
      </c>
      <c r="J814" s="95" t="s">
        <v>103</v>
      </c>
      <c r="K814" s="95"/>
      <c r="L814" s="378" t="s">
        <v>1574</v>
      </c>
      <c r="M814" s="87" t="s">
        <v>1573</v>
      </c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124"/>
      <c r="AB814" s="6"/>
    </row>
    <row r="815" ht="18" customHeight="1" spans="2:28">
      <c r="B815" s="379" t="s">
        <v>1576</v>
      </c>
      <c r="C815" s="380">
        <v>866252015</v>
      </c>
      <c r="D815" s="380" t="s">
        <v>1577</v>
      </c>
      <c r="E815" s="380">
        <v>17136866794</v>
      </c>
      <c r="F815" s="380" t="s">
        <v>107</v>
      </c>
      <c r="G815" s="380"/>
      <c r="H815" s="380">
        <v>13632223538</v>
      </c>
      <c r="I815" s="380" t="s">
        <v>1570</v>
      </c>
      <c r="J815" s="95" t="s">
        <v>367</v>
      </c>
      <c r="K815" s="95"/>
      <c r="L815" s="378" t="s">
        <v>1576</v>
      </c>
      <c r="M815" s="87" t="s">
        <v>1573</v>
      </c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124"/>
      <c r="AB815" s="6"/>
    </row>
    <row r="816" ht="18" customHeight="1" spans="2:28">
      <c r="B816" s="379" t="s">
        <v>1578</v>
      </c>
      <c r="C816" s="380">
        <v>432923124</v>
      </c>
      <c r="D816" s="380" t="s">
        <v>1579</v>
      </c>
      <c r="E816" s="380">
        <v>17136866585</v>
      </c>
      <c r="F816" s="380" t="s">
        <v>107</v>
      </c>
      <c r="G816" s="380"/>
      <c r="H816" s="380">
        <v>17665435181</v>
      </c>
      <c r="I816" s="380" t="s">
        <v>1566</v>
      </c>
      <c r="J816" s="95" t="s">
        <v>109</v>
      </c>
      <c r="K816" s="95"/>
      <c r="L816" s="378" t="s">
        <v>1578</v>
      </c>
      <c r="M816" s="87" t="s">
        <v>1573</v>
      </c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124"/>
      <c r="AB816" s="6"/>
    </row>
    <row r="817" ht="18" customHeight="1" spans="2:28">
      <c r="B817" s="379" t="s">
        <v>1580</v>
      </c>
      <c r="C817" s="380">
        <v>677364003</v>
      </c>
      <c r="D817" s="380" t="s">
        <v>1581</v>
      </c>
      <c r="E817" s="380">
        <v>17136866652</v>
      </c>
      <c r="F817" s="380" t="s">
        <v>107</v>
      </c>
      <c r="G817" s="380"/>
      <c r="H817" s="380">
        <v>17665435181</v>
      </c>
      <c r="I817" s="380" t="s">
        <v>1566</v>
      </c>
      <c r="J817" s="95" t="s">
        <v>109</v>
      </c>
      <c r="K817" s="95"/>
      <c r="L817" s="378" t="s">
        <v>1580</v>
      </c>
      <c r="M817" s="87" t="s">
        <v>1573</v>
      </c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124"/>
      <c r="AB817" s="6"/>
    </row>
    <row r="818" ht="18" customHeight="1" spans="2:28">
      <c r="B818" s="379" t="s">
        <v>1582</v>
      </c>
      <c r="C818" s="380">
        <v>545884480</v>
      </c>
      <c r="D818" s="380" t="s">
        <v>1583</v>
      </c>
      <c r="E818" s="380">
        <v>17136866822</v>
      </c>
      <c r="F818" s="380" t="s">
        <v>107</v>
      </c>
      <c r="G818" s="380"/>
      <c r="H818" s="380">
        <v>13422075559</v>
      </c>
      <c r="I818" s="380" t="s">
        <v>1570</v>
      </c>
      <c r="J818" s="95" t="s">
        <v>29</v>
      </c>
      <c r="K818" s="95"/>
      <c r="L818" s="378" t="s">
        <v>1582</v>
      </c>
      <c r="M818" s="87" t="s">
        <v>1573</v>
      </c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124"/>
      <c r="AB818" s="6"/>
    </row>
    <row r="819" ht="18" customHeight="1" spans="2:28">
      <c r="B819" s="379" t="s">
        <v>1584</v>
      </c>
      <c r="C819" s="380">
        <v>738931101</v>
      </c>
      <c r="D819" s="380" t="s">
        <v>1585</v>
      </c>
      <c r="E819" s="380">
        <v>17136866785</v>
      </c>
      <c r="F819" s="380" t="s">
        <v>107</v>
      </c>
      <c r="G819" s="380"/>
      <c r="H819" s="380">
        <v>13632223538</v>
      </c>
      <c r="I819" s="380" t="s">
        <v>1570</v>
      </c>
      <c r="J819" s="95" t="s">
        <v>103</v>
      </c>
      <c r="K819" s="95"/>
      <c r="L819" s="378" t="s">
        <v>1584</v>
      </c>
      <c r="M819" s="87" t="s">
        <v>1573</v>
      </c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124"/>
      <c r="AB819" s="6"/>
    </row>
    <row r="820" ht="18" customHeight="1" spans="2:28">
      <c r="B820" s="379" t="s">
        <v>1586</v>
      </c>
      <c r="C820" s="380">
        <v>583562310</v>
      </c>
      <c r="D820" s="380" t="s">
        <v>1587</v>
      </c>
      <c r="E820" s="380">
        <v>17136866716</v>
      </c>
      <c r="F820" s="380" t="s">
        <v>107</v>
      </c>
      <c r="G820" s="380"/>
      <c r="H820" s="380">
        <v>13632223538</v>
      </c>
      <c r="I820" s="380" t="s">
        <v>1570</v>
      </c>
      <c r="J820" s="95" t="s">
        <v>367</v>
      </c>
      <c r="K820" s="95"/>
      <c r="L820" s="378" t="s">
        <v>1586</v>
      </c>
      <c r="M820" s="87" t="s">
        <v>1573</v>
      </c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124"/>
      <c r="AB820" s="6"/>
    </row>
    <row r="821" ht="18" customHeight="1" spans="2:28">
      <c r="B821" s="379" t="s">
        <v>1588</v>
      </c>
      <c r="C821" s="380">
        <v>522039218</v>
      </c>
      <c r="D821" s="380" t="s">
        <v>1589</v>
      </c>
      <c r="E821" s="380">
        <v>17136866500</v>
      </c>
      <c r="F821" s="380" t="s">
        <v>107</v>
      </c>
      <c r="G821" s="380"/>
      <c r="H821" s="380">
        <v>17665435181</v>
      </c>
      <c r="I821" s="380" t="s">
        <v>1566</v>
      </c>
      <c r="J821" s="95" t="s">
        <v>103</v>
      </c>
      <c r="K821" s="95"/>
      <c r="L821" s="378" t="s">
        <v>1588</v>
      </c>
      <c r="M821" s="87" t="s">
        <v>1573</v>
      </c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124"/>
      <c r="AB821" s="6"/>
    </row>
    <row r="822" ht="18" customHeight="1" spans="2:28">
      <c r="B822" s="379" t="s">
        <v>1590</v>
      </c>
      <c r="C822" s="380">
        <v>158335898</v>
      </c>
      <c r="D822" s="380" t="s">
        <v>1591</v>
      </c>
      <c r="E822" s="380">
        <v>17136866581</v>
      </c>
      <c r="F822" s="380" t="s">
        <v>107</v>
      </c>
      <c r="G822" s="380"/>
      <c r="H822" s="380">
        <v>17665435181</v>
      </c>
      <c r="I822" s="380" t="s">
        <v>1566</v>
      </c>
      <c r="J822" s="95" t="s">
        <v>109</v>
      </c>
      <c r="K822" s="95"/>
      <c r="L822" s="378" t="s">
        <v>1590</v>
      </c>
      <c r="M822" s="87" t="s">
        <v>1573</v>
      </c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124"/>
      <c r="AB822" s="6"/>
    </row>
    <row r="823" ht="18" customHeight="1" spans="2:28">
      <c r="B823" s="379" t="s">
        <v>1592</v>
      </c>
      <c r="C823" s="380">
        <v>257480891</v>
      </c>
      <c r="D823" s="380" t="s">
        <v>1593</v>
      </c>
      <c r="E823" s="380">
        <v>17136866647</v>
      </c>
      <c r="F823" s="380" t="s">
        <v>107</v>
      </c>
      <c r="G823" s="380"/>
      <c r="H823" s="380">
        <v>17665435181</v>
      </c>
      <c r="I823" s="380" t="s">
        <v>1566</v>
      </c>
      <c r="J823" s="95" t="s">
        <v>109</v>
      </c>
      <c r="K823" s="95"/>
      <c r="L823" s="378" t="s">
        <v>1592</v>
      </c>
      <c r="M823" s="87" t="s">
        <v>1573</v>
      </c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124"/>
      <c r="AB823" s="6"/>
    </row>
    <row r="824" ht="18" customHeight="1" spans="2:28">
      <c r="B824" s="379" t="s">
        <v>1594</v>
      </c>
      <c r="C824" s="380">
        <v>213339249</v>
      </c>
      <c r="D824" s="380" t="s">
        <v>1595</v>
      </c>
      <c r="E824" s="380">
        <v>17192710434</v>
      </c>
      <c r="F824" s="380" t="s">
        <v>27</v>
      </c>
      <c r="G824" s="380"/>
      <c r="H824" s="380">
        <v>13545476959</v>
      </c>
      <c r="I824" s="380" t="s">
        <v>1596</v>
      </c>
      <c r="J824" s="95" t="s">
        <v>109</v>
      </c>
      <c r="K824" s="95"/>
      <c r="L824" s="383" t="s">
        <v>1594</v>
      </c>
      <c r="M824" s="87" t="s">
        <v>1573</v>
      </c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124"/>
      <c r="AB824" s="6"/>
    </row>
    <row r="825" ht="18" customHeight="1" spans="2:28">
      <c r="B825" s="379" t="s">
        <v>1597</v>
      </c>
      <c r="C825" s="380">
        <v>427289434</v>
      </c>
      <c r="D825" s="380" t="s">
        <v>1598</v>
      </c>
      <c r="E825" s="380">
        <v>17192711423</v>
      </c>
      <c r="F825" s="380" t="s">
        <v>27</v>
      </c>
      <c r="G825" s="380"/>
      <c r="H825" s="380">
        <v>13545476959</v>
      </c>
      <c r="I825" s="380" t="s">
        <v>1596</v>
      </c>
      <c r="J825" s="95" t="s">
        <v>103</v>
      </c>
      <c r="K825" s="95"/>
      <c r="L825" s="383" t="s">
        <v>1597</v>
      </c>
      <c r="M825" s="87" t="s">
        <v>1573</v>
      </c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124"/>
      <c r="AB825" s="6"/>
    </row>
    <row r="826" ht="18" customHeight="1" spans="2:28">
      <c r="B826" s="379" t="s">
        <v>1599</v>
      </c>
      <c r="C826" s="380">
        <v>466350960</v>
      </c>
      <c r="D826" s="380" t="s">
        <v>1600</v>
      </c>
      <c r="E826" s="380">
        <v>17192714524</v>
      </c>
      <c r="F826" s="380" t="s">
        <v>27</v>
      </c>
      <c r="G826" s="380"/>
      <c r="H826" s="380">
        <v>18872118075</v>
      </c>
      <c r="I826" s="380" t="s">
        <v>1601</v>
      </c>
      <c r="J826" s="95" t="s">
        <v>170</v>
      </c>
      <c r="K826" s="95"/>
      <c r="L826" s="383" t="s">
        <v>1599</v>
      </c>
      <c r="M826" s="87" t="s">
        <v>1573</v>
      </c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124"/>
      <c r="AB826" s="6"/>
    </row>
    <row r="827" ht="18" customHeight="1" spans="2:28">
      <c r="B827" s="379" t="s">
        <v>1602</v>
      </c>
      <c r="C827" s="380">
        <v>358154825</v>
      </c>
      <c r="D827" s="380" t="s">
        <v>1603</v>
      </c>
      <c r="E827" s="380">
        <v>17192714396</v>
      </c>
      <c r="F827" s="380" t="s">
        <v>27</v>
      </c>
      <c r="G827" s="380"/>
      <c r="H827" s="380">
        <v>18872118075</v>
      </c>
      <c r="I827" s="380" t="s">
        <v>1601</v>
      </c>
      <c r="J827" s="95" t="s">
        <v>29</v>
      </c>
      <c r="K827" s="95"/>
      <c r="L827" s="378" t="s">
        <v>1602</v>
      </c>
      <c r="M827" s="87" t="s">
        <v>1573</v>
      </c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124"/>
      <c r="AB827" s="6"/>
    </row>
    <row r="828" ht="18" customHeight="1" spans="2:28">
      <c r="B828" s="379" t="s">
        <v>1604</v>
      </c>
      <c r="C828" s="380">
        <v>846783775</v>
      </c>
      <c r="D828" s="380" t="s">
        <v>1605</v>
      </c>
      <c r="E828" s="380">
        <v>17192714404</v>
      </c>
      <c r="F828" s="380" t="s">
        <v>27</v>
      </c>
      <c r="G828" s="380"/>
      <c r="H828" s="380">
        <v>18872118075</v>
      </c>
      <c r="I828" s="380" t="s">
        <v>1601</v>
      </c>
      <c r="J828" s="95" t="s">
        <v>29</v>
      </c>
      <c r="K828" s="95"/>
      <c r="L828" s="383" t="s">
        <v>1604</v>
      </c>
      <c r="M828" s="87" t="s">
        <v>1573</v>
      </c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124"/>
      <c r="AB828" s="6"/>
    </row>
    <row r="829" ht="18" customHeight="1" spans="2:28">
      <c r="B829" s="379" t="s">
        <v>1606</v>
      </c>
      <c r="C829" s="380">
        <v>531459705</v>
      </c>
      <c r="D829" s="380" t="s">
        <v>1607</v>
      </c>
      <c r="E829" s="380">
        <v>17192710409</v>
      </c>
      <c r="F829" s="380" t="s">
        <v>27</v>
      </c>
      <c r="G829" s="380"/>
      <c r="H829" s="380">
        <v>13545476959</v>
      </c>
      <c r="I829" s="380" t="s">
        <v>1596</v>
      </c>
      <c r="J829" s="95" t="s">
        <v>103</v>
      </c>
      <c r="K829" s="95"/>
      <c r="L829" s="383" t="s">
        <v>1606</v>
      </c>
      <c r="M829" s="87" t="s">
        <v>1573</v>
      </c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124"/>
      <c r="AB829" s="6"/>
    </row>
    <row r="830" ht="18" customHeight="1" spans="2:28">
      <c r="B830" s="379" t="s">
        <v>1608</v>
      </c>
      <c r="C830" s="380">
        <v>124719085</v>
      </c>
      <c r="D830" s="380" t="s">
        <v>1609</v>
      </c>
      <c r="E830" s="380">
        <v>17192714831</v>
      </c>
      <c r="F830" s="380" t="s">
        <v>27</v>
      </c>
      <c r="G830" s="380"/>
      <c r="H830" s="380">
        <v>15072125895</v>
      </c>
      <c r="I830" s="380" t="s">
        <v>1610</v>
      </c>
      <c r="J830" s="95" t="s">
        <v>103</v>
      </c>
      <c r="K830" s="95"/>
      <c r="L830" s="378" t="s">
        <v>1608</v>
      </c>
      <c r="M830" s="87" t="s">
        <v>1573</v>
      </c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124"/>
      <c r="AB830" s="6"/>
    </row>
    <row r="831" ht="18" customHeight="1" spans="2:28">
      <c r="B831" s="379" t="s">
        <v>1611</v>
      </c>
      <c r="C831" s="380">
        <v>485473251</v>
      </c>
      <c r="D831" s="380" t="s">
        <v>1612</v>
      </c>
      <c r="E831" s="380">
        <v>17192714885</v>
      </c>
      <c r="F831" s="380" t="s">
        <v>27</v>
      </c>
      <c r="G831" s="380"/>
      <c r="H831" s="380">
        <v>15072125895</v>
      </c>
      <c r="I831" s="380" t="s">
        <v>1610</v>
      </c>
      <c r="J831" s="95" t="s">
        <v>103</v>
      </c>
      <c r="K831" s="95"/>
      <c r="L831" s="378" t="s">
        <v>1611</v>
      </c>
      <c r="M831" s="87" t="s">
        <v>1573</v>
      </c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124"/>
      <c r="AB831" s="6"/>
    </row>
    <row r="832" ht="18" customHeight="1" spans="2:28">
      <c r="B832" s="379" t="s">
        <v>1613</v>
      </c>
      <c r="C832" s="380">
        <v>482509491</v>
      </c>
      <c r="D832" s="380" t="s">
        <v>1614</v>
      </c>
      <c r="E832" s="380">
        <v>17192714955</v>
      </c>
      <c r="F832" s="380" t="s">
        <v>27</v>
      </c>
      <c r="G832" s="380"/>
      <c r="H832" s="380">
        <v>15072125895</v>
      </c>
      <c r="I832" s="380" t="s">
        <v>1610</v>
      </c>
      <c r="J832" s="95" t="s">
        <v>103</v>
      </c>
      <c r="K832" s="95"/>
      <c r="L832" s="378" t="s">
        <v>1613</v>
      </c>
      <c r="M832" s="87" t="s">
        <v>1573</v>
      </c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124"/>
      <c r="AB832" s="6"/>
    </row>
    <row r="833" ht="18" customHeight="1" spans="2:28">
      <c r="B833" s="379" t="s">
        <v>1615</v>
      </c>
      <c r="C833" s="380">
        <v>185048541</v>
      </c>
      <c r="D833" s="380" t="s">
        <v>1616</v>
      </c>
      <c r="E833" s="380">
        <v>17192714843</v>
      </c>
      <c r="F833" s="380" t="s">
        <v>27</v>
      </c>
      <c r="G833" s="380"/>
      <c r="H833" s="380">
        <v>15072125895</v>
      </c>
      <c r="I833" s="380" t="s">
        <v>1610</v>
      </c>
      <c r="J833" s="95" t="s">
        <v>285</v>
      </c>
      <c r="K833" s="95"/>
      <c r="L833" s="378" t="s">
        <v>1615</v>
      </c>
      <c r="M833" s="87" t="s">
        <v>1573</v>
      </c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124"/>
      <c r="AB833" s="6"/>
    </row>
    <row r="834" ht="18" customHeight="1" spans="2:28">
      <c r="B834" s="379" t="s">
        <v>1617</v>
      </c>
      <c r="C834" s="380">
        <v>828323610</v>
      </c>
      <c r="D834" s="380" t="s">
        <v>1618</v>
      </c>
      <c r="E834" s="380">
        <v>17192714907</v>
      </c>
      <c r="F834" s="380" t="s">
        <v>27</v>
      </c>
      <c r="G834" s="380"/>
      <c r="H834" s="380">
        <v>15072125895</v>
      </c>
      <c r="I834" s="380" t="s">
        <v>1610</v>
      </c>
      <c r="J834" s="95" t="s">
        <v>285</v>
      </c>
      <c r="K834" s="95"/>
      <c r="L834" s="378" t="s">
        <v>1617</v>
      </c>
      <c r="M834" s="87" t="s">
        <v>1573</v>
      </c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124"/>
      <c r="AB834" s="6"/>
    </row>
    <row r="835" ht="18" customHeight="1" spans="2:28">
      <c r="B835" s="379" t="s">
        <v>1619</v>
      </c>
      <c r="C835" s="380">
        <v>848123002</v>
      </c>
      <c r="D835" s="380" t="s">
        <v>1620</v>
      </c>
      <c r="E835" s="380">
        <v>16572877612</v>
      </c>
      <c r="F835" s="380" t="s">
        <v>27</v>
      </c>
      <c r="G835" s="380"/>
      <c r="H835" s="380">
        <v>16602049418</v>
      </c>
      <c r="I835" s="380" t="s">
        <v>1621</v>
      </c>
      <c r="J835" s="95" t="s">
        <v>109</v>
      </c>
      <c r="K835" s="95"/>
      <c r="L835" s="383" t="s">
        <v>1619</v>
      </c>
      <c r="M835" s="87" t="s">
        <v>1573</v>
      </c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124"/>
      <c r="AB835" s="6"/>
    </row>
    <row r="836" ht="18" customHeight="1" spans="2:28">
      <c r="B836" s="379" t="s">
        <v>1622</v>
      </c>
      <c r="C836" s="380">
        <v>548831376</v>
      </c>
      <c r="D836" s="380" t="s">
        <v>1623</v>
      </c>
      <c r="E836" s="380">
        <v>16572877625</v>
      </c>
      <c r="F836" s="380" t="s">
        <v>27</v>
      </c>
      <c r="G836" s="380"/>
      <c r="H836" s="380">
        <v>17520439418</v>
      </c>
      <c r="I836" s="380" t="s">
        <v>1621</v>
      </c>
      <c r="J836" s="95" t="s">
        <v>285</v>
      </c>
      <c r="K836" s="95"/>
      <c r="L836" s="383" t="s">
        <v>1622</v>
      </c>
      <c r="M836" s="87" t="s">
        <v>1573</v>
      </c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124"/>
      <c r="AB836" s="6"/>
    </row>
    <row r="837" ht="18" customHeight="1" spans="2:28">
      <c r="B837" s="379" t="s">
        <v>1624</v>
      </c>
      <c r="C837" s="380">
        <v>140831182</v>
      </c>
      <c r="D837" s="380" t="s">
        <v>1625</v>
      </c>
      <c r="E837" s="380">
        <v>17192714478</v>
      </c>
      <c r="F837" s="380" t="s">
        <v>27</v>
      </c>
      <c r="G837" s="380"/>
      <c r="H837" s="380">
        <v>18872118075</v>
      </c>
      <c r="I837" s="380" t="s">
        <v>1601</v>
      </c>
      <c r="J837" s="95" t="s">
        <v>29</v>
      </c>
      <c r="K837" s="95"/>
      <c r="L837" s="383" t="s">
        <v>1624</v>
      </c>
      <c r="M837" s="87" t="s">
        <v>1573</v>
      </c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124"/>
      <c r="AB837" s="6"/>
    </row>
    <row r="838" ht="18" customHeight="1" spans="2:28">
      <c r="B838" s="379" t="s">
        <v>1626</v>
      </c>
      <c r="C838" s="380">
        <v>295983659</v>
      </c>
      <c r="D838" s="380" t="s">
        <v>1627</v>
      </c>
      <c r="E838" s="380">
        <v>17192711210</v>
      </c>
      <c r="F838" s="380" t="s">
        <v>27</v>
      </c>
      <c r="G838" s="380"/>
      <c r="H838" s="380">
        <v>13545476959</v>
      </c>
      <c r="I838" s="380" t="s">
        <v>1596</v>
      </c>
      <c r="J838" s="95" t="s">
        <v>103</v>
      </c>
      <c r="K838" s="95"/>
      <c r="L838" s="383" t="s">
        <v>1626</v>
      </c>
      <c r="M838" s="87" t="s">
        <v>1573</v>
      </c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124"/>
      <c r="AB838" s="6"/>
    </row>
    <row r="839" ht="18" customHeight="1" spans="2:28">
      <c r="B839" s="379" t="s">
        <v>1628</v>
      </c>
      <c r="C839" s="380">
        <v>207586113</v>
      </c>
      <c r="D839" s="380" t="s">
        <v>1629</v>
      </c>
      <c r="E839" s="380">
        <v>17192711374</v>
      </c>
      <c r="F839" s="380" t="s">
        <v>27</v>
      </c>
      <c r="G839" s="380"/>
      <c r="H839" s="380">
        <v>13545476959</v>
      </c>
      <c r="I839" s="380" t="s">
        <v>1596</v>
      </c>
      <c r="J839" s="95" t="s">
        <v>103</v>
      </c>
      <c r="K839" s="95"/>
      <c r="L839" s="383" t="s">
        <v>1628</v>
      </c>
      <c r="M839" s="87" t="s">
        <v>1573</v>
      </c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124"/>
      <c r="AB839" s="6"/>
    </row>
    <row r="840" ht="18" customHeight="1" spans="2:28">
      <c r="B840" s="379" t="s">
        <v>1630</v>
      </c>
      <c r="C840" s="380">
        <v>943707939</v>
      </c>
      <c r="D840" s="380" t="s">
        <v>1631</v>
      </c>
      <c r="E840" s="380">
        <v>17192714856</v>
      </c>
      <c r="F840" s="380" t="s">
        <v>27</v>
      </c>
      <c r="G840" s="380"/>
      <c r="H840" s="380">
        <v>15072125895</v>
      </c>
      <c r="I840" s="380" t="s">
        <v>1610</v>
      </c>
      <c r="J840" s="95" t="s">
        <v>285</v>
      </c>
      <c r="K840" s="95"/>
      <c r="L840" s="378" t="s">
        <v>1630</v>
      </c>
      <c r="M840" s="87" t="s">
        <v>1573</v>
      </c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124"/>
      <c r="AB840" s="6"/>
    </row>
    <row r="841" ht="18" customHeight="1" spans="2:28">
      <c r="B841" s="379" t="s">
        <v>1632</v>
      </c>
      <c r="C841" s="380">
        <v>681369773</v>
      </c>
      <c r="D841" s="380" t="s">
        <v>1633</v>
      </c>
      <c r="E841" s="380">
        <v>16572874045</v>
      </c>
      <c r="F841" s="380" t="s">
        <v>27</v>
      </c>
      <c r="G841" s="380"/>
      <c r="H841" s="380">
        <v>16602049418</v>
      </c>
      <c r="I841" s="380" t="s">
        <v>1621</v>
      </c>
      <c r="J841" s="95" t="s">
        <v>109</v>
      </c>
      <c r="K841" s="95"/>
      <c r="L841" s="383" t="s">
        <v>1632</v>
      </c>
      <c r="M841" s="87" t="s">
        <v>1573</v>
      </c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124"/>
      <c r="AB841" s="6"/>
    </row>
    <row r="842" ht="18" customHeight="1" spans="2:28">
      <c r="B842" s="379" t="s">
        <v>1634</v>
      </c>
      <c r="C842" s="380">
        <v>516296513</v>
      </c>
      <c r="D842" s="380" t="s">
        <v>1635</v>
      </c>
      <c r="E842" s="380">
        <v>16572875405</v>
      </c>
      <c r="F842" s="380" t="s">
        <v>27</v>
      </c>
      <c r="G842" s="380"/>
      <c r="H842" s="380">
        <v>17520439418</v>
      </c>
      <c r="I842" s="380" t="s">
        <v>1621</v>
      </c>
      <c r="J842" s="95" t="s">
        <v>285</v>
      </c>
      <c r="K842" s="95"/>
      <c r="L842" s="383" t="s">
        <v>1634</v>
      </c>
      <c r="M842" s="87" t="s">
        <v>1573</v>
      </c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124"/>
      <c r="AB842" s="6"/>
    </row>
    <row r="843" ht="18" customHeight="1" spans="2:28">
      <c r="B843" s="379" t="s">
        <v>1636</v>
      </c>
      <c r="C843" s="380">
        <v>247453565</v>
      </c>
      <c r="D843" s="380" t="s">
        <v>1637</v>
      </c>
      <c r="E843" s="380">
        <v>17192714503</v>
      </c>
      <c r="F843" s="380" t="s">
        <v>27</v>
      </c>
      <c r="G843" s="380"/>
      <c r="H843" s="380">
        <v>18872118075</v>
      </c>
      <c r="I843" s="380" t="s">
        <v>1601</v>
      </c>
      <c r="J843" s="95" t="s">
        <v>170</v>
      </c>
      <c r="K843" s="95"/>
      <c r="L843" s="383" t="s">
        <v>1636</v>
      </c>
      <c r="M843" s="87" t="s">
        <v>1573</v>
      </c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124"/>
      <c r="AB843" s="6"/>
    </row>
    <row r="844" ht="18" customHeight="1" spans="2:28">
      <c r="B844" s="379" t="s">
        <v>1638</v>
      </c>
      <c r="C844" s="380">
        <v>858183186</v>
      </c>
      <c r="D844" s="380" t="s">
        <v>1639</v>
      </c>
      <c r="E844" s="380">
        <v>17136866651</v>
      </c>
      <c r="F844" s="380" t="s">
        <v>107</v>
      </c>
      <c r="G844" s="380"/>
      <c r="H844" s="380">
        <v>17665435181</v>
      </c>
      <c r="I844" s="380" t="s">
        <v>1566</v>
      </c>
      <c r="J844" s="95" t="s">
        <v>109</v>
      </c>
      <c r="K844" s="95"/>
      <c r="L844" s="378" t="s">
        <v>1638</v>
      </c>
      <c r="M844" s="87" t="s">
        <v>1573</v>
      </c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124"/>
      <c r="AB844" s="6"/>
    </row>
    <row r="845" ht="18" customHeight="1" spans="2:28">
      <c r="B845" s="379" t="s">
        <v>1640</v>
      </c>
      <c r="C845" s="380">
        <v>565110358</v>
      </c>
      <c r="D845" s="380" t="s">
        <v>1641</v>
      </c>
      <c r="E845" s="380">
        <v>17192710417</v>
      </c>
      <c r="F845" s="380" t="s">
        <v>27</v>
      </c>
      <c r="G845" s="380"/>
      <c r="H845" s="380">
        <v>13545476959</v>
      </c>
      <c r="I845" s="380" t="s">
        <v>1596</v>
      </c>
      <c r="J845" s="95" t="s">
        <v>103</v>
      </c>
      <c r="K845" s="95"/>
      <c r="L845" s="383" t="s">
        <v>1640</v>
      </c>
      <c r="M845" s="87" t="s">
        <v>1642</v>
      </c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124"/>
      <c r="AB845" s="6"/>
    </row>
    <row r="846" ht="18" customHeight="1" spans="2:28">
      <c r="B846" s="379" t="s">
        <v>1643</v>
      </c>
      <c r="C846" s="380">
        <v>163021099</v>
      </c>
      <c r="D846" s="380" t="s">
        <v>1644</v>
      </c>
      <c r="E846" s="380">
        <v>17192714821</v>
      </c>
      <c r="F846" s="380" t="s">
        <v>27</v>
      </c>
      <c r="G846" s="380"/>
      <c r="H846" s="380">
        <v>13545476959</v>
      </c>
      <c r="I846" s="380" t="s">
        <v>1596</v>
      </c>
      <c r="J846" s="95" t="s">
        <v>103</v>
      </c>
      <c r="K846" s="95"/>
      <c r="L846" s="383" t="s">
        <v>1643</v>
      </c>
      <c r="M846" s="87" t="s">
        <v>1642</v>
      </c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124"/>
      <c r="AB846" s="6"/>
    </row>
    <row r="847" ht="18" customHeight="1" spans="2:28">
      <c r="B847" s="379" t="s">
        <v>1645</v>
      </c>
      <c r="C847" s="380">
        <v>980451955</v>
      </c>
      <c r="D847" s="380" t="s">
        <v>1646</v>
      </c>
      <c r="E847" s="380">
        <v>17192714504</v>
      </c>
      <c r="F847" s="380" t="s">
        <v>27</v>
      </c>
      <c r="G847" s="380"/>
      <c r="H847" s="380">
        <v>18872118075</v>
      </c>
      <c r="I847" s="380" t="s">
        <v>1601</v>
      </c>
      <c r="J847" s="95" t="s">
        <v>170</v>
      </c>
      <c r="K847" s="95"/>
      <c r="L847" s="378" t="s">
        <v>1645</v>
      </c>
      <c r="M847" s="87" t="s">
        <v>1647</v>
      </c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124"/>
      <c r="AB847" s="6"/>
    </row>
    <row r="848" ht="18" customHeight="1" spans="2:28">
      <c r="B848" s="379" t="s">
        <v>1648</v>
      </c>
      <c r="C848" s="380">
        <v>375863217</v>
      </c>
      <c r="D848" s="380" t="s">
        <v>1649</v>
      </c>
      <c r="E848" s="380">
        <v>17192714514</v>
      </c>
      <c r="F848" s="380" t="s">
        <v>27</v>
      </c>
      <c r="G848" s="380"/>
      <c r="H848" s="380">
        <v>18872118075</v>
      </c>
      <c r="I848" s="380" t="s">
        <v>1601</v>
      </c>
      <c r="J848" s="95" t="s">
        <v>170</v>
      </c>
      <c r="K848" s="95"/>
      <c r="L848" s="378" t="s">
        <v>1648</v>
      </c>
      <c r="M848" s="87" t="s">
        <v>1650</v>
      </c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124"/>
      <c r="AB848" s="6"/>
    </row>
    <row r="849" ht="18" customHeight="1" spans="2:28">
      <c r="B849" s="379" t="s">
        <v>1651</v>
      </c>
      <c r="C849" s="380">
        <v>122838225</v>
      </c>
      <c r="D849" s="380" t="s">
        <v>1652</v>
      </c>
      <c r="E849" s="380">
        <v>17136866499</v>
      </c>
      <c r="F849" s="380" t="s">
        <v>107</v>
      </c>
      <c r="G849" s="380"/>
      <c r="H849" s="380">
        <v>17665435181</v>
      </c>
      <c r="I849" s="380" t="s">
        <v>1566</v>
      </c>
      <c r="J849" s="95" t="s">
        <v>103</v>
      </c>
      <c r="K849" s="95"/>
      <c r="L849" s="378" t="s">
        <v>1651</v>
      </c>
      <c r="M849" s="87" t="s">
        <v>1650</v>
      </c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124"/>
      <c r="AB849" s="6"/>
    </row>
    <row r="850" ht="18" customHeight="1" spans="2:28">
      <c r="B850" s="379" t="s">
        <v>1653</v>
      </c>
      <c r="C850" s="380">
        <v>232663239</v>
      </c>
      <c r="D850" s="380" t="s">
        <v>1654</v>
      </c>
      <c r="E850" s="380">
        <v>17136866653</v>
      </c>
      <c r="F850" s="380" t="s">
        <v>107</v>
      </c>
      <c r="G850" s="380"/>
      <c r="H850" s="380">
        <v>17665435181</v>
      </c>
      <c r="I850" s="380" t="s">
        <v>1566</v>
      </c>
      <c r="J850" s="385" t="s">
        <v>109</v>
      </c>
      <c r="K850" s="385"/>
      <c r="L850" s="386" t="s">
        <v>1653</v>
      </c>
      <c r="M850" s="87" t="s">
        <v>1650</v>
      </c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124"/>
      <c r="AB850" s="6"/>
    </row>
    <row r="851" ht="18" customHeight="1" spans="2:28">
      <c r="B851" s="379" t="s">
        <v>1655</v>
      </c>
      <c r="C851" s="380">
        <v>385118981</v>
      </c>
      <c r="D851" s="380" t="s">
        <v>1656</v>
      </c>
      <c r="E851" s="380">
        <v>17136866656</v>
      </c>
      <c r="F851" s="380" t="s">
        <v>107</v>
      </c>
      <c r="G851" s="380"/>
      <c r="H851" s="380">
        <v>17665435181</v>
      </c>
      <c r="I851" s="380" t="s">
        <v>1566</v>
      </c>
      <c r="J851" s="95" t="s">
        <v>109</v>
      </c>
      <c r="K851" s="95"/>
      <c r="L851" s="378" t="s">
        <v>1655</v>
      </c>
      <c r="M851" s="87" t="s">
        <v>1650</v>
      </c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124"/>
      <c r="AB851" s="6"/>
    </row>
    <row r="852" ht="18" customHeight="1" spans="2:28">
      <c r="B852" s="379" t="s">
        <v>1657</v>
      </c>
      <c r="C852" s="380">
        <v>474324617</v>
      </c>
      <c r="D852" s="380" t="s">
        <v>1658</v>
      </c>
      <c r="E852" s="380">
        <v>17136866607</v>
      </c>
      <c r="F852" s="380" t="s">
        <v>107</v>
      </c>
      <c r="G852" s="380"/>
      <c r="H852" s="380">
        <v>13422075559</v>
      </c>
      <c r="I852" s="380" t="s">
        <v>1570</v>
      </c>
      <c r="J852" s="95" t="s">
        <v>29</v>
      </c>
      <c r="K852" s="95"/>
      <c r="L852" s="378" t="s">
        <v>1657</v>
      </c>
      <c r="M852" s="87" t="s">
        <v>1650</v>
      </c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124"/>
      <c r="AB852" s="6"/>
    </row>
    <row r="853" ht="18" customHeight="1" spans="2:28">
      <c r="B853" s="379" t="s">
        <v>1659</v>
      </c>
      <c r="C853" s="380">
        <v>297158166</v>
      </c>
      <c r="D853" s="380" t="s">
        <v>1660</v>
      </c>
      <c r="E853" s="380">
        <v>17136866812</v>
      </c>
      <c r="F853" s="380" t="s">
        <v>107</v>
      </c>
      <c r="G853" s="380"/>
      <c r="H853" s="380">
        <v>13632223538</v>
      </c>
      <c r="I853" s="380" t="s">
        <v>1570</v>
      </c>
      <c r="J853" s="95" t="s">
        <v>367</v>
      </c>
      <c r="K853" s="95"/>
      <c r="L853" s="378" t="s">
        <v>1659</v>
      </c>
      <c r="M853" s="87" t="s">
        <v>1650</v>
      </c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124"/>
      <c r="AB853" s="6"/>
    </row>
    <row r="854" ht="18" customHeight="1" spans="2:28">
      <c r="B854" s="379" t="s">
        <v>1661</v>
      </c>
      <c r="C854" s="380">
        <v>121260668</v>
      </c>
      <c r="D854" s="380" t="s">
        <v>1662</v>
      </c>
      <c r="E854" s="380">
        <v>17136866681</v>
      </c>
      <c r="F854" s="380" t="s">
        <v>107</v>
      </c>
      <c r="G854" s="380"/>
      <c r="H854" s="380">
        <v>13422075559</v>
      </c>
      <c r="I854" s="380" t="s">
        <v>1570</v>
      </c>
      <c r="J854" s="95" t="s">
        <v>29</v>
      </c>
      <c r="K854" s="95"/>
      <c r="L854" s="378" t="s">
        <v>1661</v>
      </c>
      <c r="M854" s="87" t="s">
        <v>1650</v>
      </c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124"/>
      <c r="AB854" s="6"/>
    </row>
    <row r="855" ht="18" customHeight="1" spans="2:28">
      <c r="B855" s="379" t="s">
        <v>1663</v>
      </c>
      <c r="C855" s="380">
        <v>114664646</v>
      </c>
      <c r="D855" s="380" t="s">
        <v>1664</v>
      </c>
      <c r="E855" s="380">
        <v>16572879520</v>
      </c>
      <c r="F855" s="380" t="s">
        <v>27</v>
      </c>
      <c r="G855" s="380"/>
      <c r="H855" s="380">
        <v>16602049418</v>
      </c>
      <c r="I855" s="380" t="s">
        <v>1621</v>
      </c>
      <c r="J855" s="95" t="s">
        <v>109</v>
      </c>
      <c r="K855" s="95"/>
      <c r="L855" s="383" t="s">
        <v>1663</v>
      </c>
      <c r="M855" s="87" t="s">
        <v>1665</v>
      </c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124"/>
      <c r="AB855" s="6"/>
    </row>
    <row r="856" ht="18" customHeight="1" spans="2:28">
      <c r="B856" s="379" t="s">
        <v>1666</v>
      </c>
      <c r="C856" s="380">
        <v>157450628</v>
      </c>
      <c r="D856" s="380" t="s">
        <v>1667</v>
      </c>
      <c r="E856" s="380">
        <v>16741725458</v>
      </c>
      <c r="F856" s="380" t="s">
        <v>27</v>
      </c>
      <c r="G856" s="380"/>
      <c r="H856" s="380">
        <v>18327671812</v>
      </c>
      <c r="I856" s="380" t="s">
        <v>1668</v>
      </c>
      <c r="J856" s="387" t="s">
        <v>103</v>
      </c>
      <c r="K856" s="95"/>
      <c r="L856" s="378" t="s">
        <v>1666</v>
      </c>
      <c r="M856" s="87" t="s">
        <v>1669</v>
      </c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124"/>
      <c r="AB856" s="6"/>
    </row>
    <row r="857" ht="18" customHeight="1" spans="2:28">
      <c r="B857" s="379" t="s">
        <v>1670</v>
      </c>
      <c r="C857" s="380">
        <v>807905473</v>
      </c>
      <c r="D857" s="380" t="s">
        <v>1671</v>
      </c>
      <c r="E857" s="380">
        <v>16741725534</v>
      </c>
      <c r="F857" s="380" t="s">
        <v>27</v>
      </c>
      <c r="G857" s="380"/>
      <c r="H857" s="380">
        <v>18327671812</v>
      </c>
      <c r="I857" s="380" t="s">
        <v>1668</v>
      </c>
      <c r="J857" s="388" t="s">
        <v>29</v>
      </c>
      <c r="K857" s="95"/>
      <c r="L857" s="378" t="s">
        <v>1670</v>
      </c>
      <c r="M857" s="87" t="s">
        <v>1669</v>
      </c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124"/>
      <c r="AB857" s="6"/>
    </row>
    <row r="858" ht="18" customHeight="1" spans="2:28">
      <c r="B858" s="379" t="s">
        <v>1672</v>
      </c>
      <c r="C858" s="380">
        <v>567718451</v>
      </c>
      <c r="D858" s="380" t="s">
        <v>1673</v>
      </c>
      <c r="E858" s="380">
        <v>16572877614</v>
      </c>
      <c r="F858" s="380" t="s">
        <v>27</v>
      </c>
      <c r="G858" s="380"/>
      <c r="H858" s="380">
        <v>16602049418</v>
      </c>
      <c r="I858" s="380" t="s">
        <v>1621</v>
      </c>
      <c r="J858" s="389" t="s">
        <v>109</v>
      </c>
      <c r="K858" s="95"/>
      <c r="L858" s="378" t="s">
        <v>1672</v>
      </c>
      <c r="M858" s="87" t="s">
        <v>1674</v>
      </c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124"/>
      <c r="AB858" s="6"/>
    </row>
    <row r="859" ht="18" customHeight="1" spans="2:28">
      <c r="B859" s="379" t="s">
        <v>1675</v>
      </c>
      <c r="C859" s="380">
        <v>627709021</v>
      </c>
      <c r="D859" s="380" t="s">
        <v>1676</v>
      </c>
      <c r="E859" s="380">
        <v>16572879512</v>
      </c>
      <c r="F859" s="380" t="s">
        <v>27</v>
      </c>
      <c r="G859" s="380"/>
      <c r="H859" s="380">
        <v>16602049418</v>
      </c>
      <c r="I859" s="380" t="s">
        <v>1621</v>
      </c>
      <c r="J859" s="389" t="s">
        <v>109</v>
      </c>
      <c r="K859" s="95"/>
      <c r="L859" s="378" t="s">
        <v>1675</v>
      </c>
      <c r="M859" s="87" t="s">
        <v>1674</v>
      </c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124"/>
      <c r="AB859" s="6"/>
    </row>
    <row r="860" ht="18" customHeight="1" spans="2:28">
      <c r="B860" s="379" t="s">
        <v>1677</v>
      </c>
      <c r="C860" s="380">
        <v>891084272</v>
      </c>
      <c r="D860" s="380" t="s">
        <v>1678</v>
      </c>
      <c r="E860" s="380">
        <v>16572879514</v>
      </c>
      <c r="F860" s="380" t="s">
        <v>27</v>
      </c>
      <c r="G860" s="380"/>
      <c r="H860" s="380">
        <v>16602049418</v>
      </c>
      <c r="I860" s="380" t="s">
        <v>1621</v>
      </c>
      <c r="J860" s="389" t="s">
        <v>109</v>
      </c>
      <c r="K860" s="95"/>
      <c r="L860" s="378" t="s">
        <v>1677</v>
      </c>
      <c r="M860" s="87" t="s">
        <v>1674</v>
      </c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124"/>
      <c r="AB860" s="6"/>
    </row>
    <row r="861" ht="18" customHeight="1" spans="2:28">
      <c r="B861" s="379" t="s">
        <v>1679</v>
      </c>
      <c r="C861" s="380">
        <v>913725967</v>
      </c>
      <c r="D861" s="380" t="s">
        <v>1680</v>
      </c>
      <c r="E861" s="380">
        <v>16572877629</v>
      </c>
      <c r="F861" s="380" t="s">
        <v>27</v>
      </c>
      <c r="G861" s="380"/>
      <c r="H861" s="380">
        <v>17520439418</v>
      </c>
      <c r="I861" s="380" t="s">
        <v>1621</v>
      </c>
      <c r="J861" s="390" t="s">
        <v>285</v>
      </c>
      <c r="K861" s="95"/>
      <c r="L861" s="378" t="s">
        <v>1679</v>
      </c>
      <c r="M861" s="87" t="s">
        <v>1674</v>
      </c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124"/>
      <c r="AB861" s="6"/>
    </row>
    <row r="862" ht="18" customHeight="1" spans="2:27">
      <c r="B862" s="379" t="s">
        <v>1681</v>
      </c>
      <c r="C862" s="380">
        <v>492748118</v>
      </c>
      <c r="D862" s="380" t="s">
        <v>1682</v>
      </c>
      <c r="E862" s="380">
        <v>16572203189</v>
      </c>
      <c r="F862" s="380" t="s">
        <v>27</v>
      </c>
      <c r="G862" s="380"/>
      <c r="H862" s="380">
        <v>17720254512</v>
      </c>
      <c r="I862" s="380" t="s">
        <v>1683</v>
      </c>
      <c r="J862" s="391" t="s">
        <v>294</v>
      </c>
      <c r="K862" s="95"/>
      <c r="L862" s="378" t="s">
        <v>1681</v>
      </c>
      <c r="M862" s="87" t="s">
        <v>1674</v>
      </c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124"/>
    </row>
    <row r="863" ht="18" customHeight="1" spans="2:27">
      <c r="B863" s="379" t="s">
        <v>1684</v>
      </c>
      <c r="C863" s="380">
        <v>183471262</v>
      </c>
      <c r="D863" s="380" t="s">
        <v>1685</v>
      </c>
      <c r="E863" s="380">
        <v>17135328634</v>
      </c>
      <c r="F863" s="380" t="s">
        <v>27</v>
      </c>
      <c r="G863" s="380"/>
      <c r="H863" s="380">
        <v>17720254512</v>
      </c>
      <c r="I863" s="380" t="s">
        <v>1683</v>
      </c>
      <c r="J863" s="391" t="s">
        <v>294</v>
      </c>
      <c r="K863" s="95"/>
      <c r="L863" s="378" t="s">
        <v>1684</v>
      </c>
      <c r="M863" s="87" t="s">
        <v>1674</v>
      </c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124"/>
    </row>
    <row r="864" ht="18" customHeight="1" spans="2:27">
      <c r="B864" s="379" t="s">
        <v>1686</v>
      </c>
      <c r="C864" s="380">
        <v>172079884</v>
      </c>
      <c r="D864" s="380" t="s">
        <v>1687</v>
      </c>
      <c r="E864" s="380">
        <v>16572204405</v>
      </c>
      <c r="F864" s="380" t="s">
        <v>27</v>
      </c>
      <c r="G864" s="380"/>
      <c r="H864" s="380">
        <v>17720254512</v>
      </c>
      <c r="I864" s="380" t="s">
        <v>1683</v>
      </c>
      <c r="J864" s="387" t="s">
        <v>103</v>
      </c>
      <c r="K864" s="95"/>
      <c r="L864" s="378" t="s">
        <v>1686</v>
      </c>
      <c r="M864" s="87" t="s">
        <v>1674</v>
      </c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124"/>
    </row>
    <row r="865" ht="18" customHeight="1" spans="2:27">
      <c r="B865" s="379" t="s">
        <v>1052</v>
      </c>
      <c r="C865" s="380">
        <v>837522475</v>
      </c>
      <c r="D865" s="380" t="s">
        <v>1053</v>
      </c>
      <c r="E865" s="380">
        <v>16741725462</v>
      </c>
      <c r="F865" s="380" t="s">
        <v>27</v>
      </c>
      <c r="G865" s="380">
        <v>1000</v>
      </c>
      <c r="H865" s="380">
        <v>13545472582</v>
      </c>
      <c r="I865" s="380" t="s">
        <v>370</v>
      </c>
      <c r="J865" s="387" t="s">
        <v>285</v>
      </c>
      <c r="K865" s="95"/>
      <c r="L865" s="378" t="s">
        <v>1052</v>
      </c>
      <c r="M865" s="87" t="s">
        <v>1843</v>
      </c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124"/>
    </row>
    <row r="866" ht="18" customHeight="1" spans="2:27">
      <c r="B866" s="379" t="s">
        <v>1054</v>
      </c>
      <c r="C866" s="380">
        <v>739010982</v>
      </c>
      <c r="D866" s="380" t="s">
        <v>1055</v>
      </c>
      <c r="E866" s="380">
        <v>16741725465</v>
      </c>
      <c r="F866" s="380" t="s">
        <v>27</v>
      </c>
      <c r="G866" s="380">
        <v>1000</v>
      </c>
      <c r="H866" s="380">
        <v>13545472582</v>
      </c>
      <c r="I866" s="380" t="s">
        <v>370</v>
      </c>
      <c r="J866" s="387" t="s">
        <v>285</v>
      </c>
      <c r="K866" s="95"/>
      <c r="L866" s="378" t="s">
        <v>1054</v>
      </c>
      <c r="M866" s="87" t="s">
        <v>1843</v>
      </c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124"/>
    </row>
    <row r="867" ht="18" customHeight="1" spans="2:28">
      <c r="B867" s="379" t="s">
        <v>1056</v>
      </c>
      <c r="C867" s="380">
        <v>437157364</v>
      </c>
      <c r="D867" s="380" t="s">
        <v>1057</v>
      </c>
      <c r="E867" s="380">
        <v>16741725480</v>
      </c>
      <c r="F867" s="380" t="s">
        <v>27</v>
      </c>
      <c r="G867" s="380">
        <v>1000</v>
      </c>
      <c r="H867" s="380">
        <v>13545472582</v>
      </c>
      <c r="I867" s="380" t="s">
        <v>370</v>
      </c>
      <c r="J867" s="387" t="s">
        <v>285</v>
      </c>
      <c r="K867" s="95"/>
      <c r="L867" s="378" t="s">
        <v>1056</v>
      </c>
      <c r="M867" s="87" t="s">
        <v>1843</v>
      </c>
      <c r="N867" s="6"/>
      <c r="O867" s="6"/>
      <c r="P867" s="6"/>
      <c r="Q867" s="6"/>
      <c r="R867" s="6"/>
      <c r="S867" s="6"/>
      <c r="T867" s="6"/>
      <c r="U867" s="6"/>
      <c r="V867" s="124"/>
      <c r="W867" s="11"/>
      <c r="X867" s="6"/>
      <c r="Y867" s="6"/>
      <c r="Z867" s="6"/>
      <c r="AA867" s="6"/>
      <c r="AB867" s="6"/>
    </row>
    <row r="868" ht="18" customHeight="1" spans="2:20">
      <c r="B868" s="379" t="s">
        <v>1061</v>
      </c>
      <c r="C868" s="380">
        <v>265847668</v>
      </c>
      <c r="D868" s="380" t="s">
        <v>1062</v>
      </c>
      <c r="E868" s="380">
        <v>16741725495</v>
      </c>
      <c r="F868" s="380" t="s">
        <v>27</v>
      </c>
      <c r="G868" s="380">
        <v>1000</v>
      </c>
      <c r="H868" s="380">
        <v>13545472582</v>
      </c>
      <c r="I868" s="380" t="s">
        <v>370</v>
      </c>
      <c r="J868" s="387" t="s">
        <v>285</v>
      </c>
      <c r="K868" s="95" t="s">
        <v>371</v>
      </c>
      <c r="L868" s="378" t="s">
        <v>1061</v>
      </c>
      <c r="M868" s="87" t="s">
        <v>1844</v>
      </c>
      <c r="N868" s="6"/>
      <c r="O868" s="6"/>
      <c r="P868" s="6"/>
      <c r="Q868" s="6"/>
      <c r="R868" s="6"/>
      <c r="S868" s="6"/>
      <c r="T868" s="6"/>
    </row>
    <row r="869" ht="18" customHeight="1" spans="2:20">
      <c r="B869" s="379" t="s">
        <v>1065</v>
      </c>
      <c r="C869" s="380">
        <v>564544238</v>
      </c>
      <c r="D869" s="380" t="s">
        <v>1066</v>
      </c>
      <c r="E869" s="380">
        <v>16741725499</v>
      </c>
      <c r="F869" s="380" t="s">
        <v>27</v>
      </c>
      <c r="G869" s="380">
        <v>1000</v>
      </c>
      <c r="H869" s="380">
        <v>13545472582</v>
      </c>
      <c r="I869" s="380" t="s">
        <v>370</v>
      </c>
      <c r="J869" s="387" t="s">
        <v>285</v>
      </c>
      <c r="K869" s="95" t="s">
        <v>371</v>
      </c>
      <c r="L869" s="378" t="s">
        <v>1065</v>
      </c>
      <c r="M869" s="87" t="s">
        <v>1843</v>
      </c>
      <c r="N869" s="6"/>
      <c r="O869" s="6"/>
      <c r="P869" s="6"/>
      <c r="Q869" s="6"/>
      <c r="R869" s="6"/>
      <c r="S869" s="6"/>
      <c r="T869" s="6"/>
    </row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</sheetData>
  <autoFilter ref="B2:AB123">
    <extLst/>
  </autoFilter>
  <conditionalFormatting sqref="L30">
    <cfRule type="duplicateValues" dxfId="0" priority="1"/>
  </conditionalFormatting>
  <conditionalFormatting sqref="L33">
    <cfRule type="duplicateValues" dxfId="0" priority="2"/>
  </conditionalFormatting>
  <conditionalFormatting sqref="L39">
    <cfRule type="duplicateValues" dxfId="0" priority="3"/>
  </conditionalFormatting>
  <conditionalFormatting sqref="L47">
    <cfRule type="duplicateValues" dxfId="0" priority="4"/>
  </conditionalFormatting>
  <conditionalFormatting sqref="L53">
    <cfRule type="duplicateValues" dxfId="0" priority="5"/>
  </conditionalFormatting>
  <conditionalFormatting sqref="L60">
    <cfRule type="duplicateValues" dxfId="0" priority="7"/>
  </conditionalFormatting>
  <conditionalFormatting sqref="L63">
    <cfRule type="duplicateValues" dxfId="0" priority="8"/>
  </conditionalFormatting>
  <conditionalFormatting sqref="L68">
    <cfRule type="duplicateValues" dxfId="0" priority="9"/>
  </conditionalFormatting>
  <conditionalFormatting sqref="L71">
    <cfRule type="duplicateValues" dxfId="0" priority="17"/>
  </conditionalFormatting>
  <conditionalFormatting sqref="L75">
    <cfRule type="duplicateValues" dxfId="0" priority="16"/>
  </conditionalFormatting>
  <conditionalFormatting sqref="L81">
    <cfRule type="duplicateValues" dxfId="0" priority="11"/>
  </conditionalFormatting>
  <conditionalFormatting sqref="L82">
    <cfRule type="duplicateValues" dxfId="0" priority="10"/>
  </conditionalFormatting>
  <conditionalFormatting sqref="L87">
    <cfRule type="duplicateValues" dxfId="0" priority="13"/>
  </conditionalFormatting>
  <conditionalFormatting sqref="L90">
    <cfRule type="duplicateValues" dxfId="0" priority="14"/>
  </conditionalFormatting>
  <conditionalFormatting sqref="L92">
    <cfRule type="duplicateValues" dxfId="0" priority="15"/>
  </conditionalFormatting>
  <conditionalFormatting sqref="L96">
    <cfRule type="duplicateValues" dxfId="0" priority="19"/>
  </conditionalFormatting>
  <conditionalFormatting sqref="L102">
    <cfRule type="duplicateValues" dxfId="0" priority="21"/>
  </conditionalFormatting>
  <conditionalFormatting sqref="L105">
    <cfRule type="duplicateValues" dxfId="0" priority="20"/>
  </conditionalFormatting>
  <conditionalFormatting sqref="L111">
    <cfRule type="duplicateValues" dxfId="0" priority="23"/>
  </conditionalFormatting>
  <conditionalFormatting sqref="L117">
    <cfRule type="duplicateValues" dxfId="0" priority="26"/>
  </conditionalFormatting>
  <conditionalFormatting sqref="L119">
    <cfRule type="duplicateValues" dxfId="0" priority="25"/>
  </conditionalFormatting>
  <conditionalFormatting sqref="L121">
    <cfRule type="duplicateValues" dxfId="0" priority="24"/>
  </conditionalFormatting>
  <conditionalFormatting sqref="L56:L57">
    <cfRule type="duplicateValues" dxfId="0" priority="6"/>
  </conditionalFormatting>
  <conditionalFormatting sqref="L84:L85">
    <cfRule type="duplicateValues" dxfId="0" priority="12"/>
  </conditionalFormatting>
  <conditionalFormatting sqref="L98:L100">
    <cfRule type="duplicateValues" dxfId="0" priority="18"/>
  </conditionalFormatting>
  <conditionalFormatting sqref="L107:L108">
    <cfRule type="duplicateValues" dxfId="0" priority="22"/>
  </conditionalFormatting>
  <conditionalFormatting sqref="L1:L29 L118 L120 L122:L1048576 L112:L116 L109:L110 L103:L104 L106 L97 L101 L72:L74 L76:L80 L93:L95 L91 L88:L89 L86 L83 L69:L70 L64:L67 L61:L62 L58:L59 L54:L55 L48:L52 L40:L46 L34:L38 L31:L32">
    <cfRule type="duplicateValues" dxfId="0" priority="27"/>
  </conditionalFormatting>
  <pageMargins left="0.7" right="0.7" top="0.75" bottom="0.75" header="0.3" footer="0.3"/>
  <pageSetup paperSize="513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68"/>
  <sheetViews>
    <sheetView showGridLines="0" zoomScale="90" zoomScaleNormal="90" workbookViewId="0">
      <pane ySplit="2" topLeftCell="A651" activePane="bottomLeft" state="frozen"/>
      <selection/>
      <selection pane="bottomLeft" activeCell="B1" sqref="B$1:H$1048576"/>
    </sheetView>
  </sheetViews>
  <sheetFormatPr defaultColWidth="12.6283185840708" defaultRowHeight="13.85"/>
  <cols>
    <col min="1" max="1" width="1.6283185840708" style="1" customWidth="1"/>
    <col min="2" max="2" width="22.2477876106195" style="5" hidden="1" customWidth="1"/>
    <col min="3" max="3" width="11.1238938053097" style="6" hidden="1" customWidth="1"/>
    <col min="4" max="4" width="16.1238938053097" style="6" hidden="1" customWidth="1"/>
    <col min="5" max="5" width="13.1238938053097" style="6" hidden="1" customWidth="1"/>
    <col min="6" max="6" width="10.3716814159292" style="6" hidden="1" customWidth="1"/>
    <col min="7" max="7" width="7.50442477876106" style="6" hidden="1" customWidth="1"/>
    <col min="8" max="8" width="13.8761061946903" style="6" hidden="1" customWidth="1"/>
    <col min="9" max="9" width="6.6283185840708" style="6" customWidth="1"/>
    <col min="10" max="10" width="9.6283185840708" style="6" customWidth="1"/>
    <col min="11" max="11" width="8.6283185840708" style="7" customWidth="1"/>
    <col min="12" max="12" width="22.8761061946903" style="8" customWidth="1"/>
    <col min="13" max="14" width="12.6283185840708" style="8" customWidth="1"/>
    <col min="15" max="17" width="12.6283185840708" style="4" customWidth="1"/>
    <col min="18" max="18" width="12.8761061946903" style="4" customWidth="1"/>
    <col min="19" max="19" width="12.6283185840708" style="4" customWidth="1"/>
    <col min="20" max="20" width="13.2477876106195" style="4" customWidth="1"/>
    <col min="21" max="21" width="16.7522123893805" style="4" customWidth="1"/>
    <col min="22" max="22" width="12.8761061946903" style="4" customWidth="1"/>
    <col min="23" max="23" width="12.6283185840708" style="4" customWidth="1"/>
    <col min="24" max="24" width="8.6283185840708" style="9" customWidth="1"/>
    <col min="25" max="25" width="9.6283185840708" style="4" customWidth="1"/>
    <col min="26" max="26" width="10.6283185840708" style="4" customWidth="1"/>
    <col min="27" max="27" width="11.6283185840708" style="10" customWidth="1"/>
    <col min="28" max="28" width="45.8761061946903" style="11" customWidth="1"/>
    <col min="29" max="16384" width="12.6283185840708" style="6"/>
  </cols>
  <sheetData>
    <row r="1" ht="9.95" customHeight="1"/>
    <row r="2" ht="35.1" customHeight="1" spans="2:28"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3" t="s">
        <v>5</v>
      </c>
      <c r="H2" s="13" t="s">
        <v>6</v>
      </c>
      <c r="I2" s="26" t="s">
        <v>7</v>
      </c>
      <c r="J2" s="27" t="s">
        <v>8</v>
      </c>
      <c r="K2" s="28" t="s">
        <v>9</v>
      </c>
      <c r="L2" s="28" t="s">
        <v>0</v>
      </c>
      <c r="M2" s="29" t="s">
        <v>10</v>
      </c>
      <c r="N2" s="29" t="s">
        <v>11</v>
      </c>
      <c r="O2" s="30" t="s">
        <v>12</v>
      </c>
      <c r="P2" s="30" t="s">
        <v>13</v>
      </c>
      <c r="Q2" s="30" t="s">
        <v>14</v>
      </c>
      <c r="R2" s="30" t="s">
        <v>15</v>
      </c>
      <c r="S2" s="30" t="s">
        <v>16</v>
      </c>
      <c r="T2" s="30" t="s">
        <v>17</v>
      </c>
      <c r="U2" s="30" t="s">
        <v>18</v>
      </c>
      <c r="V2" s="30" t="s">
        <v>19</v>
      </c>
      <c r="W2" s="30" t="s">
        <v>20</v>
      </c>
      <c r="X2" s="62" t="s">
        <v>21</v>
      </c>
      <c r="Y2" s="30" t="s">
        <v>22</v>
      </c>
      <c r="Z2" s="30" t="s">
        <v>23</v>
      </c>
      <c r="AA2" s="80" t="s">
        <v>24</v>
      </c>
      <c r="AB2" s="11" t="s">
        <v>1688</v>
      </c>
    </row>
    <row r="3" ht="18" customHeight="1" spans="2:28">
      <c r="B3" s="14" t="s">
        <v>45</v>
      </c>
      <c r="C3" s="15">
        <v>298391875</v>
      </c>
      <c r="D3" s="15" t="s">
        <v>46</v>
      </c>
      <c r="E3" s="15">
        <v>16741725664</v>
      </c>
      <c r="F3" s="15" t="s">
        <v>27</v>
      </c>
      <c r="G3" s="15">
        <v>1000</v>
      </c>
      <c r="H3" s="15">
        <v>19172865290</v>
      </c>
      <c r="I3" s="15" t="s">
        <v>28</v>
      </c>
      <c r="J3" s="31" t="s">
        <v>29</v>
      </c>
      <c r="K3" s="32" t="s">
        <v>30</v>
      </c>
      <c r="L3" s="14" t="s">
        <v>45</v>
      </c>
      <c r="M3" s="33">
        <v>100.41</v>
      </c>
      <c r="N3" s="33">
        <v>0</v>
      </c>
      <c r="O3" s="34">
        <v>4996</v>
      </c>
      <c r="P3" s="34">
        <v>29.96</v>
      </c>
      <c r="Q3" s="34">
        <v>4996</v>
      </c>
      <c r="R3" s="63">
        <f t="shared" ref="R3:R51" si="0">M3+Q3-P3</f>
        <v>5066.45</v>
      </c>
      <c r="S3" s="64">
        <v>0</v>
      </c>
      <c r="T3" s="63"/>
      <c r="U3" s="63"/>
      <c r="V3" s="63">
        <f t="shared" ref="V3:V51" si="1">R3-S3</f>
        <v>5066.45</v>
      </c>
      <c r="W3" s="63">
        <f t="shared" ref="W3:W51" si="2">N3+O3-Q3</f>
        <v>0</v>
      </c>
      <c r="X3" s="65">
        <v>0.5</v>
      </c>
      <c r="Y3" s="18" t="str">
        <f t="shared" ref="Y3:Y51" si="3">IF(X3=0.5,IF(V3&lt;=1000,5000,IF(AND(V3&gt;1000,V3&lt;=2000),4000,IF(V3&gt;2000,""))),IF(X3=10,8000,IF(X3=100,9000)))</f>
        <v/>
      </c>
      <c r="Z3" s="18" t="s">
        <v>31</v>
      </c>
      <c r="AA3" s="81">
        <v>43900</v>
      </c>
      <c r="AB3" s="407" t="s">
        <v>1845</v>
      </c>
    </row>
    <row r="4" ht="18" customHeight="1" spans="2:28">
      <c r="B4" s="14" t="s">
        <v>47</v>
      </c>
      <c r="C4" s="15">
        <v>873501608</v>
      </c>
      <c r="D4" s="15" t="s">
        <v>48</v>
      </c>
      <c r="E4" s="15">
        <v>16741725699</v>
      </c>
      <c r="F4" s="15" t="s">
        <v>27</v>
      </c>
      <c r="G4" s="15">
        <v>1000</v>
      </c>
      <c r="H4" s="15">
        <v>19172865290</v>
      </c>
      <c r="I4" s="15" t="s">
        <v>28</v>
      </c>
      <c r="J4" s="31" t="s">
        <v>29</v>
      </c>
      <c r="K4" s="32" t="s">
        <v>30</v>
      </c>
      <c r="L4" s="14" t="s">
        <v>47</v>
      </c>
      <c r="M4" s="33">
        <v>100.26</v>
      </c>
      <c r="N4" s="33">
        <v>0</v>
      </c>
      <c r="O4" s="34">
        <v>4693</v>
      </c>
      <c r="P4" s="34">
        <v>28.13</v>
      </c>
      <c r="Q4" s="34">
        <v>4693</v>
      </c>
      <c r="R4" s="63">
        <f t="shared" si="0"/>
        <v>4765.13</v>
      </c>
      <c r="S4" s="64">
        <v>0</v>
      </c>
      <c r="T4" s="63"/>
      <c r="U4" s="63"/>
      <c r="V4" s="63">
        <f t="shared" si="1"/>
        <v>4765.13</v>
      </c>
      <c r="W4" s="63">
        <f t="shared" si="2"/>
        <v>0</v>
      </c>
      <c r="X4" s="65">
        <v>0.5</v>
      </c>
      <c r="Y4" s="18" t="str">
        <f t="shared" si="3"/>
        <v/>
      </c>
      <c r="Z4" s="18" t="s">
        <v>31</v>
      </c>
      <c r="AA4" s="81">
        <v>43900</v>
      </c>
      <c r="AB4" s="407" t="s">
        <v>1845</v>
      </c>
    </row>
    <row r="5" ht="18" customHeight="1" spans="2:28">
      <c r="B5" s="14" t="s">
        <v>49</v>
      </c>
      <c r="C5" s="15">
        <v>500975505</v>
      </c>
      <c r="D5" s="15" t="s">
        <v>50</v>
      </c>
      <c r="E5" s="15">
        <v>16741725701</v>
      </c>
      <c r="F5" s="15" t="s">
        <v>27</v>
      </c>
      <c r="G5" s="15">
        <v>1000</v>
      </c>
      <c r="H5" s="15">
        <v>19172865290</v>
      </c>
      <c r="I5" s="15" t="s">
        <v>28</v>
      </c>
      <c r="J5" s="31" t="s">
        <v>29</v>
      </c>
      <c r="K5" s="32" t="s">
        <v>30</v>
      </c>
      <c r="L5" s="14" t="s">
        <v>49</v>
      </c>
      <c r="M5" s="33">
        <v>100.7</v>
      </c>
      <c r="N5" s="33">
        <v>0</v>
      </c>
      <c r="O5" s="34">
        <v>4997</v>
      </c>
      <c r="P5" s="34">
        <v>29.97</v>
      </c>
      <c r="Q5" s="34">
        <v>4997</v>
      </c>
      <c r="R5" s="63">
        <f t="shared" si="0"/>
        <v>5067.73</v>
      </c>
      <c r="S5" s="64">
        <v>0</v>
      </c>
      <c r="T5" s="63"/>
      <c r="U5" s="63"/>
      <c r="V5" s="63">
        <f t="shared" si="1"/>
        <v>5067.73</v>
      </c>
      <c r="W5" s="63">
        <f t="shared" si="2"/>
        <v>0</v>
      </c>
      <c r="X5" s="65">
        <v>0.5</v>
      </c>
      <c r="Y5" s="18" t="str">
        <f t="shared" si="3"/>
        <v/>
      </c>
      <c r="Z5" s="18" t="s">
        <v>31</v>
      </c>
      <c r="AA5" s="81">
        <v>43900</v>
      </c>
      <c r="AB5" s="407" t="s">
        <v>1845</v>
      </c>
    </row>
    <row r="6" ht="18" customHeight="1" spans="2:28">
      <c r="B6" s="14" t="s">
        <v>51</v>
      </c>
      <c r="C6" s="15">
        <v>353187361</v>
      </c>
      <c r="D6" s="15" t="s">
        <v>52</v>
      </c>
      <c r="E6" s="15">
        <v>16741725702</v>
      </c>
      <c r="F6" s="15" t="s">
        <v>27</v>
      </c>
      <c r="G6" s="15">
        <v>1000</v>
      </c>
      <c r="H6" s="15">
        <v>19172865290</v>
      </c>
      <c r="I6" s="15" t="s">
        <v>28</v>
      </c>
      <c r="J6" s="31" t="s">
        <v>29</v>
      </c>
      <c r="K6" s="32" t="s">
        <v>30</v>
      </c>
      <c r="L6" s="14" t="s">
        <v>51</v>
      </c>
      <c r="M6" s="33">
        <v>100.75</v>
      </c>
      <c r="N6" s="33">
        <v>0</v>
      </c>
      <c r="O6" s="34">
        <v>4392</v>
      </c>
      <c r="P6" s="34">
        <v>26.32</v>
      </c>
      <c r="Q6" s="34">
        <v>4392</v>
      </c>
      <c r="R6" s="63">
        <f t="shared" si="0"/>
        <v>4466.43</v>
      </c>
      <c r="S6" s="64">
        <v>4366</v>
      </c>
      <c r="T6" s="63"/>
      <c r="U6" s="63"/>
      <c r="V6" s="63">
        <f t="shared" si="1"/>
        <v>100.43</v>
      </c>
      <c r="W6" s="63">
        <f t="shared" si="2"/>
        <v>0</v>
      </c>
      <c r="X6" s="65">
        <v>0.5</v>
      </c>
      <c r="Y6" s="18">
        <f t="shared" si="3"/>
        <v>5000</v>
      </c>
      <c r="Z6" s="18" t="s">
        <v>31</v>
      </c>
      <c r="AA6" s="81">
        <v>43900</v>
      </c>
      <c r="AB6" s="8" t="s">
        <v>32</v>
      </c>
    </row>
    <row r="7" ht="18" customHeight="1" spans="2:28">
      <c r="B7" s="14" t="s">
        <v>57</v>
      </c>
      <c r="C7" s="15">
        <v>284498638</v>
      </c>
      <c r="D7" s="15" t="s">
        <v>58</v>
      </c>
      <c r="E7" s="15">
        <v>16741725707</v>
      </c>
      <c r="F7" s="15" t="s">
        <v>27</v>
      </c>
      <c r="G7" s="15">
        <v>1000</v>
      </c>
      <c r="H7" s="15">
        <v>19172865290</v>
      </c>
      <c r="I7" s="15" t="s">
        <v>28</v>
      </c>
      <c r="J7" s="31" t="s">
        <v>29</v>
      </c>
      <c r="K7" s="32" t="s">
        <v>30</v>
      </c>
      <c r="L7" s="14" t="s">
        <v>57</v>
      </c>
      <c r="M7" s="33">
        <v>100.48</v>
      </c>
      <c r="N7" s="33">
        <v>0</v>
      </c>
      <c r="O7" s="34">
        <v>4697</v>
      </c>
      <c r="P7" s="34">
        <v>28.17</v>
      </c>
      <c r="Q7" s="34">
        <v>4697</v>
      </c>
      <c r="R7" s="63">
        <f t="shared" si="0"/>
        <v>4769.31</v>
      </c>
      <c r="S7" s="64">
        <v>4669</v>
      </c>
      <c r="T7" s="63"/>
      <c r="U7" s="63"/>
      <c r="V7" s="63">
        <f t="shared" si="1"/>
        <v>100.31</v>
      </c>
      <c r="W7" s="63">
        <f t="shared" si="2"/>
        <v>0</v>
      </c>
      <c r="X7" s="65">
        <v>0.5</v>
      </c>
      <c r="Y7" s="18">
        <f t="shared" si="3"/>
        <v>5000</v>
      </c>
      <c r="Z7" s="18" t="s">
        <v>31</v>
      </c>
      <c r="AA7" s="81">
        <v>43900</v>
      </c>
      <c r="AB7" s="8" t="s">
        <v>32</v>
      </c>
    </row>
    <row r="8" ht="18" customHeight="1" spans="2:28">
      <c r="B8" s="14" t="s">
        <v>59</v>
      </c>
      <c r="C8" s="15">
        <v>425369820</v>
      </c>
      <c r="D8" s="15" t="s">
        <v>60</v>
      </c>
      <c r="E8" s="15">
        <v>16741725708</v>
      </c>
      <c r="F8" s="15" t="s">
        <v>27</v>
      </c>
      <c r="G8" s="15">
        <v>1000</v>
      </c>
      <c r="H8" s="15">
        <v>19172865290</v>
      </c>
      <c r="I8" s="15" t="s">
        <v>28</v>
      </c>
      <c r="J8" s="31" t="s">
        <v>29</v>
      </c>
      <c r="K8" s="32" t="s">
        <v>30</v>
      </c>
      <c r="L8" s="14" t="s">
        <v>59</v>
      </c>
      <c r="M8" s="33">
        <v>100.23</v>
      </c>
      <c r="N8" s="33">
        <v>0</v>
      </c>
      <c r="O8" s="34">
        <v>4997</v>
      </c>
      <c r="P8" s="34">
        <v>29.97</v>
      </c>
      <c r="Q8" s="34">
        <v>4997</v>
      </c>
      <c r="R8" s="63">
        <f t="shared" si="0"/>
        <v>5067.26</v>
      </c>
      <c r="S8" s="64">
        <v>0</v>
      </c>
      <c r="T8" s="63"/>
      <c r="U8" s="63"/>
      <c r="V8" s="63">
        <f t="shared" si="1"/>
        <v>5067.26</v>
      </c>
      <c r="W8" s="63">
        <f t="shared" si="2"/>
        <v>0</v>
      </c>
      <c r="X8" s="65">
        <v>0.5</v>
      </c>
      <c r="Y8" s="18" t="str">
        <f t="shared" si="3"/>
        <v/>
      </c>
      <c r="Z8" s="18" t="s">
        <v>31</v>
      </c>
      <c r="AA8" s="81">
        <v>43900</v>
      </c>
      <c r="AB8" s="407" t="s">
        <v>1845</v>
      </c>
    </row>
    <row r="9" ht="18" customHeight="1" spans="2:28">
      <c r="B9" s="14" t="s">
        <v>61</v>
      </c>
      <c r="C9" s="15">
        <v>676743211</v>
      </c>
      <c r="D9" s="15" t="s">
        <v>62</v>
      </c>
      <c r="E9" s="15">
        <v>16741725709</v>
      </c>
      <c r="F9" s="15" t="s">
        <v>27</v>
      </c>
      <c r="G9" s="15">
        <v>1000</v>
      </c>
      <c r="H9" s="15">
        <v>19172865290</v>
      </c>
      <c r="I9" s="15" t="s">
        <v>28</v>
      </c>
      <c r="J9" s="31" t="s">
        <v>29</v>
      </c>
      <c r="K9" s="32" t="s">
        <v>30</v>
      </c>
      <c r="L9" s="14" t="s">
        <v>61</v>
      </c>
      <c r="M9" s="33">
        <v>100.99</v>
      </c>
      <c r="N9" s="33">
        <v>0</v>
      </c>
      <c r="O9" s="34">
        <v>4999</v>
      </c>
      <c r="P9" s="34">
        <v>29.99</v>
      </c>
      <c r="Q9" s="34">
        <v>4999</v>
      </c>
      <c r="R9" s="63">
        <f t="shared" si="0"/>
        <v>5070</v>
      </c>
      <c r="S9" s="64">
        <v>4970</v>
      </c>
      <c r="T9" s="63"/>
      <c r="U9" s="63"/>
      <c r="V9" s="63">
        <f t="shared" si="1"/>
        <v>100</v>
      </c>
      <c r="W9" s="63">
        <f t="shared" si="2"/>
        <v>0</v>
      </c>
      <c r="X9" s="65">
        <v>0.5</v>
      </c>
      <c r="Y9" s="18">
        <f t="shared" si="3"/>
        <v>5000</v>
      </c>
      <c r="Z9" s="18" t="s">
        <v>31</v>
      </c>
      <c r="AA9" s="81">
        <v>43900</v>
      </c>
      <c r="AB9" s="8" t="s">
        <v>32</v>
      </c>
    </row>
    <row r="10" ht="18" customHeight="1" spans="2:28">
      <c r="B10" s="14" t="s">
        <v>65</v>
      </c>
      <c r="C10" s="15">
        <v>739797100</v>
      </c>
      <c r="D10" s="15" t="s">
        <v>66</v>
      </c>
      <c r="E10" s="15">
        <v>16741725711</v>
      </c>
      <c r="F10" s="15" t="s">
        <v>27</v>
      </c>
      <c r="G10" s="15">
        <v>1000</v>
      </c>
      <c r="H10" s="15">
        <v>19172865290</v>
      </c>
      <c r="I10" s="15" t="s">
        <v>28</v>
      </c>
      <c r="J10" s="31" t="s">
        <v>29</v>
      </c>
      <c r="K10" s="32" t="s">
        <v>30</v>
      </c>
      <c r="L10" s="14" t="s">
        <v>65</v>
      </c>
      <c r="M10" s="33">
        <v>100.85</v>
      </c>
      <c r="N10" s="33">
        <v>0</v>
      </c>
      <c r="O10" s="34">
        <v>4696</v>
      </c>
      <c r="P10" s="34">
        <v>28.16</v>
      </c>
      <c r="Q10" s="34">
        <v>4696</v>
      </c>
      <c r="R10" s="63">
        <f t="shared" si="0"/>
        <v>4768.69</v>
      </c>
      <c r="S10" s="64">
        <v>0</v>
      </c>
      <c r="T10" s="63"/>
      <c r="U10" s="63"/>
      <c r="V10" s="63">
        <f t="shared" si="1"/>
        <v>4768.69</v>
      </c>
      <c r="W10" s="63">
        <f t="shared" si="2"/>
        <v>0</v>
      </c>
      <c r="X10" s="65">
        <v>0.5</v>
      </c>
      <c r="Y10" s="18" t="str">
        <f t="shared" si="3"/>
        <v/>
      </c>
      <c r="Z10" s="18" t="s">
        <v>31</v>
      </c>
      <c r="AA10" s="81">
        <v>43900</v>
      </c>
      <c r="AB10" s="407" t="s">
        <v>1845</v>
      </c>
    </row>
    <row r="11" ht="18" customHeight="1" spans="2:28">
      <c r="B11" s="14" t="s">
        <v>69</v>
      </c>
      <c r="C11" s="15">
        <v>936895374</v>
      </c>
      <c r="D11" s="15" t="s">
        <v>70</v>
      </c>
      <c r="E11" s="15">
        <v>16741725713</v>
      </c>
      <c r="F11" s="15" t="s">
        <v>27</v>
      </c>
      <c r="G11" s="15">
        <v>1000</v>
      </c>
      <c r="H11" s="15">
        <v>19172865290</v>
      </c>
      <c r="I11" s="15" t="s">
        <v>28</v>
      </c>
      <c r="J11" s="31" t="s">
        <v>29</v>
      </c>
      <c r="K11" s="32" t="s">
        <v>30</v>
      </c>
      <c r="L11" s="14" t="s">
        <v>69</v>
      </c>
      <c r="M11" s="33">
        <v>100.47</v>
      </c>
      <c r="N11" s="33">
        <v>0</v>
      </c>
      <c r="O11" s="34">
        <v>4896</v>
      </c>
      <c r="P11" s="34">
        <v>29.36</v>
      </c>
      <c r="Q11" s="34">
        <v>4896</v>
      </c>
      <c r="R11" s="63">
        <f t="shared" si="0"/>
        <v>4967.11</v>
      </c>
      <c r="S11" s="64">
        <v>0</v>
      </c>
      <c r="T11" s="63"/>
      <c r="U11" s="63"/>
      <c r="V11" s="63">
        <f t="shared" si="1"/>
        <v>4967.11</v>
      </c>
      <c r="W11" s="63">
        <f t="shared" si="2"/>
        <v>0</v>
      </c>
      <c r="X11" s="65">
        <v>0.5</v>
      </c>
      <c r="Y11" s="18" t="str">
        <f t="shared" si="3"/>
        <v/>
      </c>
      <c r="Z11" s="18" t="s">
        <v>31</v>
      </c>
      <c r="AA11" s="81">
        <v>43900</v>
      </c>
      <c r="AB11" s="407" t="s">
        <v>1845</v>
      </c>
    </row>
    <row r="12" ht="18" customHeight="1" spans="2:28">
      <c r="B12" s="14" t="s">
        <v>71</v>
      </c>
      <c r="C12" s="15">
        <v>363536259</v>
      </c>
      <c r="D12" s="15" t="s">
        <v>72</v>
      </c>
      <c r="E12" s="15">
        <v>16741725714</v>
      </c>
      <c r="F12" s="15" t="s">
        <v>27</v>
      </c>
      <c r="G12" s="15">
        <v>1000</v>
      </c>
      <c r="H12" s="15">
        <v>19172865290</v>
      </c>
      <c r="I12" s="15" t="s">
        <v>28</v>
      </c>
      <c r="J12" s="31" t="s">
        <v>29</v>
      </c>
      <c r="K12" s="32" t="s">
        <v>30</v>
      </c>
      <c r="L12" s="14" t="s">
        <v>71</v>
      </c>
      <c r="M12" s="33">
        <v>100.25</v>
      </c>
      <c r="N12" s="33">
        <v>0</v>
      </c>
      <c r="O12" s="34">
        <v>4793</v>
      </c>
      <c r="P12" s="34">
        <v>28.73</v>
      </c>
      <c r="Q12" s="34">
        <v>4793</v>
      </c>
      <c r="R12" s="63">
        <f t="shared" si="0"/>
        <v>4864.52</v>
      </c>
      <c r="S12" s="64">
        <v>0</v>
      </c>
      <c r="T12" s="63"/>
      <c r="U12" s="63"/>
      <c r="V12" s="63">
        <f t="shared" si="1"/>
        <v>4864.52</v>
      </c>
      <c r="W12" s="63">
        <f t="shared" si="2"/>
        <v>0</v>
      </c>
      <c r="X12" s="65">
        <v>0.5</v>
      </c>
      <c r="Y12" s="18" t="str">
        <f t="shared" si="3"/>
        <v/>
      </c>
      <c r="Z12" s="18" t="s">
        <v>31</v>
      </c>
      <c r="AA12" s="81">
        <v>43900</v>
      </c>
      <c r="AB12" s="407" t="s">
        <v>1845</v>
      </c>
    </row>
    <row r="13" ht="18" customHeight="1" spans="2:28">
      <c r="B13" s="14" t="s">
        <v>73</v>
      </c>
      <c r="C13" s="15">
        <v>365504164</v>
      </c>
      <c r="D13" s="15" t="s">
        <v>74</v>
      </c>
      <c r="E13" s="15">
        <v>16741725715</v>
      </c>
      <c r="F13" s="15" t="s">
        <v>27</v>
      </c>
      <c r="G13" s="15">
        <v>1000</v>
      </c>
      <c r="H13" s="15">
        <v>19172865290</v>
      </c>
      <c r="I13" s="15" t="s">
        <v>28</v>
      </c>
      <c r="J13" s="31" t="s">
        <v>29</v>
      </c>
      <c r="K13" s="32" t="s">
        <v>30</v>
      </c>
      <c r="L13" s="14" t="s">
        <v>73</v>
      </c>
      <c r="M13" s="33">
        <v>100.64</v>
      </c>
      <c r="N13" s="33">
        <v>0</v>
      </c>
      <c r="O13" s="34">
        <v>4694</v>
      </c>
      <c r="P13" s="34">
        <v>28.14</v>
      </c>
      <c r="Q13" s="34">
        <v>4694</v>
      </c>
      <c r="R13" s="63">
        <f t="shared" si="0"/>
        <v>4766.5</v>
      </c>
      <c r="S13" s="64">
        <v>0</v>
      </c>
      <c r="T13" s="63"/>
      <c r="U13" s="63"/>
      <c r="V13" s="63">
        <f t="shared" si="1"/>
        <v>4766.5</v>
      </c>
      <c r="W13" s="63">
        <f t="shared" si="2"/>
        <v>0</v>
      </c>
      <c r="X13" s="65">
        <v>0.5</v>
      </c>
      <c r="Y13" s="18" t="str">
        <f t="shared" si="3"/>
        <v/>
      </c>
      <c r="Z13" s="18" t="s">
        <v>31</v>
      </c>
      <c r="AA13" s="81">
        <v>43900</v>
      </c>
      <c r="AB13" s="407" t="s">
        <v>1845</v>
      </c>
    </row>
    <row r="14" ht="18" customHeight="1" spans="2:28">
      <c r="B14" s="14" t="s">
        <v>75</v>
      </c>
      <c r="C14" s="15">
        <v>475298636</v>
      </c>
      <c r="D14" s="15" t="s">
        <v>76</v>
      </c>
      <c r="E14" s="15">
        <v>16741725716</v>
      </c>
      <c r="F14" s="15" t="s">
        <v>27</v>
      </c>
      <c r="G14" s="15">
        <v>1000</v>
      </c>
      <c r="H14" s="15">
        <v>19172865290</v>
      </c>
      <c r="I14" s="15" t="s">
        <v>28</v>
      </c>
      <c r="J14" s="31" t="s">
        <v>29</v>
      </c>
      <c r="K14" s="32" t="s">
        <v>30</v>
      </c>
      <c r="L14" s="14" t="s">
        <v>75</v>
      </c>
      <c r="M14" s="33">
        <v>100.07</v>
      </c>
      <c r="N14" s="33">
        <v>0</v>
      </c>
      <c r="O14" s="34">
        <v>4597</v>
      </c>
      <c r="P14" s="34">
        <v>27.57</v>
      </c>
      <c r="Q14" s="34">
        <v>4597</v>
      </c>
      <c r="R14" s="63">
        <f t="shared" si="0"/>
        <v>4669.5</v>
      </c>
      <c r="S14" s="64">
        <v>0</v>
      </c>
      <c r="T14" s="63"/>
      <c r="U14" s="63"/>
      <c r="V14" s="63">
        <f t="shared" si="1"/>
        <v>4669.5</v>
      </c>
      <c r="W14" s="63">
        <f t="shared" si="2"/>
        <v>0</v>
      </c>
      <c r="X14" s="65">
        <v>0.5</v>
      </c>
      <c r="Y14" s="18" t="str">
        <f t="shared" si="3"/>
        <v/>
      </c>
      <c r="Z14" s="18" t="s">
        <v>31</v>
      </c>
      <c r="AA14" s="81">
        <v>43900</v>
      </c>
      <c r="AB14" s="407" t="s">
        <v>1845</v>
      </c>
    </row>
    <row r="15" ht="18" customHeight="1" spans="2:28">
      <c r="B15" s="14" t="s">
        <v>77</v>
      </c>
      <c r="C15" s="15">
        <v>805964720</v>
      </c>
      <c r="D15" s="15" t="s">
        <v>78</v>
      </c>
      <c r="E15" s="15">
        <v>16741725717</v>
      </c>
      <c r="F15" s="15" t="s">
        <v>27</v>
      </c>
      <c r="G15" s="15">
        <v>1000</v>
      </c>
      <c r="H15" s="15">
        <v>19172865290</v>
      </c>
      <c r="I15" s="15" t="s">
        <v>28</v>
      </c>
      <c r="J15" s="31" t="s">
        <v>29</v>
      </c>
      <c r="K15" s="32" t="s">
        <v>30</v>
      </c>
      <c r="L15" s="14" t="s">
        <v>77</v>
      </c>
      <c r="M15" s="33">
        <v>100.86</v>
      </c>
      <c r="N15" s="33">
        <v>0</v>
      </c>
      <c r="O15" s="34">
        <v>4696</v>
      </c>
      <c r="P15" s="34">
        <v>28.16</v>
      </c>
      <c r="Q15" s="34">
        <v>4696</v>
      </c>
      <c r="R15" s="63">
        <f t="shared" si="0"/>
        <v>4768.7</v>
      </c>
      <c r="S15" s="64">
        <v>4668</v>
      </c>
      <c r="T15" s="63"/>
      <c r="U15" s="63"/>
      <c r="V15" s="63">
        <f t="shared" si="1"/>
        <v>100.7</v>
      </c>
      <c r="W15" s="63">
        <f t="shared" si="2"/>
        <v>0</v>
      </c>
      <c r="X15" s="65">
        <v>0.5</v>
      </c>
      <c r="Y15" s="18">
        <f t="shared" si="3"/>
        <v>5000</v>
      </c>
      <c r="Z15" s="18" t="s">
        <v>31</v>
      </c>
      <c r="AA15" s="81">
        <v>43900</v>
      </c>
      <c r="AB15" s="8" t="s">
        <v>32</v>
      </c>
    </row>
    <row r="16" ht="18" customHeight="1" spans="2:28">
      <c r="B16" s="14" t="s">
        <v>81</v>
      </c>
      <c r="C16" s="15">
        <v>266766977</v>
      </c>
      <c r="D16" s="15" t="s">
        <v>82</v>
      </c>
      <c r="E16" s="15">
        <v>16741725719</v>
      </c>
      <c r="F16" s="15" t="s">
        <v>27</v>
      </c>
      <c r="G16" s="15">
        <v>1000</v>
      </c>
      <c r="H16" s="15">
        <v>19172865290</v>
      </c>
      <c r="I16" s="15" t="s">
        <v>28</v>
      </c>
      <c r="J16" s="31" t="s">
        <v>29</v>
      </c>
      <c r="K16" s="32" t="s">
        <v>30</v>
      </c>
      <c r="L16" s="14" t="s">
        <v>81</v>
      </c>
      <c r="M16" s="33">
        <v>100.24</v>
      </c>
      <c r="N16" s="33">
        <v>0</v>
      </c>
      <c r="O16" s="34">
        <v>4796</v>
      </c>
      <c r="P16" s="34">
        <v>28.76</v>
      </c>
      <c r="Q16" s="34">
        <v>4796</v>
      </c>
      <c r="R16" s="63">
        <f t="shared" si="0"/>
        <v>4867.48</v>
      </c>
      <c r="S16" s="64">
        <v>0</v>
      </c>
      <c r="T16" s="63"/>
      <c r="U16" s="63"/>
      <c r="V16" s="63">
        <f t="shared" si="1"/>
        <v>4867.48</v>
      </c>
      <c r="W16" s="63">
        <f t="shared" si="2"/>
        <v>0</v>
      </c>
      <c r="X16" s="65">
        <v>0.5</v>
      </c>
      <c r="Y16" s="18" t="str">
        <f t="shared" si="3"/>
        <v/>
      </c>
      <c r="Z16" s="18" t="s">
        <v>31</v>
      </c>
      <c r="AA16" s="81">
        <v>43900</v>
      </c>
      <c r="AB16" s="407" t="s">
        <v>1845</v>
      </c>
    </row>
    <row r="17" ht="18" customHeight="1" spans="2:28">
      <c r="B17" s="14" t="s">
        <v>83</v>
      </c>
      <c r="C17" s="15">
        <v>352817377</v>
      </c>
      <c r="D17" s="15" t="s">
        <v>84</v>
      </c>
      <c r="E17" s="15">
        <v>16741725720</v>
      </c>
      <c r="F17" s="15" t="s">
        <v>27</v>
      </c>
      <c r="G17" s="15">
        <v>1000</v>
      </c>
      <c r="H17" s="15">
        <v>19172865290</v>
      </c>
      <c r="I17" s="15" t="s">
        <v>28</v>
      </c>
      <c r="J17" s="31" t="s">
        <v>29</v>
      </c>
      <c r="K17" s="32" t="s">
        <v>30</v>
      </c>
      <c r="L17" s="14" t="s">
        <v>83</v>
      </c>
      <c r="M17" s="33">
        <v>100.71</v>
      </c>
      <c r="N17" s="33">
        <v>0</v>
      </c>
      <c r="O17" s="34">
        <v>4999</v>
      </c>
      <c r="P17" s="34">
        <v>29.99</v>
      </c>
      <c r="Q17" s="34">
        <v>4999</v>
      </c>
      <c r="R17" s="63">
        <f t="shared" si="0"/>
        <v>5069.72</v>
      </c>
      <c r="S17" s="64">
        <v>4969</v>
      </c>
      <c r="T17" s="63"/>
      <c r="U17" s="63"/>
      <c r="V17" s="63">
        <f t="shared" si="1"/>
        <v>100.72</v>
      </c>
      <c r="W17" s="63">
        <f t="shared" si="2"/>
        <v>0</v>
      </c>
      <c r="X17" s="65">
        <v>0.5</v>
      </c>
      <c r="Y17" s="18">
        <f t="shared" si="3"/>
        <v>5000</v>
      </c>
      <c r="Z17" s="18" t="s">
        <v>31</v>
      </c>
      <c r="AA17" s="81">
        <v>43900</v>
      </c>
      <c r="AB17" s="8" t="s">
        <v>32</v>
      </c>
    </row>
    <row r="18" ht="18" customHeight="1" spans="2:28">
      <c r="B18" s="14" t="s">
        <v>85</v>
      </c>
      <c r="C18" s="15">
        <v>177622395</v>
      </c>
      <c r="D18" s="15" t="s">
        <v>86</v>
      </c>
      <c r="E18" s="15">
        <v>16741725722</v>
      </c>
      <c r="F18" s="15" t="s">
        <v>27</v>
      </c>
      <c r="G18" s="15">
        <v>1000</v>
      </c>
      <c r="H18" s="15">
        <v>19172865290</v>
      </c>
      <c r="I18" s="15" t="s">
        <v>28</v>
      </c>
      <c r="J18" s="31" t="s">
        <v>29</v>
      </c>
      <c r="K18" s="32" t="s">
        <v>30</v>
      </c>
      <c r="L18" s="14" t="s">
        <v>85</v>
      </c>
      <c r="M18" s="33">
        <v>100.56</v>
      </c>
      <c r="N18" s="33">
        <v>0</v>
      </c>
      <c r="O18" s="34">
        <v>4896</v>
      </c>
      <c r="P18" s="34">
        <v>29.36</v>
      </c>
      <c r="Q18" s="34">
        <v>4896</v>
      </c>
      <c r="R18" s="63">
        <f t="shared" si="0"/>
        <v>4967.2</v>
      </c>
      <c r="S18" s="64">
        <v>4867</v>
      </c>
      <c r="T18" s="63"/>
      <c r="U18" s="63"/>
      <c r="V18" s="63">
        <f t="shared" si="1"/>
        <v>100.2</v>
      </c>
      <c r="W18" s="63">
        <f t="shared" si="2"/>
        <v>0</v>
      </c>
      <c r="X18" s="65">
        <v>0.5</v>
      </c>
      <c r="Y18" s="18">
        <f t="shared" si="3"/>
        <v>5000</v>
      </c>
      <c r="Z18" s="18" t="s">
        <v>31</v>
      </c>
      <c r="AA18" s="81">
        <v>43900</v>
      </c>
      <c r="AB18" s="8" t="s">
        <v>32</v>
      </c>
    </row>
    <row r="19" ht="18" customHeight="1" spans="2:28">
      <c r="B19" s="14" t="s">
        <v>87</v>
      </c>
      <c r="C19" s="15">
        <v>725057097</v>
      </c>
      <c r="D19" s="15" t="s">
        <v>88</v>
      </c>
      <c r="E19" s="15">
        <v>16741725728</v>
      </c>
      <c r="F19" s="15" t="s">
        <v>27</v>
      </c>
      <c r="G19" s="15">
        <v>1000</v>
      </c>
      <c r="H19" s="15">
        <v>19172865290</v>
      </c>
      <c r="I19" s="15" t="s">
        <v>28</v>
      </c>
      <c r="J19" s="31" t="s">
        <v>29</v>
      </c>
      <c r="K19" s="32" t="s">
        <v>30</v>
      </c>
      <c r="L19" s="14" t="s">
        <v>87</v>
      </c>
      <c r="M19" s="33">
        <v>100.69</v>
      </c>
      <c r="N19" s="33">
        <v>0</v>
      </c>
      <c r="O19" s="34">
        <v>4996</v>
      </c>
      <c r="P19" s="34">
        <v>29.96</v>
      </c>
      <c r="Q19" s="34">
        <v>4996</v>
      </c>
      <c r="R19" s="63">
        <f t="shared" si="0"/>
        <v>5066.73</v>
      </c>
      <c r="S19" s="64">
        <v>0</v>
      </c>
      <c r="T19" s="63"/>
      <c r="U19" s="63"/>
      <c r="V19" s="63">
        <f t="shared" si="1"/>
        <v>5066.73</v>
      </c>
      <c r="W19" s="63">
        <f t="shared" si="2"/>
        <v>0</v>
      </c>
      <c r="X19" s="65">
        <v>0.5</v>
      </c>
      <c r="Y19" s="18" t="str">
        <f t="shared" si="3"/>
        <v/>
      </c>
      <c r="Z19" s="18" t="s">
        <v>31</v>
      </c>
      <c r="AA19" s="81">
        <v>43900</v>
      </c>
      <c r="AB19" s="407" t="s">
        <v>1845</v>
      </c>
    </row>
    <row r="20" ht="18" customHeight="1" spans="2:28">
      <c r="B20" s="14" t="s">
        <v>89</v>
      </c>
      <c r="C20" s="15">
        <v>369251682</v>
      </c>
      <c r="D20" s="15" t="s">
        <v>90</v>
      </c>
      <c r="E20" s="15">
        <v>16741725729</v>
      </c>
      <c r="F20" s="15" t="s">
        <v>27</v>
      </c>
      <c r="G20" s="15">
        <v>1000</v>
      </c>
      <c r="H20" s="15">
        <v>19172865290</v>
      </c>
      <c r="I20" s="15" t="s">
        <v>28</v>
      </c>
      <c r="J20" s="31" t="s">
        <v>29</v>
      </c>
      <c r="K20" s="32" t="s">
        <v>30</v>
      </c>
      <c r="L20" s="14" t="s">
        <v>89</v>
      </c>
      <c r="M20" s="33">
        <v>100.91</v>
      </c>
      <c r="N20" s="33">
        <v>0</v>
      </c>
      <c r="O20" s="34">
        <v>4995</v>
      </c>
      <c r="P20" s="34">
        <v>29.95</v>
      </c>
      <c r="Q20" s="34">
        <v>4995</v>
      </c>
      <c r="R20" s="63">
        <f t="shared" si="0"/>
        <v>5065.96</v>
      </c>
      <c r="S20" s="64">
        <v>0</v>
      </c>
      <c r="T20" s="63"/>
      <c r="U20" s="63"/>
      <c r="V20" s="63">
        <f t="shared" si="1"/>
        <v>5065.96</v>
      </c>
      <c r="W20" s="63">
        <f t="shared" si="2"/>
        <v>0</v>
      </c>
      <c r="X20" s="65">
        <v>0.5</v>
      </c>
      <c r="Y20" s="18" t="str">
        <f t="shared" si="3"/>
        <v/>
      </c>
      <c r="Z20" s="18" t="s">
        <v>31</v>
      </c>
      <c r="AA20" s="81">
        <v>43900</v>
      </c>
      <c r="AB20" s="407" t="s">
        <v>1845</v>
      </c>
    </row>
    <row r="21" ht="18" customHeight="1" spans="2:28">
      <c r="B21" s="14" t="s">
        <v>91</v>
      </c>
      <c r="C21" s="15">
        <v>541871459</v>
      </c>
      <c r="D21" s="15" t="s">
        <v>92</v>
      </c>
      <c r="E21" s="15">
        <v>16741725730</v>
      </c>
      <c r="F21" s="15" t="s">
        <v>27</v>
      </c>
      <c r="G21" s="15">
        <v>1000</v>
      </c>
      <c r="H21" s="15">
        <v>19172865290</v>
      </c>
      <c r="I21" s="15" t="s">
        <v>28</v>
      </c>
      <c r="J21" s="31" t="s">
        <v>29</v>
      </c>
      <c r="K21" s="32" t="s">
        <v>30</v>
      </c>
      <c r="L21" s="14" t="s">
        <v>91</v>
      </c>
      <c r="M21" s="33">
        <v>100.7</v>
      </c>
      <c r="N21" s="33">
        <v>0</v>
      </c>
      <c r="O21" s="34">
        <v>4895</v>
      </c>
      <c r="P21" s="34">
        <v>29.35</v>
      </c>
      <c r="Q21" s="34">
        <v>4895</v>
      </c>
      <c r="R21" s="63">
        <f t="shared" si="0"/>
        <v>4966.35</v>
      </c>
      <c r="S21" s="64">
        <v>4866</v>
      </c>
      <c r="T21" s="63"/>
      <c r="U21" s="63"/>
      <c r="V21" s="63">
        <f t="shared" si="1"/>
        <v>100.35</v>
      </c>
      <c r="W21" s="63">
        <f t="shared" si="2"/>
        <v>0</v>
      </c>
      <c r="X21" s="65">
        <v>0.5</v>
      </c>
      <c r="Y21" s="18">
        <f t="shared" si="3"/>
        <v>5000</v>
      </c>
      <c r="Z21" s="18" t="s">
        <v>31</v>
      </c>
      <c r="AA21" s="81">
        <v>43900</v>
      </c>
      <c r="AB21" s="8" t="s">
        <v>32</v>
      </c>
    </row>
    <row r="22" ht="18" customHeight="1" spans="2:28">
      <c r="B22" s="14" t="s">
        <v>93</v>
      </c>
      <c r="C22" s="15">
        <v>202777764</v>
      </c>
      <c r="D22" s="15" t="s">
        <v>94</v>
      </c>
      <c r="E22" s="15">
        <v>16741725731</v>
      </c>
      <c r="F22" s="15" t="s">
        <v>27</v>
      </c>
      <c r="G22" s="15">
        <v>1000</v>
      </c>
      <c r="H22" s="15">
        <v>19172865290</v>
      </c>
      <c r="I22" s="15" t="s">
        <v>28</v>
      </c>
      <c r="J22" s="31" t="s">
        <v>29</v>
      </c>
      <c r="K22" s="32" t="s">
        <v>30</v>
      </c>
      <c r="L22" s="14" t="s">
        <v>93</v>
      </c>
      <c r="M22" s="33">
        <v>100.52</v>
      </c>
      <c r="N22" s="33">
        <v>0</v>
      </c>
      <c r="O22" s="34">
        <v>4999</v>
      </c>
      <c r="P22" s="34">
        <v>29.99</v>
      </c>
      <c r="Q22" s="34">
        <v>4999</v>
      </c>
      <c r="R22" s="63">
        <f t="shared" si="0"/>
        <v>5069.53</v>
      </c>
      <c r="S22" s="64">
        <v>4969</v>
      </c>
      <c r="T22" s="63"/>
      <c r="U22" s="63"/>
      <c r="V22" s="63">
        <f t="shared" si="1"/>
        <v>100.53</v>
      </c>
      <c r="W22" s="63">
        <f t="shared" si="2"/>
        <v>0</v>
      </c>
      <c r="X22" s="65">
        <v>0.5</v>
      </c>
      <c r="Y22" s="18">
        <f t="shared" si="3"/>
        <v>5000</v>
      </c>
      <c r="Z22" s="18" t="s">
        <v>31</v>
      </c>
      <c r="AA22" s="81">
        <v>43900</v>
      </c>
      <c r="AB22" s="8" t="s">
        <v>32</v>
      </c>
    </row>
    <row r="23" ht="18" customHeight="1" spans="2:28">
      <c r="B23" s="14" t="s">
        <v>99</v>
      </c>
      <c r="C23" s="15">
        <v>685842035</v>
      </c>
      <c r="D23" s="15" t="s">
        <v>100</v>
      </c>
      <c r="E23" s="15">
        <v>16574079881</v>
      </c>
      <c r="F23" s="15" t="s">
        <v>101</v>
      </c>
      <c r="G23" s="15">
        <v>1000</v>
      </c>
      <c r="H23" s="15">
        <v>13422075559</v>
      </c>
      <c r="I23" s="15" t="s">
        <v>102</v>
      </c>
      <c r="J23" s="31" t="s">
        <v>103</v>
      </c>
      <c r="K23" s="32" t="s">
        <v>104</v>
      </c>
      <c r="L23" s="14" t="s">
        <v>99</v>
      </c>
      <c r="M23" s="33">
        <v>100.83</v>
      </c>
      <c r="N23" s="33">
        <v>0</v>
      </c>
      <c r="O23" s="34">
        <v>4995</v>
      </c>
      <c r="P23" s="34">
        <v>29.95</v>
      </c>
      <c r="Q23" s="34">
        <v>4995</v>
      </c>
      <c r="R23" s="63">
        <f t="shared" si="0"/>
        <v>5065.88</v>
      </c>
      <c r="S23" s="64">
        <v>0</v>
      </c>
      <c r="T23" s="63"/>
      <c r="U23" s="63"/>
      <c r="V23" s="63">
        <f t="shared" si="1"/>
        <v>5065.88</v>
      </c>
      <c r="W23" s="63">
        <f t="shared" si="2"/>
        <v>0</v>
      </c>
      <c r="X23" s="65">
        <v>100</v>
      </c>
      <c r="Y23" s="18">
        <f t="shared" si="3"/>
        <v>9000</v>
      </c>
      <c r="Z23" s="18"/>
      <c r="AA23" s="81"/>
      <c r="AB23" s="8" t="s">
        <v>1846</v>
      </c>
    </row>
    <row r="24" ht="18" customHeight="1" spans="2:28">
      <c r="B24" s="14" t="s">
        <v>111</v>
      </c>
      <c r="C24" s="15">
        <v>339000970</v>
      </c>
      <c r="D24" s="15" t="s">
        <v>112</v>
      </c>
      <c r="E24" s="15">
        <v>13069605734</v>
      </c>
      <c r="F24" s="15" t="s">
        <v>107</v>
      </c>
      <c r="G24" s="15">
        <v>1000</v>
      </c>
      <c r="H24" s="15">
        <v>18016045481</v>
      </c>
      <c r="I24" s="15" t="s">
        <v>108</v>
      </c>
      <c r="J24" s="31" t="s">
        <v>109</v>
      </c>
      <c r="K24" s="32" t="s">
        <v>110</v>
      </c>
      <c r="L24" s="14" t="s">
        <v>111</v>
      </c>
      <c r="M24" s="33">
        <v>100.69</v>
      </c>
      <c r="N24" s="33">
        <v>0</v>
      </c>
      <c r="O24" s="34">
        <v>4793</v>
      </c>
      <c r="P24" s="34">
        <v>28.73</v>
      </c>
      <c r="Q24" s="34">
        <v>4793</v>
      </c>
      <c r="R24" s="63">
        <f t="shared" si="0"/>
        <v>4864.96</v>
      </c>
      <c r="S24" s="64">
        <v>0</v>
      </c>
      <c r="T24" s="63"/>
      <c r="U24" s="63"/>
      <c r="V24" s="63">
        <f t="shared" si="1"/>
        <v>4864.96</v>
      </c>
      <c r="W24" s="63">
        <f t="shared" si="2"/>
        <v>0</v>
      </c>
      <c r="X24" s="65">
        <v>100</v>
      </c>
      <c r="Y24" s="18">
        <f t="shared" si="3"/>
        <v>9000</v>
      </c>
      <c r="Z24" s="18"/>
      <c r="AA24" s="81"/>
      <c r="AB24" s="8" t="s">
        <v>1846</v>
      </c>
    </row>
    <row r="25" ht="18" customHeight="1" spans="2:28">
      <c r="B25" s="14" t="s">
        <v>113</v>
      </c>
      <c r="C25" s="15">
        <v>556893472</v>
      </c>
      <c r="D25" s="15" t="s">
        <v>114</v>
      </c>
      <c r="E25" s="15">
        <v>13069608134</v>
      </c>
      <c r="F25" s="15" t="s">
        <v>107</v>
      </c>
      <c r="G25" s="15">
        <v>1000</v>
      </c>
      <c r="H25" s="15">
        <v>18016045481</v>
      </c>
      <c r="I25" s="15" t="s">
        <v>108</v>
      </c>
      <c r="J25" s="31" t="s">
        <v>109</v>
      </c>
      <c r="K25" s="32" t="s">
        <v>110</v>
      </c>
      <c r="L25" s="14" t="s">
        <v>113</v>
      </c>
      <c r="M25" s="33">
        <v>100.88</v>
      </c>
      <c r="N25" s="33">
        <v>0</v>
      </c>
      <c r="O25" s="34">
        <v>4993</v>
      </c>
      <c r="P25" s="34">
        <v>29.93</v>
      </c>
      <c r="Q25" s="34">
        <v>4993</v>
      </c>
      <c r="R25" s="63">
        <f t="shared" si="0"/>
        <v>5063.95</v>
      </c>
      <c r="S25" s="64">
        <v>4963</v>
      </c>
      <c r="T25" s="63"/>
      <c r="U25" s="63"/>
      <c r="V25" s="63">
        <f t="shared" si="1"/>
        <v>100.95</v>
      </c>
      <c r="W25" s="63">
        <f t="shared" si="2"/>
        <v>0</v>
      </c>
      <c r="X25" s="65">
        <v>100</v>
      </c>
      <c r="Y25" s="18">
        <f t="shared" si="3"/>
        <v>9000</v>
      </c>
      <c r="Z25" s="18"/>
      <c r="AA25" s="81"/>
      <c r="AB25" s="8"/>
    </row>
    <row r="26" ht="18" customHeight="1" spans="2:28">
      <c r="B26" s="14" t="s">
        <v>119</v>
      </c>
      <c r="C26" s="15">
        <v>765568000</v>
      </c>
      <c r="D26" s="15" t="s">
        <v>120</v>
      </c>
      <c r="E26" s="15">
        <v>13069614184</v>
      </c>
      <c r="F26" s="15" t="s">
        <v>107</v>
      </c>
      <c r="G26" s="15">
        <v>1000</v>
      </c>
      <c r="H26" s="15">
        <v>18016045481</v>
      </c>
      <c r="I26" s="15" t="s">
        <v>108</v>
      </c>
      <c r="J26" s="31" t="s">
        <v>109</v>
      </c>
      <c r="K26" s="32" t="s">
        <v>110</v>
      </c>
      <c r="L26" s="14" t="s">
        <v>119</v>
      </c>
      <c r="M26" s="33">
        <v>100.87</v>
      </c>
      <c r="N26" s="33">
        <v>0</v>
      </c>
      <c r="O26" s="34">
        <v>4996</v>
      </c>
      <c r="P26" s="34">
        <v>29.96</v>
      </c>
      <c r="Q26" s="34">
        <v>4996</v>
      </c>
      <c r="R26" s="63">
        <f t="shared" si="0"/>
        <v>5066.91</v>
      </c>
      <c r="S26" s="64">
        <v>0</v>
      </c>
      <c r="T26" s="63"/>
      <c r="U26" s="63"/>
      <c r="V26" s="63">
        <f t="shared" si="1"/>
        <v>5066.91</v>
      </c>
      <c r="W26" s="63">
        <f t="shared" si="2"/>
        <v>0</v>
      </c>
      <c r="X26" s="65">
        <v>100</v>
      </c>
      <c r="Y26" s="18">
        <f t="shared" si="3"/>
        <v>9000</v>
      </c>
      <c r="Z26" s="18"/>
      <c r="AA26" s="81"/>
      <c r="AB26" s="8" t="s">
        <v>1846</v>
      </c>
    </row>
    <row r="27" ht="18" customHeight="1" spans="2:28">
      <c r="B27" s="14" t="s">
        <v>121</v>
      </c>
      <c r="C27" s="15">
        <v>626386746</v>
      </c>
      <c r="D27" s="15" t="s">
        <v>122</v>
      </c>
      <c r="E27" s="15">
        <v>13069614223</v>
      </c>
      <c r="F27" s="15" t="s">
        <v>107</v>
      </c>
      <c r="G27" s="15">
        <v>1000</v>
      </c>
      <c r="H27" s="15">
        <v>18016045481</v>
      </c>
      <c r="I27" s="15" t="s">
        <v>108</v>
      </c>
      <c r="J27" s="31" t="s">
        <v>109</v>
      </c>
      <c r="K27" s="32" t="s">
        <v>110</v>
      </c>
      <c r="L27" s="14" t="s">
        <v>121</v>
      </c>
      <c r="M27" s="33">
        <v>100.26</v>
      </c>
      <c r="N27" s="33">
        <v>0</v>
      </c>
      <c r="O27" s="34">
        <v>4995</v>
      </c>
      <c r="P27" s="34">
        <v>29.95</v>
      </c>
      <c r="Q27" s="34">
        <v>4995</v>
      </c>
      <c r="R27" s="63">
        <f t="shared" si="0"/>
        <v>5065.31</v>
      </c>
      <c r="S27" s="64">
        <v>4965</v>
      </c>
      <c r="T27" s="63"/>
      <c r="U27" s="63"/>
      <c r="V27" s="63">
        <f t="shared" si="1"/>
        <v>100.31</v>
      </c>
      <c r="W27" s="63">
        <f t="shared" si="2"/>
        <v>0</v>
      </c>
      <c r="X27" s="65">
        <v>100</v>
      </c>
      <c r="Y27" s="18">
        <f t="shared" si="3"/>
        <v>9000</v>
      </c>
      <c r="Z27" s="18"/>
      <c r="AA27" s="81"/>
      <c r="AB27" s="8"/>
    </row>
    <row r="28" ht="18" customHeight="1" spans="2:28">
      <c r="B28" s="14" t="s">
        <v>123</v>
      </c>
      <c r="C28" s="15">
        <v>327249569</v>
      </c>
      <c r="D28" s="15" t="s">
        <v>124</v>
      </c>
      <c r="E28" s="15">
        <v>13069614754</v>
      </c>
      <c r="F28" s="15" t="s">
        <v>107</v>
      </c>
      <c r="G28" s="15">
        <v>1000</v>
      </c>
      <c r="H28" s="15">
        <v>18016045481</v>
      </c>
      <c r="I28" s="15" t="s">
        <v>108</v>
      </c>
      <c r="J28" s="31" t="s">
        <v>109</v>
      </c>
      <c r="K28" s="32" t="s">
        <v>110</v>
      </c>
      <c r="L28" s="14" t="s">
        <v>123</v>
      </c>
      <c r="M28" s="33">
        <v>100.08</v>
      </c>
      <c r="N28" s="33">
        <v>0</v>
      </c>
      <c r="O28" s="34">
        <v>4794</v>
      </c>
      <c r="P28" s="34">
        <v>28.74</v>
      </c>
      <c r="Q28" s="34">
        <v>4794</v>
      </c>
      <c r="R28" s="63">
        <f t="shared" si="0"/>
        <v>4865.34</v>
      </c>
      <c r="S28" s="64">
        <v>4765</v>
      </c>
      <c r="T28" s="63"/>
      <c r="U28" s="63"/>
      <c r="V28" s="63">
        <f t="shared" si="1"/>
        <v>100.34</v>
      </c>
      <c r="W28" s="63">
        <f t="shared" si="2"/>
        <v>0</v>
      </c>
      <c r="X28" s="65">
        <v>100</v>
      </c>
      <c r="Y28" s="18">
        <f t="shared" si="3"/>
        <v>9000</v>
      </c>
      <c r="Z28" s="18"/>
      <c r="AA28" s="81"/>
      <c r="AB28" s="8"/>
    </row>
    <row r="29" s="1" customFormat="1" ht="18" customHeight="1" spans="2:28">
      <c r="B29" s="16" t="s">
        <v>125</v>
      </c>
      <c r="C29" s="17">
        <v>922911814</v>
      </c>
      <c r="D29" s="17" t="s">
        <v>126</v>
      </c>
      <c r="E29" s="17">
        <v>13069618974</v>
      </c>
      <c r="F29" s="17" t="s">
        <v>107</v>
      </c>
      <c r="G29" s="15">
        <v>1000</v>
      </c>
      <c r="H29" s="17">
        <v>18016045481</v>
      </c>
      <c r="I29" s="17" t="s">
        <v>108</v>
      </c>
      <c r="J29" s="35" t="s">
        <v>109</v>
      </c>
      <c r="K29" s="17" t="s">
        <v>110</v>
      </c>
      <c r="L29" s="16" t="s">
        <v>125</v>
      </c>
      <c r="M29" s="33">
        <v>100.86</v>
      </c>
      <c r="N29" s="33">
        <v>0</v>
      </c>
      <c r="O29" s="34">
        <v>4794</v>
      </c>
      <c r="P29" s="34">
        <v>28.74</v>
      </c>
      <c r="Q29" s="34">
        <v>4794</v>
      </c>
      <c r="R29" s="63">
        <f t="shared" si="0"/>
        <v>4866.12</v>
      </c>
      <c r="S29" s="64">
        <v>4766</v>
      </c>
      <c r="T29" s="63"/>
      <c r="U29" s="63"/>
      <c r="V29" s="63">
        <f t="shared" si="1"/>
        <v>100.12</v>
      </c>
      <c r="W29" s="63">
        <f t="shared" si="2"/>
        <v>0</v>
      </c>
      <c r="X29" s="66">
        <v>100</v>
      </c>
      <c r="Y29" s="18">
        <f t="shared" si="3"/>
        <v>9000</v>
      </c>
      <c r="Z29" s="18"/>
      <c r="AA29" s="81"/>
      <c r="AB29" s="82"/>
    </row>
    <row r="30" s="1" customFormat="1" ht="18" customHeight="1" spans="2:28">
      <c r="B30" s="16" t="s">
        <v>127</v>
      </c>
      <c r="C30" s="17">
        <v>938634629</v>
      </c>
      <c r="D30" s="17" t="s">
        <v>128</v>
      </c>
      <c r="E30" s="17">
        <v>13069617734</v>
      </c>
      <c r="F30" s="17" t="s">
        <v>107</v>
      </c>
      <c r="G30" s="15">
        <v>1000</v>
      </c>
      <c r="H30" s="17">
        <v>18016045481</v>
      </c>
      <c r="I30" s="17" t="s">
        <v>108</v>
      </c>
      <c r="J30" s="35" t="s">
        <v>109</v>
      </c>
      <c r="K30" s="17" t="s">
        <v>110</v>
      </c>
      <c r="L30" s="16" t="s">
        <v>127</v>
      </c>
      <c r="M30" s="33">
        <v>100.3</v>
      </c>
      <c r="N30" s="33">
        <v>0</v>
      </c>
      <c r="O30" s="34">
        <v>4696</v>
      </c>
      <c r="P30" s="34">
        <v>28.16</v>
      </c>
      <c r="Q30" s="34">
        <v>4696</v>
      </c>
      <c r="R30" s="63">
        <f t="shared" si="0"/>
        <v>4768.14</v>
      </c>
      <c r="S30" s="64">
        <v>4668</v>
      </c>
      <c r="T30" s="63"/>
      <c r="U30" s="63"/>
      <c r="V30" s="63">
        <f t="shared" si="1"/>
        <v>100.14</v>
      </c>
      <c r="W30" s="63">
        <f t="shared" si="2"/>
        <v>0</v>
      </c>
      <c r="X30" s="66">
        <v>100</v>
      </c>
      <c r="Y30" s="18">
        <f t="shared" si="3"/>
        <v>9000</v>
      </c>
      <c r="Z30" s="18"/>
      <c r="AA30" s="81"/>
      <c r="AB30" s="82"/>
    </row>
    <row r="31" s="1" customFormat="1" ht="18" customHeight="1" spans="2:28">
      <c r="B31" s="16" t="s">
        <v>132</v>
      </c>
      <c r="C31" s="17">
        <v>413312455</v>
      </c>
      <c r="D31" s="17" t="s">
        <v>133</v>
      </c>
      <c r="E31" s="17">
        <v>13069625467</v>
      </c>
      <c r="F31" s="17" t="s">
        <v>107</v>
      </c>
      <c r="G31" s="15">
        <v>1000</v>
      </c>
      <c r="H31" s="17">
        <v>18016045481</v>
      </c>
      <c r="I31" s="17" t="s">
        <v>108</v>
      </c>
      <c r="J31" s="35" t="s">
        <v>109</v>
      </c>
      <c r="K31" s="17" t="s">
        <v>131</v>
      </c>
      <c r="L31" s="16" t="s">
        <v>132</v>
      </c>
      <c r="M31" s="33">
        <v>100.1</v>
      </c>
      <c r="N31" s="33">
        <v>0</v>
      </c>
      <c r="O31" s="34">
        <v>4999</v>
      </c>
      <c r="P31" s="34">
        <v>29.99</v>
      </c>
      <c r="Q31" s="34">
        <v>4999</v>
      </c>
      <c r="R31" s="63">
        <f t="shared" si="0"/>
        <v>5069.11</v>
      </c>
      <c r="S31" s="64">
        <v>4969</v>
      </c>
      <c r="T31" s="63"/>
      <c r="U31" s="63"/>
      <c r="V31" s="63">
        <f t="shared" si="1"/>
        <v>100.11</v>
      </c>
      <c r="W31" s="63">
        <f t="shared" si="2"/>
        <v>0</v>
      </c>
      <c r="X31" s="66">
        <v>100</v>
      </c>
      <c r="Y31" s="18">
        <f t="shared" si="3"/>
        <v>9000</v>
      </c>
      <c r="Z31" s="18"/>
      <c r="AA31" s="81"/>
      <c r="AB31" s="82"/>
    </row>
    <row r="32" s="1" customFormat="1" ht="18" customHeight="1" spans="2:28">
      <c r="B32" s="16" t="s">
        <v>134</v>
      </c>
      <c r="C32" s="17">
        <v>797669996</v>
      </c>
      <c r="D32" s="17" t="s">
        <v>135</v>
      </c>
      <c r="E32" s="17">
        <v>13069640942</v>
      </c>
      <c r="F32" s="17" t="s">
        <v>107</v>
      </c>
      <c r="G32" s="15">
        <v>1000</v>
      </c>
      <c r="H32" s="17">
        <v>18016045481</v>
      </c>
      <c r="I32" s="17" t="s">
        <v>108</v>
      </c>
      <c r="J32" s="35" t="s">
        <v>109</v>
      </c>
      <c r="K32" s="17" t="s">
        <v>131</v>
      </c>
      <c r="L32" s="16" t="s">
        <v>134</v>
      </c>
      <c r="M32" s="33">
        <v>100.83</v>
      </c>
      <c r="N32" s="33">
        <v>0</v>
      </c>
      <c r="O32" s="34">
        <v>4495</v>
      </c>
      <c r="P32" s="34">
        <v>26.95</v>
      </c>
      <c r="Q32" s="34">
        <v>4495</v>
      </c>
      <c r="R32" s="63">
        <f t="shared" si="0"/>
        <v>4568.88</v>
      </c>
      <c r="S32" s="64">
        <v>0</v>
      </c>
      <c r="T32" s="63"/>
      <c r="U32" s="63"/>
      <c r="V32" s="63">
        <f t="shared" si="1"/>
        <v>4568.88</v>
      </c>
      <c r="W32" s="63">
        <f t="shared" si="2"/>
        <v>0</v>
      </c>
      <c r="X32" s="66">
        <v>100</v>
      </c>
      <c r="Y32" s="18">
        <f t="shared" si="3"/>
        <v>9000</v>
      </c>
      <c r="Z32" s="18"/>
      <c r="AA32" s="81"/>
      <c r="AB32" s="8" t="s">
        <v>1846</v>
      </c>
    </row>
    <row r="33" s="1" customFormat="1" ht="18" customHeight="1" spans="2:28">
      <c r="B33" s="16" t="s">
        <v>136</v>
      </c>
      <c r="C33" s="17">
        <v>763717450</v>
      </c>
      <c r="D33" s="17" t="s">
        <v>137</v>
      </c>
      <c r="E33" s="17">
        <v>13069641545</v>
      </c>
      <c r="F33" s="17" t="s">
        <v>107</v>
      </c>
      <c r="G33" s="15">
        <v>1000</v>
      </c>
      <c r="H33" s="17">
        <v>18016045481</v>
      </c>
      <c r="I33" s="17" t="s">
        <v>108</v>
      </c>
      <c r="J33" s="35" t="s">
        <v>109</v>
      </c>
      <c r="K33" s="17" t="s">
        <v>131</v>
      </c>
      <c r="L33" s="16" t="s">
        <v>136</v>
      </c>
      <c r="M33" s="33">
        <v>100.08</v>
      </c>
      <c r="N33" s="33">
        <v>0</v>
      </c>
      <c r="O33" s="34">
        <v>4995</v>
      </c>
      <c r="P33" s="34">
        <v>29.95</v>
      </c>
      <c r="Q33" s="34">
        <v>4995</v>
      </c>
      <c r="R33" s="63">
        <f t="shared" si="0"/>
        <v>5065.13</v>
      </c>
      <c r="S33" s="64">
        <v>0</v>
      </c>
      <c r="T33" s="63"/>
      <c r="U33" s="63"/>
      <c r="V33" s="63">
        <f t="shared" si="1"/>
        <v>5065.13</v>
      </c>
      <c r="W33" s="63">
        <f t="shared" si="2"/>
        <v>0</v>
      </c>
      <c r="X33" s="66">
        <v>100</v>
      </c>
      <c r="Y33" s="18">
        <f t="shared" si="3"/>
        <v>9000</v>
      </c>
      <c r="Z33" s="18"/>
      <c r="AA33" s="81"/>
      <c r="AB33" s="8" t="s">
        <v>1846</v>
      </c>
    </row>
    <row r="34" s="1" customFormat="1" ht="18" customHeight="1" spans="2:28">
      <c r="B34" s="16" t="s">
        <v>138</v>
      </c>
      <c r="C34" s="17">
        <v>689542635</v>
      </c>
      <c r="D34" s="17" t="s">
        <v>139</v>
      </c>
      <c r="E34" s="17">
        <v>13069642047</v>
      </c>
      <c r="F34" s="17" t="s">
        <v>107</v>
      </c>
      <c r="G34" s="15">
        <v>1000</v>
      </c>
      <c r="H34" s="17">
        <v>18016045481</v>
      </c>
      <c r="I34" s="17" t="s">
        <v>108</v>
      </c>
      <c r="J34" s="35" t="s">
        <v>109</v>
      </c>
      <c r="K34" s="17" t="s">
        <v>131</v>
      </c>
      <c r="L34" s="16" t="s">
        <v>138</v>
      </c>
      <c r="M34" s="33">
        <v>100.92</v>
      </c>
      <c r="N34" s="33">
        <v>0</v>
      </c>
      <c r="O34" s="34">
        <v>4994</v>
      </c>
      <c r="P34" s="34">
        <v>29.94</v>
      </c>
      <c r="Q34" s="34">
        <v>4994</v>
      </c>
      <c r="R34" s="63">
        <f t="shared" si="0"/>
        <v>5064.98</v>
      </c>
      <c r="S34" s="64">
        <v>0</v>
      </c>
      <c r="T34" s="63"/>
      <c r="U34" s="63"/>
      <c r="V34" s="63">
        <f t="shared" si="1"/>
        <v>5064.98</v>
      </c>
      <c r="W34" s="63">
        <f t="shared" si="2"/>
        <v>0</v>
      </c>
      <c r="X34" s="66">
        <v>100</v>
      </c>
      <c r="Y34" s="18">
        <f t="shared" si="3"/>
        <v>9000</v>
      </c>
      <c r="Z34" s="18"/>
      <c r="AA34" s="81"/>
      <c r="AB34" s="8" t="s">
        <v>1846</v>
      </c>
    </row>
    <row r="35" s="1" customFormat="1" ht="18" customHeight="1" spans="2:28">
      <c r="B35" s="16" t="s">
        <v>140</v>
      </c>
      <c r="C35" s="17">
        <v>894195406</v>
      </c>
      <c r="D35" s="17" t="s">
        <v>141</v>
      </c>
      <c r="E35" s="17">
        <v>13069644010</v>
      </c>
      <c r="F35" s="17" t="s">
        <v>107</v>
      </c>
      <c r="G35" s="15">
        <v>1000</v>
      </c>
      <c r="H35" s="17">
        <v>18016045481</v>
      </c>
      <c r="I35" s="17" t="s">
        <v>108</v>
      </c>
      <c r="J35" s="35" t="s">
        <v>109</v>
      </c>
      <c r="K35" s="17" t="s">
        <v>131</v>
      </c>
      <c r="L35" s="16" t="s">
        <v>140</v>
      </c>
      <c r="M35" s="33">
        <v>100.89</v>
      </c>
      <c r="N35" s="33">
        <v>0</v>
      </c>
      <c r="O35" s="34">
        <v>4998</v>
      </c>
      <c r="P35" s="34">
        <v>29.98</v>
      </c>
      <c r="Q35" s="34">
        <v>4998</v>
      </c>
      <c r="R35" s="63">
        <f t="shared" si="0"/>
        <v>5068.91</v>
      </c>
      <c r="S35" s="64">
        <v>0</v>
      </c>
      <c r="T35" s="63"/>
      <c r="U35" s="63"/>
      <c r="V35" s="63">
        <f t="shared" si="1"/>
        <v>5068.91</v>
      </c>
      <c r="W35" s="63">
        <f t="shared" si="2"/>
        <v>0</v>
      </c>
      <c r="X35" s="66">
        <v>100</v>
      </c>
      <c r="Y35" s="18">
        <f t="shared" si="3"/>
        <v>9000</v>
      </c>
      <c r="Z35" s="18"/>
      <c r="AA35" s="81"/>
      <c r="AB35" s="8" t="s">
        <v>1846</v>
      </c>
    </row>
    <row r="36" s="1" customFormat="1" ht="18" customHeight="1" spans="2:28">
      <c r="B36" s="16" t="s">
        <v>142</v>
      </c>
      <c r="C36" s="17">
        <v>269957206</v>
      </c>
      <c r="D36" s="17" t="s">
        <v>143</v>
      </c>
      <c r="E36" s="17">
        <v>13069644263</v>
      </c>
      <c r="F36" s="17" t="s">
        <v>107</v>
      </c>
      <c r="G36" s="15">
        <v>1000</v>
      </c>
      <c r="H36" s="17">
        <v>18016045481</v>
      </c>
      <c r="I36" s="17" t="s">
        <v>108</v>
      </c>
      <c r="J36" s="35" t="s">
        <v>109</v>
      </c>
      <c r="K36" s="17" t="s">
        <v>131</v>
      </c>
      <c r="L36" s="16" t="s">
        <v>142</v>
      </c>
      <c r="M36" s="33">
        <v>100.85</v>
      </c>
      <c r="N36" s="33">
        <v>0</v>
      </c>
      <c r="O36" s="34">
        <v>4795</v>
      </c>
      <c r="P36" s="34">
        <v>28.75</v>
      </c>
      <c r="Q36" s="34">
        <v>4795</v>
      </c>
      <c r="R36" s="63">
        <f t="shared" si="0"/>
        <v>4867.1</v>
      </c>
      <c r="S36" s="64">
        <v>4767</v>
      </c>
      <c r="T36" s="63"/>
      <c r="U36" s="63"/>
      <c r="V36" s="63">
        <f t="shared" si="1"/>
        <v>100.1</v>
      </c>
      <c r="W36" s="63">
        <f t="shared" si="2"/>
        <v>0</v>
      </c>
      <c r="X36" s="66">
        <v>100</v>
      </c>
      <c r="Y36" s="18">
        <f t="shared" si="3"/>
        <v>9000</v>
      </c>
      <c r="Z36" s="18"/>
      <c r="AA36" s="81"/>
      <c r="AB36" s="82"/>
    </row>
    <row r="37" s="1" customFormat="1" ht="18" customHeight="1" spans="2:28">
      <c r="B37" s="16" t="s">
        <v>144</v>
      </c>
      <c r="C37" s="17">
        <v>166814022</v>
      </c>
      <c r="D37" s="17" t="s">
        <v>145</v>
      </c>
      <c r="E37" s="17">
        <v>13069644689</v>
      </c>
      <c r="F37" s="17" t="s">
        <v>107</v>
      </c>
      <c r="G37" s="15">
        <v>1000</v>
      </c>
      <c r="H37" s="17">
        <v>18016045481</v>
      </c>
      <c r="I37" s="17" t="s">
        <v>108</v>
      </c>
      <c r="J37" s="35" t="s">
        <v>109</v>
      </c>
      <c r="K37" s="17" t="s">
        <v>131</v>
      </c>
      <c r="L37" s="16" t="s">
        <v>144</v>
      </c>
      <c r="M37" s="33">
        <v>100.53</v>
      </c>
      <c r="N37" s="33">
        <v>0</v>
      </c>
      <c r="O37" s="34">
        <v>4995</v>
      </c>
      <c r="P37" s="34">
        <v>29.95</v>
      </c>
      <c r="Q37" s="34">
        <v>4995</v>
      </c>
      <c r="R37" s="63">
        <f t="shared" si="0"/>
        <v>5065.58</v>
      </c>
      <c r="S37" s="64">
        <v>4965</v>
      </c>
      <c r="T37" s="63"/>
      <c r="U37" s="63"/>
      <c r="V37" s="63">
        <f t="shared" si="1"/>
        <v>100.58</v>
      </c>
      <c r="W37" s="63">
        <f t="shared" si="2"/>
        <v>0</v>
      </c>
      <c r="X37" s="66">
        <v>100</v>
      </c>
      <c r="Y37" s="18">
        <f t="shared" si="3"/>
        <v>9000</v>
      </c>
      <c r="Z37" s="18"/>
      <c r="AA37" s="81"/>
      <c r="AB37" s="82"/>
    </row>
    <row r="38" s="1" customFormat="1" ht="18" customHeight="1" spans="2:28">
      <c r="B38" s="16" t="s">
        <v>158</v>
      </c>
      <c r="C38" s="17">
        <v>859973830</v>
      </c>
      <c r="D38" s="17" t="s">
        <v>159</v>
      </c>
      <c r="E38" s="17">
        <v>17129370119</v>
      </c>
      <c r="F38" s="17" t="s">
        <v>152</v>
      </c>
      <c r="G38" s="15">
        <v>1000</v>
      </c>
      <c r="H38" s="17">
        <v>17129370119</v>
      </c>
      <c r="I38" s="17" t="s">
        <v>153</v>
      </c>
      <c r="J38" s="406" t="s">
        <v>29</v>
      </c>
      <c r="K38" s="17" t="s">
        <v>160</v>
      </c>
      <c r="L38" s="16" t="s">
        <v>158</v>
      </c>
      <c r="M38" s="33">
        <v>100.15</v>
      </c>
      <c r="N38" s="33">
        <v>0</v>
      </c>
      <c r="O38" s="34">
        <v>4994</v>
      </c>
      <c r="P38" s="34">
        <v>29.94</v>
      </c>
      <c r="Q38" s="34">
        <v>4994</v>
      </c>
      <c r="R38" s="63">
        <f t="shared" si="0"/>
        <v>5064.21</v>
      </c>
      <c r="S38" s="64">
        <v>0</v>
      </c>
      <c r="T38" s="63"/>
      <c r="U38" s="63"/>
      <c r="V38" s="63">
        <f t="shared" si="1"/>
        <v>5064.21</v>
      </c>
      <c r="W38" s="63">
        <f t="shared" si="2"/>
        <v>0</v>
      </c>
      <c r="X38" s="66">
        <v>100</v>
      </c>
      <c r="Y38" s="18">
        <f t="shared" si="3"/>
        <v>9000</v>
      </c>
      <c r="Z38" s="18" t="s">
        <v>31</v>
      </c>
      <c r="AA38" s="81">
        <v>43920</v>
      </c>
      <c r="AB38" s="8" t="s">
        <v>1846</v>
      </c>
    </row>
    <row r="39" s="1" customFormat="1" ht="18" customHeight="1" spans="2:28">
      <c r="B39" s="16" t="s">
        <v>172</v>
      </c>
      <c r="C39" s="17">
        <v>512359241</v>
      </c>
      <c r="D39" s="17" t="s">
        <v>173</v>
      </c>
      <c r="E39" s="17">
        <v>17179870014</v>
      </c>
      <c r="F39" s="17" t="s">
        <v>152</v>
      </c>
      <c r="G39" s="15">
        <v>1000</v>
      </c>
      <c r="H39" s="17" t="s">
        <v>168</v>
      </c>
      <c r="I39" s="17" t="s">
        <v>169</v>
      </c>
      <c r="J39" s="36" t="s">
        <v>170</v>
      </c>
      <c r="K39" s="17" t="s">
        <v>171</v>
      </c>
      <c r="L39" s="16" t="s">
        <v>172</v>
      </c>
      <c r="M39" s="33">
        <v>614.14</v>
      </c>
      <c r="N39" s="33">
        <v>0</v>
      </c>
      <c r="O39" s="34">
        <v>4995</v>
      </c>
      <c r="P39" s="34">
        <v>29.95</v>
      </c>
      <c r="Q39" s="34">
        <v>4995</v>
      </c>
      <c r="R39" s="63">
        <f t="shared" si="0"/>
        <v>5579.19</v>
      </c>
      <c r="S39" s="64">
        <v>0</v>
      </c>
      <c r="T39" s="67"/>
      <c r="U39" s="63"/>
      <c r="V39" s="63">
        <f t="shared" si="1"/>
        <v>5579.19</v>
      </c>
      <c r="W39" s="63">
        <f t="shared" si="2"/>
        <v>0</v>
      </c>
      <c r="X39" s="65">
        <v>0.5</v>
      </c>
      <c r="Y39" s="18" t="str">
        <f t="shared" si="3"/>
        <v/>
      </c>
      <c r="Z39" s="18" t="s">
        <v>31</v>
      </c>
      <c r="AA39" s="81">
        <v>43920</v>
      </c>
      <c r="AB39" s="8" t="s">
        <v>1846</v>
      </c>
    </row>
    <row r="40" s="1" customFormat="1" ht="18" customHeight="1" spans="2:28">
      <c r="B40" s="16" t="s">
        <v>178</v>
      </c>
      <c r="C40" s="17">
        <v>742647188</v>
      </c>
      <c r="D40" s="17" t="s">
        <v>179</v>
      </c>
      <c r="E40" s="17">
        <v>17179870040</v>
      </c>
      <c r="F40" s="17" t="s">
        <v>152</v>
      </c>
      <c r="G40" s="15">
        <v>1000</v>
      </c>
      <c r="H40" s="17" t="s">
        <v>168</v>
      </c>
      <c r="I40" s="17" t="s">
        <v>169</v>
      </c>
      <c r="J40" s="36" t="s">
        <v>170</v>
      </c>
      <c r="K40" s="17" t="s">
        <v>171</v>
      </c>
      <c r="L40" s="16" t="s">
        <v>178</v>
      </c>
      <c r="M40" s="33">
        <v>100.12</v>
      </c>
      <c r="N40" s="33">
        <v>0</v>
      </c>
      <c r="O40" s="34">
        <v>0</v>
      </c>
      <c r="P40" s="34">
        <v>0</v>
      </c>
      <c r="Q40" s="34">
        <v>0</v>
      </c>
      <c r="R40" s="63">
        <f t="shared" si="0"/>
        <v>100.12</v>
      </c>
      <c r="S40" s="64">
        <v>0</v>
      </c>
      <c r="T40" s="63"/>
      <c r="U40" s="63"/>
      <c r="V40" s="63">
        <f t="shared" si="1"/>
        <v>100.12</v>
      </c>
      <c r="W40" s="63">
        <f t="shared" si="2"/>
        <v>0</v>
      </c>
      <c r="X40" s="66">
        <v>100</v>
      </c>
      <c r="Y40" s="18">
        <f t="shared" si="3"/>
        <v>9000</v>
      </c>
      <c r="Z40" s="18" t="s">
        <v>31</v>
      </c>
      <c r="AA40" s="81">
        <v>43920</v>
      </c>
      <c r="AB40" s="82"/>
    </row>
    <row r="41" s="1" customFormat="1" ht="18" customHeight="1" spans="2:28">
      <c r="B41" s="16" t="s">
        <v>180</v>
      </c>
      <c r="C41" s="17">
        <v>955335641</v>
      </c>
      <c r="D41" s="17" t="s">
        <v>181</v>
      </c>
      <c r="E41" s="17">
        <v>17179870041</v>
      </c>
      <c r="F41" s="17" t="s">
        <v>152</v>
      </c>
      <c r="G41" s="15">
        <v>1000</v>
      </c>
      <c r="H41" s="17" t="s">
        <v>168</v>
      </c>
      <c r="I41" s="17" t="s">
        <v>169</v>
      </c>
      <c r="J41" s="36" t="s">
        <v>170</v>
      </c>
      <c r="K41" s="17" t="s">
        <v>171</v>
      </c>
      <c r="L41" s="16" t="s">
        <v>180</v>
      </c>
      <c r="M41" s="33">
        <v>100.87</v>
      </c>
      <c r="N41" s="33">
        <v>0</v>
      </c>
      <c r="O41" s="34">
        <v>4793</v>
      </c>
      <c r="P41" s="34">
        <v>28.73</v>
      </c>
      <c r="Q41" s="34">
        <v>4793</v>
      </c>
      <c r="R41" s="63">
        <f t="shared" si="0"/>
        <v>4865.14</v>
      </c>
      <c r="S41" s="64">
        <v>0</v>
      </c>
      <c r="T41" s="63"/>
      <c r="U41" s="63"/>
      <c r="V41" s="63">
        <f t="shared" si="1"/>
        <v>4865.14</v>
      </c>
      <c r="W41" s="63">
        <f t="shared" si="2"/>
        <v>0</v>
      </c>
      <c r="X41" s="66">
        <v>100</v>
      </c>
      <c r="Y41" s="18">
        <f t="shared" si="3"/>
        <v>9000</v>
      </c>
      <c r="Z41" s="18" t="s">
        <v>31</v>
      </c>
      <c r="AA41" s="81">
        <v>43920</v>
      </c>
      <c r="AB41" s="8" t="s">
        <v>1846</v>
      </c>
    </row>
    <row r="42" s="1" customFormat="1" ht="18" customHeight="1" spans="2:28">
      <c r="B42" s="16" t="s">
        <v>182</v>
      </c>
      <c r="C42" s="17">
        <v>451661056</v>
      </c>
      <c r="D42" s="17" t="s">
        <v>183</v>
      </c>
      <c r="E42" s="17">
        <v>17179870042</v>
      </c>
      <c r="F42" s="17" t="s">
        <v>152</v>
      </c>
      <c r="G42" s="15">
        <v>1000</v>
      </c>
      <c r="H42" s="17" t="s">
        <v>168</v>
      </c>
      <c r="I42" s="17" t="s">
        <v>169</v>
      </c>
      <c r="J42" s="36" t="s">
        <v>170</v>
      </c>
      <c r="K42" s="17" t="s">
        <v>171</v>
      </c>
      <c r="L42" s="16" t="s">
        <v>182</v>
      </c>
      <c r="M42" s="33">
        <v>100.28</v>
      </c>
      <c r="N42" s="33">
        <v>0</v>
      </c>
      <c r="O42" s="34">
        <v>4693</v>
      </c>
      <c r="P42" s="34">
        <v>28.13</v>
      </c>
      <c r="Q42" s="34">
        <v>4693</v>
      </c>
      <c r="R42" s="63">
        <f t="shared" si="0"/>
        <v>4765.15</v>
      </c>
      <c r="S42" s="64">
        <v>4665</v>
      </c>
      <c r="T42" s="63"/>
      <c r="U42" s="63"/>
      <c r="V42" s="63">
        <f t="shared" si="1"/>
        <v>100.15</v>
      </c>
      <c r="W42" s="63">
        <f t="shared" si="2"/>
        <v>0</v>
      </c>
      <c r="X42" s="66">
        <v>100</v>
      </c>
      <c r="Y42" s="18">
        <f t="shared" si="3"/>
        <v>9000</v>
      </c>
      <c r="Z42" s="18" t="s">
        <v>31</v>
      </c>
      <c r="AA42" s="81">
        <v>43920</v>
      </c>
      <c r="AB42" s="82"/>
    </row>
    <row r="43" s="1" customFormat="1" ht="18" customHeight="1" spans="2:28">
      <c r="B43" s="16" t="s">
        <v>186</v>
      </c>
      <c r="C43" s="18">
        <v>780184033</v>
      </c>
      <c r="D43" s="18" t="s">
        <v>187</v>
      </c>
      <c r="E43" s="18">
        <v>17179870044</v>
      </c>
      <c r="F43" s="18" t="s">
        <v>152</v>
      </c>
      <c r="G43" s="15">
        <v>1000</v>
      </c>
      <c r="H43" s="18" t="s">
        <v>168</v>
      </c>
      <c r="I43" s="17" t="s">
        <v>169</v>
      </c>
      <c r="J43" s="36" t="s">
        <v>170</v>
      </c>
      <c r="K43" s="17" t="s">
        <v>171</v>
      </c>
      <c r="L43" s="37" t="s">
        <v>186</v>
      </c>
      <c r="M43" s="33">
        <v>100.32</v>
      </c>
      <c r="N43" s="33">
        <v>0</v>
      </c>
      <c r="O43" s="34">
        <v>4999</v>
      </c>
      <c r="P43" s="34">
        <v>29.99</v>
      </c>
      <c r="Q43" s="34">
        <v>4999</v>
      </c>
      <c r="R43" s="63">
        <f t="shared" si="0"/>
        <v>5069.33</v>
      </c>
      <c r="S43" s="64">
        <v>4969</v>
      </c>
      <c r="T43" s="63"/>
      <c r="U43" s="63"/>
      <c r="V43" s="63">
        <f t="shared" si="1"/>
        <v>100.33</v>
      </c>
      <c r="W43" s="63">
        <f t="shared" si="2"/>
        <v>0</v>
      </c>
      <c r="X43" s="66">
        <v>100</v>
      </c>
      <c r="Y43" s="18">
        <f t="shared" si="3"/>
        <v>9000</v>
      </c>
      <c r="Z43" s="18" t="s">
        <v>31</v>
      </c>
      <c r="AA43" s="81">
        <v>43920</v>
      </c>
      <c r="AB43" s="82"/>
    </row>
    <row r="44" s="1" customFormat="1" ht="18" customHeight="1" spans="2:28">
      <c r="B44" s="16" t="s">
        <v>188</v>
      </c>
      <c r="C44" s="18">
        <v>471781569</v>
      </c>
      <c r="D44" s="18" t="s">
        <v>189</v>
      </c>
      <c r="E44" s="18">
        <v>17179870045</v>
      </c>
      <c r="F44" s="18" t="s">
        <v>152</v>
      </c>
      <c r="G44" s="15">
        <v>1000</v>
      </c>
      <c r="H44" s="18" t="s">
        <v>168</v>
      </c>
      <c r="I44" s="17" t="s">
        <v>169</v>
      </c>
      <c r="J44" s="36" t="s">
        <v>170</v>
      </c>
      <c r="K44" s="17" t="s">
        <v>171</v>
      </c>
      <c r="L44" s="37" t="s">
        <v>188</v>
      </c>
      <c r="M44" s="33">
        <v>100.26</v>
      </c>
      <c r="N44" s="33">
        <v>0</v>
      </c>
      <c r="O44" s="34">
        <v>4999</v>
      </c>
      <c r="P44" s="34">
        <v>29.99</v>
      </c>
      <c r="Q44" s="34">
        <v>4999</v>
      </c>
      <c r="R44" s="63">
        <f t="shared" si="0"/>
        <v>5069.27</v>
      </c>
      <c r="S44" s="64">
        <v>4969</v>
      </c>
      <c r="T44" s="63"/>
      <c r="U44" s="63"/>
      <c r="V44" s="63">
        <f t="shared" si="1"/>
        <v>100.27</v>
      </c>
      <c r="W44" s="63">
        <f t="shared" si="2"/>
        <v>0</v>
      </c>
      <c r="X44" s="66">
        <v>100</v>
      </c>
      <c r="Y44" s="18">
        <f t="shared" si="3"/>
        <v>9000</v>
      </c>
      <c r="Z44" s="18" t="s">
        <v>31</v>
      </c>
      <c r="AA44" s="81">
        <v>43920</v>
      </c>
      <c r="AB44" s="82"/>
    </row>
    <row r="45" s="1" customFormat="1" ht="18" customHeight="1" spans="2:28">
      <c r="B45" s="16" t="s">
        <v>195</v>
      </c>
      <c r="C45" s="18">
        <v>299316318</v>
      </c>
      <c r="D45" s="18" t="s">
        <v>196</v>
      </c>
      <c r="E45" s="18">
        <v>17179870049</v>
      </c>
      <c r="F45" s="18" t="s">
        <v>152</v>
      </c>
      <c r="G45" s="15">
        <v>1000</v>
      </c>
      <c r="H45" s="18" t="s">
        <v>168</v>
      </c>
      <c r="I45" s="17" t="s">
        <v>169</v>
      </c>
      <c r="J45" s="36" t="s">
        <v>170</v>
      </c>
      <c r="K45" s="17" t="s">
        <v>192</v>
      </c>
      <c r="L45" s="37" t="s">
        <v>195</v>
      </c>
      <c r="M45" s="33">
        <v>100.65</v>
      </c>
      <c r="N45" s="33">
        <v>0</v>
      </c>
      <c r="O45" s="34">
        <v>4997</v>
      </c>
      <c r="P45" s="34">
        <v>29.97</v>
      </c>
      <c r="Q45" s="34">
        <v>4997</v>
      </c>
      <c r="R45" s="63">
        <f t="shared" si="0"/>
        <v>5067.68</v>
      </c>
      <c r="S45" s="64">
        <v>4967</v>
      </c>
      <c r="T45" s="63"/>
      <c r="U45" s="63"/>
      <c r="V45" s="63">
        <f t="shared" si="1"/>
        <v>100.68</v>
      </c>
      <c r="W45" s="63">
        <f t="shared" si="2"/>
        <v>0</v>
      </c>
      <c r="X45" s="66">
        <v>100</v>
      </c>
      <c r="Y45" s="18">
        <f t="shared" si="3"/>
        <v>9000</v>
      </c>
      <c r="Z45" s="18" t="s">
        <v>31</v>
      </c>
      <c r="AA45" s="81">
        <v>43920</v>
      </c>
      <c r="AB45" s="82"/>
    </row>
    <row r="46" s="1" customFormat="1" ht="18" customHeight="1" spans="2:28">
      <c r="B46" s="16" t="s">
        <v>197</v>
      </c>
      <c r="C46" s="18">
        <v>931447475</v>
      </c>
      <c r="D46" s="18" t="s">
        <v>198</v>
      </c>
      <c r="E46" s="18">
        <v>17179870247</v>
      </c>
      <c r="F46" s="18" t="s">
        <v>152</v>
      </c>
      <c r="G46" s="15">
        <v>1000</v>
      </c>
      <c r="H46" s="18" t="s">
        <v>168</v>
      </c>
      <c r="I46" s="17" t="s">
        <v>169</v>
      </c>
      <c r="J46" s="36" t="s">
        <v>170</v>
      </c>
      <c r="K46" s="17" t="s">
        <v>192</v>
      </c>
      <c r="L46" s="37" t="s">
        <v>197</v>
      </c>
      <c r="M46" s="33">
        <v>910.19</v>
      </c>
      <c r="N46" s="33">
        <v>0</v>
      </c>
      <c r="O46" s="34">
        <v>4999</v>
      </c>
      <c r="P46" s="34">
        <v>29.99</v>
      </c>
      <c r="Q46" s="34">
        <v>4999</v>
      </c>
      <c r="R46" s="63">
        <f t="shared" si="0"/>
        <v>5879.2</v>
      </c>
      <c r="S46" s="64">
        <v>5000</v>
      </c>
      <c r="T46" s="67"/>
      <c r="U46" s="63"/>
      <c r="V46" s="63">
        <f t="shared" si="1"/>
        <v>879.2</v>
      </c>
      <c r="W46" s="63">
        <f t="shared" si="2"/>
        <v>0</v>
      </c>
      <c r="X46" s="65">
        <v>0.5</v>
      </c>
      <c r="Y46" s="18">
        <f t="shared" si="3"/>
        <v>5000</v>
      </c>
      <c r="Z46" s="18" t="s">
        <v>31</v>
      </c>
      <c r="AA46" s="81">
        <v>43920</v>
      </c>
      <c r="AB46" s="82"/>
    </row>
    <row r="47" s="1" customFormat="1" ht="18" customHeight="1" spans="2:28">
      <c r="B47" s="16" t="s">
        <v>203</v>
      </c>
      <c r="C47" s="19">
        <v>475435983</v>
      </c>
      <c r="D47" s="18" t="s">
        <v>204</v>
      </c>
      <c r="E47" s="18">
        <v>17179870204</v>
      </c>
      <c r="F47" s="18" t="s">
        <v>152</v>
      </c>
      <c r="G47" s="15">
        <v>1000</v>
      </c>
      <c r="H47" s="18" t="s">
        <v>168</v>
      </c>
      <c r="I47" s="17" t="s">
        <v>169</v>
      </c>
      <c r="J47" s="36" t="s">
        <v>170</v>
      </c>
      <c r="K47" s="17" t="s">
        <v>192</v>
      </c>
      <c r="L47" s="37" t="s">
        <v>203</v>
      </c>
      <c r="M47" s="33">
        <v>100.14</v>
      </c>
      <c r="N47" s="33">
        <v>0</v>
      </c>
      <c r="O47" s="34">
        <v>4996</v>
      </c>
      <c r="P47" s="34">
        <v>29.96</v>
      </c>
      <c r="Q47" s="34">
        <v>4996</v>
      </c>
      <c r="R47" s="63">
        <f t="shared" si="0"/>
        <v>5066.18</v>
      </c>
      <c r="S47" s="64">
        <v>4966</v>
      </c>
      <c r="T47" s="63"/>
      <c r="U47" s="63"/>
      <c r="V47" s="63">
        <f t="shared" si="1"/>
        <v>100.18</v>
      </c>
      <c r="W47" s="63">
        <f t="shared" si="2"/>
        <v>0</v>
      </c>
      <c r="X47" s="66">
        <v>100</v>
      </c>
      <c r="Y47" s="18">
        <f t="shared" si="3"/>
        <v>9000</v>
      </c>
      <c r="Z47" s="18" t="s">
        <v>31</v>
      </c>
      <c r="AA47" s="81">
        <v>43920</v>
      </c>
      <c r="AB47" s="82"/>
    </row>
    <row r="48" s="1" customFormat="1" ht="18" customHeight="1" spans="2:28">
      <c r="B48" s="16" t="s">
        <v>205</v>
      </c>
      <c r="C48" s="18">
        <v>301187424</v>
      </c>
      <c r="D48" s="18" t="s">
        <v>206</v>
      </c>
      <c r="E48" s="18">
        <v>17179870194</v>
      </c>
      <c r="F48" s="18" t="s">
        <v>152</v>
      </c>
      <c r="G48" s="15">
        <v>1000</v>
      </c>
      <c r="H48" s="18" t="s">
        <v>168</v>
      </c>
      <c r="I48" s="17" t="s">
        <v>169</v>
      </c>
      <c r="J48" s="36" t="s">
        <v>170</v>
      </c>
      <c r="K48" s="17" t="s">
        <v>192</v>
      </c>
      <c r="L48" s="37" t="s">
        <v>205</v>
      </c>
      <c r="M48" s="33">
        <v>100.12</v>
      </c>
      <c r="N48" s="33">
        <v>0</v>
      </c>
      <c r="O48" s="34">
        <v>4696</v>
      </c>
      <c r="P48" s="34">
        <v>28.16</v>
      </c>
      <c r="Q48" s="34">
        <v>4696</v>
      </c>
      <c r="R48" s="63">
        <f t="shared" si="0"/>
        <v>4767.96</v>
      </c>
      <c r="S48" s="64">
        <v>0</v>
      </c>
      <c r="T48" s="63"/>
      <c r="U48" s="63"/>
      <c r="V48" s="63">
        <f t="shared" si="1"/>
        <v>4767.96</v>
      </c>
      <c r="W48" s="63">
        <f t="shared" si="2"/>
        <v>0</v>
      </c>
      <c r="X48" s="66">
        <v>100</v>
      </c>
      <c r="Y48" s="18">
        <f t="shared" si="3"/>
        <v>9000</v>
      </c>
      <c r="Z48" s="18" t="s">
        <v>31</v>
      </c>
      <c r="AA48" s="81">
        <v>43920</v>
      </c>
      <c r="AB48" s="8" t="s">
        <v>1846</v>
      </c>
    </row>
    <row r="49" ht="18" customHeight="1" spans="2:28">
      <c r="B49" s="20" t="s">
        <v>1697</v>
      </c>
      <c r="C49" s="18">
        <v>104062840</v>
      </c>
      <c r="D49" s="18" t="s">
        <v>1698</v>
      </c>
      <c r="E49" s="18">
        <v>17179870164</v>
      </c>
      <c r="F49" s="18" t="s">
        <v>152</v>
      </c>
      <c r="G49" s="18">
        <v>1000</v>
      </c>
      <c r="H49" s="17" t="s">
        <v>1694</v>
      </c>
      <c r="I49" s="17" t="s">
        <v>1695</v>
      </c>
      <c r="J49" s="38" t="s">
        <v>103</v>
      </c>
      <c r="K49" s="17" t="s">
        <v>1696</v>
      </c>
      <c r="L49" s="39" t="s">
        <v>1697</v>
      </c>
      <c r="M49" s="40">
        <v>100.37</v>
      </c>
      <c r="N49" s="33">
        <v>0</v>
      </c>
      <c r="O49" s="34">
        <v>4994</v>
      </c>
      <c r="P49" s="34">
        <v>29.94</v>
      </c>
      <c r="Q49" s="34">
        <v>4994</v>
      </c>
      <c r="R49" s="63">
        <f t="shared" si="0"/>
        <v>5064.43</v>
      </c>
      <c r="S49" s="64">
        <v>0</v>
      </c>
      <c r="T49" s="63"/>
      <c r="U49" s="63"/>
      <c r="V49" s="63">
        <f t="shared" si="1"/>
        <v>5064.43</v>
      </c>
      <c r="W49" s="63">
        <f t="shared" si="2"/>
        <v>0</v>
      </c>
      <c r="X49" s="66">
        <v>100</v>
      </c>
      <c r="Y49" s="18">
        <f t="shared" si="3"/>
        <v>9000</v>
      </c>
      <c r="Z49" s="18" t="s">
        <v>31</v>
      </c>
      <c r="AA49" s="81">
        <v>43920</v>
      </c>
      <c r="AB49" s="8" t="s">
        <v>1846</v>
      </c>
    </row>
    <row r="50" ht="18" customHeight="1" spans="2:28">
      <c r="B50" s="20" t="s">
        <v>1699</v>
      </c>
      <c r="C50" s="18">
        <v>655443631</v>
      </c>
      <c r="D50" s="18" t="s">
        <v>1700</v>
      </c>
      <c r="E50" s="18">
        <v>17179870342</v>
      </c>
      <c r="F50" s="18" t="s">
        <v>152</v>
      </c>
      <c r="G50" s="18">
        <v>1000</v>
      </c>
      <c r="H50" s="17" t="s">
        <v>1694</v>
      </c>
      <c r="I50" s="17" t="s">
        <v>1695</v>
      </c>
      <c r="J50" s="38" t="s">
        <v>103</v>
      </c>
      <c r="K50" s="17" t="s">
        <v>1696</v>
      </c>
      <c r="L50" s="39" t="s">
        <v>1699</v>
      </c>
      <c r="M50" s="40">
        <v>100</v>
      </c>
      <c r="N50" s="33">
        <v>0</v>
      </c>
      <c r="O50" s="34">
        <v>4999</v>
      </c>
      <c r="P50" s="34">
        <v>29.99</v>
      </c>
      <c r="Q50" s="34">
        <v>4999</v>
      </c>
      <c r="R50" s="63">
        <f t="shared" si="0"/>
        <v>5069.01</v>
      </c>
      <c r="S50" s="64">
        <v>4969</v>
      </c>
      <c r="T50" s="63"/>
      <c r="U50" s="63"/>
      <c r="V50" s="63">
        <f t="shared" si="1"/>
        <v>100.01</v>
      </c>
      <c r="W50" s="63">
        <f t="shared" si="2"/>
        <v>0</v>
      </c>
      <c r="X50" s="66">
        <v>100</v>
      </c>
      <c r="Y50" s="18">
        <f t="shared" si="3"/>
        <v>9000</v>
      </c>
      <c r="Z50" s="18" t="s">
        <v>31</v>
      </c>
      <c r="AA50" s="81">
        <v>43920</v>
      </c>
      <c r="AB50" s="8"/>
    </row>
    <row r="51" ht="18" customHeight="1" spans="2:28">
      <c r="B51" s="20" t="s">
        <v>1701</v>
      </c>
      <c r="C51" s="18">
        <v>659933373</v>
      </c>
      <c r="D51" s="18" t="s">
        <v>1702</v>
      </c>
      <c r="E51" s="18">
        <v>17179870134</v>
      </c>
      <c r="F51" s="18" t="s">
        <v>152</v>
      </c>
      <c r="G51" s="18">
        <v>1000</v>
      </c>
      <c r="H51" s="17" t="s">
        <v>1694</v>
      </c>
      <c r="I51" s="17" t="s">
        <v>1695</v>
      </c>
      <c r="J51" s="38" t="s">
        <v>103</v>
      </c>
      <c r="K51" s="17" t="s">
        <v>1696</v>
      </c>
      <c r="L51" s="39" t="s">
        <v>1701</v>
      </c>
      <c r="M51" s="40">
        <v>100.8</v>
      </c>
      <c r="N51" s="33">
        <v>0</v>
      </c>
      <c r="O51" s="34">
        <v>4695</v>
      </c>
      <c r="P51" s="34">
        <v>28.15</v>
      </c>
      <c r="Q51" s="34">
        <v>4695</v>
      </c>
      <c r="R51" s="63">
        <f t="shared" si="0"/>
        <v>4767.65</v>
      </c>
      <c r="S51" s="64">
        <v>0</v>
      </c>
      <c r="T51" s="63"/>
      <c r="U51" s="63"/>
      <c r="V51" s="63">
        <f t="shared" si="1"/>
        <v>4767.65</v>
      </c>
      <c r="W51" s="63">
        <f t="shared" si="2"/>
        <v>0</v>
      </c>
      <c r="X51" s="66">
        <v>100</v>
      </c>
      <c r="Y51" s="18">
        <f t="shared" si="3"/>
        <v>9000</v>
      </c>
      <c r="Z51" s="18" t="s">
        <v>31</v>
      </c>
      <c r="AA51" s="81">
        <v>43920</v>
      </c>
      <c r="AB51" s="8" t="s">
        <v>1846</v>
      </c>
    </row>
    <row r="52" ht="18" customHeight="1" spans="2:28">
      <c r="B52" s="20" t="s">
        <v>1703</v>
      </c>
      <c r="C52" s="18">
        <v>521283469</v>
      </c>
      <c r="D52" s="18" t="s">
        <v>1704</v>
      </c>
      <c r="E52" s="18">
        <v>17179870284</v>
      </c>
      <c r="F52" s="18" t="s">
        <v>152</v>
      </c>
      <c r="G52" s="18">
        <v>1000</v>
      </c>
      <c r="H52" s="17" t="s">
        <v>1694</v>
      </c>
      <c r="I52" s="17" t="s">
        <v>1695</v>
      </c>
      <c r="J52" s="38" t="s">
        <v>103</v>
      </c>
      <c r="K52" s="17" t="s">
        <v>1696</v>
      </c>
      <c r="L52" s="39" t="s">
        <v>1703</v>
      </c>
      <c r="M52" s="40">
        <v>100.41</v>
      </c>
      <c r="N52" s="33">
        <v>0</v>
      </c>
      <c r="O52" s="34">
        <v>4795</v>
      </c>
      <c r="P52" s="34">
        <v>28.75</v>
      </c>
      <c r="Q52" s="34">
        <v>4795</v>
      </c>
      <c r="R52" s="63">
        <f t="shared" ref="R52:R81" si="4">M52+Q52-P52</f>
        <v>4866.66</v>
      </c>
      <c r="S52" s="64">
        <v>0</v>
      </c>
      <c r="T52" s="63"/>
      <c r="U52" s="63"/>
      <c r="V52" s="63">
        <f t="shared" ref="V52:V81" si="5">R52-S52</f>
        <v>4866.66</v>
      </c>
      <c r="W52" s="63">
        <f t="shared" ref="W52:W78" si="6">N52+O52-Q52</f>
        <v>0</v>
      </c>
      <c r="X52" s="66">
        <v>100</v>
      </c>
      <c r="Y52" s="18">
        <f t="shared" ref="Y52:Y81" si="7">IF(X52=0.5,IF(V52&lt;=1000,5000,IF(AND(V52&gt;1000,V52&lt;=2000),4000,IF(V52&gt;2000,""))),IF(X52=10,8000,IF(X52=100,9000)))</f>
        <v>9000</v>
      </c>
      <c r="Z52" s="18" t="s">
        <v>31</v>
      </c>
      <c r="AA52" s="81">
        <v>43920</v>
      </c>
      <c r="AB52" s="8" t="s">
        <v>1846</v>
      </c>
    </row>
    <row r="53" ht="18" customHeight="1" spans="2:28">
      <c r="B53" s="20" t="s">
        <v>1707</v>
      </c>
      <c r="C53" s="18">
        <v>215259009</v>
      </c>
      <c r="D53" s="18" t="s">
        <v>1708</v>
      </c>
      <c r="E53" s="18">
        <v>17179870412</v>
      </c>
      <c r="F53" s="18" t="s">
        <v>152</v>
      </c>
      <c r="G53" s="18">
        <v>1000</v>
      </c>
      <c r="H53" s="17" t="s">
        <v>1694</v>
      </c>
      <c r="I53" s="17" t="s">
        <v>1695</v>
      </c>
      <c r="J53" s="38" t="s">
        <v>103</v>
      </c>
      <c r="K53" s="17" t="s">
        <v>1696</v>
      </c>
      <c r="L53" s="39" t="s">
        <v>1707</v>
      </c>
      <c r="M53" s="40">
        <v>100</v>
      </c>
      <c r="N53" s="33">
        <v>0</v>
      </c>
      <c r="O53" s="34">
        <v>4995</v>
      </c>
      <c r="P53" s="34">
        <v>29.95</v>
      </c>
      <c r="Q53" s="34">
        <v>4995</v>
      </c>
      <c r="R53" s="63">
        <f t="shared" si="4"/>
        <v>5065.05</v>
      </c>
      <c r="S53" s="64">
        <v>0</v>
      </c>
      <c r="T53" s="67"/>
      <c r="U53" s="63"/>
      <c r="V53" s="63">
        <f t="shared" si="5"/>
        <v>5065.05</v>
      </c>
      <c r="W53" s="63">
        <f t="shared" si="6"/>
        <v>0</v>
      </c>
      <c r="X53" s="65">
        <v>0.5</v>
      </c>
      <c r="Y53" s="18" t="str">
        <f t="shared" si="7"/>
        <v/>
      </c>
      <c r="Z53" s="18" t="s">
        <v>31</v>
      </c>
      <c r="AA53" s="81">
        <v>43920</v>
      </c>
      <c r="AB53" s="8" t="s">
        <v>1846</v>
      </c>
    </row>
    <row r="54" ht="18" customHeight="1" spans="2:28">
      <c r="B54" s="20" t="s">
        <v>1709</v>
      </c>
      <c r="C54" s="18">
        <v>472500571</v>
      </c>
      <c r="D54" s="18" t="s">
        <v>1710</v>
      </c>
      <c r="E54" s="18">
        <v>17179870410</v>
      </c>
      <c r="F54" s="18" t="s">
        <v>152</v>
      </c>
      <c r="G54" s="18">
        <v>1000</v>
      </c>
      <c r="H54" s="17" t="s">
        <v>1694</v>
      </c>
      <c r="I54" s="17" t="s">
        <v>1695</v>
      </c>
      <c r="J54" s="38" t="s">
        <v>103</v>
      </c>
      <c r="K54" s="17" t="s">
        <v>1696</v>
      </c>
      <c r="L54" s="39" t="s">
        <v>1709</v>
      </c>
      <c r="M54" s="40">
        <v>100.15</v>
      </c>
      <c r="N54" s="33">
        <v>0</v>
      </c>
      <c r="O54" s="34">
        <v>4996</v>
      </c>
      <c r="P54" s="34">
        <v>29.96</v>
      </c>
      <c r="Q54" s="34">
        <v>4996</v>
      </c>
      <c r="R54" s="63">
        <f t="shared" si="4"/>
        <v>5066.19</v>
      </c>
      <c r="S54" s="64">
        <v>4966</v>
      </c>
      <c r="T54" s="63"/>
      <c r="U54" s="63"/>
      <c r="V54" s="63">
        <f t="shared" si="5"/>
        <v>100.19</v>
      </c>
      <c r="W54" s="63">
        <f t="shared" si="6"/>
        <v>0</v>
      </c>
      <c r="X54" s="66">
        <v>100</v>
      </c>
      <c r="Y54" s="18">
        <f t="shared" si="7"/>
        <v>9000</v>
      </c>
      <c r="Z54" s="18" t="s">
        <v>31</v>
      </c>
      <c r="AA54" s="81">
        <v>43920</v>
      </c>
      <c r="AB54" s="8"/>
    </row>
    <row r="55" ht="18" customHeight="1" spans="2:28">
      <c r="B55" s="20" t="s">
        <v>1713</v>
      </c>
      <c r="C55" s="18">
        <v>790587239</v>
      </c>
      <c r="D55" s="18" t="s">
        <v>1714</v>
      </c>
      <c r="E55" s="18">
        <v>17179870142</v>
      </c>
      <c r="F55" s="18" t="s">
        <v>152</v>
      </c>
      <c r="G55" s="18">
        <v>1000</v>
      </c>
      <c r="H55" s="17" t="s">
        <v>1694</v>
      </c>
      <c r="I55" s="17" t="s">
        <v>1695</v>
      </c>
      <c r="J55" s="38" t="s">
        <v>103</v>
      </c>
      <c r="K55" s="17" t="s">
        <v>1696</v>
      </c>
      <c r="L55" s="39" t="s">
        <v>1713</v>
      </c>
      <c r="M55" s="40">
        <v>9384.29</v>
      </c>
      <c r="N55" s="33">
        <v>0</v>
      </c>
      <c r="O55" s="34">
        <v>0</v>
      </c>
      <c r="P55" s="34">
        <v>0</v>
      </c>
      <c r="Q55" s="34">
        <v>0</v>
      </c>
      <c r="R55" s="63">
        <f t="shared" si="4"/>
        <v>9384.29</v>
      </c>
      <c r="S55" s="64">
        <v>0</v>
      </c>
      <c r="T55" s="67"/>
      <c r="U55" s="63"/>
      <c r="V55" s="63">
        <f t="shared" si="5"/>
        <v>9384.29</v>
      </c>
      <c r="W55" s="63">
        <f t="shared" si="6"/>
        <v>0</v>
      </c>
      <c r="X55" s="65">
        <v>0.5</v>
      </c>
      <c r="Y55" s="18" t="str">
        <f t="shared" si="7"/>
        <v/>
      </c>
      <c r="Z55" s="18" t="s">
        <v>31</v>
      </c>
      <c r="AA55" s="81">
        <v>43920</v>
      </c>
      <c r="AB55" s="8"/>
    </row>
    <row r="56" ht="18" customHeight="1" spans="2:28">
      <c r="B56" s="20" t="s">
        <v>1715</v>
      </c>
      <c r="C56" s="18">
        <v>296781384</v>
      </c>
      <c r="D56" s="18" t="s">
        <v>1716</v>
      </c>
      <c r="E56" s="18">
        <v>17179870349</v>
      </c>
      <c r="F56" s="18" t="s">
        <v>152</v>
      </c>
      <c r="G56" s="18">
        <v>1000</v>
      </c>
      <c r="H56" s="17" t="s">
        <v>1694</v>
      </c>
      <c r="I56" s="17" t="s">
        <v>1695</v>
      </c>
      <c r="J56" s="38" t="s">
        <v>103</v>
      </c>
      <c r="K56" s="17" t="s">
        <v>1696</v>
      </c>
      <c r="L56" s="39" t="s">
        <v>1715</v>
      </c>
      <c r="M56" s="40">
        <v>100.24</v>
      </c>
      <c r="N56" s="33">
        <v>0</v>
      </c>
      <c r="O56" s="34">
        <v>4999</v>
      </c>
      <c r="P56" s="34">
        <v>29.99</v>
      </c>
      <c r="Q56" s="34">
        <v>4999</v>
      </c>
      <c r="R56" s="63">
        <f t="shared" si="4"/>
        <v>5069.25</v>
      </c>
      <c r="S56" s="64">
        <v>4969</v>
      </c>
      <c r="T56" s="63"/>
      <c r="U56" s="63"/>
      <c r="V56" s="63">
        <f t="shared" si="5"/>
        <v>100.25</v>
      </c>
      <c r="W56" s="63">
        <f t="shared" si="6"/>
        <v>0</v>
      </c>
      <c r="X56" s="66">
        <v>100</v>
      </c>
      <c r="Y56" s="18">
        <f t="shared" si="7"/>
        <v>9000</v>
      </c>
      <c r="Z56" s="18" t="s">
        <v>31</v>
      </c>
      <c r="AA56" s="81">
        <v>43920</v>
      </c>
      <c r="AB56" s="8"/>
    </row>
    <row r="57" ht="18" customHeight="1" spans="2:28">
      <c r="B57" s="20" t="s">
        <v>1717</v>
      </c>
      <c r="C57" s="18">
        <v>929667396</v>
      </c>
      <c r="D57" s="18" t="s">
        <v>1718</v>
      </c>
      <c r="E57" s="18">
        <v>17179870347</v>
      </c>
      <c r="F57" s="18" t="s">
        <v>152</v>
      </c>
      <c r="G57" s="18">
        <v>1000</v>
      </c>
      <c r="H57" s="17" t="s">
        <v>1694</v>
      </c>
      <c r="I57" s="17" t="s">
        <v>1695</v>
      </c>
      <c r="J57" s="38" t="s">
        <v>103</v>
      </c>
      <c r="K57" s="17" t="s">
        <v>1719</v>
      </c>
      <c r="L57" s="39" t="s">
        <v>1717</v>
      </c>
      <c r="M57" s="40">
        <v>100.99</v>
      </c>
      <c r="N57" s="33">
        <v>0</v>
      </c>
      <c r="O57" s="34">
        <v>4793</v>
      </c>
      <c r="P57" s="34">
        <v>28.73</v>
      </c>
      <c r="Q57" s="34">
        <v>4793</v>
      </c>
      <c r="R57" s="63">
        <f t="shared" si="4"/>
        <v>4865.26</v>
      </c>
      <c r="S57" s="64">
        <v>0</v>
      </c>
      <c r="T57" s="63"/>
      <c r="U57" s="63"/>
      <c r="V57" s="63">
        <f t="shared" si="5"/>
        <v>4865.26</v>
      </c>
      <c r="W57" s="63">
        <f t="shared" si="6"/>
        <v>0</v>
      </c>
      <c r="X57" s="66">
        <v>100</v>
      </c>
      <c r="Y57" s="18">
        <f t="shared" si="7"/>
        <v>9000</v>
      </c>
      <c r="Z57" s="18" t="s">
        <v>31</v>
      </c>
      <c r="AA57" s="81">
        <v>43920</v>
      </c>
      <c r="AB57" s="8" t="s">
        <v>1846</v>
      </c>
    </row>
    <row r="58" ht="18" customHeight="1" spans="2:28">
      <c r="B58" s="20" t="s">
        <v>1722</v>
      </c>
      <c r="C58" s="18">
        <v>400457484</v>
      </c>
      <c r="D58" s="18" t="s">
        <v>1723</v>
      </c>
      <c r="E58" s="18">
        <v>17179870143</v>
      </c>
      <c r="F58" s="18" t="s">
        <v>152</v>
      </c>
      <c r="G58" s="18">
        <v>1000</v>
      </c>
      <c r="H58" s="17" t="s">
        <v>1694</v>
      </c>
      <c r="I58" s="17" t="s">
        <v>1695</v>
      </c>
      <c r="J58" s="38" t="s">
        <v>103</v>
      </c>
      <c r="K58" s="17" t="s">
        <v>1719</v>
      </c>
      <c r="L58" s="39" t="s">
        <v>1722</v>
      </c>
      <c r="M58" s="40">
        <v>100.04</v>
      </c>
      <c r="N58" s="33">
        <v>0</v>
      </c>
      <c r="O58" s="34">
        <v>4594</v>
      </c>
      <c r="P58" s="34">
        <v>27.54</v>
      </c>
      <c r="Q58" s="34">
        <v>4594</v>
      </c>
      <c r="R58" s="63">
        <f t="shared" si="4"/>
        <v>4666.5</v>
      </c>
      <c r="S58" s="64">
        <v>4566</v>
      </c>
      <c r="T58" s="67"/>
      <c r="U58" s="67" t="s">
        <v>157</v>
      </c>
      <c r="V58" s="63">
        <f t="shared" si="5"/>
        <v>100.5</v>
      </c>
      <c r="W58" s="63">
        <f t="shared" si="6"/>
        <v>0</v>
      </c>
      <c r="X58" s="65">
        <v>0.5</v>
      </c>
      <c r="Y58" s="18">
        <f t="shared" si="7"/>
        <v>5000</v>
      </c>
      <c r="Z58" s="18" t="s">
        <v>31</v>
      </c>
      <c r="AA58" s="81">
        <v>43920</v>
      </c>
      <c r="AB58" s="8"/>
    </row>
    <row r="59" ht="18" customHeight="1" spans="2:28">
      <c r="B59" s="20" t="s">
        <v>1724</v>
      </c>
      <c r="C59" s="18">
        <v>722346868</v>
      </c>
      <c r="D59" s="18" t="s">
        <v>1725</v>
      </c>
      <c r="E59" s="18">
        <v>17179870294</v>
      </c>
      <c r="F59" s="18" t="s">
        <v>152</v>
      </c>
      <c r="G59" s="18">
        <v>1000</v>
      </c>
      <c r="H59" s="17" t="s">
        <v>1694</v>
      </c>
      <c r="I59" s="17" t="s">
        <v>1695</v>
      </c>
      <c r="J59" s="38" t="s">
        <v>103</v>
      </c>
      <c r="K59" s="17" t="s">
        <v>1719</v>
      </c>
      <c r="L59" s="39" t="s">
        <v>1724</v>
      </c>
      <c r="M59" s="40">
        <v>100.58</v>
      </c>
      <c r="N59" s="33">
        <v>0</v>
      </c>
      <c r="O59" s="34">
        <v>4996</v>
      </c>
      <c r="P59" s="34">
        <v>29.96</v>
      </c>
      <c r="Q59" s="34">
        <v>4996</v>
      </c>
      <c r="R59" s="63">
        <f t="shared" si="4"/>
        <v>5066.62</v>
      </c>
      <c r="S59" s="64">
        <v>4966</v>
      </c>
      <c r="T59" s="63"/>
      <c r="U59" s="63"/>
      <c r="V59" s="63">
        <f t="shared" si="5"/>
        <v>100.62</v>
      </c>
      <c r="W59" s="63">
        <f t="shared" si="6"/>
        <v>0</v>
      </c>
      <c r="X59" s="66">
        <v>100</v>
      </c>
      <c r="Y59" s="18">
        <f t="shared" si="7"/>
        <v>9000</v>
      </c>
      <c r="Z59" s="18" t="s">
        <v>31</v>
      </c>
      <c r="AA59" s="81">
        <v>43920</v>
      </c>
      <c r="AB59" s="8"/>
    </row>
    <row r="60" ht="18" customHeight="1" spans="2:28">
      <c r="B60" s="20" t="s">
        <v>1726</v>
      </c>
      <c r="C60" s="18">
        <v>493082268</v>
      </c>
      <c r="D60" s="18" t="s">
        <v>1727</v>
      </c>
      <c r="E60" s="18">
        <v>17179870427</v>
      </c>
      <c r="F60" s="18" t="s">
        <v>152</v>
      </c>
      <c r="G60" s="18">
        <v>1000</v>
      </c>
      <c r="H60" s="17" t="s">
        <v>1694</v>
      </c>
      <c r="I60" s="17" t="s">
        <v>1695</v>
      </c>
      <c r="J60" s="38" t="s">
        <v>103</v>
      </c>
      <c r="K60" s="17" t="s">
        <v>1719</v>
      </c>
      <c r="L60" s="39" t="s">
        <v>1726</v>
      </c>
      <c r="M60" s="40">
        <v>100.01</v>
      </c>
      <c r="N60" s="33">
        <v>0</v>
      </c>
      <c r="O60" s="34">
        <v>4693</v>
      </c>
      <c r="P60" s="34">
        <v>28.13</v>
      </c>
      <c r="Q60" s="34">
        <v>4693</v>
      </c>
      <c r="R60" s="63">
        <f t="shared" si="4"/>
        <v>4764.88</v>
      </c>
      <c r="S60" s="64">
        <v>4664</v>
      </c>
      <c r="T60" s="63"/>
      <c r="U60" s="63"/>
      <c r="V60" s="63">
        <f t="shared" si="5"/>
        <v>100.88</v>
      </c>
      <c r="W60" s="63">
        <f t="shared" si="6"/>
        <v>0</v>
      </c>
      <c r="X60" s="66">
        <v>100</v>
      </c>
      <c r="Y60" s="18">
        <f t="shared" si="7"/>
        <v>9000</v>
      </c>
      <c r="Z60" s="18" t="s">
        <v>31</v>
      </c>
      <c r="AA60" s="81">
        <v>43920</v>
      </c>
      <c r="AB60" s="8"/>
    </row>
    <row r="61" ht="18" customHeight="1" spans="2:28">
      <c r="B61" s="20" t="s">
        <v>1728</v>
      </c>
      <c r="C61" s="18">
        <v>697374106</v>
      </c>
      <c r="D61" s="18" t="s">
        <v>1729</v>
      </c>
      <c r="E61" s="18">
        <v>17179870314</v>
      </c>
      <c r="F61" s="18" t="s">
        <v>152</v>
      </c>
      <c r="G61" s="18">
        <v>1000</v>
      </c>
      <c r="H61" s="17" t="s">
        <v>1694</v>
      </c>
      <c r="I61" s="17" t="s">
        <v>1695</v>
      </c>
      <c r="J61" s="38" t="s">
        <v>103</v>
      </c>
      <c r="K61" s="17" t="s">
        <v>1719</v>
      </c>
      <c r="L61" s="39" t="s">
        <v>1728</v>
      </c>
      <c r="M61" s="40">
        <v>100.65</v>
      </c>
      <c r="N61" s="33">
        <v>0</v>
      </c>
      <c r="O61" s="34">
        <v>4999</v>
      </c>
      <c r="P61" s="34">
        <v>29.99</v>
      </c>
      <c r="Q61" s="34">
        <v>4999</v>
      </c>
      <c r="R61" s="63">
        <f t="shared" si="4"/>
        <v>5069.66</v>
      </c>
      <c r="S61" s="64">
        <v>0</v>
      </c>
      <c r="T61" s="63"/>
      <c r="U61" s="63"/>
      <c r="V61" s="63">
        <f t="shared" si="5"/>
        <v>5069.66</v>
      </c>
      <c r="W61" s="63">
        <f t="shared" si="6"/>
        <v>0</v>
      </c>
      <c r="X61" s="66">
        <v>100</v>
      </c>
      <c r="Y61" s="18">
        <f t="shared" si="7"/>
        <v>9000</v>
      </c>
      <c r="Z61" s="18" t="s">
        <v>31</v>
      </c>
      <c r="AA61" s="81">
        <v>43920</v>
      </c>
      <c r="AB61" s="8" t="s">
        <v>1846</v>
      </c>
    </row>
    <row r="62" ht="18" customHeight="1" spans="2:28">
      <c r="B62" s="20" t="s">
        <v>1730</v>
      </c>
      <c r="C62" s="18">
        <v>318317501</v>
      </c>
      <c r="D62" s="18" t="s">
        <v>1731</v>
      </c>
      <c r="E62" s="18">
        <v>17179870420</v>
      </c>
      <c r="F62" s="18" t="s">
        <v>152</v>
      </c>
      <c r="G62" s="18">
        <v>1000</v>
      </c>
      <c r="H62" s="17" t="s">
        <v>1694</v>
      </c>
      <c r="I62" s="17" t="s">
        <v>1695</v>
      </c>
      <c r="J62" s="38" t="s">
        <v>103</v>
      </c>
      <c r="K62" s="17" t="s">
        <v>1719</v>
      </c>
      <c r="L62" s="39" t="s">
        <v>1730</v>
      </c>
      <c r="M62" s="40">
        <v>100.57</v>
      </c>
      <c r="N62" s="33">
        <v>0</v>
      </c>
      <c r="O62" s="34">
        <v>4992</v>
      </c>
      <c r="P62" s="34">
        <v>29.92</v>
      </c>
      <c r="Q62" s="34">
        <v>4992</v>
      </c>
      <c r="R62" s="63">
        <f t="shared" si="4"/>
        <v>5062.65</v>
      </c>
      <c r="S62" s="64">
        <v>4962</v>
      </c>
      <c r="T62" s="63"/>
      <c r="U62" s="63"/>
      <c r="V62" s="63">
        <f t="shared" si="5"/>
        <v>100.65</v>
      </c>
      <c r="W62" s="63">
        <f t="shared" si="6"/>
        <v>0</v>
      </c>
      <c r="X62" s="66">
        <v>100</v>
      </c>
      <c r="Y62" s="18">
        <f t="shared" si="7"/>
        <v>9000</v>
      </c>
      <c r="Z62" s="18" t="s">
        <v>31</v>
      </c>
      <c r="AA62" s="81">
        <v>43920</v>
      </c>
      <c r="AB62" s="8"/>
    </row>
    <row r="63" ht="18" customHeight="1" spans="2:28">
      <c r="B63" s="20" t="s">
        <v>1736</v>
      </c>
      <c r="C63" s="18">
        <v>830720723</v>
      </c>
      <c r="D63" s="18" t="s">
        <v>1737</v>
      </c>
      <c r="E63" s="18">
        <v>17179870364</v>
      </c>
      <c r="F63" s="18" t="s">
        <v>152</v>
      </c>
      <c r="G63" s="18">
        <v>1000</v>
      </c>
      <c r="H63" s="18" t="s">
        <v>1738</v>
      </c>
      <c r="I63" s="18" t="s">
        <v>1739</v>
      </c>
      <c r="J63" s="41" t="s">
        <v>109</v>
      </c>
      <c r="K63" s="18" t="s">
        <v>1740</v>
      </c>
      <c r="L63" s="39" t="s">
        <v>1736</v>
      </c>
      <c r="M63" s="40">
        <v>100.6</v>
      </c>
      <c r="N63" s="33">
        <v>0</v>
      </c>
      <c r="O63" s="34">
        <v>4696</v>
      </c>
      <c r="P63" s="34">
        <v>28.16</v>
      </c>
      <c r="Q63" s="34">
        <v>4696</v>
      </c>
      <c r="R63" s="63">
        <f t="shared" si="4"/>
        <v>4768.44</v>
      </c>
      <c r="S63" s="64">
        <v>4668</v>
      </c>
      <c r="T63" s="67"/>
      <c r="U63" s="63"/>
      <c r="V63" s="63">
        <f t="shared" si="5"/>
        <v>100.44</v>
      </c>
      <c r="W63" s="63">
        <f t="shared" si="6"/>
        <v>0</v>
      </c>
      <c r="X63" s="65">
        <v>0.5</v>
      </c>
      <c r="Y63" s="18">
        <f t="shared" si="7"/>
        <v>5000</v>
      </c>
      <c r="Z63" s="18" t="s">
        <v>31</v>
      </c>
      <c r="AA63" s="81">
        <v>43920</v>
      </c>
      <c r="AB63" s="8"/>
    </row>
    <row r="64" ht="18" customHeight="1" spans="2:28">
      <c r="B64" s="20" t="s">
        <v>1745</v>
      </c>
      <c r="C64" s="17">
        <v>713397993</v>
      </c>
      <c r="D64" s="17" t="s">
        <v>1746</v>
      </c>
      <c r="E64" s="17">
        <v>17179870184</v>
      </c>
      <c r="F64" s="17" t="s">
        <v>152</v>
      </c>
      <c r="G64" s="18">
        <v>1000</v>
      </c>
      <c r="H64" s="17" t="s">
        <v>1738</v>
      </c>
      <c r="I64" s="17" t="s">
        <v>1739</v>
      </c>
      <c r="J64" s="41" t="s">
        <v>109</v>
      </c>
      <c r="K64" s="17" t="s">
        <v>1740</v>
      </c>
      <c r="L64" s="20" t="s">
        <v>1745</v>
      </c>
      <c r="M64" s="40">
        <v>100.69</v>
      </c>
      <c r="N64" s="33">
        <v>0</v>
      </c>
      <c r="O64" s="34">
        <v>4993</v>
      </c>
      <c r="P64" s="34">
        <v>29.93</v>
      </c>
      <c r="Q64" s="34">
        <v>4993</v>
      </c>
      <c r="R64" s="63">
        <f t="shared" si="4"/>
        <v>5063.76</v>
      </c>
      <c r="S64" s="64">
        <v>0</v>
      </c>
      <c r="T64" s="63"/>
      <c r="U64" s="63"/>
      <c r="V64" s="63">
        <f t="shared" si="5"/>
        <v>5063.76</v>
      </c>
      <c r="W64" s="63">
        <f t="shared" si="6"/>
        <v>0</v>
      </c>
      <c r="X64" s="66">
        <v>100</v>
      </c>
      <c r="Y64" s="18">
        <f t="shared" si="7"/>
        <v>9000</v>
      </c>
      <c r="Z64" s="18" t="s">
        <v>31</v>
      </c>
      <c r="AA64" s="81">
        <v>43920</v>
      </c>
      <c r="AB64" s="8" t="s">
        <v>1846</v>
      </c>
    </row>
    <row r="65" ht="18" customHeight="1" spans="2:28">
      <c r="B65" s="20" t="s">
        <v>1749</v>
      </c>
      <c r="C65" s="17">
        <v>629636694</v>
      </c>
      <c r="D65" s="17" t="s">
        <v>1750</v>
      </c>
      <c r="E65" s="17">
        <v>17179870437</v>
      </c>
      <c r="F65" s="17" t="s">
        <v>152</v>
      </c>
      <c r="G65" s="18">
        <v>1000</v>
      </c>
      <c r="H65" s="17" t="s">
        <v>1738</v>
      </c>
      <c r="I65" s="17" t="s">
        <v>1739</v>
      </c>
      <c r="J65" s="41" t="s">
        <v>109</v>
      </c>
      <c r="K65" s="17" t="s">
        <v>1740</v>
      </c>
      <c r="L65" s="20" t="s">
        <v>1749</v>
      </c>
      <c r="M65" s="40">
        <v>100.69</v>
      </c>
      <c r="N65" s="33">
        <v>0</v>
      </c>
      <c r="O65" s="34">
        <v>4996</v>
      </c>
      <c r="P65" s="34">
        <v>29.96</v>
      </c>
      <c r="Q65" s="34">
        <v>4996</v>
      </c>
      <c r="R65" s="63">
        <f t="shared" si="4"/>
        <v>5066.73</v>
      </c>
      <c r="S65" s="64">
        <v>4966</v>
      </c>
      <c r="T65" s="63"/>
      <c r="U65" s="63"/>
      <c r="V65" s="63">
        <f t="shared" si="5"/>
        <v>100.73</v>
      </c>
      <c r="W65" s="63">
        <f t="shared" si="6"/>
        <v>0</v>
      </c>
      <c r="X65" s="66">
        <v>100</v>
      </c>
      <c r="Y65" s="18">
        <f t="shared" si="7"/>
        <v>9000</v>
      </c>
      <c r="Z65" s="18" t="s">
        <v>31</v>
      </c>
      <c r="AA65" s="81">
        <v>43920</v>
      </c>
      <c r="AB65" s="8"/>
    </row>
    <row r="66" ht="18" customHeight="1" spans="2:28">
      <c r="B66" s="20" t="s">
        <v>1751</v>
      </c>
      <c r="C66" s="17">
        <v>160152841</v>
      </c>
      <c r="D66" s="17" t="s">
        <v>1752</v>
      </c>
      <c r="E66" s="17">
        <v>17179870249</v>
      </c>
      <c r="F66" s="17" t="s">
        <v>152</v>
      </c>
      <c r="G66" s="18">
        <v>1000</v>
      </c>
      <c r="H66" s="17" t="s">
        <v>1738</v>
      </c>
      <c r="I66" s="17" t="s">
        <v>1739</v>
      </c>
      <c r="J66" s="41" t="s">
        <v>109</v>
      </c>
      <c r="K66" s="17" t="s">
        <v>1740</v>
      </c>
      <c r="L66" s="20" t="s">
        <v>1751</v>
      </c>
      <c r="M66" s="40">
        <v>100.95</v>
      </c>
      <c r="N66" s="33">
        <v>0</v>
      </c>
      <c r="O66" s="34">
        <v>4893</v>
      </c>
      <c r="P66" s="34">
        <v>29.33</v>
      </c>
      <c r="Q66" s="34">
        <v>4893</v>
      </c>
      <c r="R66" s="63">
        <f t="shared" si="4"/>
        <v>4964.62</v>
      </c>
      <c r="S66" s="64">
        <v>0</v>
      </c>
      <c r="T66" s="63"/>
      <c r="U66" s="63"/>
      <c r="V66" s="63">
        <f t="shared" si="5"/>
        <v>4964.62</v>
      </c>
      <c r="W66" s="63">
        <f t="shared" si="6"/>
        <v>0</v>
      </c>
      <c r="X66" s="66">
        <v>100</v>
      </c>
      <c r="Y66" s="18">
        <f t="shared" si="7"/>
        <v>9000</v>
      </c>
      <c r="Z66" s="18" t="s">
        <v>31</v>
      </c>
      <c r="AA66" s="81">
        <v>43920</v>
      </c>
      <c r="AB66" s="8" t="s">
        <v>1846</v>
      </c>
    </row>
    <row r="67" ht="18" customHeight="1" spans="2:28">
      <c r="B67" s="20" t="s">
        <v>1755</v>
      </c>
      <c r="C67" s="17">
        <v>530912608</v>
      </c>
      <c r="D67" s="17" t="s">
        <v>1756</v>
      </c>
      <c r="E67" s="17">
        <v>17179870246</v>
      </c>
      <c r="F67" s="17" t="s">
        <v>152</v>
      </c>
      <c r="G67" s="18">
        <v>1000</v>
      </c>
      <c r="H67" s="17" t="s">
        <v>1738</v>
      </c>
      <c r="I67" s="17" t="s">
        <v>1739</v>
      </c>
      <c r="J67" s="41" t="s">
        <v>109</v>
      </c>
      <c r="K67" s="17" t="s">
        <v>1740</v>
      </c>
      <c r="L67" s="20" t="s">
        <v>1755</v>
      </c>
      <c r="M67" s="40">
        <v>100.2</v>
      </c>
      <c r="N67" s="33">
        <v>0</v>
      </c>
      <c r="O67" s="34">
        <v>4995</v>
      </c>
      <c r="P67" s="34">
        <v>29.95</v>
      </c>
      <c r="Q67" s="34">
        <v>4995</v>
      </c>
      <c r="R67" s="63">
        <f t="shared" si="4"/>
        <v>5065.25</v>
      </c>
      <c r="S67" s="64">
        <v>0</v>
      </c>
      <c r="T67" s="63"/>
      <c r="U67" s="63"/>
      <c r="V67" s="63">
        <f t="shared" si="5"/>
        <v>5065.25</v>
      </c>
      <c r="W67" s="63">
        <f t="shared" si="6"/>
        <v>0</v>
      </c>
      <c r="X67" s="66">
        <v>100</v>
      </c>
      <c r="Y67" s="18">
        <f t="shared" si="7"/>
        <v>9000</v>
      </c>
      <c r="Z67" s="18" t="s">
        <v>31</v>
      </c>
      <c r="AA67" s="81">
        <v>43920</v>
      </c>
      <c r="AB67" s="8" t="s">
        <v>1846</v>
      </c>
    </row>
    <row r="68" ht="18" customHeight="1" spans="2:28">
      <c r="B68" s="20" t="s">
        <v>1760</v>
      </c>
      <c r="C68" s="17">
        <v>942126226</v>
      </c>
      <c r="D68" s="17" t="s">
        <v>1761</v>
      </c>
      <c r="E68" s="17">
        <v>17179870242</v>
      </c>
      <c r="F68" s="17" t="s">
        <v>152</v>
      </c>
      <c r="G68" s="18">
        <v>1000</v>
      </c>
      <c r="H68" s="17" t="s">
        <v>1738</v>
      </c>
      <c r="I68" s="17" t="s">
        <v>1739</v>
      </c>
      <c r="J68" s="41" t="s">
        <v>109</v>
      </c>
      <c r="K68" s="17" t="s">
        <v>1759</v>
      </c>
      <c r="L68" s="20" t="s">
        <v>1760</v>
      </c>
      <c r="M68" s="40">
        <v>100</v>
      </c>
      <c r="N68" s="33">
        <v>0</v>
      </c>
      <c r="O68" s="34">
        <v>4594</v>
      </c>
      <c r="P68" s="34">
        <v>27.54</v>
      </c>
      <c r="Q68" s="34">
        <v>4594</v>
      </c>
      <c r="R68" s="63">
        <f t="shared" si="4"/>
        <v>4666.46</v>
      </c>
      <c r="S68" s="64">
        <v>4566</v>
      </c>
      <c r="T68" s="63"/>
      <c r="U68" s="63"/>
      <c r="V68" s="63">
        <f t="shared" si="5"/>
        <v>100.46</v>
      </c>
      <c r="W68" s="63">
        <f t="shared" si="6"/>
        <v>0</v>
      </c>
      <c r="X68" s="66">
        <v>100</v>
      </c>
      <c r="Y68" s="18">
        <f t="shared" si="7"/>
        <v>9000</v>
      </c>
      <c r="Z68" s="18" t="s">
        <v>31</v>
      </c>
      <c r="AA68" s="81">
        <v>43920</v>
      </c>
      <c r="AB68" s="8"/>
    </row>
    <row r="69" s="1" customFormat="1" ht="18" customHeight="1" spans="2:28">
      <c r="B69" s="20" t="s">
        <v>1762</v>
      </c>
      <c r="C69" s="17">
        <v>537913785</v>
      </c>
      <c r="D69" s="17" t="s">
        <v>1763</v>
      </c>
      <c r="E69" s="17">
        <v>17179870435</v>
      </c>
      <c r="F69" s="17" t="s">
        <v>152</v>
      </c>
      <c r="G69" s="18">
        <v>1000</v>
      </c>
      <c r="H69" s="17" t="s">
        <v>1738</v>
      </c>
      <c r="I69" s="17" t="s">
        <v>1739</v>
      </c>
      <c r="J69" s="41" t="s">
        <v>109</v>
      </c>
      <c r="K69" s="17" t="s">
        <v>1759</v>
      </c>
      <c r="L69" s="20" t="s">
        <v>1762</v>
      </c>
      <c r="M69" s="40">
        <v>100.2</v>
      </c>
      <c r="N69" s="33">
        <v>0</v>
      </c>
      <c r="O69" s="34">
        <v>4996</v>
      </c>
      <c r="P69" s="34">
        <v>29.96</v>
      </c>
      <c r="Q69" s="34">
        <v>4996</v>
      </c>
      <c r="R69" s="63">
        <f t="shared" si="4"/>
        <v>5066.24</v>
      </c>
      <c r="S69" s="64">
        <v>0</v>
      </c>
      <c r="T69" s="67"/>
      <c r="U69" s="63"/>
      <c r="V69" s="63">
        <f t="shared" si="5"/>
        <v>5066.24</v>
      </c>
      <c r="W69" s="63">
        <f t="shared" si="6"/>
        <v>0</v>
      </c>
      <c r="X69" s="65">
        <v>0.5</v>
      </c>
      <c r="Y69" s="18" t="str">
        <f t="shared" si="7"/>
        <v/>
      </c>
      <c r="Z69" s="18" t="s">
        <v>31</v>
      </c>
      <c r="AA69" s="81">
        <v>43920</v>
      </c>
      <c r="AB69" s="8" t="s">
        <v>1846</v>
      </c>
    </row>
    <row r="70" s="1" customFormat="1" ht="18" customHeight="1" spans="2:28">
      <c r="B70" s="20" t="s">
        <v>1764</v>
      </c>
      <c r="C70" s="17">
        <v>645501103</v>
      </c>
      <c r="D70" s="17" t="s">
        <v>1765</v>
      </c>
      <c r="E70" s="17">
        <v>17179870429</v>
      </c>
      <c r="F70" s="17" t="s">
        <v>152</v>
      </c>
      <c r="G70" s="18">
        <v>1000</v>
      </c>
      <c r="H70" s="17" t="s">
        <v>1738</v>
      </c>
      <c r="I70" s="17" t="s">
        <v>1739</v>
      </c>
      <c r="J70" s="41" t="s">
        <v>109</v>
      </c>
      <c r="K70" s="17" t="s">
        <v>1759</v>
      </c>
      <c r="L70" s="20" t="s">
        <v>1764</v>
      </c>
      <c r="M70" s="40">
        <v>100.19</v>
      </c>
      <c r="N70" s="33">
        <v>0</v>
      </c>
      <c r="O70" s="34">
        <v>4892</v>
      </c>
      <c r="P70" s="34">
        <v>29.32</v>
      </c>
      <c r="Q70" s="34">
        <v>4892</v>
      </c>
      <c r="R70" s="63">
        <f t="shared" si="4"/>
        <v>4962.87</v>
      </c>
      <c r="S70" s="64">
        <v>4862</v>
      </c>
      <c r="T70" s="63"/>
      <c r="U70" s="63"/>
      <c r="V70" s="63">
        <f t="shared" si="5"/>
        <v>100.87</v>
      </c>
      <c r="W70" s="63">
        <f t="shared" si="6"/>
        <v>0</v>
      </c>
      <c r="X70" s="66">
        <v>100</v>
      </c>
      <c r="Y70" s="18">
        <f t="shared" si="7"/>
        <v>9000</v>
      </c>
      <c r="Z70" s="18" t="s">
        <v>31</v>
      </c>
      <c r="AA70" s="81">
        <v>43920</v>
      </c>
      <c r="AB70" s="82"/>
    </row>
    <row r="71" s="1" customFormat="1" ht="18" customHeight="1" spans="2:28">
      <c r="B71" s="20" t="s">
        <v>1768</v>
      </c>
      <c r="C71" s="17">
        <v>980599862</v>
      </c>
      <c r="D71" s="17" t="s">
        <v>1769</v>
      </c>
      <c r="E71" s="17">
        <v>17179870241</v>
      </c>
      <c r="F71" s="17" t="s">
        <v>152</v>
      </c>
      <c r="G71" s="18">
        <v>1000</v>
      </c>
      <c r="H71" s="17" t="s">
        <v>1738</v>
      </c>
      <c r="I71" s="17" t="s">
        <v>1739</v>
      </c>
      <c r="J71" s="41" t="s">
        <v>109</v>
      </c>
      <c r="K71" s="17" t="s">
        <v>1759</v>
      </c>
      <c r="L71" s="20" t="s">
        <v>1768</v>
      </c>
      <c r="M71" s="40">
        <v>100.95</v>
      </c>
      <c r="N71" s="33">
        <v>0</v>
      </c>
      <c r="O71" s="34">
        <v>4692</v>
      </c>
      <c r="P71" s="34">
        <v>28.12</v>
      </c>
      <c r="Q71" s="34">
        <v>4692</v>
      </c>
      <c r="R71" s="63">
        <f t="shared" si="4"/>
        <v>4764.83</v>
      </c>
      <c r="S71" s="64">
        <v>0</v>
      </c>
      <c r="T71" s="63"/>
      <c r="U71" s="63"/>
      <c r="V71" s="63">
        <f t="shared" si="5"/>
        <v>4764.83</v>
      </c>
      <c r="W71" s="63">
        <f t="shared" si="6"/>
        <v>0</v>
      </c>
      <c r="X71" s="66">
        <v>100</v>
      </c>
      <c r="Y71" s="18">
        <f t="shared" si="7"/>
        <v>9000</v>
      </c>
      <c r="Z71" s="18" t="s">
        <v>31</v>
      </c>
      <c r="AA71" s="81">
        <v>43920</v>
      </c>
      <c r="AB71" s="8" t="s">
        <v>1846</v>
      </c>
    </row>
    <row r="72" s="1" customFormat="1" ht="18" customHeight="1" spans="2:28">
      <c r="B72" s="20" t="s">
        <v>1776</v>
      </c>
      <c r="C72" s="17">
        <v>335994632</v>
      </c>
      <c r="D72" s="17" t="s">
        <v>1777</v>
      </c>
      <c r="E72" s="17">
        <v>17179870346</v>
      </c>
      <c r="F72" s="17" t="s">
        <v>152</v>
      </c>
      <c r="G72" s="18">
        <v>1000</v>
      </c>
      <c r="H72" s="17" t="s">
        <v>1738</v>
      </c>
      <c r="I72" s="17" t="s">
        <v>1739</v>
      </c>
      <c r="J72" s="41" t="s">
        <v>109</v>
      </c>
      <c r="K72" s="17" t="s">
        <v>1759</v>
      </c>
      <c r="L72" s="20" t="s">
        <v>1776</v>
      </c>
      <c r="M72" s="40">
        <v>100.2</v>
      </c>
      <c r="N72" s="33">
        <v>0</v>
      </c>
      <c r="O72" s="34">
        <v>4999</v>
      </c>
      <c r="P72" s="34">
        <v>29.99</v>
      </c>
      <c r="Q72" s="34">
        <v>4999</v>
      </c>
      <c r="R72" s="63">
        <f t="shared" si="4"/>
        <v>5069.21</v>
      </c>
      <c r="S72" s="64">
        <v>4969</v>
      </c>
      <c r="T72" s="63"/>
      <c r="U72" s="63"/>
      <c r="V72" s="63">
        <f t="shared" si="5"/>
        <v>100.21</v>
      </c>
      <c r="W72" s="63">
        <f t="shared" si="6"/>
        <v>0</v>
      </c>
      <c r="X72" s="66">
        <v>100</v>
      </c>
      <c r="Y72" s="18">
        <f t="shared" si="7"/>
        <v>9000</v>
      </c>
      <c r="Z72" s="18" t="s">
        <v>31</v>
      </c>
      <c r="AA72" s="81">
        <v>43920</v>
      </c>
      <c r="AB72" s="82"/>
    </row>
    <row r="73" s="1" customFormat="1" ht="18" customHeight="1" spans="2:28">
      <c r="B73" s="20" t="s">
        <v>1783</v>
      </c>
      <c r="C73" s="17">
        <v>531103685</v>
      </c>
      <c r="D73" s="17" t="s">
        <v>1784</v>
      </c>
      <c r="E73" s="17">
        <v>17179870416</v>
      </c>
      <c r="F73" s="17" t="s">
        <v>152</v>
      </c>
      <c r="G73" s="18">
        <v>1000</v>
      </c>
      <c r="H73" s="17" t="s">
        <v>1780</v>
      </c>
      <c r="I73" s="17" t="s">
        <v>1781</v>
      </c>
      <c r="J73" s="38" t="s">
        <v>103</v>
      </c>
      <c r="K73" s="17" t="s">
        <v>1782</v>
      </c>
      <c r="L73" s="20" t="s">
        <v>1783</v>
      </c>
      <c r="M73" s="40">
        <v>100.6</v>
      </c>
      <c r="N73" s="33">
        <v>0</v>
      </c>
      <c r="O73" s="34">
        <v>4997</v>
      </c>
      <c r="P73" s="34">
        <v>29.97</v>
      </c>
      <c r="Q73" s="34">
        <v>4997</v>
      </c>
      <c r="R73" s="63">
        <f t="shared" si="4"/>
        <v>5067.63</v>
      </c>
      <c r="S73" s="64">
        <v>0</v>
      </c>
      <c r="T73" s="63"/>
      <c r="U73" s="63"/>
      <c r="V73" s="63">
        <f t="shared" si="5"/>
        <v>5067.63</v>
      </c>
      <c r="W73" s="63">
        <f t="shared" si="6"/>
        <v>0</v>
      </c>
      <c r="X73" s="66">
        <v>100</v>
      </c>
      <c r="Y73" s="18">
        <f t="shared" si="7"/>
        <v>9000</v>
      </c>
      <c r="Z73" s="18" t="s">
        <v>31</v>
      </c>
      <c r="AA73" s="81">
        <v>43920</v>
      </c>
      <c r="AB73" s="8" t="s">
        <v>1846</v>
      </c>
    </row>
    <row r="74" s="1" customFormat="1" ht="18" customHeight="1" spans="2:28">
      <c r="B74" s="20" t="s">
        <v>1785</v>
      </c>
      <c r="C74" s="17">
        <v>415229255</v>
      </c>
      <c r="D74" s="17" t="s">
        <v>1786</v>
      </c>
      <c r="E74" s="17">
        <v>17179870415</v>
      </c>
      <c r="F74" s="17" t="s">
        <v>152</v>
      </c>
      <c r="G74" s="18">
        <v>1000</v>
      </c>
      <c r="H74" s="17" t="s">
        <v>1780</v>
      </c>
      <c r="I74" s="17" t="s">
        <v>1781</v>
      </c>
      <c r="J74" s="38" t="s">
        <v>103</v>
      </c>
      <c r="K74" s="17" t="s">
        <v>1782</v>
      </c>
      <c r="L74" s="20" t="s">
        <v>1785</v>
      </c>
      <c r="M74" s="40">
        <v>100.61</v>
      </c>
      <c r="N74" s="33">
        <v>0</v>
      </c>
      <c r="O74" s="34">
        <v>4996</v>
      </c>
      <c r="P74" s="34">
        <v>29.96</v>
      </c>
      <c r="Q74" s="34">
        <v>4996</v>
      </c>
      <c r="R74" s="63">
        <f t="shared" si="4"/>
        <v>5066.65</v>
      </c>
      <c r="S74" s="64">
        <v>4966</v>
      </c>
      <c r="T74" s="63"/>
      <c r="U74" s="63"/>
      <c r="V74" s="63">
        <f t="shared" si="5"/>
        <v>100.65</v>
      </c>
      <c r="W74" s="63">
        <f t="shared" si="6"/>
        <v>0</v>
      </c>
      <c r="X74" s="66">
        <v>100</v>
      </c>
      <c r="Y74" s="18">
        <f t="shared" si="7"/>
        <v>9000</v>
      </c>
      <c r="Z74" s="18" t="s">
        <v>31</v>
      </c>
      <c r="AA74" s="81">
        <v>43920</v>
      </c>
      <c r="AB74" s="82"/>
    </row>
    <row r="75" s="1" customFormat="1" ht="18" customHeight="1" spans="2:28">
      <c r="B75" s="20" t="s">
        <v>1789</v>
      </c>
      <c r="C75" s="17">
        <v>821900026</v>
      </c>
      <c r="D75" s="17" t="s">
        <v>1790</v>
      </c>
      <c r="E75" s="17">
        <v>17179870441</v>
      </c>
      <c r="F75" s="17" t="s">
        <v>152</v>
      </c>
      <c r="G75" s="18">
        <v>1000</v>
      </c>
      <c r="H75" s="17" t="s">
        <v>1780</v>
      </c>
      <c r="I75" s="17" t="s">
        <v>1781</v>
      </c>
      <c r="J75" s="38" t="s">
        <v>103</v>
      </c>
      <c r="K75" s="17" t="s">
        <v>1782</v>
      </c>
      <c r="L75" s="20" t="s">
        <v>1789</v>
      </c>
      <c r="M75" s="40">
        <v>100.38</v>
      </c>
      <c r="N75" s="33">
        <v>0</v>
      </c>
      <c r="O75" s="34">
        <v>4996</v>
      </c>
      <c r="P75" s="34">
        <v>29.96</v>
      </c>
      <c r="Q75" s="34">
        <v>4996</v>
      </c>
      <c r="R75" s="63">
        <f t="shared" si="4"/>
        <v>5066.42</v>
      </c>
      <c r="S75" s="64">
        <v>4966</v>
      </c>
      <c r="T75" s="63"/>
      <c r="U75" s="63"/>
      <c r="V75" s="63">
        <f t="shared" si="5"/>
        <v>100.42</v>
      </c>
      <c r="W75" s="63">
        <f t="shared" si="6"/>
        <v>0</v>
      </c>
      <c r="X75" s="66">
        <v>100</v>
      </c>
      <c r="Y75" s="18">
        <f t="shared" si="7"/>
        <v>9000</v>
      </c>
      <c r="Z75" s="18" t="s">
        <v>31</v>
      </c>
      <c r="AA75" s="81">
        <v>43920</v>
      </c>
      <c r="AB75" s="82"/>
    </row>
    <row r="76" s="1" customFormat="1" ht="18" customHeight="1" spans="2:28">
      <c r="B76" s="20" t="s">
        <v>1795</v>
      </c>
      <c r="C76" s="17">
        <v>952557626</v>
      </c>
      <c r="D76" s="17" t="s">
        <v>1796</v>
      </c>
      <c r="E76" s="17">
        <v>17179870454</v>
      </c>
      <c r="F76" s="17" t="s">
        <v>152</v>
      </c>
      <c r="G76" s="18">
        <v>1000</v>
      </c>
      <c r="H76" s="17" t="s">
        <v>1780</v>
      </c>
      <c r="I76" s="17" t="s">
        <v>1781</v>
      </c>
      <c r="J76" s="38" t="s">
        <v>103</v>
      </c>
      <c r="K76" s="17" t="s">
        <v>1782</v>
      </c>
      <c r="L76" s="20" t="s">
        <v>1795</v>
      </c>
      <c r="M76" s="40">
        <v>100.23</v>
      </c>
      <c r="N76" s="33">
        <v>0</v>
      </c>
      <c r="O76" s="34">
        <v>4493</v>
      </c>
      <c r="P76" s="34">
        <v>26.93</v>
      </c>
      <c r="Q76" s="34">
        <v>4493</v>
      </c>
      <c r="R76" s="63">
        <f t="shared" si="4"/>
        <v>4566.3</v>
      </c>
      <c r="S76" s="64">
        <v>0</v>
      </c>
      <c r="T76" s="63"/>
      <c r="U76" s="63"/>
      <c r="V76" s="63">
        <f t="shared" si="5"/>
        <v>4566.3</v>
      </c>
      <c r="W76" s="63">
        <f t="shared" si="6"/>
        <v>0</v>
      </c>
      <c r="X76" s="66">
        <v>100</v>
      </c>
      <c r="Y76" s="18">
        <f t="shared" si="7"/>
        <v>9000</v>
      </c>
      <c r="Z76" s="18" t="s">
        <v>31</v>
      </c>
      <c r="AA76" s="81">
        <v>43920</v>
      </c>
      <c r="AB76" s="8" t="s">
        <v>1846</v>
      </c>
    </row>
    <row r="77" s="1" customFormat="1" ht="18" customHeight="1" spans="2:28">
      <c r="B77" s="20" t="s">
        <v>1797</v>
      </c>
      <c r="C77" s="17">
        <v>157936855</v>
      </c>
      <c r="D77" s="17" t="s">
        <v>1798</v>
      </c>
      <c r="E77" s="17">
        <v>17179870464</v>
      </c>
      <c r="F77" s="17" t="s">
        <v>152</v>
      </c>
      <c r="G77" s="18">
        <v>1000</v>
      </c>
      <c r="H77" s="17" t="s">
        <v>1780</v>
      </c>
      <c r="I77" s="17" t="s">
        <v>1781</v>
      </c>
      <c r="J77" s="38" t="s">
        <v>103</v>
      </c>
      <c r="K77" s="17" t="s">
        <v>1782</v>
      </c>
      <c r="L77" s="20" t="s">
        <v>1797</v>
      </c>
      <c r="M77" s="40">
        <v>100.02</v>
      </c>
      <c r="N77" s="33">
        <v>0</v>
      </c>
      <c r="O77" s="34">
        <v>4993</v>
      </c>
      <c r="P77" s="34">
        <v>29.93</v>
      </c>
      <c r="Q77" s="34">
        <v>4993</v>
      </c>
      <c r="R77" s="63">
        <f t="shared" si="4"/>
        <v>5063.09</v>
      </c>
      <c r="S77" s="64">
        <v>4963</v>
      </c>
      <c r="T77" s="63"/>
      <c r="U77" s="63"/>
      <c r="V77" s="63">
        <f t="shared" si="5"/>
        <v>100.09</v>
      </c>
      <c r="W77" s="63">
        <f t="shared" si="6"/>
        <v>0</v>
      </c>
      <c r="X77" s="66">
        <v>100</v>
      </c>
      <c r="Y77" s="18">
        <f t="shared" si="7"/>
        <v>9000</v>
      </c>
      <c r="Z77" s="18" t="s">
        <v>31</v>
      </c>
      <c r="AA77" s="81">
        <v>43920</v>
      </c>
      <c r="AB77" s="82"/>
    </row>
    <row r="78" s="1" customFormat="1" ht="18" customHeight="1" spans="2:28">
      <c r="B78" s="20" t="s">
        <v>1801</v>
      </c>
      <c r="C78" s="17">
        <v>776481149</v>
      </c>
      <c r="D78" s="17" t="s">
        <v>1802</v>
      </c>
      <c r="E78" s="17">
        <v>17179870514</v>
      </c>
      <c r="F78" s="17" t="s">
        <v>152</v>
      </c>
      <c r="G78" s="18">
        <v>1000</v>
      </c>
      <c r="H78" s="17" t="s">
        <v>1780</v>
      </c>
      <c r="I78" s="17" t="s">
        <v>1781</v>
      </c>
      <c r="J78" s="38" t="s">
        <v>103</v>
      </c>
      <c r="K78" s="17" t="s">
        <v>1803</v>
      </c>
      <c r="L78" s="20" t="s">
        <v>1801</v>
      </c>
      <c r="M78" s="40">
        <v>100.43</v>
      </c>
      <c r="N78" s="33">
        <v>0</v>
      </c>
      <c r="O78" s="34">
        <v>4394</v>
      </c>
      <c r="P78" s="34">
        <v>26.34</v>
      </c>
      <c r="Q78" s="34">
        <v>4394</v>
      </c>
      <c r="R78" s="63">
        <f t="shared" si="4"/>
        <v>4468.09</v>
      </c>
      <c r="S78" s="64">
        <v>0</v>
      </c>
      <c r="T78" s="67"/>
      <c r="U78" s="63"/>
      <c r="V78" s="63">
        <f t="shared" si="5"/>
        <v>4468.09</v>
      </c>
      <c r="W78" s="63">
        <f t="shared" si="6"/>
        <v>0</v>
      </c>
      <c r="X78" s="65">
        <v>0.5</v>
      </c>
      <c r="Y78" s="18" t="str">
        <f t="shared" si="7"/>
        <v/>
      </c>
      <c r="Z78" s="18" t="s">
        <v>31</v>
      </c>
      <c r="AA78" s="81">
        <v>43920</v>
      </c>
      <c r="AB78" s="8" t="s">
        <v>1846</v>
      </c>
    </row>
    <row r="79" s="1" customFormat="1" ht="18" customHeight="1" spans="2:28">
      <c r="B79" s="20" t="s">
        <v>1804</v>
      </c>
      <c r="C79" s="17">
        <v>466026904</v>
      </c>
      <c r="D79" s="17" t="s">
        <v>1805</v>
      </c>
      <c r="E79" s="17">
        <v>17179870524</v>
      </c>
      <c r="F79" s="17" t="s">
        <v>152</v>
      </c>
      <c r="G79" s="18">
        <v>1000</v>
      </c>
      <c r="H79" s="17" t="s">
        <v>1780</v>
      </c>
      <c r="I79" s="17" t="s">
        <v>1781</v>
      </c>
      <c r="J79" s="38" t="s">
        <v>103</v>
      </c>
      <c r="K79" s="17" t="s">
        <v>1803</v>
      </c>
      <c r="L79" s="20" t="s">
        <v>1804</v>
      </c>
      <c r="M79" s="40">
        <v>103.56</v>
      </c>
      <c r="N79" s="33">
        <v>0</v>
      </c>
      <c r="O79" s="34">
        <v>4695</v>
      </c>
      <c r="P79" s="34">
        <v>28.15</v>
      </c>
      <c r="Q79" s="34">
        <v>4695</v>
      </c>
      <c r="R79" s="63">
        <f t="shared" si="4"/>
        <v>4770.41</v>
      </c>
      <c r="S79" s="64">
        <v>0</v>
      </c>
      <c r="T79" s="63"/>
      <c r="U79" s="63"/>
      <c r="V79" s="63">
        <f t="shared" si="5"/>
        <v>4770.41</v>
      </c>
      <c r="W79" s="63">
        <f t="shared" ref="W79:W84" si="8">N79+O79-Q79</f>
        <v>0</v>
      </c>
      <c r="X79" s="66">
        <v>100</v>
      </c>
      <c r="Y79" s="18">
        <f t="shared" si="7"/>
        <v>9000</v>
      </c>
      <c r="Z79" s="18" t="s">
        <v>31</v>
      </c>
      <c r="AA79" s="81">
        <v>43920</v>
      </c>
      <c r="AB79" s="8" t="s">
        <v>1846</v>
      </c>
    </row>
    <row r="80" s="1" customFormat="1" ht="18" customHeight="1" spans="2:28">
      <c r="B80" s="20" t="s">
        <v>1806</v>
      </c>
      <c r="C80" s="17">
        <v>995376856</v>
      </c>
      <c r="D80" s="17" t="s">
        <v>1807</v>
      </c>
      <c r="E80" s="17">
        <v>17179870479</v>
      </c>
      <c r="F80" s="17" t="s">
        <v>152</v>
      </c>
      <c r="G80" s="18">
        <v>1000</v>
      </c>
      <c r="H80" s="17" t="s">
        <v>1780</v>
      </c>
      <c r="I80" s="17" t="s">
        <v>1781</v>
      </c>
      <c r="J80" s="38" t="s">
        <v>103</v>
      </c>
      <c r="K80" s="17" t="s">
        <v>1803</v>
      </c>
      <c r="L80" s="20" t="s">
        <v>1806</v>
      </c>
      <c r="M80" s="40">
        <v>514.62</v>
      </c>
      <c r="N80" s="33">
        <v>0</v>
      </c>
      <c r="O80" s="34">
        <v>4893</v>
      </c>
      <c r="P80" s="34">
        <v>29.33</v>
      </c>
      <c r="Q80" s="34">
        <v>4893</v>
      </c>
      <c r="R80" s="63">
        <f t="shared" si="4"/>
        <v>5378.29</v>
      </c>
      <c r="S80" s="64">
        <v>5000</v>
      </c>
      <c r="T80" s="67"/>
      <c r="U80" s="63"/>
      <c r="V80" s="63">
        <f t="shared" si="5"/>
        <v>378.29</v>
      </c>
      <c r="W80" s="63">
        <f t="shared" si="8"/>
        <v>0</v>
      </c>
      <c r="X80" s="65">
        <v>0.5</v>
      </c>
      <c r="Y80" s="18">
        <f t="shared" si="7"/>
        <v>5000</v>
      </c>
      <c r="Z80" s="18" t="s">
        <v>31</v>
      </c>
      <c r="AA80" s="81">
        <v>43920</v>
      </c>
      <c r="AB80" s="82"/>
    </row>
    <row r="81" s="1" customFormat="1" ht="18" customHeight="1" spans="2:28">
      <c r="B81" s="20" t="s">
        <v>1808</v>
      </c>
      <c r="C81" s="17">
        <v>845435666</v>
      </c>
      <c r="D81" s="17" t="s">
        <v>1809</v>
      </c>
      <c r="E81" s="17">
        <v>17179870504</v>
      </c>
      <c r="F81" s="17" t="s">
        <v>152</v>
      </c>
      <c r="G81" s="18">
        <v>1000</v>
      </c>
      <c r="H81" s="17" t="s">
        <v>1780</v>
      </c>
      <c r="I81" s="17" t="s">
        <v>1781</v>
      </c>
      <c r="J81" s="38" t="s">
        <v>103</v>
      </c>
      <c r="K81" s="17" t="s">
        <v>1803</v>
      </c>
      <c r="L81" s="20" t="s">
        <v>1808</v>
      </c>
      <c r="M81" s="40">
        <v>100.72</v>
      </c>
      <c r="N81" s="33">
        <v>0</v>
      </c>
      <c r="O81" s="34">
        <v>4894</v>
      </c>
      <c r="P81" s="34">
        <v>29.34</v>
      </c>
      <c r="Q81" s="34">
        <v>4894</v>
      </c>
      <c r="R81" s="63">
        <f t="shared" si="4"/>
        <v>4965.38</v>
      </c>
      <c r="S81" s="64">
        <v>4865</v>
      </c>
      <c r="T81" s="63"/>
      <c r="U81" s="63"/>
      <c r="V81" s="63">
        <f t="shared" si="5"/>
        <v>100.38</v>
      </c>
      <c r="W81" s="63">
        <f t="shared" si="8"/>
        <v>0</v>
      </c>
      <c r="X81" s="66">
        <v>100</v>
      </c>
      <c r="Y81" s="18">
        <f t="shared" si="7"/>
        <v>9000</v>
      </c>
      <c r="Z81" s="18" t="s">
        <v>31</v>
      </c>
      <c r="AA81" s="81">
        <v>43920</v>
      </c>
      <c r="AB81" s="82"/>
    </row>
    <row r="82" s="1" customFormat="1" ht="18" customHeight="1" spans="2:28">
      <c r="B82" s="20" t="s">
        <v>1810</v>
      </c>
      <c r="C82" s="17">
        <v>679518402</v>
      </c>
      <c r="D82" s="17" t="s">
        <v>1811</v>
      </c>
      <c r="E82" s="17">
        <v>17179870471</v>
      </c>
      <c r="F82" s="17" t="s">
        <v>152</v>
      </c>
      <c r="G82" s="18">
        <v>1000</v>
      </c>
      <c r="H82" s="17" t="s">
        <v>1780</v>
      </c>
      <c r="I82" s="17" t="s">
        <v>1781</v>
      </c>
      <c r="J82" s="38" t="s">
        <v>103</v>
      </c>
      <c r="K82" s="17" t="s">
        <v>1803</v>
      </c>
      <c r="L82" s="20" t="s">
        <v>1810</v>
      </c>
      <c r="M82" s="40">
        <v>100.11</v>
      </c>
      <c r="N82" s="33">
        <v>0</v>
      </c>
      <c r="O82" s="34">
        <v>4892</v>
      </c>
      <c r="P82" s="34">
        <v>29.32</v>
      </c>
      <c r="Q82" s="34">
        <v>4892</v>
      </c>
      <c r="R82" s="63">
        <f t="shared" ref="R82:R104" si="9">M82+Q82-P82</f>
        <v>4962.79</v>
      </c>
      <c r="S82" s="64">
        <v>0</v>
      </c>
      <c r="T82" s="63"/>
      <c r="U82" s="63"/>
      <c r="V82" s="63">
        <f t="shared" ref="V82:V84" si="10">R82-S82</f>
        <v>4962.79</v>
      </c>
      <c r="W82" s="63">
        <f t="shared" si="8"/>
        <v>0</v>
      </c>
      <c r="X82" s="66">
        <v>100</v>
      </c>
      <c r="Y82" s="18">
        <f t="shared" ref="Y82:Y84" si="11">IF(X82=0.5,IF(V82&lt;=1000,5000,IF(AND(V82&gt;1000,V82&lt;=2000),4000,IF(V82&gt;2000,""))),IF(X82=10,8000,IF(X82=100,9000)))</f>
        <v>9000</v>
      </c>
      <c r="Z82" s="18" t="s">
        <v>31</v>
      </c>
      <c r="AA82" s="81">
        <v>43920</v>
      </c>
      <c r="AB82" s="8" t="s">
        <v>1846</v>
      </c>
    </row>
    <row r="83" s="1" customFormat="1" ht="18" customHeight="1" spans="2:28">
      <c r="B83" s="20" t="s">
        <v>1814</v>
      </c>
      <c r="C83" s="17">
        <v>843944677</v>
      </c>
      <c r="D83" s="17" t="s">
        <v>1815</v>
      </c>
      <c r="E83" s="17">
        <v>17179870472</v>
      </c>
      <c r="F83" s="17" t="s">
        <v>152</v>
      </c>
      <c r="G83" s="18">
        <v>1000</v>
      </c>
      <c r="H83" s="17" t="s">
        <v>1780</v>
      </c>
      <c r="I83" s="17" t="s">
        <v>1781</v>
      </c>
      <c r="J83" s="38" t="s">
        <v>103</v>
      </c>
      <c r="K83" s="17" t="s">
        <v>1803</v>
      </c>
      <c r="L83" s="20" t="s">
        <v>1814</v>
      </c>
      <c r="M83" s="40">
        <v>100.35</v>
      </c>
      <c r="N83" s="33">
        <v>0</v>
      </c>
      <c r="O83" s="34">
        <v>4995</v>
      </c>
      <c r="P83" s="34">
        <v>29.95</v>
      </c>
      <c r="Q83" s="34">
        <v>4995</v>
      </c>
      <c r="R83" s="63">
        <f t="shared" si="9"/>
        <v>5065.4</v>
      </c>
      <c r="S83" s="64">
        <v>0</v>
      </c>
      <c r="T83" s="63"/>
      <c r="U83" s="63"/>
      <c r="V83" s="63">
        <f t="shared" si="10"/>
        <v>5065.4</v>
      </c>
      <c r="W83" s="63">
        <f t="shared" si="8"/>
        <v>0</v>
      </c>
      <c r="X83" s="66">
        <v>100</v>
      </c>
      <c r="Y83" s="18">
        <f t="shared" si="11"/>
        <v>9000</v>
      </c>
      <c r="Z83" s="18" t="s">
        <v>31</v>
      </c>
      <c r="AA83" s="81">
        <v>43920</v>
      </c>
      <c r="AB83" s="8" t="s">
        <v>1846</v>
      </c>
    </row>
    <row r="84" s="1" customFormat="1" ht="18" customHeight="1" spans="2:28">
      <c r="B84" s="20" t="s">
        <v>1818</v>
      </c>
      <c r="C84" s="17">
        <v>750170204</v>
      </c>
      <c r="D84" s="17" t="s">
        <v>1819</v>
      </c>
      <c r="E84" s="17">
        <v>17179870476</v>
      </c>
      <c r="F84" s="17" t="s">
        <v>152</v>
      </c>
      <c r="G84" s="18">
        <v>1000</v>
      </c>
      <c r="H84" s="17" t="s">
        <v>1780</v>
      </c>
      <c r="I84" s="17" t="s">
        <v>1781</v>
      </c>
      <c r="J84" s="38" t="s">
        <v>103</v>
      </c>
      <c r="K84" s="17" t="s">
        <v>1803</v>
      </c>
      <c r="L84" s="20" t="s">
        <v>1818</v>
      </c>
      <c r="M84" s="40">
        <v>100.66</v>
      </c>
      <c r="N84" s="33">
        <v>0</v>
      </c>
      <c r="O84" s="34">
        <v>4892</v>
      </c>
      <c r="P84" s="34">
        <v>29.32</v>
      </c>
      <c r="Q84" s="34">
        <v>4892</v>
      </c>
      <c r="R84" s="63">
        <f t="shared" si="9"/>
        <v>4963.34</v>
      </c>
      <c r="S84" s="64">
        <v>0</v>
      </c>
      <c r="T84" s="63"/>
      <c r="U84" s="63"/>
      <c r="V84" s="63">
        <f t="shared" si="10"/>
        <v>4963.34</v>
      </c>
      <c r="W84" s="63">
        <f t="shared" si="8"/>
        <v>0</v>
      </c>
      <c r="X84" s="68">
        <v>100</v>
      </c>
      <c r="Y84" s="18">
        <f t="shared" si="11"/>
        <v>9000</v>
      </c>
      <c r="Z84" s="18" t="s">
        <v>31</v>
      </c>
      <c r="AA84" s="81">
        <v>43920</v>
      </c>
      <c r="AB84" s="8" t="s">
        <v>1846</v>
      </c>
    </row>
    <row r="85" s="1" customFormat="1" ht="18" customHeight="1" spans="2:28">
      <c r="B85" s="16" t="s">
        <v>1847</v>
      </c>
      <c r="C85" s="17">
        <v>902866499</v>
      </c>
      <c r="D85" s="17" t="s">
        <v>1848</v>
      </c>
      <c r="E85" s="17">
        <v>17179870745</v>
      </c>
      <c r="F85" s="17" t="s">
        <v>152</v>
      </c>
      <c r="G85" s="17">
        <v>1000</v>
      </c>
      <c r="H85" s="17" t="s">
        <v>1849</v>
      </c>
      <c r="I85" s="17" t="s">
        <v>1850</v>
      </c>
      <c r="J85" s="42" t="s">
        <v>103</v>
      </c>
      <c r="K85" s="17" t="s">
        <v>1851</v>
      </c>
      <c r="L85" s="16" t="s">
        <v>1847</v>
      </c>
      <c r="M85" s="40"/>
      <c r="N85" s="33"/>
      <c r="O85" s="34">
        <v>8994</v>
      </c>
      <c r="P85" s="34">
        <v>53.94</v>
      </c>
      <c r="Q85" s="34">
        <v>8994</v>
      </c>
      <c r="R85" s="63">
        <f t="shared" si="9"/>
        <v>8940.06</v>
      </c>
      <c r="S85" s="64">
        <v>8840</v>
      </c>
      <c r="T85" s="63"/>
      <c r="U85" s="63"/>
      <c r="V85" s="63">
        <f t="shared" ref="V85:V104" si="12">R85-S85</f>
        <v>100.06</v>
      </c>
      <c r="W85" s="63">
        <f t="shared" ref="W85:W104" si="13">N85+O85-Q85</f>
        <v>0</v>
      </c>
      <c r="X85" s="68">
        <v>100</v>
      </c>
      <c r="Y85" s="18">
        <f t="shared" ref="Y85:Y104" si="14">IF(X85=0.5,IF(V85&lt;=1000,5000,IF(AND(V85&gt;1000,V85&lt;=2000),4000,IF(V85&gt;2000,""))),IF(X85=10,8000,IF(X85=100,9000)))</f>
        <v>9000</v>
      </c>
      <c r="Z85" s="18" t="s">
        <v>31</v>
      </c>
      <c r="AA85" s="83">
        <v>43920</v>
      </c>
      <c r="AB85" s="82"/>
    </row>
    <row r="86" s="1" customFormat="1" ht="18" customHeight="1" spans="2:28">
      <c r="B86" s="16" t="s">
        <v>1852</v>
      </c>
      <c r="C86" s="17">
        <v>587652815</v>
      </c>
      <c r="D86" s="17" t="s">
        <v>1853</v>
      </c>
      <c r="E86" s="17">
        <v>17179870747</v>
      </c>
      <c r="F86" s="17" t="s">
        <v>152</v>
      </c>
      <c r="G86" s="17">
        <v>1000</v>
      </c>
      <c r="H86" s="17" t="s">
        <v>1849</v>
      </c>
      <c r="I86" s="17" t="s">
        <v>1850</v>
      </c>
      <c r="J86" s="42" t="s">
        <v>103</v>
      </c>
      <c r="K86" s="17" t="s">
        <v>1851</v>
      </c>
      <c r="L86" s="16" t="s">
        <v>1852</v>
      </c>
      <c r="M86" s="40"/>
      <c r="N86" s="33"/>
      <c r="O86" s="34">
        <v>8693</v>
      </c>
      <c r="P86" s="34">
        <v>52.13</v>
      </c>
      <c r="Q86" s="34">
        <v>8693</v>
      </c>
      <c r="R86" s="63">
        <f t="shared" si="9"/>
        <v>8640.87</v>
      </c>
      <c r="S86" s="64">
        <v>8540</v>
      </c>
      <c r="T86" s="63"/>
      <c r="U86" s="63"/>
      <c r="V86" s="63">
        <f t="shared" si="12"/>
        <v>100.87</v>
      </c>
      <c r="W86" s="63">
        <f t="shared" si="13"/>
        <v>0</v>
      </c>
      <c r="X86" s="68">
        <v>100</v>
      </c>
      <c r="Y86" s="18">
        <f t="shared" si="14"/>
        <v>9000</v>
      </c>
      <c r="Z86" s="18" t="s">
        <v>31</v>
      </c>
      <c r="AA86" s="83">
        <v>43920</v>
      </c>
      <c r="AB86" s="82"/>
    </row>
    <row r="87" s="1" customFormat="1" ht="18" customHeight="1" spans="2:28">
      <c r="B87" s="16" t="s">
        <v>1854</v>
      </c>
      <c r="C87" s="17">
        <v>750312474</v>
      </c>
      <c r="D87" s="17" t="s">
        <v>1855</v>
      </c>
      <c r="E87" s="17">
        <v>17179870749</v>
      </c>
      <c r="F87" s="17" t="s">
        <v>152</v>
      </c>
      <c r="G87" s="17">
        <v>1000</v>
      </c>
      <c r="H87" s="17" t="s">
        <v>1849</v>
      </c>
      <c r="I87" s="17" t="s">
        <v>1850</v>
      </c>
      <c r="J87" s="42" t="s">
        <v>103</v>
      </c>
      <c r="K87" s="17" t="s">
        <v>1851</v>
      </c>
      <c r="L87" s="16" t="s">
        <v>1854</v>
      </c>
      <c r="M87" s="40"/>
      <c r="N87" s="33"/>
      <c r="O87" s="34">
        <v>8993</v>
      </c>
      <c r="P87" s="34">
        <v>53.93</v>
      </c>
      <c r="Q87" s="34">
        <v>8993</v>
      </c>
      <c r="R87" s="63">
        <f t="shared" si="9"/>
        <v>8939.07</v>
      </c>
      <c r="S87" s="64">
        <v>8839</v>
      </c>
      <c r="T87" s="63"/>
      <c r="U87" s="63"/>
      <c r="V87" s="63">
        <f t="shared" si="12"/>
        <v>100.07</v>
      </c>
      <c r="W87" s="63">
        <f t="shared" si="13"/>
        <v>0</v>
      </c>
      <c r="X87" s="68">
        <v>100</v>
      </c>
      <c r="Y87" s="18">
        <f t="shared" si="14"/>
        <v>9000</v>
      </c>
      <c r="Z87" s="18" t="s">
        <v>31</v>
      </c>
      <c r="AA87" s="83">
        <v>43920</v>
      </c>
      <c r="AB87" s="82"/>
    </row>
    <row r="88" s="1" customFormat="1" ht="18" customHeight="1" spans="2:28">
      <c r="B88" s="16" t="s">
        <v>1856</v>
      </c>
      <c r="C88" s="17">
        <v>868778852</v>
      </c>
      <c r="D88" s="17" t="s">
        <v>1857</v>
      </c>
      <c r="E88" s="17">
        <v>17179870754</v>
      </c>
      <c r="F88" s="17" t="s">
        <v>152</v>
      </c>
      <c r="G88" s="17">
        <v>1000</v>
      </c>
      <c r="H88" s="17" t="s">
        <v>1849</v>
      </c>
      <c r="I88" s="17" t="s">
        <v>1850</v>
      </c>
      <c r="J88" s="42" t="s">
        <v>103</v>
      </c>
      <c r="K88" s="17" t="s">
        <v>1851</v>
      </c>
      <c r="L88" s="16" t="s">
        <v>1856</v>
      </c>
      <c r="M88" s="40"/>
      <c r="N88" s="33"/>
      <c r="O88" s="34">
        <v>8696</v>
      </c>
      <c r="P88" s="34">
        <v>52.16</v>
      </c>
      <c r="Q88" s="34">
        <v>8696</v>
      </c>
      <c r="R88" s="63">
        <f t="shared" si="9"/>
        <v>8643.84</v>
      </c>
      <c r="S88" s="64">
        <v>8543</v>
      </c>
      <c r="T88" s="63"/>
      <c r="U88" s="63"/>
      <c r="V88" s="63">
        <f t="shared" si="12"/>
        <v>100.84</v>
      </c>
      <c r="W88" s="63">
        <f t="shared" si="13"/>
        <v>0</v>
      </c>
      <c r="X88" s="68">
        <v>100</v>
      </c>
      <c r="Y88" s="18">
        <f t="shared" si="14"/>
        <v>9000</v>
      </c>
      <c r="Z88" s="18" t="s">
        <v>31</v>
      </c>
      <c r="AA88" s="83">
        <v>43920</v>
      </c>
      <c r="AB88" s="82"/>
    </row>
    <row r="89" s="1" customFormat="1" ht="18" customHeight="1" spans="2:28">
      <c r="B89" s="16" t="s">
        <v>1858</v>
      </c>
      <c r="C89" s="17">
        <v>401273946</v>
      </c>
      <c r="D89" s="17" t="s">
        <v>1859</v>
      </c>
      <c r="E89" s="17">
        <v>17179870764</v>
      </c>
      <c r="F89" s="17" t="s">
        <v>152</v>
      </c>
      <c r="G89" s="17">
        <v>1000</v>
      </c>
      <c r="H89" s="17" t="s">
        <v>1849</v>
      </c>
      <c r="I89" s="17" t="s">
        <v>1850</v>
      </c>
      <c r="J89" s="42" t="s">
        <v>103</v>
      </c>
      <c r="K89" s="17" t="s">
        <v>1851</v>
      </c>
      <c r="L89" s="16" t="s">
        <v>1858</v>
      </c>
      <c r="M89" s="40"/>
      <c r="N89" s="33"/>
      <c r="O89" s="34">
        <v>10697</v>
      </c>
      <c r="P89" s="34">
        <v>64.17</v>
      </c>
      <c r="Q89" s="34">
        <v>10697</v>
      </c>
      <c r="R89" s="63">
        <f t="shared" si="9"/>
        <v>10632.83</v>
      </c>
      <c r="S89" s="64">
        <v>10532</v>
      </c>
      <c r="T89" s="63"/>
      <c r="U89" s="63"/>
      <c r="V89" s="63">
        <f t="shared" si="12"/>
        <v>100.83</v>
      </c>
      <c r="W89" s="63">
        <f t="shared" si="13"/>
        <v>0</v>
      </c>
      <c r="X89" s="68">
        <v>100</v>
      </c>
      <c r="Y89" s="18">
        <f t="shared" si="14"/>
        <v>9000</v>
      </c>
      <c r="Z89" s="18" t="s">
        <v>31</v>
      </c>
      <c r="AA89" s="83">
        <v>43920</v>
      </c>
      <c r="AB89" s="82"/>
    </row>
    <row r="90" s="1" customFormat="1" ht="18" customHeight="1" spans="2:28">
      <c r="B90" s="16" t="s">
        <v>1860</v>
      </c>
      <c r="C90" s="17">
        <v>915700925</v>
      </c>
      <c r="D90" s="17" t="s">
        <v>1861</v>
      </c>
      <c r="E90" s="17">
        <v>17179870643</v>
      </c>
      <c r="F90" s="17" t="s">
        <v>152</v>
      </c>
      <c r="G90" s="17">
        <v>1000</v>
      </c>
      <c r="H90" s="17" t="s">
        <v>1849</v>
      </c>
      <c r="I90" s="17" t="s">
        <v>1850</v>
      </c>
      <c r="J90" s="42" t="s">
        <v>103</v>
      </c>
      <c r="K90" s="17" t="s">
        <v>1851</v>
      </c>
      <c r="L90" s="16" t="s">
        <v>1860</v>
      </c>
      <c r="M90" s="40"/>
      <c r="N90" s="33"/>
      <c r="O90" s="34">
        <v>8294</v>
      </c>
      <c r="P90" s="34">
        <v>49.74</v>
      </c>
      <c r="Q90" s="34">
        <v>8294</v>
      </c>
      <c r="R90" s="63">
        <f t="shared" si="9"/>
        <v>8244.26</v>
      </c>
      <c r="S90" s="64">
        <v>8144</v>
      </c>
      <c r="T90" s="63"/>
      <c r="U90" s="63"/>
      <c r="V90" s="63">
        <f t="shared" si="12"/>
        <v>100.26</v>
      </c>
      <c r="W90" s="63">
        <f t="shared" si="13"/>
        <v>0</v>
      </c>
      <c r="X90" s="68">
        <v>100</v>
      </c>
      <c r="Y90" s="18">
        <f t="shared" si="14"/>
        <v>9000</v>
      </c>
      <c r="Z90" s="18" t="s">
        <v>31</v>
      </c>
      <c r="AA90" s="83">
        <v>43920</v>
      </c>
      <c r="AB90" s="82"/>
    </row>
    <row r="91" s="1" customFormat="1" ht="18" customHeight="1" spans="2:28">
      <c r="B91" s="16" t="s">
        <v>1862</v>
      </c>
      <c r="C91" s="17">
        <v>515775513</v>
      </c>
      <c r="D91" s="17" t="s">
        <v>1863</v>
      </c>
      <c r="E91" s="17">
        <v>17179870564</v>
      </c>
      <c r="F91" s="17" t="s">
        <v>152</v>
      </c>
      <c r="G91" s="17">
        <v>1000</v>
      </c>
      <c r="H91" s="17" t="s">
        <v>1849</v>
      </c>
      <c r="I91" s="17" t="s">
        <v>1850</v>
      </c>
      <c r="J91" s="42" t="s">
        <v>103</v>
      </c>
      <c r="K91" s="17" t="s">
        <v>1851</v>
      </c>
      <c r="L91" s="16" t="s">
        <v>1862</v>
      </c>
      <c r="M91" s="40"/>
      <c r="N91" s="33"/>
      <c r="O91" s="34">
        <v>8693</v>
      </c>
      <c r="P91" s="34">
        <v>52.13</v>
      </c>
      <c r="Q91" s="34">
        <v>8693</v>
      </c>
      <c r="R91" s="63">
        <f t="shared" si="9"/>
        <v>8640.87</v>
      </c>
      <c r="S91" s="64">
        <v>8540</v>
      </c>
      <c r="T91" s="63"/>
      <c r="U91" s="63"/>
      <c r="V91" s="63">
        <f t="shared" si="12"/>
        <v>100.87</v>
      </c>
      <c r="W91" s="63">
        <f t="shared" si="13"/>
        <v>0</v>
      </c>
      <c r="X91" s="68">
        <v>100</v>
      </c>
      <c r="Y91" s="18">
        <f t="shared" si="14"/>
        <v>9000</v>
      </c>
      <c r="Z91" s="18" t="s">
        <v>31</v>
      </c>
      <c r="AA91" s="83">
        <v>43920</v>
      </c>
      <c r="AB91" s="82"/>
    </row>
    <row r="92" s="1" customFormat="1" ht="18" customHeight="1" spans="2:28">
      <c r="B92" s="16" t="s">
        <v>1864</v>
      </c>
      <c r="C92" s="17">
        <v>654259774</v>
      </c>
      <c r="D92" s="17" t="s">
        <v>1865</v>
      </c>
      <c r="E92" s="17">
        <v>17179870480</v>
      </c>
      <c r="F92" s="17" t="s">
        <v>152</v>
      </c>
      <c r="G92" s="17">
        <v>1000</v>
      </c>
      <c r="H92" s="17" t="s">
        <v>1849</v>
      </c>
      <c r="I92" s="17" t="s">
        <v>1850</v>
      </c>
      <c r="J92" s="42" t="s">
        <v>103</v>
      </c>
      <c r="K92" s="17" t="s">
        <v>1851</v>
      </c>
      <c r="L92" s="16" t="s">
        <v>1864</v>
      </c>
      <c r="M92" s="40"/>
      <c r="N92" s="33"/>
      <c r="O92" s="34">
        <v>8594</v>
      </c>
      <c r="P92" s="34">
        <v>51.54</v>
      </c>
      <c r="Q92" s="34">
        <v>8594</v>
      </c>
      <c r="R92" s="63">
        <f t="shared" si="9"/>
        <v>8542.46</v>
      </c>
      <c r="S92" s="64">
        <v>8442</v>
      </c>
      <c r="T92" s="63"/>
      <c r="U92" s="63"/>
      <c r="V92" s="63">
        <f t="shared" si="12"/>
        <v>100.46</v>
      </c>
      <c r="W92" s="63">
        <f t="shared" si="13"/>
        <v>0</v>
      </c>
      <c r="X92" s="68">
        <v>100</v>
      </c>
      <c r="Y92" s="18">
        <f t="shared" si="14"/>
        <v>9000</v>
      </c>
      <c r="Z92" s="18" t="s">
        <v>31</v>
      </c>
      <c r="AA92" s="83">
        <v>43920</v>
      </c>
      <c r="AB92" s="82"/>
    </row>
    <row r="93" s="1" customFormat="1" ht="18" customHeight="1" spans="2:28">
      <c r="B93" s="16" t="s">
        <v>1866</v>
      </c>
      <c r="C93" s="17">
        <v>871201823</v>
      </c>
      <c r="D93" s="17" t="s">
        <v>1867</v>
      </c>
      <c r="E93" s="17">
        <v>17179870640</v>
      </c>
      <c r="F93" s="17" t="s">
        <v>152</v>
      </c>
      <c r="G93" s="17">
        <v>1000</v>
      </c>
      <c r="H93" s="17" t="s">
        <v>1849</v>
      </c>
      <c r="I93" s="17" t="s">
        <v>1850</v>
      </c>
      <c r="J93" s="42" t="s">
        <v>103</v>
      </c>
      <c r="K93" s="17" t="s">
        <v>1851</v>
      </c>
      <c r="L93" s="16" t="s">
        <v>1866</v>
      </c>
      <c r="M93" s="40"/>
      <c r="N93" s="33"/>
      <c r="O93" s="34">
        <v>8994</v>
      </c>
      <c r="P93" s="34">
        <v>53.94</v>
      </c>
      <c r="Q93" s="34">
        <v>8994</v>
      </c>
      <c r="R93" s="63">
        <f t="shared" si="9"/>
        <v>8940.06</v>
      </c>
      <c r="S93" s="64">
        <v>8840</v>
      </c>
      <c r="T93" s="63"/>
      <c r="U93" s="63"/>
      <c r="V93" s="63">
        <f t="shared" si="12"/>
        <v>100.06</v>
      </c>
      <c r="W93" s="63">
        <f t="shared" si="13"/>
        <v>0</v>
      </c>
      <c r="X93" s="68">
        <v>100</v>
      </c>
      <c r="Y93" s="18">
        <f t="shared" si="14"/>
        <v>9000</v>
      </c>
      <c r="Z93" s="18" t="s">
        <v>31</v>
      </c>
      <c r="AA93" s="83">
        <v>43920</v>
      </c>
      <c r="AB93" s="82"/>
    </row>
    <row r="94" s="1" customFormat="1" ht="18" customHeight="1" spans="2:28">
      <c r="B94" s="16" t="s">
        <v>1868</v>
      </c>
      <c r="C94" s="17">
        <v>193434275</v>
      </c>
      <c r="D94" s="17" t="s">
        <v>1869</v>
      </c>
      <c r="E94" s="17">
        <v>17179870483</v>
      </c>
      <c r="F94" s="17" t="s">
        <v>152</v>
      </c>
      <c r="G94" s="17">
        <v>1000</v>
      </c>
      <c r="H94" s="17" t="s">
        <v>1849</v>
      </c>
      <c r="I94" s="17" t="s">
        <v>1850</v>
      </c>
      <c r="J94" s="42" t="s">
        <v>103</v>
      </c>
      <c r="K94" s="17" t="s">
        <v>1851</v>
      </c>
      <c r="L94" s="16" t="s">
        <v>1868</v>
      </c>
      <c r="M94" s="40"/>
      <c r="N94" s="33"/>
      <c r="O94" s="34">
        <v>0</v>
      </c>
      <c r="P94" s="34">
        <v>0</v>
      </c>
      <c r="Q94" s="34">
        <v>0</v>
      </c>
      <c r="R94" s="63">
        <f t="shared" si="9"/>
        <v>0</v>
      </c>
      <c r="S94" s="64">
        <v>0</v>
      </c>
      <c r="T94" s="63"/>
      <c r="U94" s="63"/>
      <c r="V94" s="63">
        <f t="shared" si="12"/>
        <v>0</v>
      </c>
      <c r="W94" s="63">
        <f t="shared" si="13"/>
        <v>0</v>
      </c>
      <c r="X94" s="68">
        <v>100</v>
      </c>
      <c r="Y94" s="18">
        <f t="shared" si="14"/>
        <v>9000</v>
      </c>
      <c r="Z94" s="18" t="s">
        <v>31</v>
      </c>
      <c r="AA94" s="83">
        <v>43920</v>
      </c>
      <c r="AB94" s="82"/>
    </row>
    <row r="95" s="1" customFormat="1" ht="18" customHeight="1" spans="2:28">
      <c r="B95" s="16" t="s">
        <v>1870</v>
      </c>
      <c r="C95" s="17">
        <v>528797560</v>
      </c>
      <c r="D95" s="17" t="s">
        <v>1871</v>
      </c>
      <c r="E95" s="17">
        <v>17179870484</v>
      </c>
      <c r="F95" s="17" t="s">
        <v>152</v>
      </c>
      <c r="G95" s="17">
        <v>1000</v>
      </c>
      <c r="H95" s="17" t="s">
        <v>1849</v>
      </c>
      <c r="I95" s="17" t="s">
        <v>1850</v>
      </c>
      <c r="J95" s="42" t="s">
        <v>103</v>
      </c>
      <c r="K95" s="17" t="s">
        <v>1872</v>
      </c>
      <c r="L95" s="16" t="s">
        <v>1870</v>
      </c>
      <c r="M95" s="40"/>
      <c r="N95" s="33"/>
      <c r="O95" s="34">
        <v>8893</v>
      </c>
      <c r="P95" s="34">
        <v>53.33</v>
      </c>
      <c r="Q95" s="34">
        <v>8893</v>
      </c>
      <c r="R95" s="63">
        <f t="shared" si="9"/>
        <v>8839.67</v>
      </c>
      <c r="S95" s="64">
        <v>8739</v>
      </c>
      <c r="T95" s="63"/>
      <c r="U95" s="63"/>
      <c r="V95" s="63">
        <f t="shared" si="12"/>
        <v>100.67</v>
      </c>
      <c r="W95" s="63">
        <f t="shared" si="13"/>
        <v>0</v>
      </c>
      <c r="X95" s="68">
        <v>100</v>
      </c>
      <c r="Y95" s="18">
        <f t="shared" si="14"/>
        <v>9000</v>
      </c>
      <c r="Z95" s="18" t="s">
        <v>31</v>
      </c>
      <c r="AA95" s="83">
        <v>43920</v>
      </c>
      <c r="AB95" s="82"/>
    </row>
    <row r="96" s="1" customFormat="1" ht="18" customHeight="1" spans="2:28">
      <c r="B96" s="16" t="s">
        <v>1873</v>
      </c>
      <c r="C96" s="17">
        <v>432335080</v>
      </c>
      <c r="D96" s="17" t="s">
        <v>1874</v>
      </c>
      <c r="E96" s="17">
        <v>17179870481</v>
      </c>
      <c r="F96" s="17" t="s">
        <v>152</v>
      </c>
      <c r="G96" s="17">
        <v>1000</v>
      </c>
      <c r="H96" s="17" t="s">
        <v>1849</v>
      </c>
      <c r="I96" s="17" t="s">
        <v>1850</v>
      </c>
      <c r="J96" s="42" t="s">
        <v>103</v>
      </c>
      <c r="K96" s="17" t="s">
        <v>1872</v>
      </c>
      <c r="L96" s="16" t="s">
        <v>1873</v>
      </c>
      <c r="M96" s="40"/>
      <c r="N96" s="33"/>
      <c r="O96" s="34">
        <v>8995</v>
      </c>
      <c r="P96" s="34">
        <v>53.95</v>
      </c>
      <c r="Q96" s="34">
        <v>8995</v>
      </c>
      <c r="R96" s="63">
        <f t="shared" si="9"/>
        <v>8941.05</v>
      </c>
      <c r="S96" s="64">
        <v>8841</v>
      </c>
      <c r="T96" s="63"/>
      <c r="U96" s="63"/>
      <c r="V96" s="63">
        <f t="shared" si="12"/>
        <v>100.05</v>
      </c>
      <c r="W96" s="63">
        <f t="shared" si="13"/>
        <v>0</v>
      </c>
      <c r="X96" s="68">
        <v>100</v>
      </c>
      <c r="Y96" s="18">
        <f t="shared" si="14"/>
        <v>9000</v>
      </c>
      <c r="Z96" s="18" t="s">
        <v>31</v>
      </c>
      <c r="AA96" s="83">
        <v>43920</v>
      </c>
      <c r="AB96" s="82"/>
    </row>
    <row r="97" s="1" customFormat="1" ht="18" customHeight="1" spans="2:28">
      <c r="B97" s="16" t="s">
        <v>1875</v>
      </c>
      <c r="C97" s="17">
        <v>550567046</v>
      </c>
      <c r="D97" s="17" t="s">
        <v>1876</v>
      </c>
      <c r="E97" s="17">
        <v>17179870542</v>
      </c>
      <c r="F97" s="17" t="s">
        <v>152</v>
      </c>
      <c r="G97" s="17">
        <v>1000</v>
      </c>
      <c r="H97" s="17" t="s">
        <v>1849</v>
      </c>
      <c r="I97" s="17" t="s">
        <v>1850</v>
      </c>
      <c r="J97" s="42" t="s">
        <v>103</v>
      </c>
      <c r="K97" s="17" t="s">
        <v>1872</v>
      </c>
      <c r="L97" s="16" t="s">
        <v>1875</v>
      </c>
      <c r="M97" s="40"/>
      <c r="N97" s="33"/>
      <c r="O97" s="34">
        <v>8594</v>
      </c>
      <c r="P97" s="34">
        <v>51.54</v>
      </c>
      <c r="Q97" s="34">
        <v>8594</v>
      </c>
      <c r="R97" s="63">
        <f t="shared" si="9"/>
        <v>8542.46</v>
      </c>
      <c r="S97" s="64">
        <v>8442</v>
      </c>
      <c r="T97" s="63"/>
      <c r="U97" s="63"/>
      <c r="V97" s="63">
        <f t="shared" si="12"/>
        <v>100.46</v>
      </c>
      <c r="W97" s="63">
        <f t="shared" si="13"/>
        <v>0</v>
      </c>
      <c r="X97" s="68">
        <v>100</v>
      </c>
      <c r="Y97" s="18">
        <f t="shared" si="14"/>
        <v>9000</v>
      </c>
      <c r="Z97" s="18" t="s">
        <v>31</v>
      </c>
      <c r="AA97" s="83">
        <v>43920</v>
      </c>
      <c r="AB97" s="82"/>
    </row>
    <row r="98" s="1" customFormat="1" ht="18" customHeight="1" spans="2:28">
      <c r="B98" s="16" t="s">
        <v>1877</v>
      </c>
      <c r="C98" s="17">
        <v>350278540</v>
      </c>
      <c r="D98" s="17" t="s">
        <v>1878</v>
      </c>
      <c r="E98" s="17">
        <v>17179870475</v>
      </c>
      <c r="F98" s="17" t="s">
        <v>152</v>
      </c>
      <c r="G98" s="17">
        <v>1000</v>
      </c>
      <c r="H98" s="17" t="s">
        <v>1849</v>
      </c>
      <c r="I98" s="17" t="s">
        <v>1850</v>
      </c>
      <c r="J98" s="42" t="s">
        <v>103</v>
      </c>
      <c r="K98" s="17" t="s">
        <v>1872</v>
      </c>
      <c r="L98" s="16" t="s">
        <v>1877</v>
      </c>
      <c r="M98" s="40"/>
      <c r="N98" s="33"/>
      <c r="O98" s="34">
        <v>8994</v>
      </c>
      <c r="P98" s="34">
        <v>53.94</v>
      </c>
      <c r="Q98" s="34">
        <v>8994</v>
      </c>
      <c r="R98" s="63">
        <f t="shared" si="9"/>
        <v>8940.06</v>
      </c>
      <c r="S98" s="64">
        <v>8840</v>
      </c>
      <c r="T98" s="63"/>
      <c r="U98" s="63"/>
      <c r="V98" s="63">
        <f t="shared" si="12"/>
        <v>100.06</v>
      </c>
      <c r="W98" s="63">
        <f t="shared" si="13"/>
        <v>0</v>
      </c>
      <c r="X98" s="68">
        <v>100</v>
      </c>
      <c r="Y98" s="18">
        <f t="shared" si="14"/>
        <v>9000</v>
      </c>
      <c r="Z98" s="18" t="s">
        <v>31</v>
      </c>
      <c r="AA98" s="83">
        <v>43920</v>
      </c>
      <c r="AB98" s="82"/>
    </row>
    <row r="99" s="1" customFormat="1" ht="18" customHeight="1" spans="2:28">
      <c r="B99" s="16" t="s">
        <v>1879</v>
      </c>
      <c r="C99" s="17">
        <v>754542006</v>
      </c>
      <c r="D99" s="17" t="s">
        <v>1880</v>
      </c>
      <c r="E99" s="17">
        <v>17179870544</v>
      </c>
      <c r="F99" s="17" t="s">
        <v>152</v>
      </c>
      <c r="G99" s="17">
        <v>1000</v>
      </c>
      <c r="H99" s="17" t="s">
        <v>1849</v>
      </c>
      <c r="I99" s="17" t="s">
        <v>1850</v>
      </c>
      <c r="J99" s="42" t="s">
        <v>103</v>
      </c>
      <c r="K99" s="17" t="s">
        <v>1872</v>
      </c>
      <c r="L99" s="16" t="s">
        <v>1879</v>
      </c>
      <c r="M99" s="40"/>
      <c r="N99" s="33"/>
      <c r="O99" s="34">
        <v>8995</v>
      </c>
      <c r="P99" s="34">
        <v>53.95</v>
      </c>
      <c r="Q99" s="34">
        <v>8995</v>
      </c>
      <c r="R99" s="63">
        <f t="shared" si="9"/>
        <v>8941.05</v>
      </c>
      <c r="S99" s="64">
        <v>8841</v>
      </c>
      <c r="T99" s="63"/>
      <c r="U99" s="63"/>
      <c r="V99" s="63">
        <f t="shared" si="12"/>
        <v>100.05</v>
      </c>
      <c r="W99" s="63">
        <f t="shared" si="13"/>
        <v>0</v>
      </c>
      <c r="X99" s="68">
        <v>100</v>
      </c>
      <c r="Y99" s="18">
        <f t="shared" si="14"/>
        <v>9000</v>
      </c>
      <c r="Z99" s="18" t="s">
        <v>31</v>
      </c>
      <c r="AA99" s="83">
        <v>43920</v>
      </c>
      <c r="AB99" s="82"/>
    </row>
    <row r="100" s="1" customFormat="1" ht="18" customHeight="1" spans="2:28">
      <c r="B100" s="16" t="s">
        <v>1881</v>
      </c>
      <c r="C100" s="17">
        <v>932260068</v>
      </c>
      <c r="D100" s="17" t="s">
        <v>1882</v>
      </c>
      <c r="E100" s="17">
        <v>17179870494</v>
      </c>
      <c r="F100" s="17" t="s">
        <v>152</v>
      </c>
      <c r="G100" s="17">
        <v>1000</v>
      </c>
      <c r="H100" s="17" t="s">
        <v>1849</v>
      </c>
      <c r="I100" s="17" t="s">
        <v>1850</v>
      </c>
      <c r="J100" s="42" t="s">
        <v>103</v>
      </c>
      <c r="K100" s="17" t="s">
        <v>1872</v>
      </c>
      <c r="L100" s="16" t="s">
        <v>1881</v>
      </c>
      <c r="M100" s="40"/>
      <c r="N100" s="33"/>
      <c r="O100" s="34">
        <v>8993</v>
      </c>
      <c r="P100" s="34">
        <v>53.93</v>
      </c>
      <c r="Q100" s="34">
        <v>8993</v>
      </c>
      <c r="R100" s="63">
        <f t="shared" si="9"/>
        <v>8939.07</v>
      </c>
      <c r="S100" s="64">
        <v>8839</v>
      </c>
      <c r="T100" s="63"/>
      <c r="U100" s="63"/>
      <c r="V100" s="63">
        <f t="shared" si="12"/>
        <v>100.07</v>
      </c>
      <c r="W100" s="63">
        <f t="shared" si="13"/>
        <v>0</v>
      </c>
      <c r="X100" s="68">
        <v>100</v>
      </c>
      <c r="Y100" s="18">
        <f t="shared" si="14"/>
        <v>9000</v>
      </c>
      <c r="Z100" s="18" t="s">
        <v>31</v>
      </c>
      <c r="AA100" s="83">
        <v>43920</v>
      </c>
      <c r="AB100" s="82"/>
    </row>
    <row r="101" s="1" customFormat="1" ht="18" customHeight="1" spans="2:28">
      <c r="B101" s="16" t="s">
        <v>1883</v>
      </c>
      <c r="C101" s="17">
        <v>912970650</v>
      </c>
      <c r="D101" s="17" t="s">
        <v>1884</v>
      </c>
      <c r="E101" s="17">
        <v>17179870462</v>
      </c>
      <c r="F101" s="17" t="s">
        <v>152</v>
      </c>
      <c r="G101" s="17">
        <v>1000</v>
      </c>
      <c r="H101" s="17" t="s">
        <v>1849</v>
      </c>
      <c r="I101" s="17" t="s">
        <v>1850</v>
      </c>
      <c r="J101" s="42" t="s">
        <v>103</v>
      </c>
      <c r="K101" s="17" t="s">
        <v>1872</v>
      </c>
      <c r="L101" s="16" t="s">
        <v>1883</v>
      </c>
      <c r="M101" s="40"/>
      <c r="N101" s="33"/>
      <c r="O101" s="34">
        <v>8996</v>
      </c>
      <c r="P101" s="34">
        <v>53.96</v>
      </c>
      <c r="Q101" s="34">
        <v>8996</v>
      </c>
      <c r="R101" s="63">
        <f t="shared" si="9"/>
        <v>8942.04</v>
      </c>
      <c r="S101" s="64">
        <v>8842</v>
      </c>
      <c r="T101" s="63"/>
      <c r="U101" s="63"/>
      <c r="V101" s="63">
        <f t="shared" si="12"/>
        <v>100.04</v>
      </c>
      <c r="W101" s="63">
        <f t="shared" si="13"/>
        <v>0</v>
      </c>
      <c r="X101" s="68">
        <v>100</v>
      </c>
      <c r="Y101" s="18">
        <f t="shared" si="14"/>
        <v>9000</v>
      </c>
      <c r="Z101" s="18" t="s">
        <v>31</v>
      </c>
      <c r="AA101" s="83">
        <v>43920</v>
      </c>
      <c r="AB101" s="82"/>
    </row>
    <row r="102" s="1" customFormat="1" ht="18" customHeight="1" spans="2:28">
      <c r="B102" s="16" t="s">
        <v>1885</v>
      </c>
      <c r="C102" s="17">
        <v>867995175</v>
      </c>
      <c r="D102" s="17" t="s">
        <v>1886</v>
      </c>
      <c r="E102" s="17">
        <v>17179870584</v>
      </c>
      <c r="F102" s="17" t="s">
        <v>152</v>
      </c>
      <c r="G102" s="17">
        <v>1000</v>
      </c>
      <c r="H102" s="17" t="s">
        <v>1849</v>
      </c>
      <c r="I102" s="17" t="s">
        <v>1850</v>
      </c>
      <c r="J102" s="42" t="s">
        <v>103</v>
      </c>
      <c r="K102" s="17" t="s">
        <v>1872</v>
      </c>
      <c r="L102" s="16" t="s">
        <v>1885</v>
      </c>
      <c r="M102" s="40"/>
      <c r="N102" s="33"/>
      <c r="O102" s="34">
        <v>8694</v>
      </c>
      <c r="P102" s="34">
        <v>52.14</v>
      </c>
      <c r="Q102" s="34">
        <v>8694</v>
      </c>
      <c r="R102" s="63">
        <f t="shared" si="9"/>
        <v>8641.86</v>
      </c>
      <c r="S102" s="64">
        <v>8541</v>
      </c>
      <c r="T102" s="63"/>
      <c r="U102" s="63"/>
      <c r="V102" s="63">
        <f t="shared" si="12"/>
        <v>100.86</v>
      </c>
      <c r="W102" s="63">
        <f t="shared" si="13"/>
        <v>0</v>
      </c>
      <c r="X102" s="68">
        <v>100</v>
      </c>
      <c r="Y102" s="18">
        <f t="shared" si="14"/>
        <v>9000</v>
      </c>
      <c r="Z102" s="18" t="s">
        <v>31</v>
      </c>
      <c r="AA102" s="83">
        <v>43920</v>
      </c>
      <c r="AB102" s="82"/>
    </row>
    <row r="103" s="1" customFormat="1" ht="18" customHeight="1" spans="2:28">
      <c r="B103" s="16" t="s">
        <v>1887</v>
      </c>
      <c r="C103" s="17">
        <v>215410193</v>
      </c>
      <c r="D103" s="17" t="s">
        <v>1888</v>
      </c>
      <c r="E103" s="17">
        <v>17179870482</v>
      </c>
      <c r="F103" s="17" t="s">
        <v>152</v>
      </c>
      <c r="G103" s="17">
        <v>1000</v>
      </c>
      <c r="H103" s="17" t="s">
        <v>1849</v>
      </c>
      <c r="I103" s="17" t="s">
        <v>1850</v>
      </c>
      <c r="J103" s="42" t="s">
        <v>103</v>
      </c>
      <c r="K103" s="17" t="s">
        <v>1872</v>
      </c>
      <c r="L103" s="16" t="s">
        <v>1887</v>
      </c>
      <c r="M103" s="40"/>
      <c r="N103" s="33"/>
      <c r="O103" s="34">
        <v>8995</v>
      </c>
      <c r="P103" s="34">
        <v>53.95</v>
      </c>
      <c r="Q103" s="34">
        <v>8995</v>
      </c>
      <c r="R103" s="63">
        <f t="shared" si="9"/>
        <v>8941.05</v>
      </c>
      <c r="S103" s="64">
        <v>8841</v>
      </c>
      <c r="T103" s="63"/>
      <c r="U103" s="63"/>
      <c r="V103" s="63">
        <f t="shared" si="12"/>
        <v>100.05</v>
      </c>
      <c r="W103" s="63">
        <f t="shared" si="13"/>
        <v>0</v>
      </c>
      <c r="X103" s="68">
        <v>100</v>
      </c>
      <c r="Y103" s="18">
        <f t="shared" si="14"/>
        <v>9000</v>
      </c>
      <c r="Z103" s="18" t="s">
        <v>31</v>
      </c>
      <c r="AA103" s="83">
        <v>43920</v>
      </c>
      <c r="AB103" s="82"/>
    </row>
    <row r="104" s="1" customFormat="1" ht="18" customHeight="1" spans="2:28">
      <c r="B104" s="16" t="s">
        <v>1889</v>
      </c>
      <c r="C104" s="17">
        <v>949309484</v>
      </c>
      <c r="D104" s="17" t="s">
        <v>1890</v>
      </c>
      <c r="E104" s="17">
        <v>17179870474</v>
      </c>
      <c r="F104" s="17" t="s">
        <v>152</v>
      </c>
      <c r="G104" s="17">
        <v>1000</v>
      </c>
      <c r="H104" s="17" t="s">
        <v>1849</v>
      </c>
      <c r="I104" s="17" t="s">
        <v>1850</v>
      </c>
      <c r="J104" s="42" t="s">
        <v>103</v>
      </c>
      <c r="K104" s="17" t="s">
        <v>1872</v>
      </c>
      <c r="L104" s="16" t="s">
        <v>1889</v>
      </c>
      <c r="M104" s="40"/>
      <c r="N104" s="33"/>
      <c r="O104" s="34">
        <v>8997</v>
      </c>
      <c r="P104" s="34">
        <v>53.97</v>
      </c>
      <c r="Q104" s="34">
        <v>8997</v>
      </c>
      <c r="R104" s="63">
        <f t="shared" si="9"/>
        <v>8943.03</v>
      </c>
      <c r="S104" s="64">
        <v>8843</v>
      </c>
      <c r="T104" s="63"/>
      <c r="U104" s="63"/>
      <c r="V104" s="63">
        <f t="shared" si="12"/>
        <v>100.03</v>
      </c>
      <c r="W104" s="63">
        <f t="shared" si="13"/>
        <v>0</v>
      </c>
      <c r="X104" s="68">
        <v>100</v>
      </c>
      <c r="Y104" s="18">
        <f t="shared" si="14"/>
        <v>9000</v>
      </c>
      <c r="Z104" s="18" t="s">
        <v>31</v>
      </c>
      <c r="AA104" s="83">
        <v>43920</v>
      </c>
      <c r="AB104" s="82"/>
    </row>
    <row r="105" s="1" customFormat="1" ht="18" customHeight="1" spans="2:28">
      <c r="B105" s="21"/>
      <c r="C105" s="2"/>
      <c r="D105" s="2"/>
      <c r="E105" s="2"/>
      <c r="F105" s="2"/>
      <c r="G105" s="22"/>
      <c r="H105" s="2"/>
      <c r="I105" s="2"/>
      <c r="J105" s="43"/>
      <c r="K105" s="2"/>
      <c r="L105" s="21"/>
      <c r="M105" s="44"/>
      <c r="N105" s="44"/>
      <c r="O105" s="45"/>
      <c r="P105" s="45"/>
      <c r="Q105" s="45"/>
      <c r="R105" s="44"/>
      <c r="S105" s="45"/>
      <c r="T105" s="44"/>
      <c r="U105" s="44"/>
      <c r="V105" s="44"/>
      <c r="W105" s="44"/>
      <c r="X105" s="69"/>
      <c r="Y105" s="22"/>
      <c r="Z105" s="22"/>
      <c r="AA105" s="84"/>
      <c r="AB105" s="82"/>
    </row>
    <row r="106" ht="18" customHeight="1" spans="7:28">
      <c r="G106" s="23">
        <f>SUM(G3:G104)</f>
        <v>102000</v>
      </c>
      <c r="H106" s="23"/>
      <c r="I106" s="23"/>
      <c r="J106" s="23"/>
      <c r="K106" s="23"/>
      <c r="L106" s="23"/>
      <c r="M106" s="23">
        <f t="shared" ref="M106:S106" si="15">SUM(M3:M104)</f>
        <v>19263.56</v>
      </c>
      <c r="N106" s="23">
        <f t="shared" si="15"/>
        <v>0</v>
      </c>
      <c r="O106" s="23">
        <f t="shared" si="15"/>
        <v>559417</v>
      </c>
      <c r="P106" s="23">
        <f t="shared" si="15"/>
        <v>3354.57</v>
      </c>
      <c r="Q106" s="23">
        <f t="shared" si="15"/>
        <v>559417</v>
      </c>
      <c r="R106" s="23">
        <f t="shared" si="15"/>
        <v>575325.99</v>
      </c>
      <c r="S106" s="23">
        <f t="shared" si="15"/>
        <v>356430</v>
      </c>
      <c r="T106" s="70"/>
      <c r="U106" s="71"/>
      <c r="V106" s="71">
        <f>SUM(V56:V84)</f>
        <v>70509.02</v>
      </c>
      <c r="W106" s="71">
        <f>SUM(W3:W84)</f>
        <v>0</v>
      </c>
      <c r="X106" s="72"/>
      <c r="Y106" s="85">
        <f>SUM(Y56:Y84)</f>
        <v>231000</v>
      </c>
      <c r="Z106" s="85"/>
      <c r="AA106" s="86"/>
      <c r="AB106" s="87"/>
    </row>
    <row r="107" ht="18" customHeight="1" spans="13:28">
      <c r="M107" s="47"/>
      <c r="N107" s="47"/>
      <c r="O107" s="47"/>
      <c r="P107" s="47"/>
      <c r="Q107" s="47"/>
      <c r="R107" s="47"/>
      <c r="S107" s="71"/>
      <c r="T107" s="70"/>
      <c r="U107" s="71"/>
      <c r="V107" s="71">
        <f>V106+W106</f>
        <v>70509.02</v>
      </c>
      <c r="X107" s="72"/>
      <c r="Y107" s="85"/>
      <c r="Z107" s="85"/>
      <c r="AA107" s="86"/>
      <c r="AB107" s="87"/>
    </row>
    <row r="108" ht="18" customHeight="1" spans="13:28">
      <c r="M108" s="47"/>
      <c r="N108" s="47"/>
      <c r="O108" s="47"/>
      <c r="P108" s="47"/>
      <c r="Q108" s="47"/>
      <c r="R108" s="47"/>
      <c r="S108" s="71"/>
      <c r="T108" s="70"/>
      <c r="U108" s="71"/>
      <c r="V108" s="71"/>
      <c r="X108" s="72"/>
      <c r="Y108" s="85"/>
      <c r="Z108" s="85"/>
      <c r="AA108" s="86"/>
      <c r="AB108" s="87"/>
    </row>
    <row r="109" ht="18" customHeight="1" spans="13:28">
      <c r="M109" s="47"/>
      <c r="N109" s="47"/>
      <c r="O109" s="47"/>
      <c r="P109" s="47"/>
      <c r="Q109" s="47"/>
      <c r="R109" s="47"/>
      <c r="S109" s="71"/>
      <c r="T109" s="70"/>
      <c r="U109" s="71"/>
      <c r="V109" s="71"/>
      <c r="X109" s="72"/>
      <c r="Y109" s="85"/>
      <c r="Z109" s="85"/>
      <c r="AA109" s="86"/>
      <c r="AB109" s="87"/>
    </row>
    <row r="110" ht="18" customHeight="1" spans="12:28">
      <c r="L110" s="48"/>
      <c r="S110" s="70"/>
      <c r="T110" s="70"/>
      <c r="U110" s="70" t="s">
        <v>1822</v>
      </c>
      <c r="V110" s="73">
        <v>43926</v>
      </c>
      <c r="W110" s="70"/>
      <c r="X110" s="74"/>
      <c r="Y110" s="70"/>
      <c r="Z110" s="70"/>
      <c r="AA110" s="88"/>
      <c r="AB110" s="87"/>
    </row>
    <row r="111" ht="18" customHeight="1" spans="8:26">
      <c r="H111" s="24"/>
      <c r="J111" s="49"/>
      <c r="L111" s="50"/>
      <c r="M111" s="51"/>
      <c r="N111" s="52" t="s">
        <v>209</v>
      </c>
      <c r="O111" s="53">
        <v>707249</v>
      </c>
      <c r="Q111" s="58"/>
      <c r="R111" s="54" t="s">
        <v>210</v>
      </c>
      <c r="S111" s="53">
        <v>0</v>
      </c>
      <c r="U111" s="75" t="s">
        <v>211</v>
      </c>
      <c r="V111" s="76">
        <f>COUNTIFS(I3:I84,"李德忠",J3:J84,"农业银行",S3:S84,"&gt;0")</f>
        <v>8</v>
      </c>
      <c r="W111" s="77">
        <f>SUMPRODUCT(((I3:I84="李德忠")*(J3:J84="农业银行")),S3:S84)</f>
        <v>38344</v>
      </c>
      <c r="Y111" s="89"/>
      <c r="Z111" s="5" t="s">
        <v>1823</v>
      </c>
    </row>
    <row r="112" ht="18" customHeight="1" spans="8:26">
      <c r="H112" s="24"/>
      <c r="J112" s="49"/>
      <c r="L112" s="50"/>
      <c r="M112" s="54"/>
      <c r="N112" s="55" t="s">
        <v>212</v>
      </c>
      <c r="O112" s="56">
        <f>O111*2.9%</f>
        <v>20510.22</v>
      </c>
      <c r="Q112" s="58"/>
      <c r="R112" s="55" t="s">
        <v>213</v>
      </c>
      <c r="S112" s="56">
        <f>S111*2.9%</f>
        <v>0</v>
      </c>
      <c r="U112" s="75" t="s">
        <v>214</v>
      </c>
      <c r="V112" s="76">
        <f>COUNTIFS(I3:I84,"余刚",J3:J84,"工商银行",S3:S84,"&gt;0")</f>
        <v>0</v>
      </c>
      <c r="W112" s="77">
        <f>SUMPRODUCT(((I3:I84="余刚")*(J3:J84="工商银行")),S3:S84)</f>
        <v>0</v>
      </c>
      <c r="Y112" s="90"/>
      <c r="Z112" s="5" t="s">
        <v>1824</v>
      </c>
    </row>
    <row r="113" ht="18" customHeight="1" spans="8:26">
      <c r="H113" s="24"/>
      <c r="J113" s="49"/>
      <c r="L113" s="50"/>
      <c r="M113" s="55"/>
      <c r="N113" s="55" t="s">
        <v>215</v>
      </c>
      <c r="O113" s="57">
        <v>735000</v>
      </c>
      <c r="Q113" s="58"/>
      <c r="R113" s="55" t="s">
        <v>216</v>
      </c>
      <c r="S113" s="57">
        <v>0</v>
      </c>
      <c r="U113" s="75" t="s">
        <v>217</v>
      </c>
      <c r="V113" s="76">
        <f>COUNTIFS(I3:I84,"曾黎",J3:J84,"建设银行",S3:S84,"&gt;0")</f>
        <v>8</v>
      </c>
      <c r="W113" s="77">
        <f>SUMPRODUCT(((I3:I84="曾黎")*(J3:J84="建设银行")),S3:S84)</f>
        <v>38828</v>
      </c>
      <c r="Y113" s="91"/>
      <c r="Z113" s="5" t="s">
        <v>1825</v>
      </c>
    </row>
    <row r="114" ht="18" customHeight="1" spans="8:26">
      <c r="H114" s="24"/>
      <c r="J114" s="49"/>
      <c r="L114" s="50"/>
      <c r="M114" s="55"/>
      <c r="N114" s="55" t="s">
        <v>218</v>
      </c>
      <c r="O114" s="56">
        <v>0</v>
      </c>
      <c r="Q114" s="58"/>
      <c r="R114" s="55" t="s">
        <v>219</v>
      </c>
      <c r="S114" s="56">
        <v>0</v>
      </c>
      <c r="U114" s="75" t="s">
        <v>220</v>
      </c>
      <c r="V114" s="76">
        <f>COUNTIFS(I3:I84,"刘佩",J3:J84,"农业银行",S3:S84,"&gt;0")</f>
        <v>0</v>
      </c>
      <c r="W114" s="77">
        <f>SUMPRODUCT(((I3:I84="刘佩")*(J3:J84="农业银行")),S3:S84)</f>
        <v>0</v>
      </c>
      <c r="Y114" s="92"/>
      <c r="Z114" s="5" t="s">
        <v>1826</v>
      </c>
    </row>
    <row r="115" ht="18" customHeight="1" spans="12:26">
      <c r="L115" s="7"/>
      <c r="M115" s="55"/>
      <c r="N115" s="55" t="s">
        <v>221</v>
      </c>
      <c r="O115" s="56">
        <v>0</v>
      </c>
      <c r="Q115" s="58"/>
      <c r="R115" s="55" t="s">
        <v>221</v>
      </c>
      <c r="S115" s="56">
        <v>0</v>
      </c>
      <c r="U115" s="75" t="s">
        <v>222</v>
      </c>
      <c r="V115" s="76">
        <f>COUNTIFS(I3:I84,"罗剑光",J3:J84,"交通银行",S3:S84,"&gt;0")</f>
        <v>6</v>
      </c>
      <c r="W115" s="77">
        <f>SUMPRODUCT(((I3:I84="罗剑光")*(J3:J84="交通银行")),S3:S84)</f>
        <v>29536</v>
      </c>
      <c r="Y115" s="93"/>
      <c r="Z115" s="5" t="s">
        <v>1827</v>
      </c>
    </row>
    <row r="116" ht="18" customHeight="1" spans="12:26">
      <c r="L116" s="7"/>
      <c r="M116" s="58"/>
      <c r="N116" s="54" t="s">
        <v>223</v>
      </c>
      <c r="O116" s="53">
        <f>O111-O112-O113-O114+O115</f>
        <v>-48261.22</v>
      </c>
      <c r="P116" s="48"/>
      <c r="Q116" s="58"/>
      <c r="R116" s="54" t="s">
        <v>223</v>
      </c>
      <c r="S116" s="53">
        <f>S111-S112-S114-S113+S115</f>
        <v>0</v>
      </c>
      <c r="U116" s="75" t="s">
        <v>1828</v>
      </c>
      <c r="V116" s="78">
        <f>COUNTIFS(I3:I84,"刘飞",J3:J84,"工商银行",S3:S84,"&gt;0")</f>
        <v>7</v>
      </c>
      <c r="W116" s="79">
        <f>SUMPRODUCT(((I3:I84="刘飞")*(J3:J84="工商银行")),S3:S84)</f>
        <v>34062</v>
      </c>
      <c r="Y116" s="94"/>
      <c r="Z116" s="5" t="s">
        <v>1829</v>
      </c>
    </row>
    <row r="117" ht="18" customHeight="1" spans="8:26">
      <c r="H117" s="25"/>
      <c r="L117" s="59"/>
      <c r="O117" s="60"/>
      <c r="P117" s="48"/>
      <c r="Q117" s="8"/>
      <c r="R117" s="8"/>
      <c r="U117" s="75" t="s">
        <v>1830</v>
      </c>
      <c r="V117" s="78">
        <f>COUNTIFS(I3:I84,"陈发英",J3:J84,"建设银行",S3:S84,"&gt;0")</f>
        <v>5</v>
      </c>
      <c r="W117" s="79">
        <f>SUMPRODUCT(((I3:I84="陈发英")*(J3:J84="建设银行")),S3:S84)</f>
        <v>24031</v>
      </c>
      <c r="Y117" s="95"/>
      <c r="Z117" s="5" t="s">
        <v>1831</v>
      </c>
    </row>
    <row r="118" ht="18" customHeight="1" spans="8:23">
      <c r="H118" s="25"/>
      <c r="L118" s="61"/>
      <c r="M118" s="58"/>
      <c r="N118" s="54" t="s">
        <v>224</v>
      </c>
      <c r="O118" s="53">
        <v>559417</v>
      </c>
      <c r="Q118" s="58"/>
      <c r="R118" s="54" t="s">
        <v>225</v>
      </c>
      <c r="S118" s="53">
        <v>0</v>
      </c>
      <c r="U118" s="75" t="s">
        <v>1832</v>
      </c>
      <c r="V118" s="78">
        <f>COUNTIFS(I3:I84,"刘冬枝",J3:J84,"工商银行",S3:S84,"&gt;0")</f>
        <v>5</v>
      </c>
      <c r="W118" s="79">
        <f>SUMPRODUCT(((I3:I84="刘冬枝")*(J3:J84="工商银行")),S3:S84)</f>
        <v>24760</v>
      </c>
    </row>
    <row r="119" ht="18" customHeight="1" spans="8:23">
      <c r="H119" s="25"/>
      <c r="L119" s="61"/>
      <c r="M119" s="54"/>
      <c r="N119" s="55" t="s">
        <v>227</v>
      </c>
      <c r="O119" s="56">
        <f>O118*2.9%</f>
        <v>16223.09</v>
      </c>
      <c r="Q119" s="58"/>
      <c r="R119" s="55" t="s">
        <v>228</v>
      </c>
      <c r="S119" s="56">
        <f>S118*2.9%</f>
        <v>0</v>
      </c>
      <c r="U119" s="15" t="s">
        <v>1891</v>
      </c>
      <c r="V119" s="78">
        <f>COUNTIFS(I3:I104,"金娟",J3:J104,"工商银行",S3:S104,"&gt;0")</f>
        <v>19</v>
      </c>
      <c r="W119" s="79">
        <f>SUMPRODUCT(((I3:I104="金娟")*(J3:J104="工商银行")),S3:S104)</f>
        <v>166869</v>
      </c>
    </row>
    <row r="120" ht="18" customHeight="1" spans="8:23">
      <c r="H120" s="25"/>
      <c r="L120" s="61"/>
      <c r="M120" s="54"/>
      <c r="N120" s="55" t="s">
        <v>229</v>
      </c>
      <c r="O120" s="56">
        <f>O118*2.3%</f>
        <v>12866.59</v>
      </c>
      <c r="P120" s="48"/>
      <c r="Q120" s="58"/>
      <c r="R120" s="55" t="s">
        <v>230</v>
      </c>
      <c r="S120" s="57">
        <v>0</v>
      </c>
      <c r="U120" s="15"/>
      <c r="V120" s="15"/>
      <c r="W120" s="15"/>
    </row>
    <row r="121" ht="18" customHeight="1" spans="13:23">
      <c r="M121" s="55"/>
      <c r="N121" s="55" t="s">
        <v>231</v>
      </c>
      <c r="O121" s="57">
        <f>O113-O135</f>
        <v>585000</v>
      </c>
      <c r="P121" s="48"/>
      <c r="Q121" s="58"/>
      <c r="R121" s="55" t="s">
        <v>232</v>
      </c>
      <c r="S121" s="56">
        <v>0</v>
      </c>
      <c r="U121" s="15"/>
      <c r="V121" s="15"/>
      <c r="W121" s="15"/>
    </row>
    <row r="122" ht="18" customHeight="1" spans="13:23">
      <c r="M122" s="55"/>
      <c r="N122" s="55" t="s">
        <v>233</v>
      </c>
      <c r="O122" s="56">
        <v>0</v>
      </c>
      <c r="Q122" s="58"/>
      <c r="R122" s="55" t="s">
        <v>221</v>
      </c>
      <c r="S122" s="56">
        <v>0</v>
      </c>
      <c r="U122" s="15"/>
      <c r="V122" s="15"/>
      <c r="W122" s="15"/>
    </row>
    <row r="123" ht="18" customHeight="1" spans="13:23">
      <c r="M123" s="55"/>
      <c r="N123" s="55" t="s">
        <v>234</v>
      </c>
      <c r="O123" s="56">
        <v>0</v>
      </c>
      <c r="Q123" s="58"/>
      <c r="R123" s="54" t="s">
        <v>223</v>
      </c>
      <c r="S123" s="53">
        <f>S118-S119-S121-S120+S122</f>
        <v>0</v>
      </c>
      <c r="U123" s="15"/>
      <c r="V123" s="15"/>
      <c r="W123" s="15"/>
    </row>
    <row r="124" ht="18" customHeight="1" spans="13:23">
      <c r="M124" s="58"/>
      <c r="N124" s="54" t="s">
        <v>223</v>
      </c>
      <c r="O124" s="53">
        <f>O118-O119-O122-O121+O123</f>
        <v>-41806.09</v>
      </c>
      <c r="P124" s="48"/>
      <c r="Q124" s="8"/>
      <c r="R124" s="8"/>
      <c r="U124" s="15"/>
      <c r="V124" s="15"/>
      <c r="W124" s="15"/>
    </row>
    <row r="125" ht="18" customHeight="1" spans="15:23">
      <c r="O125" s="60"/>
      <c r="Q125" s="58"/>
      <c r="R125" s="54" t="s">
        <v>235</v>
      </c>
      <c r="S125" s="53">
        <v>0</v>
      </c>
      <c r="U125" s="15"/>
      <c r="V125" s="15"/>
      <c r="W125" s="15"/>
    </row>
    <row r="126" ht="18" customHeight="1" spans="13:23">
      <c r="M126" s="58"/>
      <c r="N126" s="54" t="s">
        <v>236</v>
      </c>
      <c r="O126" s="53">
        <v>0</v>
      </c>
      <c r="Q126" s="58"/>
      <c r="R126" s="55" t="s">
        <v>228</v>
      </c>
      <c r="S126" s="56">
        <f>S125*2.9%</f>
        <v>0</v>
      </c>
      <c r="U126" s="15"/>
      <c r="V126" s="78"/>
      <c r="W126" s="79"/>
    </row>
    <row r="127" ht="18" customHeight="1" spans="13:23">
      <c r="M127" s="58"/>
      <c r="N127" s="55" t="s">
        <v>237</v>
      </c>
      <c r="O127" s="56">
        <f>O126*2.9%</f>
        <v>0</v>
      </c>
      <c r="Q127" s="58"/>
      <c r="R127" s="55" t="s">
        <v>230</v>
      </c>
      <c r="S127" s="57">
        <v>0</v>
      </c>
      <c r="U127" s="15"/>
      <c r="V127" s="78"/>
      <c r="W127" s="79"/>
    </row>
    <row r="128" ht="18" customHeight="1" spans="13:28">
      <c r="M128" s="58"/>
      <c r="N128" s="55" t="s">
        <v>238</v>
      </c>
      <c r="O128" s="57">
        <v>0</v>
      </c>
      <c r="Q128" s="58"/>
      <c r="R128" s="55" t="s">
        <v>232</v>
      </c>
      <c r="S128" s="56">
        <v>0</v>
      </c>
      <c r="U128" s="15"/>
      <c r="V128" s="78"/>
      <c r="W128" s="79"/>
      <c r="X128" s="4"/>
      <c r="Y128" s="11"/>
      <c r="Z128" s="11"/>
      <c r="AA128" s="123"/>
      <c r="AB128" s="6"/>
    </row>
    <row r="129" ht="18" customHeight="1" spans="13:28">
      <c r="M129" s="58"/>
      <c r="N129" s="55" t="s">
        <v>239</v>
      </c>
      <c r="O129" s="56">
        <v>0</v>
      </c>
      <c r="P129" s="48"/>
      <c r="Q129" s="58"/>
      <c r="R129" s="55" t="s">
        <v>221</v>
      </c>
      <c r="S129" s="56">
        <v>0</v>
      </c>
      <c r="U129" s="15"/>
      <c r="V129" s="78"/>
      <c r="W129" s="79"/>
      <c r="X129" s="4"/>
      <c r="Y129" s="11"/>
      <c r="Z129" s="11"/>
      <c r="AA129" s="123"/>
      <c r="AB129" s="6"/>
    </row>
    <row r="130" ht="18" customHeight="1" spans="13:23">
      <c r="M130" s="58"/>
      <c r="N130" s="55" t="s">
        <v>221</v>
      </c>
      <c r="O130" s="56">
        <v>0</v>
      </c>
      <c r="Q130" s="58"/>
      <c r="R130" s="54" t="s">
        <v>223</v>
      </c>
      <c r="S130" s="53">
        <f>S125-S126-S128-S127+S129</f>
        <v>0</v>
      </c>
      <c r="U130" s="15"/>
      <c r="V130" s="78"/>
      <c r="W130" s="79"/>
    </row>
    <row r="131" ht="18" customHeight="1" spans="13:23">
      <c r="M131" s="58"/>
      <c r="N131" s="54" t="s">
        <v>223</v>
      </c>
      <c r="O131" s="53">
        <f>O126-O127-O129-O128+O130</f>
        <v>0</v>
      </c>
      <c r="Q131" s="8"/>
      <c r="R131" s="8"/>
      <c r="U131" s="15"/>
      <c r="V131" s="78"/>
      <c r="W131" s="79"/>
    </row>
    <row r="132" ht="18" customHeight="1" spans="17:23">
      <c r="Q132" s="8"/>
      <c r="R132" s="61" t="s">
        <v>240</v>
      </c>
      <c r="S132" s="107">
        <f>O122+O129+O136+S114+S121+S128-O123-O130-O137-S115-S122-S129</f>
        <v>0</v>
      </c>
      <c r="U132" s="15"/>
      <c r="V132" s="78"/>
      <c r="W132" s="79"/>
    </row>
    <row r="133" ht="18" customHeight="1" spans="13:23">
      <c r="M133" s="58"/>
      <c r="N133" s="54" t="s">
        <v>241</v>
      </c>
      <c r="O133" s="53">
        <v>147832</v>
      </c>
      <c r="U133" s="15"/>
      <c r="V133" s="78"/>
      <c r="W133" s="79"/>
    </row>
    <row r="134" ht="18" customHeight="1" spans="13:28">
      <c r="M134" s="58"/>
      <c r="N134" s="55" t="s">
        <v>242</v>
      </c>
      <c r="O134" s="56">
        <f>O133*2.9%</f>
        <v>4287.13</v>
      </c>
      <c r="U134" s="15"/>
      <c r="V134" s="78"/>
      <c r="W134" s="79"/>
      <c r="X134" s="6"/>
      <c r="Y134" s="6"/>
      <c r="Z134" s="6"/>
      <c r="AA134" s="124"/>
      <c r="AB134" s="7"/>
    </row>
    <row r="135" ht="18" customHeight="1" spans="13:28">
      <c r="M135" s="58"/>
      <c r="N135" s="55" t="s">
        <v>243</v>
      </c>
      <c r="O135" s="57">
        <v>150000</v>
      </c>
      <c r="U135" s="15"/>
      <c r="V135" s="78"/>
      <c r="W135" s="79"/>
      <c r="X135" s="6"/>
      <c r="Y135" s="6"/>
      <c r="Z135" s="6"/>
      <c r="AA135" s="124"/>
      <c r="AB135" s="7"/>
    </row>
    <row r="136" ht="18" customHeight="1" spans="13:28">
      <c r="M136" s="58"/>
      <c r="N136" s="55" t="s">
        <v>244</v>
      </c>
      <c r="O136" s="56">
        <v>0</v>
      </c>
      <c r="U136" s="108"/>
      <c r="V136" s="78"/>
      <c r="W136" s="79"/>
      <c r="X136" s="6"/>
      <c r="Y136" s="6"/>
      <c r="Z136" s="6"/>
      <c r="AA136" s="124"/>
      <c r="AB136" s="7"/>
    </row>
    <row r="137" ht="18" customHeight="1" spans="13:28">
      <c r="M137" s="58"/>
      <c r="N137" s="55" t="s">
        <v>221</v>
      </c>
      <c r="O137" s="56">
        <v>0</v>
      </c>
      <c r="U137" s="109"/>
      <c r="V137" s="78"/>
      <c r="W137" s="79"/>
      <c r="X137" s="6"/>
      <c r="Y137" s="6"/>
      <c r="Z137" s="6"/>
      <c r="AA137" s="124"/>
      <c r="AB137" s="7"/>
    </row>
    <row r="138" ht="18" customHeight="1" spans="13:28">
      <c r="M138" s="58"/>
      <c r="N138" s="54" t="s">
        <v>223</v>
      </c>
      <c r="O138" s="53">
        <f>O133-O134-O136-O135+O137</f>
        <v>-6455.13</v>
      </c>
      <c r="U138" s="108"/>
      <c r="V138" s="78"/>
      <c r="W138" s="79"/>
      <c r="X138" s="6"/>
      <c r="Y138" s="6"/>
      <c r="Z138" s="6"/>
      <c r="AA138" s="124"/>
      <c r="AB138" s="7"/>
    </row>
    <row r="139" ht="18" customHeight="1" spans="21:28">
      <c r="U139" s="108"/>
      <c r="V139" s="78"/>
      <c r="W139" s="79"/>
      <c r="X139" s="6"/>
      <c r="Y139" s="6"/>
      <c r="Z139" s="6"/>
      <c r="AA139" s="124"/>
      <c r="AB139" s="7"/>
    </row>
    <row r="140" ht="18" customHeight="1" spans="21:28">
      <c r="U140" s="109"/>
      <c r="V140" s="78"/>
      <c r="W140" s="79"/>
      <c r="X140" s="6"/>
      <c r="Y140" s="6"/>
      <c r="Z140" s="6"/>
      <c r="AA140" s="124"/>
      <c r="AB140" s="7"/>
    </row>
    <row r="141" ht="18" customHeight="1" spans="21:28">
      <c r="U141" s="9"/>
      <c r="X141" s="6"/>
      <c r="Y141" s="6"/>
      <c r="Z141" s="6"/>
      <c r="AA141" s="124"/>
      <c r="AB141" s="7"/>
    </row>
    <row r="142" ht="18" customHeight="1" spans="21:28">
      <c r="U142" s="9"/>
      <c r="V142" s="110">
        <f>SUM(V111:V139)</f>
        <v>58</v>
      </c>
      <c r="W142" s="111">
        <f>SUM(W111:W139)</f>
        <v>356430</v>
      </c>
      <c r="X142" s="6"/>
      <c r="Y142" s="6"/>
      <c r="Z142" s="6"/>
      <c r="AA142" s="124"/>
      <c r="AB142" s="7"/>
    </row>
    <row r="143" ht="18" customHeight="1" spans="19:28">
      <c r="S143" s="9"/>
      <c r="T143" s="110"/>
      <c r="U143" s="111"/>
      <c r="V143" s="2"/>
      <c r="W143" s="6"/>
      <c r="X143" s="6"/>
      <c r="Y143" s="6"/>
      <c r="Z143" s="6"/>
      <c r="AA143" s="124"/>
      <c r="AB143" s="7"/>
    </row>
    <row r="144" ht="18" customHeight="1" spans="19:28">
      <c r="S144" s="9"/>
      <c r="T144" s="110"/>
      <c r="U144" s="111"/>
      <c r="V144" s="2"/>
      <c r="W144" s="6"/>
      <c r="X144" s="6"/>
      <c r="Y144" s="6"/>
      <c r="Z144" s="6"/>
      <c r="AA144" s="124"/>
      <c r="AB144" s="7"/>
    </row>
    <row r="145" ht="18" customHeight="1" spans="19:28">
      <c r="S145" s="9"/>
      <c r="T145" s="110"/>
      <c r="U145" s="111"/>
      <c r="V145" s="2"/>
      <c r="W145" s="6"/>
      <c r="X145" s="6"/>
      <c r="Y145" s="6"/>
      <c r="Z145" s="6"/>
      <c r="AA145" s="124"/>
      <c r="AB145" s="7"/>
    </row>
    <row r="146" ht="18" customHeight="1" spans="19:28">
      <c r="S146" s="9"/>
      <c r="T146" s="110"/>
      <c r="U146" s="111"/>
      <c r="V146" s="2"/>
      <c r="W146" s="6"/>
      <c r="X146" s="6"/>
      <c r="Y146" s="6"/>
      <c r="Z146" s="6"/>
      <c r="AA146" s="124"/>
      <c r="AB146" s="7"/>
    </row>
    <row r="147" ht="18" customHeight="1" spans="19:28">
      <c r="S147" s="9"/>
      <c r="T147" s="110"/>
      <c r="U147" s="111"/>
      <c r="V147" s="2"/>
      <c r="W147" s="6"/>
      <c r="X147" s="6"/>
      <c r="Y147" s="6"/>
      <c r="Z147" s="6"/>
      <c r="AA147" s="124"/>
      <c r="AB147" s="7"/>
    </row>
    <row r="148" ht="18" customHeight="1" spans="19:28">
      <c r="S148" s="9"/>
      <c r="T148" s="110"/>
      <c r="U148" s="111"/>
      <c r="V148" s="2"/>
      <c r="W148" s="6"/>
      <c r="X148" s="6"/>
      <c r="Y148" s="6"/>
      <c r="Z148" s="6"/>
      <c r="AA148" s="124"/>
      <c r="AB148" s="7"/>
    </row>
    <row r="149" ht="18" customHeight="1" spans="19:28">
      <c r="S149" s="9"/>
      <c r="T149" s="110"/>
      <c r="U149" s="111"/>
      <c r="V149" s="2"/>
      <c r="W149" s="6"/>
      <c r="X149" s="6"/>
      <c r="Y149" s="6"/>
      <c r="Z149" s="6"/>
      <c r="AA149" s="124"/>
      <c r="AB149" s="7"/>
    </row>
    <row r="150" ht="18" customHeight="1" spans="19:28">
      <c r="S150" s="9"/>
      <c r="T150" s="110"/>
      <c r="U150" s="111"/>
      <c r="V150" s="2"/>
      <c r="W150" s="6"/>
      <c r="X150" s="6"/>
      <c r="Y150" s="6"/>
      <c r="Z150" s="6"/>
      <c r="AA150" s="124"/>
      <c r="AB150" s="7"/>
    </row>
    <row r="151" ht="18" customHeight="1" spans="19:28">
      <c r="S151" s="9"/>
      <c r="T151" s="110"/>
      <c r="U151" s="111"/>
      <c r="V151" s="2"/>
      <c r="W151" s="6"/>
      <c r="X151" s="6"/>
      <c r="Y151" s="6"/>
      <c r="Z151" s="6"/>
      <c r="AA151" s="124"/>
      <c r="AB151" s="7"/>
    </row>
    <row r="152" ht="18" customHeight="1" spans="18:28">
      <c r="R152" s="112"/>
      <c r="T152" s="110"/>
      <c r="U152" s="111"/>
      <c r="V152" s="2"/>
      <c r="W152" s="112"/>
      <c r="X152" s="6"/>
      <c r="Y152" s="6"/>
      <c r="Z152" s="6"/>
      <c r="AA152" s="124"/>
      <c r="AB152" s="7"/>
    </row>
    <row r="153" ht="18" customHeight="1" spans="2:28">
      <c r="B153" s="96" t="s">
        <v>245</v>
      </c>
      <c r="C153" s="97">
        <v>985293704</v>
      </c>
      <c r="D153" s="97" t="s">
        <v>246</v>
      </c>
      <c r="E153" s="97">
        <v>16741725510</v>
      </c>
      <c r="F153" s="97" t="s">
        <v>27</v>
      </c>
      <c r="G153" s="97">
        <v>1000</v>
      </c>
      <c r="H153" s="97">
        <v>18327671812</v>
      </c>
      <c r="I153" s="97" t="s">
        <v>247</v>
      </c>
      <c r="J153" s="100" t="s">
        <v>29</v>
      </c>
      <c r="K153" s="98" t="s">
        <v>248</v>
      </c>
      <c r="L153" s="96" t="s">
        <v>249</v>
      </c>
      <c r="M153" s="101"/>
      <c r="N153" s="101"/>
      <c r="O153" s="101"/>
      <c r="P153" s="101"/>
      <c r="Q153" s="101"/>
      <c r="R153" s="103">
        <v>0</v>
      </c>
      <c r="S153" s="113"/>
      <c r="T153" s="114"/>
      <c r="U153" s="114"/>
      <c r="V153" s="103">
        <v>0</v>
      </c>
      <c r="W153" s="114"/>
      <c r="X153" s="115"/>
      <c r="Y153" s="125"/>
      <c r="Z153" s="125" t="s">
        <v>31</v>
      </c>
      <c r="AA153" s="126">
        <v>43900</v>
      </c>
      <c r="AB153" s="127" t="s">
        <v>250</v>
      </c>
    </row>
    <row r="154" ht="18" customHeight="1" spans="2:28">
      <c r="B154" s="96" t="s">
        <v>251</v>
      </c>
      <c r="C154" s="97">
        <v>730141036</v>
      </c>
      <c r="D154" s="97" t="s">
        <v>252</v>
      </c>
      <c r="E154" s="97">
        <v>16572204406</v>
      </c>
      <c r="F154" s="97" t="s">
        <v>27</v>
      </c>
      <c r="G154" s="97">
        <v>1000</v>
      </c>
      <c r="H154" s="97">
        <v>17720254512</v>
      </c>
      <c r="I154" s="97" t="s">
        <v>253</v>
      </c>
      <c r="J154" s="102" t="s">
        <v>103</v>
      </c>
      <c r="K154" s="98" t="s">
        <v>254</v>
      </c>
      <c r="L154" s="96" t="s">
        <v>251</v>
      </c>
      <c r="M154" s="101"/>
      <c r="N154" s="101"/>
      <c r="O154" s="101"/>
      <c r="P154" s="101"/>
      <c r="Q154" s="101"/>
      <c r="R154" s="103">
        <v>0</v>
      </c>
      <c r="S154" s="103"/>
      <c r="T154" s="116"/>
      <c r="U154" s="101"/>
      <c r="V154" s="103">
        <v>0</v>
      </c>
      <c r="W154" s="101"/>
      <c r="X154" s="116"/>
      <c r="Y154" s="128"/>
      <c r="Z154" s="125" t="s">
        <v>31</v>
      </c>
      <c r="AA154" s="126">
        <v>43900</v>
      </c>
      <c r="AB154" s="87" t="s">
        <v>255</v>
      </c>
    </row>
    <row r="155" ht="18" customHeight="1" spans="2:28">
      <c r="B155" s="96" t="s">
        <v>256</v>
      </c>
      <c r="C155" s="97">
        <v>515679021</v>
      </c>
      <c r="D155" s="97" t="s">
        <v>257</v>
      </c>
      <c r="E155" s="97">
        <v>17136314955</v>
      </c>
      <c r="F155" s="97" t="s">
        <v>27</v>
      </c>
      <c r="G155" s="97">
        <v>1000</v>
      </c>
      <c r="H155" s="97">
        <v>18771691121</v>
      </c>
      <c r="I155" s="97" t="s">
        <v>258</v>
      </c>
      <c r="J155" s="102" t="s">
        <v>103</v>
      </c>
      <c r="K155" s="98" t="s">
        <v>259</v>
      </c>
      <c r="L155" s="96" t="s">
        <v>256</v>
      </c>
      <c r="M155" s="101"/>
      <c r="N155" s="101"/>
      <c r="O155" s="103"/>
      <c r="P155" s="103"/>
      <c r="Q155" s="103"/>
      <c r="R155" s="103">
        <v>0</v>
      </c>
      <c r="S155" s="117"/>
      <c r="T155" s="118"/>
      <c r="U155" s="101"/>
      <c r="V155" s="103">
        <f t="shared" ref="V155:V161" si="16">R155-S155</f>
        <v>0</v>
      </c>
      <c r="W155" s="101"/>
      <c r="X155" s="119"/>
      <c r="Y155" s="128"/>
      <c r="Z155" s="125" t="s">
        <v>31</v>
      </c>
      <c r="AA155" s="126">
        <v>43900</v>
      </c>
      <c r="AB155" s="8" t="s">
        <v>260</v>
      </c>
    </row>
    <row r="156" ht="18" customHeight="1" spans="2:28">
      <c r="B156" s="96" t="s">
        <v>261</v>
      </c>
      <c r="C156" s="97">
        <v>719471634</v>
      </c>
      <c r="D156" s="97" t="s">
        <v>262</v>
      </c>
      <c r="E156" s="97">
        <v>17038923341</v>
      </c>
      <c r="F156" s="97" t="s">
        <v>27</v>
      </c>
      <c r="G156" s="97">
        <v>1000</v>
      </c>
      <c r="H156" s="97">
        <v>18771691121</v>
      </c>
      <c r="I156" s="97" t="s">
        <v>258</v>
      </c>
      <c r="J156" s="102" t="s">
        <v>103</v>
      </c>
      <c r="K156" s="98" t="s">
        <v>259</v>
      </c>
      <c r="L156" s="96" t="s">
        <v>261</v>
      </c>
      <c r="M156" s="101"/>
      <c r="N156" s="101"/>
      <c r="O156" s="103"/>
      <c r="P156" s="103"/>
      <c r="Q156" s="103"/>
      <c r="R156" s="103">
        <v>0</v>
      </c>
      <c r="S156" s="117"/>
      <c r="T156" s="118"/>
      <c r="U156" s="101"/>
      <c r="V156" s="103">
        <f t="shared" si="16"/>
        <v>0</v>
      </c>
      <c r="W156" s="101"/>
      <c r="X156" s="119"/>
      <c r="Y156" s="128"/>
      <c r="Z156" s="125" t="s">
        <v>31</v>
      </c>
      <c r="AA156" s="126">
        <v>43900</v>
      </c>
      <c r="AB156" s="8" t="s">
        <v>260</v>
      </c>
    </row>
    <row r="157" ht="18" customHeight="1" spans="2:28">
      <c r="B157" s="96" t="s">
        <v>272</v>
      </c>
      <c r="C157" s="97">
        <v>647648359</v>
      </c>
      <c r="D157" s="97" t="s">
        <v>273</v>
      </c>
      <c r="E157" s="97">
        <v>17136314527</v>
      </c>
      <c r="F157" s="97" t="s">
        <v>27</v>
      </c>
      <c r="G157" s="97">
        <v>1000</v>
      </c>
      <c r="H157" s="97">
        <v>18771691121</v>
      </c>
      <c r="I157" s="97" t="s">
        <v>258</v>
      </c>
      <c r="J157" s="102" t="s">
        <v>103</v>
      </c>
      <c r="K157" s="98" t="s">
        <v>259</v>
      </c>
      <c r="L157" s="96" t="s">
        <v>272</v>
      </c>
      <c r="M157" s="101"/>
      <c r="N157" s="101"/>
      <c r="O157" s="103"/>
      <c r="P157" s="103"/>
      <c r="Q157" s="103"/>
      <c r="R157" s="103">
        <v>0</v>
      </c>
      <c r="S157" s="103">
        <v>0</v>
      </c>
      <c r="T157" s="118"/>
      <c r="U157" s="101"/>
      <c r="V157" s="117">
        <f t="shared" si="16"/>
        <v>0</v>
      </c>
      <c r="W157" s="101"/>
      <c r="X157" s="119"/>
      <c r="Y157" s="128"/>
      <c r="Z157" s="125" t="s">
        <v>31</v>
      </c>
      <c r="AA157" s="126">
        <v>43900</v>
      </c>
      <c r="AB157" s="127" t="s">
        <v>267</v>
      </c>
    </row>
    <row r="158" ht="18" customHeight="1" spans="2:28">
      <c r="B158" s="96" t="s">
        <v>276</v>
      </c>
      <c r="C158" s="97">
        <v>101163642</v>
      </c>
      <c r="D158" s="97" t="s">
        <v>277</v>
      </c>
      <c r="E158" s="97">
        <v>17136314558</v>
      </c>
      <c r="F158" s="97" t="s">
        <v>27</v>
      </c>
      <c r="G158" s="97">
        <v>1000</v>
      </c>
      <c r="H158" s="97">
        <v>18771691121</v>
      </c>
      <c r="I158" s="97" t="s">
        <v>258</v>
      </c>
      <c r="J158" s="102" t="s">
        <v>103</v>
      </c>
      <c r="K158" s="98" t="s">
        <v>259</v>
      </c>
      <c r="L158" s="96" t="s">
        <v>276</v>
      </c>
      <c r="M158" s="101"/>
      <c r="N158" s="101"/>
      <c r="O158" s="103"/>
      <c r="P158" s="103"/>
      <c r="Q158" s="103"/>
      <c r="R158" s="103">
        <v>0</v>
      </c>
      <c r="S158" s="103">
        <v>0</v>
      </c>
      <c r="T158" s="118"/>
      <c r="U158" s="101"/>
      <c r="V158" s="117">
        <f t="shared" si="16"/>
        <v>0</v>
      </c>
      <c r="W158" s="101"/>
      <c r="X158" s="119"/>
      <c r="Y158" s="128"/>
      <c r="Z158" s="125" t="s">
        <v>31</v>
      </c>
      <c r="AA158" s="126">
        <v>43900</v>
      </c>
      <c r="AB158" s="127" t="s">
        <v>267</v>
      </c>
    </row>
    <row r="159" s="1" customFormat="1" ht="19.9" customHeight="1" spans="2:28">
      <c r="B159" s="96" t="s">
        <v>282</v>
      </c>
      <c r="C159" s="98">
        <v>395276041</v>
      </c>
      <c r="D159" s="98" t="s">
        <v>283</v>
      </c>
      <c r="E159" s="97">
        <v>17102786762</v>
      </c>
      <c r="F159" s="97" t="s">
        <v>27</v>
      </c>
      <c r="G159" s="97">
        <v>1000</v>
      </c>
      <c r="H159" s="97">
        <v>13545435217</v>
      </c>
      <c r="I159" s="97" t="s">
        <v>284</v>
      </c>
      <c r="J159" s="104" t="s">
        <v>285</v>
      </c>
      <c r="K159" s="98" t="s">
        <v>286</v>
      </c>
      <c r="L159" s="96" t="s">
        <v>282</v>
      </c>
      <c r="M159" s="101"/>
      <c r="N159" s="101"/>
      <c r="O159" s="105"/>
      <c r="P159" s="105"/>
      <c r="Q159" s="105"/>
      <c r="R159" s="103">
        <v>0</v>
      </c>
      <c r="S159" s="103">
        <v>0</v>
      </c>
      <c r="T159" s="118"/>
      <c r="U159" s="120"/>
      <c r="V159" s="117">
        <f t="shared" si="16"/>
        <v>0</v>
      </c>
      <c r="W159" s="101"/>
      <c r="X159" s="116"/>
      <c r="Y159" s="128"/>
      <c r="Z159" s="125" t="s">
        <v>31</v>
      </c>
      <c r="AA159" s="126">
        <v>43901</v>
      </c>
      <c r="AB159" s="8" t="s">
        <v>287</v>
      </c>
    </row>
    <row r="160" ht="18" customHeight="1" spans="2:28">
      <c r="B160" s="96" t="s">
        <v>268</v>
      </c>
      <c r="C160" s="97">
        <v>141266250</v>
      </c>
      <c r="D160" s="97" t="s">
        <v>269</v>
      </c>
      <c r="E160" s="97">
        <v>17136318067</v>
      </c>
      <c r="F160" s="97" t="s">
        <v>27</v>
      </c>
      <c r="G160" s="97">
        <v>1000</v>
      </c>
      <c r="H160" s="97">
        <v>18771691121</v>
      </c>
      <c r="I160" s="97" t="s">
        <v>258</v>
      </c>
      <c r="J160" s="102" t="s">
        <v>103</v>
      </c>
      <c r="K160" s="98" t="s">
        <v>259</v>
      </c>
      <c r="L160" s="96" t="s">
        <v>268</v>
      </c>
      <c r="M160" s="101"/>
      <c r="N160" s="101"/>
      <c r="O160" s="103"/>
      <c r="P160" s="103"/>
      <c r="Q160" s="103"/>
      <c r="R160" s="103">
        <v>63.09</v>
      </c>
      <c r="S160" s="103">
        <v>0</v>
      </c>
      <c r="T160" s="118"/>
      <c r="U160" s="96" t="s">
        <v>1838</v>
      </c>
      <c r="V160" s="117">
        <f t="shared" si="16"/>
        <v>63.09</v>
      </c>
      <c r="W160" s="101"/>
      <c r="X160" s="119"/>
      <c r="Y160" s="128"/>
      <c r="Z160" s="125" t="s">
        <v>31</v>
      </c>
      <c r="AA160" s="126">
        <v>43900</v>
      </c>
      <c r="AB160" s="127" t="s">
        <v>267</v>
      </c>
    </row>
    <row r="161" ht="18" customHeight="1" spans="2:28">
      <c r="B161" s="96" t="s">
        <v>263</v>
      </c>
      <c r="C161" s="97">
        <v>288411305</v>
      </c>
      <c r="D161" s="97" t="s">
        <v>264</v>
      </c>
      <c r="E161" s="97">
        <v>17192710423</v>
      </c>
      <c r="F161" s="97" t="s">
        <v>27</v>
      </c>
      <c r="G161" s="97">
        <v>1000</v>
      </c>
      <c r="H161" s="97">
        <v>13545476959</v>
      </c>
      <c r="I161" s="97" t="s">
        <v>265</v>
      </c>
      <c r="J161" s="102" t="s">
        <v>103</v>
      </c>
      <c r="K161" s="98" t="s">
        <v>266</v>
      </c>
      <c r="L161" s="96" t="s">
        <v>263</v>
      </c>
      <c r="M161" s="101"/>
      <c r="N161" s="101"/>
      <c r="O161" s="101"/>
      <c r="P161" s="101"/>
      <c r="Q161" s="101"/>
      <c r="R161" s="117"/>
      <c r="S161" s="117"/>
      <c r="T161" s="118"/>
      <c r="U161" s="101"/>
      <c r="V161" s="117">
        <f t="shared" si="16"/>
        <v>0</v>
      </c>
      <c r="W161" s="101"/>
      <c r="X161" s="98"/>
      <c r="Y161" s="128"/>
      <c r="Z161" s="125" t="s">
        <v>31</v>
      </c>
      <c r="AA161" s="126">
        <v>43913</v>
      </c>
      <c r="AB161" s="8" t="s">
        <v>267</v>
      </c>
    </row>
    <row r="162" ht="18" customHeight="1" spans="2:28">
      <c r="B162" s="96" t="s">
        <v>270</v>
      </c>
      <c r="C162" s="97">
        <v>274605584</v>
      </c>
      <c r="D162" s="97" t="s">
        <v>271</v>
      </c>
      <c r="E162" s="97">
        <v>17136314513</v>
      </c>
      <c r="F162" s="97" t="s">
        <v>27</v>
      </c>
      <c r="G162" s="97">
        <v>1000</v>
      </c>
      <c r="H162" s="97">
        <v>18771691121</v>
      </c>
      <c r="I162" s="97" t="s">
        <v>258</v>
      </c>
      <c r="J162" s="102" t="s">
        <v>103</v>
      </c>
      <c r="K162" s="98" t="s">
        <v>259</v>
      </c>
      <c r="L162" s="96" t="s">
        <v>270</v>
      </c>
      <c r="M162" s="101"/>
      <c r="N162" s="101"/>
      <c r="O162" s="103"/>
      <c r="P162" s="103"/>
      <c r="Q162" s="103"/>
      <c r="R162" s="117"/>
      <c r="S162" s="117"/>
      <c r="T162" s="118"/>
      <c r="U162" s="101"/>
      <c r="V162" s="117">
        <f t="shared" ref="V162:V169" si="17">R162-S162</f>
        <v>0</v>
      </c>
      <c r="W162" s="101"/>
      <c r="X162" s="119"/>
      <c r="Y162" s="128"/>
      <c r="Z162" s="125" t="s">
        <v>31</v>
      </c>
      <c r="AA162" s="126">
        <v>43900</v>
      </c>
      <c r="AB162" s="127" t="s">
        <v>267</v>
      </c>
    </row>
    <row r="163" ht="18" customHeight="1" spans="2:28">
      <c r="B163" s="96" t="s">
        <v>274</v>
      </c>
      <c r="C163" s="97">
        <v>534588053</v>
      </c>
      <c r="D163" s="97" t="s">
        <v>275</v>
      </c>
      <c r="E163" s="97">
        <v>17136314573</v>
      </c>
      <c r="F163" s="97" t="s">
        <v>27</v>
      </c>
      <c r="G163" s="97">
        <v>1000</v>
      </c>
      <c r="H163" s="97">
        <v>18771691121</v>
      </c>
      <c r="I163" s="97" t="s">
        <v>258</v>
      </c>
      <c r="J163" s="102" t="s">
        <v>103</v>
      </c>
      <c r="K163" s="98" t="s">
        <v>259</v>
      </c>
      <c r="L163" s="96" t="s">
        <v>274</v>
      </c>
      <c r="M163" s="101"/>
      <c r="N163" s="101"/>
      <c r="O163" s="103"/>
      <c r="P163" s="103"/>
      <c r="Q163" s="103"/>
      <c r="R163" s="117"/>
      <c r="S163" s="117"/>
      <c r="T163" s="118"/>
      <c r="U163" s="101"/>
      <c r="V163" s="117">
        <f t="shared" si="17"/>
        <v>0</v>
      </c>
      <c r="W163" s="101"/>
      <c r="X163" s="119"/>
      <c r="Y163" s="128"/>
      <c r="Z163" s="125" t="s">
        <v>31</v>
      </c>
      <c r="AA163" s="126">
        <v>43900</v>
      </c>
      <c r="AB163" s="127" t="s">
        <v>267</v>
      </c>
    </row>
    <row r="164" ht="18" customHeight="1" spans="2:28">
      <c r="B164" s="96" t="s">
        <v>278</v>
      </c>
      <c r="C164" s="97">
        <v>623832015</v>
      </c>
      <c r="D164" s="97" t="s">
        <v>279</v>
      </c>
      <c r="E164" s="97">
        <v>17038923194</v>
      </c>
      <c r="F164" s="97" t="s">
        <v>27</v>
      </c>
      <c r="G164" s="97">
        <v>1000</v>
      </c>
      <c r="H164" s="97">
        <v>18771691121</v>
      </c>
      <c r="I164" s="97" t="s">
        <v>258</v>
      </c>
      <c r="J164" s="102" t="s">
        <v>103</v>
      </c>
      <c r="K164" s="98" t="s">
        <v>259</v>
      </c>
      <c r="L164" s="96" t="s">
        <v>278</v>
      </c>
      <c r="M164" s="101"/>
      <c r="N164" s="101"/>
      <c r="O164" s="103"/>
      <c r="P164" s="103"/>
      <c r="Q164" s="103"/>
      <c r="R164" s="117"/>
      <c r="S164" s="117"/>
      <c r="T164" s="118"/>
      <c r="U164" s="101"/>
      <c r="V164" s="117">
        <f t="shared" si="17"/>
        <v>0</v>
      </c>
      <c r="W164" s="101"/>
      <c r="X164" s="119"/>
      <c r="Y164" s="128"/>
      <c r="Z164" s="125" t="s">
        <v>31</v>
      </c>
      <c r="AA164" s="126">
        <v>43900</v>
      </c>
      <c r="AB164" s="127" t="s">
        <v>267</v>
      </c>
    </row>
    <row r="165" ht="18" customHeight="1" spans="2:28">
      <c r="B165" s="96" t="s">
        <v>280</v>
      </c>
      <c r="C165" s="97">
        <v>990298432</v>
      </c>
      <c r="D165" s="97" t="s">
        <v>281</v>
      </c>
      <c r="E165" s="97">
        <v>17038923845</v>
      </c>
      <c r="F165" s="97" t="s">
        <v>27</v>
      </c>
      <c r="G165" s="97">
        <v>1000</v>
      </c>
      <c r="H165" s="97">
        <v>18771691121</v>
      </c>
      <c r="I165" s="97" t="s">
        <v>258</v>
      </c>
      <c r="J165" s="102" t="s">
        <v>103</v>
      </c>
      <c r="K165" s="98" t="s">
        <v>259</v>
      </c>
      <c r="L165" s="96" t="s">
        <v>280</v>
      </c>
      <c r="M165" s="101"/>
      <c r="N165" s="101"/>
      <c r="O165" s="103"/>
      <c r="P165" s="103"/>
      <c r="Q165" s="103"/>
      <c r="R165" s="117"/>
      <c r="S165" s="117"/>
      <c r="T165" s="118"/>
      <c r="U165" s="101"/>
      <c r="V165" s="117">
        <f t="shared" si="17"/>
        <v>0</v>
      </c>
      <c r="W165" s="101"/>
      <c r="X165" s="119"/>
      <c r="Y165" s="128"/>
      <c r="Z165" s="125" t="s">
        <v>31</v>
      </c>
      <c r="AA165" s="126">
        <v>43900</v>
      </c>
      <c r="AB165" s="127" t="s">
        <v>267</v>
      </c>
    </row>
    <row r="166" ht="18" customHeight="1" spans="2:28">
      <c r="B166" s="96" t="s">
        <v>288</v>
      </c>
      <c r="C166" s="97">
        <v>514151085</v>
      </c>
      <c r="D166" s="97" t="s">
        <v>289</v>
      </c>
      <c r="E166" s="97">
        <v>17192711257</v>
      </c>
      <c r="F166" s="97" t="s">
        <v>27</v>
      </c>
      <c r="G166" s="97">
        <v>1000</v>
      </c>
      <c r="H166" s="97">
        <v>13545476959</v>
      </c>
      <c r="I166" s="97" t="s">
        <v>265</v>
      </c>
      <c r="J166" s="102" t="s">
        <v>103</v>
      </c>
      <c r="K166" s="98" t="s">
        <v>266</v>
      </c>
      <c r="L166" s="96" t="s">
        <v>288</v>
      </c>
      <c r="M166" s="101"/>
      <c r="N166" s="101"/>
      <c r="O166" s="101"/>
      <c r="P166" s="101"/>
      <c r="Q166" s="101"/>
      <c r="R166" s="117">
        <v>362.81</v>
      </c>
      <c r="S166" s="117">
        <v>362.81</v>
      </c>
      <c r="T166" s="118" t="s">
        <v>1892</v>
      </c>
      <c r="U166" s="101"/>
      <c r="V166" s="117">
        <f t="shared" si="17"/>
        <v>0</v>
      </c>
      <c r="W166" s="101"/>
      <c r="X166" s="98"/>
      <c r="Y166" s="128"/>
      <c r="Z166" s="125" t="s">
        <v>31</v>
      </c>
      <c r="AA166" s="126">
        <v>43913</v>
      </c>
      <c r="AB166" s="129" t="s">
        <v>290</v>
      </c>
    </row>
    <row r="167" ht="18" customHeight="1" spans="2:28">
      <c r="B167" s="99" t="s">
        <v>291</v>
      </c>
      <c r="C167" s="97">
        <v>637148920</v>
      </c>
      <c r="D167" s="97" t="s">
        <v>292</v>
      </c>
      <c r="E167" s="97">
        <v>17038924147</v>
      </c>
      <c r="F167" s="97" t="s">
        <v>27</v>
      </c>
      <c r="G167" s="97">
        <v>1000</v>
      </c>
      <c r="H167" s="97">
        <v>13545471531</v>
      </c>
      <c r="I167" s="97" t="s">
        <v>293</v>
      </c>
      <c r="J167" s="106" t="s">
        <v>294</v>
      </c>
      <c r="K167" s="98" t="s">
        <v>295</v>
      </c>
      <c r="L167" s="99" t="s">
        <v>291</v>
      </c>
      <c r="M167" s="101"/>
      <c r="N167" s="101"/>
      <c r="O167" s="101"/>
      <c r="P167" s="101"/>
      <c r="Q167" s="101"/>
      <c r="R167" s="117">
        <v>2846.46</v>
      </c>
      <c r="S167" s="117">
        <v>2846.46</v>
      </c>
      <c r="T167" s="118" t="s">
        <v>1892</v>
      </c>
      <c r="U167" s="101"/>
      <c r="V167" s="117">
        <f t="shared" si="17"/>
        <v>0</v>
      </c>
      <c r="W167" s="101"/>
      <c r="X167" s="121"/>
      <c r="Y167" s="128"/>
      <c r="Z167" s="125" t="s">
        <v>31</v>
      </c>
      <c r="AA167" s="126">
        <v>43899</v>
      </c>
      <c r="AB167" s="130" t="s">
        <v>290</v>
      </c>
    </row>
    <row r="168" ht="18" customHeight="1" spans="2:28">
      <c r="B168" s="96" t="s">
        <v>296</v>
      </c>
      <c r="C168" s="97">
        <v>229461254</v>
      </c>
      <c r="D168" s="97" t="s">
        <v>297</v>
      </c>
      <c r="E168" s="97">
        <v>16741725525</v>
      </c>
      <c r="F168" s="97" t="s">
        <v>27</v>
      </c>
      <c r="G168" s="97">
        <v>1000</v>
      </c>
      <c r="H168" s="97">
        <v>18327671812</v>
      </c>
      <c r="I168" s="97" t="s">
        <v>247</v>
      </c>
      <c r="J168" s="102" t="s">
        <v>103</v>
      </c>
      <c r="K168" s="98" t="s">
        <v>298</v>
      </c>
      <c r="L168" s="96" t="s">
        <v>296</v>
      </c>
      <c r="M168" s="101"/>
      <c r="N168" s="101"/>
      <c r="O168" s="103"/>
      <c r="P168" s="103"/>
      <c r="Q168" s="103"/>
      <c r="R168" s="117">
        <v>100</v>
      </c>
      <c r="S168" s="117">
        <v>100</v>
      </c>
      <c r="T168" s="118" t="s">
        <v>1892</v>
      </c>
      <c r="U168" s="101"/>
      <c r="V168" s="117">
        <f t="shared" si="17"/>
        <v>0</v>
      </c>
      <c r="W168" s="101"/>
      <c r="X168" s="119"/>
      <c r="Y168" s="128"/>
      <c r="Z168" s="125" t="s">
        <v>31</v>
      </c>
      <c r="AA168" s="126">
        <v>43900</v>
      </c>
      <c r="AB168" s="130" t="s">
        <v>290</v>
      </c>
    </row>
    <row r="169" ht="18" customHeight="1" spans="2:28">
      <c r="B169" s="96" t="s">
        <v>299</v>
      </c>
      <c r="C169" s="97">
        <v>605462359</v>
      </c>
      <c r="D169" s="97" t="s">
        <v>300</v>
      </c>
      <c r="E169" s="97">
        <v>17136317532</v>
      </c>
      <c r="F169" s="97" t="s">
        <v>27</v>
      </c>
      <c r="G169" s="97">
        <v>1000</v>
      </c>
      <c r="H169" s="97">
        <v>18771691121</v>
      </c>
      <c r="I169" s="97" t="s">
        <v>258</v>
      </c>
      <c r="J169" s="102" t="s">
        <v>103</v>
      </c>
      <c r="K169" s="98" t="s">
        <v>259</v>
      </c>
      <c r="L169" s="96" t="s">
        <v>299</v>
      </c>
      <c r="M169" s="101"/>
      <c r="N169" s="101"/>
      <c r="O169" s="103"/>
      <c r="P169" s="103"/>
      <c r="Q169" s="103"/>
      <c r="R169" s="117">
        <v>0</v>
      </c>
      <c r="S169" s="117">
        <v>0</v>
      </c>
      <c r="T169" s="118" t="s">
        <v>1892</v>
      </c>
      <c r="U169" s="101"/>
      <c r="V169" s="117">
        <f t="shared" si="17"/>
        <v>0</v>
      </c>
      <c r="W169" s="101"/>
      <c r="X169" s="119"/>
      <c r="Y169" s="128"/>
      <c r="Z169" s="125" t="s">
        <v>31</v>
      </c>
      <c r="AA169" s="126">
        <v>43900</v>
      </c>
      <c r="AB169" s="130" t="s">
        <v>290</v>
      </c>
    </row>
    <row r="170" ht="18" customHeight="1" spans="2:28">
      <c r="B170" s="96" t="s">
        <v>301</v>
      </c>
      <c r="C170" s="97">
        <v>117582424</v>
      </c>
      <c r="D170" s="97" t="s">
        <v>302</v>
      </c>
      <c r="E170" s="97">
        <v>17136314430</v>
      </c>
      <c r="F170" s="97" t="s">
        <v>27</v>
      </c>
      <c r="G170" s="97">
        <v>1000</v>
      </c>
      <c r="H170" s="97">
        <v>18771691121</v>
      </c>
      <c r="I170" s="97" t="s">
        <v>258</v>
      </c>
      <c r="J170" s="102" t="s">
        <v>103</v>
      </c>
      <c r="K170" s="98" t="s">
        <v>259</v>
      </c>
      <c r="L170" s="96" t="s">
        <v>301</v>
      </c>
      <c r="M170" s="101"/>
      <c r="N170" s="101"/>
      <c r="O170" s="103"/>
      <c r="P170" s="103"/>
      <c r="Q170" s="103"/>
      <c r="R170" s="117">
        <v>0</v>
      </c>
      <c r="S170" s="117">
        <v>0</v>
      </c>
      <c r="T170" s="118" t="s">
        <v>1892</v>
      </c>
      <c r="U170" s="101"/>
      <c r="V170" s="117">
        <f t="shared" ref="V170:V192" si="18">R170-S170</f>
        <v>0</v>
      </c>
      <c r="W170" s="101"/>
      <c r="X170" s="119"/>
      <c r="Y170" s="128"/>
      <c r="Z170" s="125" t="s">
        <v>31</v>
      </c>
      <c r="AA170" s="126">
        <v>43900</v>
      </c>
      <c r="AB170" s="130" t="s">
        <v>290</v>
      </c>
    </row>
    <row r="171" ht="18" customHeight="1" spans="2:28">
      <c r="B171" s="96" t="s">
        <v>303</v>
      </c>
      <c r="C171" s="97">
        <v>230124385</v>
      </c>
      <c r="D171" s="97" t="s">
        <v>304</v>
      </c>
      <c r="E171" s="97">
        <v>17136314618</v>
      </c>
      <c r="F171" s="97" t="s">
        <v>27</v>
      </c>
      <c r="G171" s="97">
        <v>1000</v>
      </c>
      <c r="H171" s="97">
        <v>18771691121</v>
      </c>
      <c r="I171" s="97" t="s">
        <v>258</v>
      </c>
      <c r="J171" s="102" t="s">
        <v>103</v>
      </c>
      <c r="K171" s="98" t="s">
        <v>259</v>
      </c>
      <c r="L171" s="96" t="s">
        <v>303</v>
      </c>
      <c r="M171" s="101"/>
      <c r="N171" s="101"/>
      <c r="O171" s="103"/>
      <c r="P171" s="103"/>
      <c r="Q171" s="103"/>
      <c r="R171" s="117">
        <v>359.36</v>
      </c>
      <c r="S171" s="117">
        <v>359.36</v>
      </c>
      <c r="T171" s="118" t="s">
        <v>1892</v>
      </c>
      <c r="U171" s="101"/>
      <c r="V171" s="117">
        <f t="shared" si="18"/>
        <v>0</v>
      </c>
      <c r="W171" s="101"/>
      <c r="X171" s="119"/>
      <c r="Y171" s="128"/>
      <c r="Z171" s="125" t="s">
        <v>31</v>
      </c>
      <c r="AA171" s="126">
        <v>43900</v>
      </c>
      <c r="AB171" s="130" t="s">
        <v>290</v>
      </c>
    </row>
    <row r="172" ht="18" customHeight="1" spans="2:28">
      <c r="B172" s="96" t="s">
        <v>305</v>
      </c>
      <c r="C172" s="97">
        <v>567946654</v>
      </c>
      <c r="D172" s="97" t="s">
        <v>306</v>
      </c>
      <c r="E172" s="97">
        <v>17136314591</v>
      </c>
      <c r="F172" s="97" t="s">
        <v>27</v>
      </c>
      <c r="G172" s="97">
        <v>1000</v>
      </c>
      <c r="H172" s="97">
        <v>18771691121</v>
      </c>
      <c r="I172" s="97" t="s">
        <v>258</v>
      </c>
      <c r="J172" s="102" t="s">
        <v>103</v>
      </c>
      <c r="K172" s="98" t="s">
        <v>259</v>
      </c>
      <c r="L172" s="96" t="s">
        <v>305</v>
      </c>
      <c r="M172" s="101"/>
      <c r="N172" s="101"/>
      <c r="O172" s="103"/>
      <c r="P172" s="103"/>
      <c r="Q172" s="103"/>
      <c r="R172" s="117">
        <v>0</v>
      </c>
      <c r="S172" s="117">
        <v>0</v>
      </c>
      <c r="T172" s="118" t="s">
        <v>1892</v>
      </c>
      <c r="U172" s="101"/>
      <c r="V172" s="117">
        <f t="shared" si="18"/>
        <v>0</v>
      </c>
      <c r="W172" s="101"/>
      <c r="X172" s="119"/>
      <c r="Y172" s="128"/>
      <c r="Z172" s="125" t="s">
        <v>31</v>
      </c>
      <c r="AA172" s="126">
        <v>43900</v>
      </c>
      <c r="AB172" s="130" t="s">
        <v>290</v>
      </c>
    </row>
    <row r="173" ht="18" customHeight="1" spans="2:28">
      <c r="B173" s="96" t="s">
        <v>307</v>
      </c>
      <c r="C173" s="97">
        <v>834087938</v>
      </c>
      <c r="D173" s="97" t="s">
        <v>308</v>
      </c>
      <c r="E173" s="97">
        <v>17187465103</v>
      </c>
      <c r="F173" s="97" t="s">
        <v>27</v>
      </c>
      <c r="G173" s="97">
        <v>1000</v>
      </c>
      <c r="H173" s="97">
        <v>18771691121</v>
      </c>
      <c r="I173" s="97" t="s">
        <v>258</v>
      </c>
      <c r="J173" s="102" t="s">
        <v>103</v>
      </c>
      <c r="K173" s="98" t="s">
        <v>259</v>
      </c>
      <c r="L173" s="96" t="s">
        <v>307</v>
      </c>
      <c r="M173" s="101"/>
      <c r="N173" s="101"/>
      <c r="O173" s="103"/>
      <c r="P173" s="103"/>
      <c r="Q173" s="103"/>
      <c r="R173" s="117">
        <v>0</v>
      </c>
      <c r="S173" s="117">
        <v>0</v>
      </c>
      <c r="T173" s="118" t="s">
        <v>1892</v>
      </c>
      <c r="U173" s="101"/>
      <c r="V173" s="117">
        <f t="shared" si="18"/>
        <v>0</v>
      </c>
      <c r="W173" s="101"/>
      <c r="X173" s="119"/>
      <c r="Y173" s="128"/>
      <c r="Z173" s="125" t="s">
        <v>31</v>
      </c>
      <c r="AA173" s="126">
        <v>43900</v>
      </c>
      <c r="AB173" s="130" t="s">
        <v>290</v>
      </c>
    </row>
    <row r="174" ht="18" customHeight="1" spans="2:28">
      <c r="B174" s="96" t="s">
        <v>309</v>
      </c>
      <c r="C174" s="97">
        <v>706434286</v>
      </c>
      <c r="D174" s="97" t="s">
        <v>310</v>
      </c>
      <c r="E174" s="97">
        <v>17038924117</v>
      </c>
      <c r="F174" s="97" t="s">
        <v>27</v>
      </c>
      <c r="G174" s="97">
        <v>1000</v>
      </c>
      <c r="H174" s="97">
        <v>18771691121</v>
      </c>
      <c r="I174" s="97" t="s">
        <v>258</v>
      </c>
      <c r="J174" s="102" t="s">
        <v>103</v>
      </c>
      <c r="K174" s="98" t="s">
        <v>259</v>
      </c>
      <c r="L174" s="96" t="s">
        <v>309</v>
      </c>
      <c r="M174" s="101"/>
      <c r="N174" s="101"/>
      <c r="O174" s="103"/>
      <c r="P174" s="103"/>
      <c r="Q174" s="103"/>
      <c r="R174" s="117">
        <v>100</v>
      </c>
      <c r="S174" s="117">
        <v>100</v>
      </c>
      <c r="T174" s="118" t="s">
        <v>1892</v>
      </c>
      <c r="U174" s="101"/>
      <c r="V174" s="117">
        <f t="shared" si="18"/>
        <v>0</v>
      </c>
      <c r="W174" s="101"/>
      <c r="X174" s="119"/>
      <c r="Y174" s="128"/>
      <c r="Z174" s="125" t="s">
        <v>31</v>
      </c>
      <c r="AA174" s="126">
        <v>43900</v>
      </c>
      <c r="AB174" s="130" t="s">
        <v>290</v>
      </c>
    </row>
    <row r="175" ht="18" customHeight="1" spans="2:28">
      <c r="B175" s="96" t="s">
        <v>311</v>
      </c>
      <c r="C175" s="98">
        <v>600949022</v>
      </c>
      <c r="D175" s="98" t="s">
        <v>312</v>
      </c>
      <c r="E175" s="97">
        <v>16741725285</v>
      </c>
      <c r="F175" s="97" t="s">
        <v>27</v>
      </c>
      <c r="G175" s="97">
        <v>1000</v>
      </c>
      <c r="H175" s="97">
        <v>13545445297</v>
      </c>
      <c r="I175" s="97" t="s">
        <v>313</v>
      </c>
      <c r="J175" s="100" t="s">
        <v>29</v>
      </c>
      <c r="K175" s="98" t="s">
        <v>314</v>
      </c>
      <c r="L175" s="96" t="s">
        <v>311</v>
      </c>
      <c r="M175" s="101"/>
      <c r="N175" s="101"/>
      <c r="O175" s="105"/>
      <c r="P175" s="105"/>
      <c r="Q175" s="105"/>
      <c r="R175" s="117">
        <v>1055.86</v>
      </c>
      <c r="S175" s="117">
        <v>1055.86</v>
      </c>
      <c r="T175" s="118" t="s">
        <v>1892</v>
      </c>
      <c r="U175" s="101"/>
      <c r="V175" s="117">
        <f t="shared" si="18"/>
        <v>0</v>
      </c>
      <c r="W175" s="101"/>
      <c r="X175" s="116"/>
      <c r="Y175" s="128"/>
      <c r="Z175" s="125" t="s">
        <v>31</v>
      </c>
      <c r="AA175" s="126">
        <v>43901</v>
      </c>
      <c r="AB175" s="131" t="s">
        <v>290</v>
      </c>
    </row>
    <row r="176" ht="18" customHeight="1" spans="2:28">
      <c r="B176" s="96" t="s">
        <v>315</v>
      </c>
      <c r="C176" s="98">
        <v>868392926</v>
      </c>
      <c r="D176" s="98" t="s">
        <v>316</v>
      </c>
      <c r="E176" s="97">
        <v>16741725283</v>
      </c>
      <c r="F176" s="97" t="s">
        <v>27</v>
      </c>
      <c r="G176" s="97">
        <v>1000</v>
      </c>
      <c r="H176" s="97">
        <v>13545445297</v>
      </c>
      <c r="I176" s="97" t="s">
        <v>313</v>
      </c>
      <c r="J176" s="100" t="s">
        <v>29</v>
      </c>
      <c r="K176" s="98" t="s">
        <v>314</v>
      </c>
      <c r="L176" s="96" t="s">
        <v>315</v>
      </c>
      <c r="M176" s="101"/>
      <c r="N176" s="101"/>
      <c r="O176" s="105"/>
      <c r="P176" s="105"/>
      <c r="Q176" s="105"/>
      <c r="R176" s="117">
        <v>0</v>
      </c>
      <c r="S176" s="117">
        <v>0</v>
      </c>
      <c r="T176" s="118" t="s">
        <v>1892</v>
      </c>
      <c r="U176" s="101"/>
      <c r="V176" s="117">
        <f t="shared" si="18"/>
        <v>0</v>
      </c>
      <c r="W176" s="101"/>
      <c r="X176" s="116"/>
      <c r="Y176" s="128"/>
      <c r="Z176" s="125" t="s">
        <v>31</v>
      </c>
      <c r="AA176" s="126">
        <v>43900</v>
      </c>
      <c r="AB176" s="129" t="s">
        <v>290</v>
      </c>
    </row>
    <row r="177" ht="18" customHeight="1" spans="2:28">
      <c r="B177" s="96" t="s">
        <v>317</v>
      </c>
      <c r="C177" s="98">
        <v>927559283</v>
      </c>
      <c r="D177" s="98" t="s">
        <v>318</v>
      </c>
      <c r="E177" s="97">
        <v>16741725264</v>
      </c>
      <c r="F177" s="97" t="s">
        <v>27</v>
      </c>
      <c r="G177" s="97">
        <v>1000</v>
      </c>
      <c r="H177" s="97">
        <v>13545445297</v>
      </c>
      <c r="I177" s="97" t="s">
        <v>313</v>
      </c>
      <c r="J177" s="100" t="s">
        <v>29</v>
      </c>
      <c r="K177" s="98" t="s">
        <v>314</v>
      </c>
      <c r="L177" s="96" t="s">
        <v>317</v>
      </c>
      <c r="M177" s="101"/>
      <c r="N177" s="101"/>
      <c r="O177" s="105"/>
      <c r="P177" s="105"/>
      <c r="Q177" s="105"/>
      <c r="R177" s="117">
        <v>463.38</v>
      </c>
      <c r="S177" s="117">
        <v>463.38</v>
      </c>
      <c r="T177" s="118" t="s">
        <v>1892</v>
      </c>
      <c r="U177" s="101"/>
      <c r="V177" s="117">
        <f t="shared" si="18"/>
        <v>0</v>
      </c>
      <c r="W177" s="101"/>
      <c r="X177" s="116"/>
      <c r="Y177" s="128"/>
      <c r="Z177" s="125" t="s">
        <v>31</v>
      </c>
      <c r="AA177" s="126">
        <v>43900</v>
      </c>
      <c r="AB177" s="131" t="s">
        <v>290</v>
      </c>
    </row>
    <row r="178" ht="18" customHeight="1" spans="2:28">
      <c r="B178" s="96" t="s">
        <v>319</v>
      </c>
      <c r="C178" s="98">
        <v>809146708</v>
      </c>
      <c r="D178" s="98" t="s">
        <v>320</v>
      </c>
      <c r="E178" s="97">
        <v>16741725263</v>
      </c>
      <c r="F178" s="97" t="s">
        <v>27</v>
      </c>
      <c r="G178" s="97">
        <v>1000</v>
      </c>
      <c r="H178" s="97">
        <v>13545445297</v>
      </c>
      <c r="I178" s="97" t="s">
        <v>313</v>
      </c>
      <c r="J178" s="100" t="s">
        <v>29</v>
      </c>
      <c r="K178" s="98" t="s">
        <v>314</v>
      </c>
      <c r="L178" s="96" t="s">
        <v>319</v>
      </c>
      <c r="M178" s="101"/>
      <c r="N178" s="101"/>
      <c r="O178" s="105"/>
      <c r="P178" s="105"/>
      <c r="Q178" s="105"/>
      <c r="R178" s="117">
        <v>0</v>
      </c>
      <c r="S178" s="117">
        <v>0</v>
      </c>
      <c r="T178" s="118" t="s">
        <v>1892</v>
      </c>
      <c r="U178" s="101"/>
      <c r="V178" s="117">
        <f t="shared" si="18"/>
        <v>0</v>
      </c>
      <c r="W178" s="101"/>
      <c r="X178" s="116"/>
      <c r="Y178" s="128"/>
      <c r="Z178" s="125" t="s">
        <v>31</v>
      </c>
      <c r="AA178" s="126">
        <v>43900</v>
      </c>
      <c r="AB178" s="129" t="s">
        <v>290</v>
      </c>
    </row>
    <row r="179" ht="18" customHeight="1" spans="2:28">
      <c r="B179" s="96" t="s">
        <v>321</v>
      </c>
      <c r="C179" s="98">
        <v>248256426</v>
      </c>
      <c r="D179" s="98" t="s">
        <v>322</v>
      </c>
      <c r="E179" s="97">
        <v>16741725262</v>
      </c>
      <c r="F179" s="97" t="s">
        <v>27</v>
      </c>
      <c r="G179" s="97">
        <v>1000</v>
      </c>
      <c r="H179" s="97">
        <v>13545445297</v>
      </c>
      <c r="I179" s="97" t="s">
        <v>313</v>
      </c>
      <c r="J179" s="100" t="s">
        <v>29</v>
      </c>
      <c r="K179" s="98" t="s">
        <v>314</v>
      </c>
      <c r="L179" s="96" t="s">
        <v>321</v>
      </c>
      <c r="M179" s="101"/>
      <c r="N179" s="101"/>
      <c r="O179" s="105"/>
      <c r="P179" s="105"/>
      <c r="Q179" s="105"/>
      <c r="R179" s="117">
        <v>100</v>
      </c>
      <c r="S179" s="117">
        <v>100</v>
      </c>
      <c r="T179" s="118" t="s">
        <v>1892</v>
      </c>
      <c r="U179" s="101"/>
      <c r="V179" s="117">
        <f t="shared" si="18"/>
        <v>0</v>
      </c>
      <c r="W179" s="101"/>
      <c r="X179" s="116"/>
      <c r="Y179" s="128"/>
      <c r="Z179" s="125" t="s">
        <v>31</v>
      </c>
      <c r="AA179" s="126">
        <v>43900</v>
      </c>
      <c r="AB179" s="129" t="s">
        <v>290</v>
      </c>
    </row>
    <row r="180" ht="18" customHeight="1" spans="2:28">
      <c r="B180" s="96" t="s">
        <v>323</v>
      </c>
      <c r="C180" s="98" t="s">
        <v>324</v>
      </c>
      <c r="D180" s="98" t="s">
        <v>325</v>
      </c>
      <c r="E180" s="97">
        <v>16741725269</v>
      </c>
      <c r="F180" s="97" t="s">
        <v>27</v>
      </c>
      <c r="G180" s="97">
        <v>1000</v>
      </c>
      <c r="H180" s="97">
        <v>13545445297</v>
      </c>
      <c r="I180" s="97" t="s">
        <v>313</v>
      </c>
      <c r="J180" s="104" t="s">
        <v>285</v>
      </c>
      <c r="K180" s="98" t="s">
        <v>314</v>
      </c>
      <c r="L180" s="96" t="s">
        <v>323</v>
      </c>
      <c r="M180" s="101"/>
      <c r="N180" s="101"/>
      <c r="O180" s="105"/>
      <c r="P180" s="105"/>
      <c r="Q180" s="105"/>
      <c r="R180" s="117">
        <v>0</v>
      </c>
      <c r="S180" s="117">
        <v>0</v>
      </c>
      <c r="T180" s="118" t="s">
        <v>1892</v>
      </c>
      <c r="U180" s="101"/>
      <c r="V180" s="117">
        <f t="shared" si="18"/>
        <v>0</v>
      </c>
      <c r="W180" s="101"/>
      <c r="X180" s="116"/>
      <c r="Y180" s="128"/>
      <c r="Z180" s="125" t="s">
        <v>31</v>
      </c>
      <c r="AA180" s="126">
        <v>43900</v>
      </c>
      <c r="AB180" s="129" t="s">
        <v>290</v>
      </c>
    </row>
    <row r="181" ht="18" customHeight="1" spans="2:28">
      <c r="B181" s="96" t="s">
        <v>326</v>
      </c>
      <c r="C181" s="98" t="s">
        <v>327</v>
      </c>
      <c r="D181" s="98" t="s">
        <v>328</v>
      </c>
      <c r="E181" s="97">
        <v>16741725281</v>
      </c>
      <c r="F181" s="97" t="s">
        <v>27</v>
      </c>
      <c r="G181" s="97">
        <v>1000</v>
      </c>
      <c r="H181" s="97">
        <v>13545445297</v>
      </c>
      <c r="I181" s="97" t="s">
        <v>313</v>
      </c>
      <c r="J181" s="104" t="s">
        <v>285</v>
      </c>
      <c r="K181" s="98" t="s">
        <v>314</v>
      </c>
      <c r="L181" s="96" t="s">
        <v>326</v>
      </c>
      <c r="M181" s="101"/>
      <c r="N181" s="101"/>
      <c r="O181" s="105"/>
      <c r="P181" s="105"/>
      <c r="Q181" s="105"/>
      <c r="R181" s="117">
        <v>0</v>
      </c>
      <c r="S181" s="117">
        <v>0</v>
      </c>
      <c r="T181" s="118" t="s">
        <v>1892</v>
      </c>
      <c r="U181" s="101"/>
      <c r="V181" s="117">
        <f t="shared" si="18"/>
        <v>0</v>
      </c>
      <c r="W181" s="101"/>
      <c r="X181" s="116"/>
      <c r="Y181" s="128"/>
      <c r="Z181" s="125" t="s">
        <v>31</v>
      </c>
      <c r="AA181" s="126">
        <v>43900</v>
      </c>
      <c r="AB181" s="129" t="s">
        <v>290</v>
      </c>
    </row>
    <row r="182" ht="18" customHeight="1" spans="2:28">
      <c r="B182" s="96" t="s">
        <v>329</v>
      </c>
      <c r="C182" s="97">
        <v>240462320</v>
      </c>
      <c r="D182" s="97" t="s">
        <v>330</v>
      </c>
      <c r="E182" s="97">
        <v>16741725277</v>
      </c>
      <c r="F182" s="97" t="s">
        <v>27</v>
      </c>
      <c r="G182" s="97">
        <v>1000</v>
      </c>
      <c r="H182" s="97">
        <v>13545445297</v>
      </c>
      <c r="I182" s="97" t="s">
        <v>313</v>
      </c>
      <c r="J182" s="104" t="s">
        <v>285</v>
      </c>
      <c r="K182" s="98" t="s">
        <v>314</v>
      </c>
      <c r="L182" s="96" t="s">
        <v>329</v>
      </c>
      <c r="M182" s="101"/>
      <c r="N182" s="101"/>
      <c r="O182" s="105"/>
      <c r="P182" s="105"/>
      <c r="Q182" s="105"/>
      <c r="R182" s="117">
        <v>359.39</v>
      </c>
      <c r="S182" s="117">
        <v>359.39</v>
      </c>
      <c r="T182" s="118" t="s">
        <v>1892</v>
      </c>
      <c r="U182" s="101"/>
      <c r="V182" s="117">
        <f t="shared" si="18"/>
        <v>0</v>
      </c>
      <c r="W182" s="101"/>
      <c r="X182" s="116"/>
      <c r="Y182" s="128"/>
      <c r="Z182" s="125" t="s">
        <v>31</v>
      </c>
      <c r="AA182" s="126">
        <v>43900</v>
      </c>
      <c r="AB182" s="129" t="s">
        <v>290</v>
      </c>
    </row>
    <row r="183" ht="18" customHeight="1" spans="2:28">
      <c r="B183" s="96" t="s">
        <v>331</v>
      </c>
      <c r="C183" s="98">
        <v>518476655</v>
      </c>
      <c r="D183" s="98" t="s">
        <v>332</v>
      </c>
      <c r="E183" s="97">
        <v>16741725274</v>
      </c>
      <c r="F183" s="97" t="s">
        <v>27</v>
      </c>
      <c r="G183" s="97">
        <v>1000</v>
      </c>
      <c r="H183" s="97">
        <v>13545445297</v>
      </c>
      <c r="I183" s="97" t="s">
        <v>313</v>
      </c>
      <c r="J183" s="104" t="s">
        <v>285</v>
      </c>
      <c r="K183" s="98" t="s">
        <v>314</v>
      </c>
      <c r="L183" s="96" t="s">
        <v>331</v>
      </c>
      <c r="M183" s="101"/>
      <c r="N183" s="101"/>
      <c r="O183" s="105"/>
      <c r="P183" s="105"/>
      <c r="Q183" s="105"/>
      <c r="R183" s="117">
        <v>100</v>
      </c>
      <c r="S183" s="117">
        <v>100</v>
      </c>
      <c r="T183" s="118" t="s">
        <v>1892</v>
      </c>
      <c r="U183" s="101"/>
      <c r="V183" s="117">
        <f t="shared" si="18"/>
        <v>0</v>
      </c>
      <c r="W183" s="101"/>
      <c r="X183" s="116"/>
      <c r="Y183" s="128"/>
      <c r="Z183" s="125" t="s">
        <v>31</v>
      </c>
      <c r="AA183" s="126">
        <v>43900</v>
      </c>
      <c r="AB183" s="129" t="s">
        <v>290</v>
      </c>
    </row>
    <row r="184" ht="18" customHeight="1" spans="2:28">
      <c r="B184" s="96" t="s">
        <v>333</v>
      </c>
      <c r="C184" s="98">
        <v>919193170</v>
      </c>
      <c r="D184" s="98" t="s">
        <v>334</v>
      </c>
      <c r="E184" s="97">
        <v>16741725248</v>
      </c>
      <c r="F184" s="97" t="s">
        <v>27</v>
      </c>
      <c r="G184" s="97">
        <v>1000</v>
      </c>
      <c r="H184" s="97">
        <v>13545445297</v>
      </c>
      <c r="I184" s="97" t="s">
        <v>313</v>
      </c>
      <c r="J184" s="104" t="s">
        <v>285</v>
      </c>
      <c r="K184" s="98" t="s">
        <v>314</v>
      </c>
      <c r="L184" s="96" t="s">
        <v>333</v>
      </c>
      <c r="M184" s="101"/>
      <c r="N184" s="101"/>
      <c r="O184" s="105"/>
      <c r="P184" s="105"/>
      <c r="Q184" s="105"/>
      <c r="R184" s="117">
        <v>100</v>
      </c>
      <c r="S184" s="117">
        <v>100</v>
      </c>
      <c r="T184" s="118" t="s">
        <v>1892</v>
      </c>
      <c r="U184" s="101"/>
      <c r="V184" s="117">
        <f t="shared" si="18"/>
        <v>0</v>
      </c>
      <c r="W184" s="101"/>
      <c r="X184" s="116"/>
      <c r="Y184" s="128"/>
      <c r="Z184" s="125" t="s">
        <v>31</v>
      </c>
      <c r="AA184" s="126">
        <v>43900</v>
      </c>
      <c r="AB184" s="129" t="s">
        <v>290</v>
      </c>
    </row>
    <row r="185" ht="18" customHeight="1" spans="2:28">
      <c r="B185" s="96" t="s">
        <v>335</v>
      </c>
      <c r="C185" s="98">
        <v>565096184</v>
      </c>
      <c r="D185" s="98" t="s">
        <v>336</v>
      </c>
      <c r="E185" s="97">
        <v>16741725272</v>
      </c>
      <c r="F185" s="97" t="s">
        <v>27</v>
      </c>
      <c r="G185" s="97">
        <v>1000</v>
      </c>
      <c r="H185" s="97">
        <v>13545445297</v>
      </c>
      <c r="I185" s="97" t="s">
        <v>313</v>
      </c>
      <c r="J185" s="104" t="s">
        <v>285</v>
      </c>
      <c r="K185" s="98" t="s">
        <v>314</v>
      </c>
      <c r="L185" s="96" t="s">
        <v>335</v>
      </c>
      <c r="M185" s="101"/>
      <c r="N185" s="101"/>
      <c r="O185" s="105"/>
      <c r="P185" s="105"/>
      <c r="Q185" s="105"/>
      <c r="R185" s="117">
        <v>100</v>
      </c>
      <c r="S185" s="117">
        <v>100</v>
      </c>
      <c r="T185" s="118" t="s">
        <v>1892</v>
      </c>
      <c r="U185" s="101"/>
      <c r="V185" s="117">
        <f t="shared" si="18"/>
        <v>0</v>
      </c>
      <c r="W185" s="101"/>
      <c r="X185" s="116"/>
      <c r="Y185" s="128"/>
      <c r="Z185" s="125" t="s">
        <v>31</v>
      </c>
      <c r="AA185" s="126">
        <v>43900</v>
      </c>
      <c r="AB185" s="129" t="s">
        <v>290</v>
      </c>
    </row>
    <row r="186" ht="18" customHeight="1" spans="2:28">
      <c r="B186" s="99" t="s">
        <v>337</v>
      </c>
      <c r="C186" s="97">
        <v>735320582</v>
      </c>
      <c r="D186" s="97" t="s">
        <v>338</v>
      </c>
      <c r="E186" s="97">
        <v>17038951548</v>
      </c>
      <c r="F186" s="97" t="s">
        <v>27</v>
      </c>
      <c r="G186" s="97">
        <v>1000</v>
      </c>
      <c r="H186" s="97">
        <v>13545471531</v>
      </c>
      <c r="I186" s="97" t="s">
        <v>293</v>
      </c>
      <c r="J186" s="106" t="s">
        <v>294</v>
      </c>
      <c r="K186" s="98" t="s">
        <v>295</v>
      </c>
      <c r="L186" s="99" t="s">
        <v>337</v>
      </c>
      <c r="M186" s="101"/>
      <c r="N186" s="101"/>
      <c r="O186" s="101"/>
      <c r="P186" s="101"/>
      <c r="Q186" s="101"/>
      <c r="R186" s="117">
        <v>7947.31</v>
      </c>
      <c r="S186" s="122">
        <v>7947.31</v>
      </c>
      <c r="T186" s="116"/>
      <c r="U186" s="101"/>
      <c r="V186" s="117">
        <f t="shared" si="18"/>
        <v>0</v>
      </c>
      <c r="W186" s="101"/>
      <c r="X186" s="98"/>
      <c r="Y186" s="128"/>
      <c r="Z186" s="125" t="s">
        <v>31</v>
      </c>
      <c r="AA186" s="126">
        <v>43899</v>
      </c>
      <c r="AB186" s="204" t="s">
        <v>339</v>
      </c>
    </row>
    <row r="187" ht="18" customHeight="1" spans="2:28">
      <c r="B187" s="99" t="s">
        <v>340</v>
      </c>
      <c r="C187" s="97">
        <v>229392527</v>
      </c>
      <c r="D187" s="97" t="s">
        <v>341</v>
      </c>
      <c r="E187" s="97">
        <v>17038923488</v>
      </c>
      <c r="F187" s="97" t="s">
        <v>27</v>
      </c>
      <c r="G187" s="97">
        <v>1000</v>
      </c>
      <c r="H187" s="97">
        <v>13545471531</v>
      </c>
      <c r="I187" s="97" t="s">
        <v>293</v>
      </c>
      <c r="J187" s="106" t="s">
        <v>294</v>
      </c>
      <c r="K187" s="98" t="s">
        <v>295</v>
      </c>
      <c r="L187" s="99" t="s">
        <v>340</v>
      </c>
      <c r="M187" s="101"/>
      <c r="N187" s="101"/>
      <c r="O187" s="101"/>
      <c r="P187" s="101"/>
      <c r="Q187" s="101"/>
      <c r="R187" s="117">
        <v>8042.78</v>
      </c>
      <c r="S187" s="122">
        <v>8042.78</v>
      </c>
      <c r="T187" s="116"/>
      <c r="U187" s="101"/>
      <c r="V187" s="117">
        <f t="shared" si="18"/>
        <v>0</v>
      </c>
      <c r="W187" s="101"/>
      <c r="X187" s="121"/>
      <c r="Y187" s="128"/>
      <c r="Z187" s="125" t="s">
        <v>31</v>
      </c>
      <c r="AA187" s="126">
        <v>43899</v>
      </c>
      <c r="AB187" s="204" t="s">
        <v>339</v>
      </c>
    </row>
    <row r="188" ht="18" customHeight="1" spans="2:28">
      <c r="B188" s="99" t="s">
        <v>342</v>
      </c>
      <c r="C188" s="97">
        <v>647158845</v>
      </c>
      <c r="D188" s="97" t="s">
        <v>343</v>
      </c>
      <c r="E188" s="97">
        <v>17038923532</v>
      </c>
      <c r="F188" s="97" t="s">
        <v>27</v>
      </c>
      <c r="G188" s="97">
        <v>1000</v>
      </c>
      <c r="H188" s="97">
        <v>13545471531</v>
      </c>
      <c r="I188" s="97" t="s">
        <v>293</v>
      </c>
      <c r="J188" s="106" t="s">
        <v>294</v>
      </c>
      <c r="K188" s="98" t="s">
        <v>295</v>
      </c>
      <c r="L188" s="99" t="s">
        <v>342</v>
      </c>
      <c r="M188" s="101"/>
      <c r="N188" s="101"/>
      <c r="O188" s="101"/>
      <c r="P188" s="101"/>
      <c r="Q188" s="101"/>
      <c r="R188" s="117">
        <v>7448.88</v>
      </c>
      <c r="S188" s="122">
        <v>7448.88</v>
      </c>
      <c r="T188" s="116"/>
      <c r="U188" s="101"/>
      <c r="V188" s="117">
        <f t="shared" si="18"/>
        <v>0</v>
      </c>
      <c r="W188" s="101"/>
      <c r="X188" s="121"/>
      <c r="Y188" s="128"/>
      <c r="Z188" s="125" t="s">
        <v>31</v>
      </c>
      <c r="AA188" s="126">
        <v>43899</v>
      </c>
      <c r="AB188" s="204" t="s">
        <v>339</v>
      </c>
    </row>
    <row r="189" ht="18" customHeight="1" spans="2:28">
      <c r="B189" s="99" t="s">
        <v>344</v>
      </c>
      <c r="C189" s="97">
        <v>661667253</v>
      </c>
      <c r="D189" s="97" t="s">
        <v>345</v>
      </c>
      <c r="E189" s="97">
        <v>17038923434</v>
      </c>
      <c r="F189" s="97" t="s">
        <v>27</v>
      </c>
      <c r="G189" s="97">
        <v>1000</v>
      </c>
      <c r="H189" s="97">
        <v>13545471531</v>
      </c>
      <c r="I189" s="97" t="s">
        <v>293</v>
      </c>
      <c r="J189" s="106" t="s">
        <v>294</v>
      </c>
      <c r="K189" s="98" t="s">
        <v>295</v>
      </c>
      <c r="L189" s="99" t="s">
        <v>344</v>
      </c>
      <c r="M189" s="101"/>
      <c r="N189" s="101"/>
      <c r="O189" s="101"/>
      <c r="P189" s="101"/>
      <c r="Q189" s="101"/>
      <c r="R189" s="117">
        <v>7947.52</v>
      </c>
      <c r="S189" s="122">
        <v>7947.52</v>
      </c>
      <c r="T189" s="116"/>
      <c r="U189" s="101"/>
      <c r="V189" s="117">
        <f t="shared" si="18"/>
        <v>0</v>
      </c>
      <c r="W189" s="101"/>
      <c r="X189" s="121"/>
      <c r="Y189" s="128"/>
      <c r="Z189" s="125" t="s">
        <v>31</v>
      </c>
      <c r="AA189" s="126">
        <v>43899</v>
      </c>
      <c r="AB189" s="204" t="s">
        <v>339</v>
      </c>
    </row>
    <row r="190" ht="18" customHeight="1" spans="2:28">
      <c r="B190" s="99" t="s">
        <v>346</v>
      </c>
      <c r="C190" s="97">
        <v>849761626</v>
      </c>
      <c r="D190" s="97" t="s">
        <v>347</v>
      </c>
      <c r="E190" s="97">
        <v>17038923894</v>
      </c>
      <c r="F190" s="97" t="s">
        <v>27</v>
      </c>
      <c r="G190" s="97">
        <v>1000</v>
      </c>
      <c r="H190" s="97">
        <v>13545471531</v>
      </c>
      <c r="I190" s="97" t="s">
        <v>293</v>
      </c>
      <c r="J190" s="106" t="s">
        <v>294</v>
      </c>
      <c r="K190" s="98" t="s">
        <v>295</v>
      </c>
      <c r="L190" s="99" t="s">
        <v>346</v>
      </c>
      <c r="M190" s="101"/>
      <c r="N190" s="101"/>
      <c r="O190" s="101"/>
      <c r="P190" s="101"/>
      <c r="Q190" s="101"/>
      <c r="R190" s="117">
        <v>9043.25</v>
      </c>
      <c r="S190" s="122">
        <v>9043.25</v>
      </c>
      <c r="T190" s="116"/>
      <c r="U190" s="101"/>
      <c r="V190" s="117">
        <f t="shared" si="18"/>
        <v>0</v>
      </c>
      <c r="W190" s="101"/>
      <c r="X190" s="121"/>
      <c r="Y190" s="128"/>
      <c r="Z190" s="125" t="s">
        <v>31</v>
      </c>
      <c r="AA190" s="126">
        <v>43899</v>
      </c>
      <c r="AB190" s="204" t="s">
        <v>339</v>
      </c>
    </row>
    <row r="191" ht="18" customHeight="1" spans="2:28">
      <c r="B191" s="99" t="s">
        <v>348</v>
      </c>
      <c r="C191" s="97">
        <v>967460844</v>
      </c>
      <c r="D191" s="97" t="s">
        <v>349</v>
      </c>
      <c r="E191" s="97">
        <v>17038923481</v>
      </c>
      <c r="F191" s="97" t="s">
        <v>27</v>
      </c>
      <c r="G191" s="97">
        <v>1000</v>
      </c>
      <c r="H191" s="97">
        <v>13545471531</v>
      </c>
      <c r="I191" s="97" t="s">
        <v>293</v>
      </c>
      <c r="J191" s="106" t="s">
        <v>294</v>
      </c>
      <c r="K191" s="98" t="s">
        <v>295</v>
      </c>
      <c r="L191" s="99" t="s">
        <v>348</v>
      </c>
      <c r="M191" s="101"/>
      <c r="N191" s="101"/>
      <c r="O191" s="101"/>
      <c r="P191" s="101"/>
      <c r="Q191" s="101"/>
      <c r="R191" s="117">
        <v>18178.48</v>
      </c>
      <c r="S191" s="122">
        <v>18178.48</v>
      </c>
      <c r="T191" s="116"/>
      <c r="U191" s="101"/>
      <c r="V191" s="117">
        <f t="shared" si="18"/>
        <v>0</v>
      </c>
      <c r="W191" s="101"/>
      <c r="X191" s="121"/>
      <c r="Y191" s="128"/>
      <c r="Z191" s="125" t="s">
        <v>31</v>
      </c>
      <c r="AA191" s="126">
        <v>43899</v>
      </c>
      <c r="AB191" s="204" t="s">
        <v>339</v>
      </c>
    </row>
    <row r="192" ht="18" customHeight="1" spans="2:28">
      <c r="B192" s="99" t="s">
        <v>350</v>
      </c>
      <c r="C192" s="97">
        <v>152203414</v>
      </c>
      <c r="D192" s="97" t="s">
        <v>351</v>
      </c>
      <c r="E192" s="97">
        <v>17038923402</v>
      </c>
      <c r="F192" s="97" t="s">
        <v>27</v>
      </c>
      <c r="G192" s="97">
        <v>1000</v>
      </c>
      <c r="H192" s="97">
        <v>13545471531</v>
      </c>
      <c r="I192" s="97" t="s">
        <v>293</v>
      </c>
      <c r="J192" s="106" t="s">
        <v>294</v>
      </c>
      <c r="K192" s="98" t="s">
        <v>295</v>
      </c>
      <c r="L192" s="99" t="s">
        <v>350</v>
      </c>
      <c r="M192" s="101"/>
      <c r="N192" s="101"/>
      <c r="O192" s="101"/>
      <c r="P192" s="101"/>
      <c r="Q192" s="101"/>
      <c r="R192" s="117">
        <v>8938.96</v>
      </c>
      <c r="S192" s="122">
        <v>8938.96</v>
      </c>
      <c r="T192" s="116"/>
      <c r="U192" s="101"/>
      <c r="V192" s="117">
        <f t="shared" si="18"/>
        <v>0</v>
      </c>
      <c r="W192" s="101"/>
      <c r="X192" s="121"/>
      <c r="Y192" s="128"/>
      <c r="Z192" s="125" t="s">
        <v>31</v>
      </c>
      <c r="AA192" s="126">
        <v>43899</v>
      </c>
      <c r="AB192" s="204" t="s">
        <v>339</v>
      </c>
    </row>
    <row r="193" ht="18" customHeight="1" spans="2:28">
      <c r="B193" s="96" t="s">
        <v>352</v>
      </c>
      <c r="C193" s="97">
        <v>177404577</v>
      </c>
      <c r="D193" s="97" t="s">
        <v>353</v>
      </c>
      <c r="E193" s="97">
        <v>17192710631</v>
      </c>
      <c r="F193" s="97" t="s">
        <v>27</v>
      </c>
      <c r="G193" s="97">
        <v>1000</v>
      </c>
      <c r="H193" s="97">
        <v>13545476959</v>
      </c>
      <c r="I193" s="97" t="s">
        <v>265</v>
      </c>
      <c r="J193" s="132" t="s">
        <v>109</v>
      </c>
      <c r="K193" s="98" t="s">
        <v>266</v>
      </c>
      <c r="L193" s="96" t="s">
        <v>352</v>
      </c>
      <c r="M193" s="101"/>
      <c r="N193" s="101"/>
      <c r="O193" s="101"/>
      <c r="P193" s="101"/>
      <c r="Q193" s="101"/>
      <c r="R193" s="103">
        <v>9427.27</v>
      </c>
      <c r="S193" s="101"/>
      <c r="T193" s="116"/>
      <c r="U193" s="101"/>
      <c r="V193" s="103">
        <v>9427.27</v>
      </c>
      <c r="W193" s="101"/>
      <c r="X193" s="98"/>
      <c r="Y193" s="128"/>
      <c r="Z193" s="125" t="s">
        <v>31</v>
      </c>
      <c r="AA193" s="126">
        <v>43913</v>
      </c>
      <c r="AB193" s="129" t="s">
        <v>354</v>
      </c>
    </row>
    <row r="194" ht="18" customHeight="1" spans="2:28">
      <c r="B194" s="96" t="s">
        <v>355</v>
      </c>
      <c r="C194" s="97">
        <v>390026986</v>
      </c>
      <c r="D194" s="97" t="s">
        <v>356</v>
      </c>
      <c r="E194" s="97">
        <v>17192711244</v>
      </c>
      <c r="F194" s="97" t="s">
        <v>27</v>
      </c>
      <c r="G194" s="97">
        <v>1000</v>
      </c>
      <c r="H194" s="97">
        <v>13545476959</v>
      </c>
      <c r="I194" s="97" t="s">
        <v>265</v>
      </c>
      <c r="J194" s="102" t="s">
        <v>103</v>
      </c>
      <c r="K194" s="98" t="s">
        <v>266</v>
      </c>
      <c r="L194" s="96" t="s">
        <v>355</v>
      </c>
      <c r="M194" s="101"/>
      <c r="N194" s="101"/>
      <c r="O194" s="101"/>
      <c r="P194" s="101"/>
      <c r="Q194" s="101"/>
      <c r="R194" s="103">
        <v>9925.98</v>
      </c>
      <c r="S194" s="101"/>
      <c r="T194" s="116"/>
      <c r="U194" s="101"/>
      <c r="V194" s="103">
        <v>9925.98</v>
      </c>
      <c r="W194" s="101"/>
      <c r="X194" s="98"/>
      <c r="Y194" s="128"/>
      <c r="Z194" s="125" t="s">
        <v>31</v>
      </c>
      <c r="AA194" s="126">
        <v>43913</v>
      </c>
      <c r="AB194" s="129" t="s">
        <v>354</v>
      </c>
    </row>
    <row r="195" ht="18" customHeight="1" spans="2:28">
      <c r="B195" s="96" t="s">
        <v>357</v>
      </c>
      <c r="C195" s="97">
        <v>756148087</v>
      </c>
      <c r="D195" s="97" t="s">
        <v>358</v>
      </c>
      <c r="E195" s="97">
        <v>17192711441</v>
      </c>
      <c r="F195" s="97" t="s">
        <v>27</v>
      </c>
      <c r="G195" s="97">
        <v>1000</v>
      </c>
      <c r="H195" s="97">
        <v>13545476959</v>
      </c>
      <c r="I195" s="97" t="s">
        <v>265</v>
      </c>
      <c r="J195" s="102" t="s">
        <v>103</v>
      </c>
      <c r="K195" s="98" t="s">
        <v>266</v>
      </c>
      <c r="L195" s="96" t="s">
        <v>357</v>
      </c>
      <c r="M195" s="101"/>
      <c r="N195" s="101"/>
      <c r="O195" s="101"/>
      <c r="P195" s="101"/>
      <c r="Q195" s="101"/>
      <c r="R195" s="103">
        <v>9928.5</v>
      </c>
      <c r="S195" s="101"/>
      <c r="T195" s="116"/>
      <c r="U195" s="101"/>
      <c r="V195" s="103">
        <v>9928.5</v>
      </c>
      <c r="W195" s="101"/>
      <c r="X195" s="98"/>
      <c r="Y195" s="128"/>
      <c r="Z195" s="125" t="s">
        <v>31</v>
      </c>
      <c r="AA195" s="126">
        <v>43913</v>
      </c>
      <c r="AB195" s="129" t="s">
        <v>354</v>
      </c>
    </row>
    <row r="196" ht="18" customHeight="1" spans="2:28">
      <c r="B196" s="96" t="s">
        <v>359</v>
      </c>
      <c r="C196" s="97">
        <v>109633496</v>
      </c>
      <c r="D196" s="97" t="s">
        <v>360</v>
      </c>
      <c r="E196" s="97">
        <v>17192715426</v>
      </c>
      <c r="F196" s="97" t="s">
        <v>27</v>
      </c>
      <c r="G196" s="97">
        <v>1000</v>
      </c>
      <c r="H196" s="97">
        <v>18672882330</v>
      </c>
      <c r="I196" s="97" t="s">
        <v>361</v>
      </c>
      <c r="J196" s="132" t="s">
        <v>109</v>
      </c>
      <c r="K196" s="98" t="s">
        <v>362</v>
      </c>
      <c r="L196" s="96" t="s">
        <v>359</v>
      </c>
      <c r="M196" s="101"/>
      <c r="N196" s="101"/>
      <c r="O196" s="101"/>
      <c r="P196" s="101"/>
      <c r="Q196" s="101"/>
      <c r="R196" s="103">
        <v>5057.25</v>
      </c>
      <c r="S196" s="101"/>
      <c r="T196" s="116"/>
      <c r="U196" s="101"/>
      <c r="V196" s="103">
        <v>5057.25</v>
      </c>
      <c r="W196" s="101"/>
      <c r="X196" s="98"/>
      <c r="Y196" s="128"/>
      <c r="Z196" s="125" t="s">
        <v>31</v>
      </c>
      <c r="AA196" s="126">
        <v>43913</v>
      </c>
      <c r="AB196" s="129" t="s">
        <v>354</v>
      </c>
    </row>
    <row r="197" ht="18" customHeight="1" spans="2:28">
      <c r="B197" s="96" t="s">
        <v>363</v>
      </c>
      <c r="C197" s="97">
        <v>412391049</v>
      </c>
      <c r="D197" s="97" t="s">
        <v>364</v>
      </c>
      <c r="E197" s="97">
        <v>17192715574</v>
      </c>
      <c r="F197" s="97" t="s">
        <v>27</v>
      </c>
      <c r="G197" s="97">
        <v>1000</v>
      </c>
      <c r="H197" s="97">
        <v>18672882330</v>
      </c>
      <c r="I197" s="97" t="s">
        <v>361</v>
      </c>
      <c r="J197" s="132" t="s">
        <v>109</v>
      </c>
      <c r="K197" s="98" t="s">
        <v>362</v>
      </c>
      <c r="L197" s="96" t="s">
        <v>363</v>
      </c>
      <c r="M197" s="101"/>
      <c r="N197" s="101"/>
      <c r="O197" s="101"/>
      <c r="P197" s="101"/>
      <c r="Q197" s="101"/>
      <c r="R197" s="103">
        <v>4962.91</v>
      </c>
      <c r="S197" s="101"/>
      <c r="T197" s="116"/>
      <c r="U197" s="101"/>
      <c r="V197" s="103">
        <v>4962.91</v>
      </c>
      <c r="W197" s="101"/>
      <c r="X197" s="98"/>
      <c r="Y197" s="128"/>
      <c r="Z197" s="125" t="s">
        <v>31</v>
      </c>
      <c r="AA197" s="126">
        <v>43913</v>
      </c>
      <c r="AB197" s="129" t="s">
        <v>354</v>
      </c>
    </row>
    <row r="198" ht="18" customHeight="1" spans="2:28">
      <c r="B198" s="96" t="s">
        <v>365</v>
      </c>
      <c r="C198" s="97">
        <v>298211834</v>
      </c>
      <c r="D198" s="97" t="s">
        <v>366</v>
      </c>
      <c r="E198" s="97">
        <v>17192714574</v>
      </c>
      <c r="F198" s="97" t="s">
        <v>27</v>
      </c>
      <c r="G198" s="97">
        <v>1000</v>
      </c>
      <c r="H198" s="97">
        <v>18672882330</v>
      </c>
      <c r="I198" s="97" t="s">
        <v>361</v>
      </c>
      <c r="J198" s="133" t="s">
        <v>367</v>
      </c>
      <c r="K198" s="98" t="s">
        <v>362</v>
      </c>
      <c r="L198" s="96" t="s">
        <v>365</v>
      </c>
      <c r="M198" s="101"/>
      <c r="N198" s="101"/>
      <c r="O198" s="101"/>
      <c r="P198" s="101"/>
      <c r="Q198" s="101"/>
      <c r="R198" s="103">
        <v>5099.73</v>
      </c>
      <c r="S198" s="101"/>
      <c r="T198" s="116"/>
      <c r="U198" s="101"/>
      <c r="V198" s="103">
        <v>5099.73</v>
      </c>
      <c r="W198" s="101"/>
      <c r="X198" s="98"/>
      <c r="Y198" s="128"/>
      <c r="Z198" s="125" t="s">
        <v>31</v>
      </c>
      <c r="AA198" s="126">
        <v>43913</v>
      </c>
      <c r="AB198" s="129" t="s">
        <v>354</v>
      </c>
    </row>
    <row r="199" ht="18" customHeight="1" spans="2:28">
      <c r="B199" s="99" t="s">
        <v>368</v>
      </c>
      <c r="C199" s="97">
        <v>815728646</v>
      </c>
      <c r="D199" s="97" t="s">
        <v>369</v>
      </c>
      <c r="E199" s="97">
        <v>16741725461</v>
      </c>
      <c r="F199" s="97" t="s">
        <v>27</v>
      </c>
      <c r="G199" s="97">
        <v>1000</v>
      </c>
      <c r="H199" s="97">
        <v>13545472582</v>
      </c>
      <c r="I199" s="97" t="s">
        <v>370</v>
      </c>
      <c r="J199" s="104" t="s">
        <v>285</v>
      </c>
      <c r="K199" s="98" t="s">
        <v>371</v>
      </c>
      <c r="L199" s="99" t="s">
        <v>368</v>
      </c>
      <c r="M199" s="101"/>
      <c r="N199" s="101"/>
      <c r="O199" s="101"/>
      <c r="P199" s="101"/>
      <c r="Q199" s="101"/>
      <c r="R199" s="103">
        <v>5065.61</v>
      </c>
      <c r="S199" s="101"/>
      <c r="T199" s="116"/>
      <c r="U199" s="101"/>
      <c r="V199" s="103">
        <v>5065.61</v>
      </c>
      <c r="W199" s="101"/>
      <c r="X199" s="98"/>
      <c r="Y199" s="128"/>
      <c r="Z199" s="125" t="s">
        <v>31</v>
      </c>
      <c r="AA199" s="126">
        <v>43896</v>
      </c>
      <c r="AB199" s="129" t="s">
        <v>354</v>
      </c>
    </row>
    <row r="200" ht="18" customHeight="1" spans="2:28">
      <c r="B200" s="99" t="s">
        <v>372</v>
      </c>
      <c r="C200" s="97">
        <v>601707490</v>
      </c>
      <c r="D200" s="97" t="s">
        <v>373</v>
      </c>
      <c r="E200" s="97">
        <v>17038924141</v>
      </c>
      <c r="F200" s="97" t="s">
        <v>27</v>
      </c>
      <c r="G200" s="97">
        <v>1000</v>
      </c>
      <c r="H200" s="97">
        <v>13545471531</v>
      </c>
      <c r="I200" s="97" t="s">
        <v>370</v>
      </c>
      <c r="J200" s="104" t="s">
        <v>285</v>
      </c>
      <c r="K200" s="98" t="s">
        <v>371</v>
      </c>
      <c r="L200" s="99" t="s">
        <v>374</v>
      </c>
      <c r="M200" s="101"/>
      <c r="N200" s="101"/>
      <c r="O200" s="101"/>
      <c r="P200" s="101"/>
      <c r="Q200" s="101"/>
      <c r="R200" s="103">
        <v>5060.26</v>
      </c>
      <c r="S200" s="101"/>
      <c r="T200" s="116"/>
      <c r="U200" s="101"/>
      <c r="V200" s="103">
        <v>5060.26</v>
      </c>
      <c r="W200" s="101"/>
      <c r="X200" s="98"/>
      <c r="Y200" s="128"/>
      <c r="Z200" s="125" t="s">
        <v>31</v>
      </c>
      <c r="AA200" s="126">
        <v>43899</v>
      </c>
      <c r="AB200" s="129" t="s">
        <v>354</v>
      </c>
    </row>
    <row r="201" ht="18" customHeight="1" spans="2:28">
      <c r="B201" s="96" t="s">
        <v>375</v>
      </c>
      <c r="C201" s="97">
        <v>860213570</v>
      </c>
      <c r="D201" s="97" t="s">
        <v>376</v>
      </c>
      <c r="E201" s="97">
        <v>16572875401</v>
      </c>
      <c r="F201" s="97" t="s">
        <v>27</v>
      </c>
      <c r="G201" s="97">
        <v>1000</v>
      </c>
      <c r="H201" s="97">
        <v>17520439418</v>
      </c>
      <c r="I201" s="97" t="s">
        <v>377</v>
      </c>
      <c r="J201" s="104" t="s">
        <v>285</v>
      </c>
      <c r="K201" s="98" t="s">
        <v>378</v>
      </c>
      <c r="L201" s="96" t="s">
        <v>375</v>
      </c>
      <c r="M201" s="101"/>
      <c r="N201" s="101"/>
      <c r="O201" s="101"/>
      <c r="P201" s="101"/>
      <c r="Q201" s="101"/>
      <c r="R201" s="103">
        <v>4961.94</v>
      </c>
      <c r="S201" s="101"/>
      <c r="T201" s="116"/>
      <c r="U201" s="101"/>
      <c r="V201" s="103">
        <v>4961.94</v>
      </c>
      <c r="W201" s="101"/>
      <c r="X201" s="116"/>
      <c r="Y201" s="128"/>
      <c r="Z201" s="125" t="s">
        <v>31</v>
      </c>
      <c r="AA201" s="126">
        <v>43902</v>
      </c>
      <c r="AB201" s="129" t="s">
        <v>354</v>
      </c>
    </row>
    <row r="202" ht="18" customHeight="1" spans="2:28">
      <c r="B202" s="96" t="s">
        <v>379</v>
      </c>
      <c r="C202" s="97">
        <v>155410191</v>
      </c>
      <c r="D202" s="97" t="s">
        <v>380</v>
      </c>
      <c r="E202" s="97">
        <v>16572201245</v>
      </c>
      <c r="F202" s="97" t="s">
        <v>27</v>
      </c>
      <c r="G202" s="97">
        <v>1000</v>
      </c>
      <c r="H202" s="97">
        <v>17720254512</v>
      </c>
      <c r="I202" s="97" t="s">
        <v>253</v>
      </c>
      <c r="J202" s="106" t="s">
        <v>294</v>
      </c>
      <c r="K202" s="98" t="s">
        <v>254</v>
      </c>
      <c r="L202" s="96" t="s">
        <v>379</v>
      </c>
      <c r="M202" s="101"/>
      <c r="N202" s="101"/>
      <c r="O202" s="101"/>
      <c r="P202" s="101"/>
      <c r="Q202" s="101"/>
      <c r="R202" s="103">
        <v>4965.95</v>
      </c>
      <c r="S202" s="101"/>
      <c r="T202" s="116"/>
      <c r="U202" s="101"/>
      <c r="V202" s="103">
        <v>4965.95</v>
      </c>
      <c r="W202" s="101"/>
      <c r="X202" s="116"/>
      <c r="Y202" s="128"/>
      <c r="Z202" s="125" t="s">
        <v>31</v>
      </c>
      <c r="AA202" s="126">
        <v>43899</v>
      </c>
      <c r="AB202" s="129" t="s">
        <v>354</v>
      </c>
    </row>
    <row r="203" ht="18" customHeight="1" spans="2:28">
      <c r="B203" s="96" t="s">
        <v>381</v>
      </c>
      <c r="C203" s="97">
        <v>570793701</v>
      </c>
      <c r="D203" s="97" t="s">
        <v>382</v>
      </c>
      <c r="E203" s="97">
        <v>16572209059</v>
      </c>
      <c r="F203" s="97" t="s">
        <v>27</v>
      </c>
      <c r="G203" s="97">
        <v>1000</v>
      </c>
      <c r="H203" s="97">
        <v>17720254512</v>
      </c>
      <c r="I203" s="97" t="s">
        <v>253</v>
      </c>
      <c r="J203" s="106" t="s">
        <v>294</v>
      </c>
      <c r="K203" s="98" t="s">
        <v>254</v>
      </c>
      <c r="L203" s="96" t="s">
        <v>381</v>
      </c>
      <c r="M203" s="101"/>
      <c r="N203" s="101"/>
      <c r="O203" s="101"/>
      <c r="P203" s="101"/>
      <c r="Q203" s="101"/>
      <c r="R203" s="103">
        <v>4966.11</v>
      </c>
      <c r="S203" s="101"/>
      <c r="T203" s="116"/>
      <c r="U203" s="101"/>
      <c r="V203" s="103">
        <v>4966.11</v>
      </c>
      <c r="W203" s="101"/>
      <c r="X203" s="116"/>
      <c r="Y203" s="128"/>
      <c r="Z203" s="125" t="s">
        <v>31</v>
      </c>
      <c r="AA203" s="126">
        <v>43902</v>
      </c>
      <c r="AB203" s="129" t="s">
        <v>354</v>
      </c>
    </row>
    <row r="204" ht="18" customHeight="1" spans="2:28">
      <c r="B204" s="96" t="s">
        <v>383</v>
      </c>
      <c r="C204" s="97">
        <v>485448072</v>
      </c>
      <c r="D204" s="97" t="s">
        <v>384</v>
      </c>
      <c r="E204" s="97">
        <v>16572209060</v>
      </c>
      <c r="F204" s="97" t="s">
        <v>27</v>
      </c>
      <c r="G204" s="97">
        <v>1000</v>
      </c>
      <c r="H204" s="97">
        <v>17720254512</v>
      </c>
      <c r="I204" s="97" t="s">
        <v>253</v>
      </c>
      <c r="J204" s="106" t="s">
        <v>294</v>
      </c>
      <c r="K204" s="98" t="s">
        <v>254</v>
      </c>
      <c r="L204" s="96" t="s">
        <v>383</v>
      </c>
      <c r="M204" s="101"/>
      <c r="N204" s="101"/>
      <c r="O204" s="101"/>
      <c r="P204" s="101"/>
      <c r="Q204" s="101"/>
      <c r="R204" s="103">
        <v>5069.01</v>
      </c>
      <c r="S204" s="101"/>
      <c r="T204" s="116"/>
      <c r="U204" s="101"/>
      <c r="V204" s="103">
        <v>5069.01</v>
      </c>
      <c r="W204" s="101"/>
      <c r="X204" s="116"/>
      <c r="Y204" s="128"/>
      <c r="Z204" s="125" t="s">
        <v>31</v>
      </c>
      <c r="AA204" s="126">
        <v>43902</v>
      </c>
      <c r="AB204" s="8" t="s">
        <v>354</v>
      </c>
    </row>
    <row r="205" ht="18" customHeight="1" spans="2:28">
      <c r="B205" s="96" t="s">
        <v>385</v>
      </c>
      <c r="C205" s="97">
        <v>653234061</v>
      </c>
      <c r="D205" s="97" t="s">
        <v>386</v>
      </c>
      <c r="E205" s="97">
        <v>16574120978</v>
      </c>
      <c r="F205" s="97" t="s">
        <v>27</v>
      </c>
      <c r="G205" s="97">
        <v>1000</v>
      </c>
      <c r="H205" s="97">
        <v>17720254512</v>
      </c>
      <c r="I205" s="97" t="s">
        <v>253</v>
      </c>
      <c r="J205" s="102" t="s">
        <v>103</v>
      </c>
      <c r="K205" s="98" t="s">
        <v>254</v>
      </c>
      <c r="L205" s="96" t="s">
        <v>385</v>
      </c>
      <c r="M205" s="101"/>
      <c r="N205" s="101"/>
      <c r="O205" s="101"/>
      <c r="P205" s="101"/>
      <c r="Q205" s="101"/>
      <c r="R205" s="103">
        <v>5088.51</v>
      </c>
      <c r="S205" s="101"/>
      <c r="T205" s="116"/>
      <c r="U205" s="101"/>
      <c r="V205" s="103">
        <v>5088.51</v>
      </c>
      <c r="W205" s="101"/>
      <c r="X205" s="116"/>
      <c r="Y205" s="128"/>
      <c r="Z205" s="125" t="s">
        <v>31</v>
      </c>
      <c r="AA205" s="126">
        <v>43902</v>
      </c>
      <c r="AB205" s="8" t="s">
        <v>354</v>
      </c>
    </row>
    <row r="206" ht="18" customHeight="1" spans="2:28">
      <c r="B206" s="96" t="s">
        <v>391</v>
      </c>
      <c r="C206" s="97">
        <v>229594552</v>
      </c>
      <c r="D206" s="97" t="s">
        <v>392</v>
      </c>
      <c r="E206" s="97">
        <v>17192714376</v>
      </c>
      <c r="F206" s="97" t="s">
        <v>27</v>
      </c>
      <c r="G206" s="97">
        <v>1000</v>
      </c>
      <c r="H206" s="97">
        <v>18872118075</v>
      </c>
      <c r="I206" s="97" t="s">
        <v>389</v>
      </c>
      <c r="J206" s="134" t="s">
        <v>170</v>
      </c>
      <c r="K206" s="98" t="s">
        <v>390</v>
      </c>
      <c r="L206" s="96" t="s">
        <v>391</v>
      </c>
      <c r="M206" s="101"/>
      <c r="N206" s="101"/>
      <c r="O206" s="103"/>
      <c r="P206" s="103"/>
      <c r="Q206" s="103"/>
      <c r="R206" s="103">
        <v>9927.39</v>
      </c>
      <c r="S206" s="101"/>
      <c r="T206" s="116"/>
      <c r="U206" s="101"/>
      <c r="V206" s="103">
        <v>9927.39</v>
      </c>
      <c r="W206" s="101"/>
      <c r="X206" s="119"/>
      <c r="Y206" s="128"/>
      <c r="Z206" s="125" t="s">
        <v>31</v>
      </c>
      <c r="AA206" s="126">
        <v>43913</v>
      </c>
      <c r="AB206" s="8" t="s">
        <v>354</v>
      </c>
    </row>
    <row r="207" ht="18" customHeight="1" spans="2:28">
      <c r="B207" s="96" t="s">
        <v>393</v>
      </c>
      <c r="C207" s="97">
        <v>625912468</v>
      </c>
      <c r="D207" s="97" t="s">
        <v>394</v>
      </c>
      <c r="E207" s="97">
        <v>17192714393</v>
      </c>
      <c r="F207" s="97" t="s">
        <v>27</v>
      </c>
      <c r="G207" s="97">
        <v>1000</v>
      </c>
      <c r="H207" s="97">
        <v>18872118075</v>
      </c>
      <c r="I207" s="97" t="s">
        <v>389</v>
      </c>
      <c r="J207" s="100" t="s">
        <v>29</v>
      </c>
      <c r="K207" s="98" t="s">
        <v>390</v>
      </c>
      <c r="L207" s="96" t="s">
        <v>393</v>
      </c>
      <c r="M207" s="101"/>
      <c r="N207" s="101"/>
      <c r="O207" s="103"/>
      <c r="P207" s="103"/>
      <c r="Q207" s="103"/>
      <c r="R207" s="103">
        <v>9730.21</v>
      </c>
      <c r="S207" s="101"/>
      <c r="T207" s="116"/>
      <c r="U207" s="101"/>
      <c r="V207" s="103">
        <v>9730.21</v>
      </c>
      <c r="W207" s="101"/>
      <c r="X207" s="119"/>
      <c r="Y207" s="128"/>
      <c r="Z207" s="125" t="s">
        <v>31</v>
      </c>
      <c r="AA207" s="126">
        <v>43921</v>
      </c>
      <c r="AB207" s="8" t="s">
        <v>354</v>
      </c>
    </row>
    <row r="208" ht="18" customHeight="1" spans="2:28">
      <c r="B208" s="96" t="s">
        <v>395</v>
      </c>
      <c r="C208" s="97">
        <v>477569656</v>
      </c>
      <c r="D208" s="97" t="s">
        <v>396</v>
      </c>
      <c r="E208" s="97">
        <v>16741725447</v>
      </c>
      <c r="F208" s="97" t="s">
        <v>27</v>
      </c>
      <c r="G208" s="97">
        <v>1000</v>
      </c>
      <c r="H208" s="97">
        <v>18327671812</v>
      </c>
      <c r="I208" s="97" t="s">
        <v>247</v>
      </c>
      <c r="J208" s="102" t="s">
        <v>103</v>
      </c>
      <c r="K208" s="98" t="s">
        <v>298</v>
      </c>
      <c r="L208" s="96" t="s">
        <v>395</v>
      </c>
      <c r="M208" s="101"/>
      <c r="N208" s="101"/>
      <c r="O208" s="103"/>
      <c r="P208" s="103"/>
      <c r="Q208" s="103"/>
      <c r="R208" s="103">
        <v>9922.28</v>
      </c>
      <c r="S208" s="101"/>
      <c r="T208" s="116"/>
      <c r="U208" s="101"/>
      <c r="V208" s="103">
        <v>9922.28</v>
      </c>
      <c r="W208" s="101"/>
      <c r="X208" s="119"/>
      <c r="Y208" s="128"/>
      <c r="Z208" s="125" t="s">
        <v>31</v>
      </c>
      <c r="AA208" s="126">
        <v>43900</v>
      </c>
      <c r="AB208" s="8" t="s">
        <v>354</v>
      </c>
    </row>
    <row r="209" ht="18" customHeight="1" spans="2:28">
      <c r="B209" s="96" t="s">
        <v>397</v>
      </c>
      <c r="C209" s="97">
        <v>809839390</v>
      </c>
      <c r="D209" s="97" t="s">
        <v>398</v>
      </c>
      <c r="E209" s="97">
        <v>16741725519</v>
      </c>
      <c r="F209" s="97" t="s">
        <v>27</v>
      </c>
      <c r="G209" s="97">
        <v>1000</v>
      </c>
      <c r="H209" s="97">
        <v>18327671812</v>
      </c>
      <c r="I209" s="97" t="s">
        <v>247</v>
      </c>
      <c r="J209" s="102" t="s">
        <v>103</v>
      </c>
      <c r="K209" s="98" t="s">
        <v>298</v>
      </c>
      <c r="L209" s="96" t="s">
        <v>397</v>
      </c>
      <c r="M209" s="101"/>
      <c r="N209" s="101"/>
      <c r="O209" s="103"/>
      <c r="P209" s="103"/>
      <c r="Q209" s="103"/>
      <c r="R209" s="103">
        <v>9832.14</v>
      </c>
      <c r="S209" s="101"/>
      <c r="T209" s="116"/>
      <c r="U209" s="101"/>
      <c r="V209" s="103">
        <v>9832.14</v>
      </c>
      <c r="W209" s="101"/>
      <c r="X209" s="119"/>
      <c r="Y209" s="128"/>
      <c r="Z209" s="125" t="s">
        <v>31</v>
      </c>
      <c r="AA209" s="126">
        <v>43900</v>
      </c>
      <c r="AB209" s="8" t="s">
        <v>354</v>
      </c>
    </row>
    <row r="210" ht="18" customHeight="1" spans="2:28">
      <c r="B210" s="96" t="s">
        <v>399</v>
      </c>
      <c r="C210" s="97">
        <v>585970429</v>
      </c>
      <c r="D210" s="97" t="s">
        <v>400</v>
      </c>
      <c r="E210" s="97">
        <v>16741725438</v>
      </c>
      <c r="F210" s="97" t="s">
        <v>27</v>
      </c>
      <c r="G210" s="97">
        <v>1000</v>
      </c>
      <c r="H210" s="97">
        <v>18327671812</v>
      </c>
      <c r="I210" s="97" t="s">
        <v>247</v>
      </c>
      <c r="J210" s="100" t="s">
        <v>29</v>
      </c>
      <c r="K210" s="98" t="s">
        <v>298</v>
      </c>
      <c r="L210" s="96" t="s">
        <v>399</v>
      </c>
      <c r="M210" s="101"/>
      <c r="N210" s="101"/>
      <c r="O210" s="103"/>
      <c r="P210" s="103"/>
      <c r="Q210" s="103"/>
      <c r="R210" s="103">
        <v>5061.77</v>
      </c>
      <c r="S210" s="101"/>
      <c r="T210" s="116"/>
      <c r="U210" s="101"/>
      <c r="V210" s="103">
        <v>5061.77</v>
      </c>
      <c r="W210" s="101"/>
      <c r="X210" s="119"/>
      <c r="Y210" s="128"/>
      <c r="Z210" s="125" t="s">
        <v>31</v>
      </c>
      <c r="AA210" s="126">
        <v>43900</v>
      </c>
      <c r="AB210" s="8" t="s">
        <v>354</v>
      </c>
    </row>
    <row r="211" ht="18" customHeight="1" spans="2:28">
      <c r="B211" s="96" t="s">
        <v>401</v>
      </c>
      <c r="C211" s="97">
        <v>447015210</v>
      </c>
      <c r="D211" s="97" t="s">
        <v>402</v>
      </c>
      <c r="E211" s="97">
        <v>17136317385</v>
      </c>
      <c r="F211" s="97" t="s">
        <v>27</v>
      </c>
      <c r="G211" s="97">
        <v>1000</v>
      </c>
      <c r="H211" s="97">
        <v>18771691121</v>
      </c>
      <c r="I211" s="97" t="s">
        <v>258</v>
      </c>
      <c r="J211" s="102" t="s">
        <v>103</v>
      </c>
      <c r="K211" s="98" t="s">
        <v>259</v>
      </c>
      <c r="L211" s="96" t="s">
        <v>401</v>
      </c>
      <c r="M211" s="101"/>
      <c r="N211" s="101"/>
      <c r="O211" s="103"/>
      <c r="P211" s="103"/>
      <c r="Q211" s="103"/>
      <c r="R211" s="103">
        <v>10085.02</v>
      </c>
      <c r="S211" s="101"/>
      <c r="T211" s="116"/>
      <c r="U211" s="101"/>
      <c r="V211" s="103">
        <v>10085.02</v>
      </c>
      <c r="W211" s="101"/>
      <c r="X211" s="119"/>
      <c r="Y211" s="128"/>
      <c r="Z211" s="125" t="s">
        <v>31</v>
      </c>
      <c r="AA211" s="126">
        <v>43900</v>
      </c>
      <c r="AB211" s="8" t="s">
        <v>354</v>
      </c>
    </row>
    <row r="212" ht="18" customHeight="1" spans="2:28">
      <c r="B212" s="96" t="s">
        <v>403</v>
      </c>
      <c r="C212" s="97">
        <v>552997308</v>
      </c>
      <c r="D212" s="97" t="s">
        <v>404</v>
      </c>
      <c r="E212" s="97">
        <v>17136314548</v>
      </c>
      <c r="F212" s="97" t="s">
        <v>27</v>
      </c>
      <c r="G212" s="97">
        <v>1000</v>
      </c>
      <c r="H212" s="97">
        <v>18771691121</v>
      </c>
      <c r="I212" s="97" t="s">
        <v>258</v>
      </c>
      <c r="J212" s="102" t="s">
        <v>103</v>
      </c>
      <c r="K212" s="98" t="s">
        <v>259</v>
      </c>
      <c r="L212" s="96" t="s">
        <v>403</v>
      </c>
      <c r="M212" s="101"/>
      <c r="N212" s="101"/>
      <c r="O212" s="103"/>
      <c r="P212" s="103"/>
      <c r="Q212" s="103"/>
      <c r="R212" s="103">
        <v>9824.59</v>
      </c>
      <c r="S212" s="101"/>
      <c r="T212" s="116"/>
      <c r="U212" s="101"/>
      <c r="V212" s="103">
        <v>9824.59</v>
      </c>
      <c r="W212" s="101"/>
      <c r="X212" s="119"/>
      <c r="Y212" s="128"/>
      <c r="Z212" s="125" t="s">
        <v>31</v>
      </c>
      <c r="AA212" s="126">
        <v>43900</v>
      </c>
      <c r="AB212" s="8" t="s">
        <v>354</v>
      </c>
    </row>
    <row r="213" ht="18" customHeight="1" spans="2:28">
      <c r="B213" s="96" t="s">
        <v>405</v>
      </c>
      <c r="C213" s="97">
        <v>415594248</v>
      </c>
      <c r="D213" s="97" t="s">
        <v>406</v>
      </c>
      <c r="E213" s="97">
        <v>17038923175</v>
      </c>
      <c r="F213" s="97" t="s">
        <v>27</v>
      </c>
      <c r="G213" s="97">
        <v>1000</v>
      </c>
      <c r="H213" s="97">
        <v>18771691121</v>
      </c>
      <c r="I213" s="97" t="s">
        <v>258</v>
      </c>
      <c r="J213" s="102" t="s">
        <v>103</v>
      </c>
      <c r="K213" s="98" t="s">
        <v>259</v>
      </c>
      <c r="L213" s="96" t="s">
        <v>405</v>
      </c>
      <c r="M213" s="101"/>
      <c r="N213" s="101"/>
      <c r="O213" s="103"/>
      <c r="P213" s="103"/>
      <c r="Q213" s="103"/>
      <c r="R213" s="103">
        <v>10520.44</v>
      </c>
      <c r="S213" s="101"/>
      <c r="T213" s="116"/>
      <c r="U213" s="101"/>
      <c r="V213" s="103">
        <v>10520.44</v>
      </c>
      <c r="W213" s="101"/>
      <c r="X213" s="119"/>
      <c r="Y213" s="128"/>
      <c r="Z213" s="125" t="s">
        <v>31</v>
      </c>
      <c r="AA213" s="126">
        <v>43900</v>
      </c>
      <c r="AB213" s="8" t="s">
        <v>354</v>
      </c>
    </row>
    <row r="214" ht="18" customHeight="1" spans="2:28">
      <c r="B214" s="99" t="s">
        <v>407</v>
      </c>
      <c r="C214" s="97">
        <v>448596140</v>
      </c>
      <c r="D214" s="97" t="s">
        <v>408</v>
      </c>
      <c r="E214" s="97">
        <v>16741725616</v>
      </c>
      <c r="F214" s="97" t="s">
        <v>27</v>
      </c>
      <c r="G214" s="97">
        <v>1000</v>
      </c>
      <c r="H214" s="97">
        <v>18771678907</v>
      </c>
      <c r="I214" s="97" t="s">
        <v>409</v>
      </c>
      <c r="J214" s="132" t="s">
        <v>109</v>
      </c>
      <c r="K214" s="98" t="s">
        <v>410</v>
      </c>
      <c r="L214" s="99" t="s">
        <v>407</v>
      </c>
      <c r="M214" s="101"/>
      <c r="N214" s="101"/>
      <c r="O214" s="103"/>
      <c r="P214" s="103"/>
      <c r="Q214" s="103"/>
      <c r="R214" s="103">
        <v>10325.34</v>
      </c>
      <c r="S214" s="105"/>
      <c r="T214" s="116"/>
      <c r="U214" s="101"/>
      <c r="V214" s="103">
        <v>10325.34</v>
      </c>
      <c r="W214" s="101"/>
      <c r="X214" s="116"/>
      <c r="Y214" s="128"/>
      <c r="Z214" s="125" t="s">
        <v>31</v>
      </c>
      <c r="AA214" s="126">
        <v>43899</v>
      </c>
      <c r="AB214" s="87" t="s">
        <v>354</v>
      </c>
    </row>
    <row r="215" ht="18" customHeight="1" spans="2:28">
      <c r="B215" s="99" t="s">
        <v>411</v>
      </c>
      <c r="C215" s="97">
        <v>512120183</v>
      </c>
      <c r="D215" s="97" t="s">
        <v>412</v>
      </c>
      <c r="E215" s="97">
        <v>16741725617</v>
      </c>
      <c r="F215" s="97" t="s">
        <v>27</v>
      </c>
      <c r="G215" s="97">
        <v>1000</v>
      </c>
      <c r="H215" s="97">
        <v>18771678907</v>
      </c>
      <c r="I215" s="97" t="s">
        <v>409</v>
      </c>
      <c r="J215" s="132" t="s">
        <v>109</v>
      </c>
      <c r="K215" s="98" t="s">
        <v>410</v>
      </c>
      <c r="L215" s="99" t="s">
        <v>411</v>
      </c>
      <c r="M215" s="101"/>
      <c r="N215" s="101"/>
      <c r="O215" s="103"/>
      <c r="P215" s="103"/>
      <c r="Q215" s="103"/>
      <c r="R215" s="103">
        <v>9726.1</v>
      </c>
      <c r="S215" s="105"/>
      <c r="T215" s="116"/>
      <c r="U215" s="101"/>
      <c r="V215" s="103">
        <v>9726.1</v>
      </c>
      <c r="W215" s="101"/>
      <c r="X215" s="116"/>
      <c r="Y215" s="128"/>
      <c r="Z215" s="125" t="s">
        <v>31</v>
      </c>
      <c r="AA215" s="126">
        <v>43899</v>
      </c>
      <c r="AB215" s="87" t="s">
        <v>354</v>
      </c>
    </row>
    <row r="216" ht="18" customHeight="1" spans="2:28">
      <c r="B216" s="96" t="s">
        <v>413</v>
      </c>
      <c r="C216" s="97">
        <v>615453204</v>
      </c>
      <c r="D216" s="97" t="s">
        <v>414</v>
      </c>
      <c r="E216" s="97">
        <v>16741725290</v>
      </c>
      <c r="F216" s="97" t="s">
        <v>27</v>
      </c>
      <c r="G216" s="97">
        <v>1000</v>
      </c>
      <c r="H216" s="97">
        <v>13545445297</v>
      </c>
      <c r="I216" s="97" t="s">
        <v>313</v>
      </c>
      <c r="J216" s="100" t="s">
        <v>29</v>
      </c>
      <c r="K216" s="98" t="s">
        <v>314</v>
      </c>
      <c r="L216" s="96" t="s">
        <v>413</v>
      </c>
      <c r="M216" s="101"/>
      <c r="N216" s="101"/>
      <c r="O216" s="103"/>
      <c r="P216" s="103"/>
      <c r="Q216" s="103"/>
      <c r="R216" s="103">
        <v>10788.75</v>
      </c>
      <c r="S216" s="105"/>
      <c r="T216" s="116"/>
      <c r="U216" s="101"/>
      <c r="V216" s="103">
        <v>10788.75</v>
      </c>
      <c r="W216" s="101"/>
      <c r="X216" s="116"/>
      <c r="Y216" s="128"/>
      <c r="Z216" s="125" t="s">
        <v>31</v>
      </c>
      <c r="AA216" s="126">
        <v>43900</v>
      </c>
      <c r="AB216" s="11" t="s">
        <v>354</v>
      </c>
    </row>
    <row r="217" ht="18" customHeight="1" spans="2:28">
      <c r="B217" s="96" t="s">
        <v>415</v>
      </c>
      <c r="C217" s="98">
        <v>421315704</v>
      </c>
      <c r="D217" s="98" t="s">
        <v>416</v>
      </c>
      <c r="E217" s="97">
        <v>16741725287</v>
      </c>
      <c r="F217" s="97" t="s">
        <v>27</v>
      </c>
      <c r="G217" s="97">
        <v>1000</v>
      </c>
      <c r="H217" s="97">
        <v>13545445297</v>
      </c>
      <c r="I217" s="97" t="s">
        <v>313</v>
      </c>
      <c r="J217" s="100" t="s">
        <v>29</v>
      </c>
      <c r="K217" s="98" t="s">
        <v>314</v>
      </c>
      <c r="L217" s="96" t="s">
        <v>415</v>
      </c>
      <c r="M217" s="101"/>
      <c r="N217" s="101"/>
      <c r="O217" s="103"/>
      <c r="P217" s="103"/>
      <c r="Q217" s="103"/>
      <c r="R217" s="103">
        <v>10030.8</v>
      </c>
      <c r="S217" s="105"/>
      <c r="T217" s="116"/>
      <c r="U217" s="101"/>
      <c r="V217" s="103">
        <v>10030.8</v>
      </c>
      <c r="W217" s="101"/>
      <c r="X217" s="116"/>
      <c r="Y217" s="128"/>
      <c r="Z217" s="125" t="s">
        <v>31</v>
      </c>
      <c r="AA217" s="126">
        <v>43900</v>
      </c>
      <c r="AB217" s="87" t="s">
        <v>354</v>
      </c>
    </row>
    <row r="218" ht="18" customHeight="1" spans="2:28">
      <c r="B218" s="96" t="s">
        <v>417</v>
      </c>
      <c r="C218" s="98">
        <v>474078056</v>
      </c>
      <c r="D218" s="98" t="s">
        <v>418</v>
      </c>
      <c r="E218" s="97">
        <v>16741725267</v>
      </c>
      <c r="F218" s="97" t="s">
        <v>27</v>
      </c>
      <c r="G218" s="97">
        <v>1000</v>
      </c>
      <c r="H218" s="97">
        <v>13545445297</v>
      </c>
      <c r="I218" s="97" t="s">
        <v>313</v>
      </c>
      <c r="J218" s="100" t="s">
        <v>29</v>
      </c>
      <c r="K218" s="98" t="s">
        <v>314</v>
      </c>
      <c r="L218" s="96" t="s">
        <v>417</v>
      </c>
      <c r="M218" s="101"/>
      <c r="N218" s="101"/>
      <c r="O218" s="103"/>
      <c r="P218" s="103"/>
      <c r="Q218" s="103"/>
      <c r="R218" s="103">
        <v>9928.4</v>
      </c>
      <c r="S218" s="105"/>
      <c r="T218" s="116"/>
      <c r="U218" s="101"/>
      <c r="V218" s="103">
        <v>9928.4</v>
      </c>
      <c r="W218" s="101"/>
      <c r="X218" s="116"/>
      <c r="Y218" s="128"/>
      <c r="Z218" s="125" t="s">
        <v>31</v>
      </c>
      <c r="AA218" s="126">
        <v>43900</v>
      </c>
      <c r="AB218" s="87" t="s">
        <v>354</v>
      </c>
    </row>
    <row r="219" ht="18" customHeight="1" spans="2:28">
      <c r="B219" s="96" t="s">
        <v>419</v>
      </c>
      <c r="C219" s="98">
        <v>718799086</v>
      </c>
      <c r="D219" s="98" t="s">
        <v>420</v>
      </c>
      <c r="E219" s="97">
        <v>16741725261</v>
      </c>
      <c r="F219" s="97" t="s">
        <v>27</v>
      </c>
      <c r="G219" s="97">
        <v>1000</v>
      </c>
      <c r="H219" s="97">
        <v>13545445297</v>
      </c>
      <c r="I219" s="97" t="s">
        <v>313</v>
      </c>
      <c r="J219" s="100" t="s">
        <v>29</v>
      </c>
      <c r="K219" s="98" t="s">
        <v>314</v>
      </c>
      <c r="L219" s="96" t="s">
        <v>419</v>
      </c>
      <c r="M219" s="101"/>
      <c r="N219" s="101"/>
      <c r="O219" s="103"/>
      <c r="P219" s="103"/>
      <c r="Q219" s="103"/>
      <c r="R219" s="103">
        <v>9828.27</v>
      </c>
      <c r="S219" s="105"/>
      <c r="T219" s="116"/>
      <c r="U219" s="101"/>
      <c r="V219" s="103">
        <v>9828.27</v>
      </c>
      <c r="W219" s="101"/>
      <c r="X219" s="116"/>
      <c r="Y219" s="128"/>
      <c r="Z219" s="125" t="s">
        <v>31</v>
      </c>
      <c r="AA219" s="126">
        <v>43900</v>
      </c>
      <c r="AB219" s="87" t="s">
        <v>354</v>
      </c>
    </row>
    <row r="220" ht="18" customHeight="1" spans="2:28">
      <c r="B220" s="96" t="s">
        <v>421</v>
      </c>
      <c r="C220" s="98" t="s">
        <v>422</v>
      </c>
      <c r="D220" s="98" t="s">
        <v>423</v>
      </c>
      <c r="E220" s="97">
        <v>16741725260</v>
      </c>
      <c r="F220" s="97" t="s">
        <v>27</v>
      </c>
      <c r="G220" s="97">
        <v>1000</v>
      </c>
      <c r="H220" s="97">
        <v>13545445297</v>
      </c>
      <c r="I220" s="97" t="s">
        <v>313</v>
      </c>
      <c r="J220" s="100" t="s">
        <v>29</v>
      </c>
      <c r="K220" s="98" t="s">
        <v>314</v>
      </c>
      <c r="L220" s="96" t="s">
        <v>421</v>
      </c>
      <c r="M220" s="101"/>
      <c r="N220" s="101"/>
      <c r="O220" s="103"/>
      <c r="P220" s="103"/>
      <c r="Q220" s="103"/>
      <c r="R220" s="103">
        <v>10034.16</v>
      </c>
      <c r="S220" s="105"/>
      <c r="T220" s="116"/>
      <c r="U220" s="101"/>
      <c r="V220" s="103">
        <v>10034.16</v>
      </c>
      <c r="W220" s="101"/>
      <c r="X220" s="116"/>
      <c r="Y220" s="128"/>
      <c r="Z220" s="125" t="s">
        <v>31</v>
      </c>
      <c r="AA220" s="126">
        <v>43900</v>
      </c>
      <c r="AB220" s="87" t="s">
        <v>354</v>
      </c>
    </row>
    <row r="221" ht="18" customHeight="1" spans="2:28">
      <c r="B221" s="96" t="s">
        <v>424</v>
      </c>
      <c r="C221" s="98" t="s">
        <v>425</v>
      </c>
      <c r="D221" s="98" t="s">
        <v>426</v>
      </c>
      <c r="E221" s="97">
        <v>16741725259</v>
      </c>
      <c r="F221" s="97" t="s">
        <v>27</v>
      </c>
      <c r="G221" s="97">
        <v>1000</v>
      </c>
      <c r="H221" s="97">
        <v>13545445297</v>
      </c>
      <c r="I221" s="97" t="s">
        <v>313</v>
      </c>
      <c r="J221" s="100" t="s">
        <v>29</v>
      </c>
      <c r="K221" s="98" t="s">
        <v>314</v>
      </c>
      <c r="L221" s="96" t="s">
        <v>424</v>
      </c>
      <c r="M221" s="101"/>
      <c r="N221" s="101"/>
      <c r="O221" s="103"/>
      <c r="P221" s="103"/>
      <c r="Q221" s="103"/>
      <c r="R221" s="103">
        <v>9928.63</v>
      </c>
      <c r="S221" s="105"/>
      <c r="T221" s="116"/>
      <c r="U221" s="101"/>
      <c r="V221" s="103">
        <v>9928.63</v>
      </c>
      <c r="W221" s="101"/>
      <c r="X221" s="116"/>
      <c r="Y221" s="128"/>
      <c r="Z221" s="125" t="s">
        <v>31</v>
      </c>
      <c r="AA221" s="126">
        <v>43900</v>
      </c>
      <c r="AB221" s="87" t="s">
        <v>354</v>
      </c>
    </row>
    <row r="222" ht="18" customHeight="1" spans="2:28">
      <c r="B222" s="96" t="s">
        <v>427</v>
      </c>
      <c r="C222" s="98">
        <v>182840177</v>
      </c>
      <c r="D222" s="98" t="s">
        <v>428</v>
      </c>
      <c r="E222" s="97">
        <v>16741725280</v>
      </c>
      <c r="F222" s="97" t="s">
        <v>27</v>
      </c>
      <c r="G222" s="97">
        <v>1000</v>
      </c>
      <c r="H222" s="97">
        <v>13545445297</v>
      </c>
      <c r="I222" s="97" t="s">
        <v>313</v>
      </c>
      <c r="J222" s="104" t="s">
        <v>285</v>
      </c>
      <c r="K222" s="98" t="s">
        <v>314</v>
      </c>
      <c r="L222" s="96" t="s">
        <v>427</v>
      </c>
      <c r="M222" s="101"/>
      <c r="N222" s="101"/>
      <c r="O222" s="103"/>
      <c r="P222" s="103"/>
      <c r="Q222" s="103"/>
      <c r="R222" s="103">
        <v>9925.26</v>
      </c>
      <c r="S222" s="105"/>
      <c r="T222" s="116"/>
      <c r="U222" s="101"/>
      <c r="V222" s="103">
        <v>9925.26</v>
      </c>
      <c r="W222" s="101"/>
      <c r="X222" s="116"/>
      <c r="Y222" s="128"/>
      <c r="Z222" s="125" t="s">
        <v>31</v>
      </c>
      <c r="AA222" s="126">
        <v>43900</v>
      </c>
      <c r="AB222" s="87" t="s">
        <v>354</v>
      </c>
    </row>
    <row r="223" ht="18" customHeight="1" spans="2:28">
      <c r="B223" s="96" t="s">
        <v>429</v>
      </c>
      <c r="C223" s="98">
        <v>985771301</v>
      </c>
      <c r="D223" s="98" t="s">
        <v>430</v>
      </c>
      <c r="E223" s="97">
        <v>16741725275</v>
      </c>
      <c r="F223" s="97" t="s">
        <v>27</v>
      </c>
      <c r="G223" s="97">
        <v>1000</v>
      </c>
      <c r="H223" s="97">
        <v>13545445297</v>
      </c>
      <c r="I223" s="97" t="s">
        <v>313</v>
      </c>
      <c r="J223" s="104" t="s">
        <v>285</v>
      </c>
      <c r="K223" s="98" t="s">
        <v>314</v>
      </c>
      <c r="L223" s="96" t="s">
        <v>429</v>
      </c>
      <c r="M223" s="101"/>
      <c r="N223" s="101"/>
      <c r="O223" s="103"/>
      <c r="P223" s="103"/>
      <c r="Q223" s="103"/>
      <c r="R223" s="103">
        <v>10815.36</v>
      </c>
      <c r="S223" s="105"/>
      <c r="T223" s="116"/>
      <c r="U223" s="101"/>
      <c r="V223" s="103">
        <v>10815.36</v>
      </c>
      <c r="W223" s="101"/>
      <c r="X223" s="116"/>
      <c r="Y223" s="128"/>
      <c r="Z223" s="125" t="s">
        <v>31</v>
      </c>
      <c r="AA223" s="126">
        <v>43900</v>
      </c>
      <c r="AB223" s="87" t="s">
        <v>354</v>
      </c>
    </row>
    <row r="224" ht="18" customHeight="1" spans="2:28">
      <c r="B224" s="96" t="s">
        <v>431</v>
      </c>
      <c r="C224" s="98">
        <v>358172890</v>
      </c>
      <c r="D224" s="98" t="s">
        <v>432</v>
      </c>
      <c r="E224" s="97">
        <v>16741725249</v>
      </c>
      <c r="F224" s="97" t="s">
        <v>27</v>
      </c>
      <c r="G224" s="97">
        <v>1000</v>
      </c>
      <c r="H224" s="97">
        <v>13545445297</v>
      </c>
      <c r="I224" s="97" t="s">
        <v>313</v>
      </c>
      <c r="J224" s="104" t="s">
        <v>285</v>
      </c>
      <c r="K224" s="98" t="s">
        <v>314</v>
      </c>
      <c r="L224" s="96" t="s">
        <v>431</v>
      </c>
      <c r="M224" s="101"/>
      <c r="N224" s="101"/>
      <c r="O224" s="103"/>
      <c r="P224" s="103"/>
      <c r="Q224" s="103"/>
      <c r="R224" s="103">
        <v>10386.42</v>
      </c>
      <c r="S224" s="105"/>
      <c r="T224" s="116"/>
      <c r="U224" s="101"/>
      <c r="V224" s="103">
        <v>10386.42</v>
      </c>
      <c r="W224" s="101"/>
      <c r="X224" s="116"/>
      <c r="Y224" s="128"/>
      <c r="Z224" s="125" t="s">
        <v>31</v>
      </c>
      <c r="AA224" s="126">
        <v>43900</v>
      </c>
      <c r="AB224" s="87" t="s">
        <v>354</v>
      </c>
    </row>
    <row r="225" ht="18" customHeight="1" spans="2:28">
      <c r="B225" s="99" t="s">
        <v>433</v>
      </c>
      <c r="C225" s="97">
        <v>959638728</v>
      </c>
      <c r="D225" s="97" t="s">
        <v>434</v>
      </c>
      <c r="E225" s="97">
        <v>17038923049</v>
      </c>
      <c r="F225" s="97" t="s">
        <v>27</v>
      </c>
      <c r="G225" s="97">
        <v>1000</v>
      </c>
      <c r="H225" s="97">
        <v>13545471531</v>
      </c>
      <c r="I225" s="97" t="s">
        <v>293</v>
      </c>
      <c r="J225" s="106" t="s">
        <v>294</v>
      </c>
      <c r="K225" s="98" t="s">
        <v>295</v>
      </c>
      <c r="L225" s="99" t="s">
        <v>433</v>
      </c>
      <c r="M225" s="135"/>
      <c r="N225" s="101"/>
      <c r="O225" s="135"/>
      <c r="P225" s="135"/>
      <c r="Q225" s="135"/>
      <c r="R225" s="103">
        <v>4965.04</v>
      </c>
      <c r="S225" s="135"/>
      <c r="T225" s="118"/>
      <c r="U225" s="136"/>
      <c r="V225" s="103">
        <v>4965.04</v>
      </c>
      <c r="W225" s="101"/>
      <c r="X225" s="98"/>
      <c r="Y225" s="128"/>
      <c r="Z225" s="125" t="s">
        <v>31</v>
      </c>
      <c r="AA225" s="126">
        <v>43899</v>
      </c>
      <c r="AB225" s="87" t="s">
        <v>435</v>
      </c>
    </row>
    <row r="226" ht="18" customHeight="1" spans="2:28">
      <c r="B226" s="99" t="s">
        <v>436</v>
      </c>
      <c r="C226" s="97">
        <v>240503811</v>
      </c>
      <c r="D226" s="97" t="s">
        <v>437</v>
      </c>
      <c r="E226" s="97">
        <v>17038924043</v>
      </c>
      <c r="F226" s="97" t="s">
        <v>27</v>
      </c>
      <c r="G226" s="97">
        <v>1000</v>
      </c>
      <c r="H226" s="97">
        <v>13545471531</v>
      </c>
      <c r="I226" s="97" t="s">
        <v>293</v>
      </c>
      <c r="J226" s="106" t="s">
        <v>294</v>
      </c>
      <c r="K226" s="98" t="s">
        <v>295</v>
      </c>
      <c r="L226" s="99" t="s">
        <v>436</v>
      </c>
      <c r="M226" s="135"/>
      <c r="N226" s="101"/>
      <c r="O226" s="135"/>
      <c r="P226" s="135"/>
      <c r="Q226" s="135"/>
      <c r="R226" s="103">
        <v>5160</v>
      </c>
      <c r="S226" s="135"/>
      <c r="T226" s="118"/>
      <c r="U226" s="136"/>
      <c r="V226" s="103">
        <v>5160</v>
      </c>
      <c r="W226" s="101"/>
      <c r="X226" s="98"/>
      <c r="Y226" s="128"/>
      <c r="Z226" s="125" t="s">
        <v>31</v>
      </c>
      <c r="AA226" s="126">
        <v>43899</v>
      </c>
      <c r="AB226" s="87" t="s">
        <v>435</v>
      </c>
    </row>
    <row r="227" ht="18" customHeight="1" spans="2:28">
      <c r="B227" s="99" t="s">
        <v>438</v>
      </c>
      <c r="C227" s="97">
        <v>530080675</v>
      </c>
      <c r="D227" s="97" t="s">
        <v>439</v>
      </c>
      <c r="E227" s="97">
        <v>17038924028</v>
      </c>
      <c r="F227" s="97" t="s">
        <v>27</v>
      </c>
      <c r="G227" s="97">
        <v>1000</v>
      </c>
      <c r="H227" s="97">
        <v>13545471531</v>
      </c>
      <c r="I227" s="97" t="s">
        <v>293</v>
      </c>
      <c r="J227" s="106" t="s">
        <v>294</v>
      </c>
      <c r="K227" s="98" t="s">
        <v>295</v>
      </c>
      <c r="L227" s="99" t="s">
        <v>438</v>
      </c>
      <c r="M227" s="135"/>
      <c r="N227" s="101"/>
      <c r="O227" s="135"/>
      <c r="P227" s="135"/>
      <c r="Q227" s="135"/>
      <c r="R227" s="103">
        <v>5063.78</v>
      </c>
      <c r="S227" s="135"/>
      <c r="T227" s="118"/>
      <c r="U227" s="136"/>
      <c r="V227" s="103">
        <v>5063.78</v>
      </c>
      <c r="W227" s="101"/>
      <c r="X227" s="98"/>
      <c r="Y227" s="128"/>
      <c r="Z227" s="125" t="s">
        <v>31</v>
      </c>
      <c r="AA227" s="126">
        <v>43899</v>
      </c>
      <c r="AB227" s="87" t="s">
        <v>435</v>
      </c>
    </row>
    <row r="228" ht="18" customHeight="1" spans="2:28">
      <c r="B228" s="99" t="s">
        <v>440</v>
      </c>
      <c r="C228" s="97">
        <v>886393989</v>
      </c>
      <c r="D228" s="97" t="s">
        <v>441</v>
      </c>
      <c r="E228" s="97">
        <v>17038924063</v>
      </c>
      <c r="F228" s="97" t="s">
        <v>27</v>
      </c>
      <c r="G228" s="97">
        <v>1000</v>
      </c>
      <c r="H228" s="97">
        <v>13545471531</v>
      </c>
      <c r="I228" s="97" t="s">
        <v>293</v>
      </c>
      <c r="J228" s="106" t="s">
        <v>294</v>
      </c>
      <c r="K228" s="98" t="s">
        <v>295</v>
      </c>
      <c r="L228" s="99" t="s">
        <v>440</v>
      </c>
      <c r="M228" s="135"/>
      <c r="N228" s="101"/>
      <c r="O228" s="135"/>
      <c r="P228" s="135"/>
      <c r="Q228" s="135"/>
      <c r="R228" s="103">
        <v>5065.78</v>
      </c>
      <c r="S228" s="135"/>
      <c r="T228" s="118"/>
      <c r="U228" s="136"/>
      <c r="V228" s="103">
        <v>5065.78</v>
      </c>
      <c r="W228" s="101"/>
      <c r="X228" s="98"/>
      <c r="Y228" s="128"/>
      <c r="Z228" s="125" t="s">
        <v>31</v>
      </c>
      <c r="AA228" s="126">
        <v>43899</v>
      </c>
      <c r="AB228" s="87" t="s">
        <v>435</v>
      </c>
    </row>
    <row r="229" ht="18" customHeight="1" spans="2:28">
      <c r="B229" s="99" t="s">
        <v>442</v>
      </c>
      <c r="C229" s="97">
        <v>428902585</v>
      </c>
      <c r="D229" s="97" t="s">
        <v>443</v>
      </c>
      <c r="E229" s="97">
        <v>17038923794</v>
      </c>
      <c r="F229" s="97" t="s">
        <v>27</v>
      </c>
      <c r="G229" s="97">
        <v>1000</v>
      </c>
      <c r="H229" s="97">
        <v>13545471531</v>
      </c>
      <c r="I229" s="97" t="s">
        <v>293</v>
      </c>
      <c r="J229" s="106" t="s">
        <v>294</v>
      </c>
      <c r="K229" s="98" t="s">
        <v>295</v>
      </c>
      <c r="L229" s="99" t="s">
        <v>442</v>
      </c>
      <c r="M229" s="135"/>
      <c r="N229" s="101"/>
      <c r="O229" s="135"/>
      <c r="P229" s="135"/>
      <c r="Q229" s="135"/>
      <c r="R229" s="103">
        <v>4962.04</v>
      </c>
      <c r="S229" s="135"/>
      <c r="T229" s="118"/>
      <c r="U229" s="136"/>
      <c r="V229" s="103">
        <v>4962.04</v>
      </c>
      <c r="W229" s="101"/>
      <c r="X229" s="98"/>
      <c r="Y229" s="128"/>
      <c r="Z229" s="125" t="s">
        <v>31</v>
      </c>
      <c r="AA229" s="126">
        <v>43899</v>
      </c>
      <c r="AB229" s="87" t="s">
        <v>435</v>
      </c>
    </row>
    <row r="230" ht="18" customHeight="1" spans="2:28">
      <c r="B230" s="99" t="s">
        <v>444</v>
      </c>
      <c r="C230" s="97">
        <v>171540443</v>
      </c>
      <c r="D230" s="97" t="s">
        <v>445</v>
      </c>
      <c r="E230" s="97">
        <v>17038923546</v>
      </c>
      <c r="F230" s="97" t="s">
        <v>27</v>
      </c>
      <c r="G230" s="97">
        <v>1000</v>
      </c>
      <c r="H230" s="97">
        <v>13545471531</v>
      </c>
      <c r="I230" s="97" t="s">
        <v>293</v>
      </c>
      <c r="J230" s="106" t="s">
        <v>294</v>
      </c>
      <c r="K230" s="98" t="s">
        <v>295</v>
      </c>
      <c r="L230" s="99" t="s">
        <v>444</v>
      </c>
      <c r="M230" s="135"/>
      <c r="N230" s="101"/>
      <c r="O230" s="135"/>
      <c r="P230" s="135"/>
      <c r="Q230" s="135"/>
      <c r="R230" s="103">
        <v>5092.28</v>
      </c>
      <c r="S230" s="135"/>
      <c r="T230" s="116"/>
      <c r="U230" s="135"/>
      <c r="V230" s="103">
        <v>5092.28</v>
      </c>
      <c r="W230" s="101"/>
      <c r="X230" s="98"/>
      <c r="Y230" s="128"/>
      <c r="Z230" s="125" t="s">
        <v>31</v>
      </c>
      <c r="AA230" s="126">
        <v>43899</v>
      </c>
      <c r="AB230" s="87" t="s">
        <v>435</v>
      </c>
    </row>
    <row r="231" ht="18" customHeight="1" spans="2:28">
      <c r="B231" s="99" t="s">
        <v>446</v>
      </c>
      <c r="C231" s="97">
        <v>975685029</v>
      </c>
      <c r="D231" s="97" t="s">
        <v>447</v>
      </c>
      <c r="E231" s="97">
        <v>17038923184</v>
      </c>
      <c r="F231" s="97" t="s">
        <v>27</v>
      </c>
      <c r="G231" s="97">
        <v>1000</v>
      </c>
      <c r="H231" s="97">
        <v>13545471531</v>
      </c>
      <c r="I231" s="97" t="s">
        <v>293</v>
      </c>
      <c r="J231" s="106" t="s">
        <v>294</v>
      </c>
      <c r="K231" s="98" t="s">
        <v>295</v>
      </c>
      <c r="L231" s="99" t="s">
        <v>446</v>
      </c>
      <c r="M231" s="136"/>
      <c r="N231" s="101"/>
      <c r="O231" s="135"/>
      <c r="P231" s="135"/>
      <c r="Q231" s="135"/>
      <c r="R231" s="103">
        <v>10388.58</v>
      </c>
      <c r="S231" s="135"/>
      <c r="T231" s="116"/>
      <c r="U231" s="136"/>
      <c r="V231" s="103">
        <v>10388.58</v>
      </c>
      <c r="W231" s="101"/>
      <c r="X231" s="98"/>
      <c r="Y231" s="128"/>
      <c r="Z231" s="125" t="s">
        <v>31</v>
      </c>
      <c r="AA231" s="126">
        <v>43899</v>
      </c>
      <c r="AB231" s="87" t="s">
        <v>435</v>
      </c>
    </row>
    <row r="232" ht="18" customHeight="1" spans="2:28">
      <c r="B232" s="99" t="s">
        <v>448</v>
      </c>
      <c r="C232" s="97">
        <v>146594633</v>
      </c>
      <c r="D232" s="97" t="s">
        <v>449</v>
      </c>
      <c r="E232" s="97">
        <v>17038923448</v>
      </c>
      <c r="F232" s="97" t="s">
        <v>27</v>
      </c>
      <c r="G232" s="97">
        <v>1000</v>
      </c>
      <c r="H232" s="97">
        <v>13545471531</v>
      </c>
      <c r="I232" s="97" t="s">
        <v>293</v>
      </c>
      <c r="J232" s="106" t="s">
        <v>294</v>
      </c>
      <c r="K232" s="98" t="s">
        <v>295</v>
      </c>
      <c r="L232" s="99" t="s">
        <v>448</v>
      </c>
      <c r="M232" s="135"/>
      <c r="N232" s="101"/>
      <c r="O232" s="135"/>
      <c r="P232" s="135"/>
      <c r="Q232" s="135"/>
      <c r="R232" s="103">
        <v>5066.89</v>
      </c>
      <c r="S232" s="135"/>
      <c r="T232" s="116"/>
      <c r="U232" s="135"/>
      <c r="V232" s="103">
        <v>5066.89</v>
      </c>
      <c r="W232" s="101"/>
      <c r="X232" s="98"/>
      <c r="Y232" s="128"/>
      <c r="Z232" s="125" t="s">
        <v>31</v>
      </c>
      <c r="AA232" s="126">
        <v>43899</v>
      </c>
      <c r="AB232" s="87" t="s">
        <v>435</v>
      </c>
    </row>
    <row r="233" ht="18" customHeight="1" spans="2:28">
      <c r="B233" s="99" t="s">
        <v>450</v>
      </c>
      <c r="C233" s="97">
        <v>932127284</v>
      </c>
      <c r="D233" s="97" t="s">
        <v>451</v>
      </c>
      <c r="E233" s="97">
        <v>17038951539</v>
      </c>
      <c r="F233" s="97" t="s">
        <v>27</v>
      </c>
      <c r="G233" s="97">
        <v>1000</v>
      </c>
      <c r="H233" s="97">
        <v>13545471531</v>
      </c>
      <c r="I233" s="97" t="s">
        <v>293</v>
      </c>
      <c r="J233" s="106" t="s">
        <v>294</v>
      </c>
      <c r="K233" s="98" t="s">
        <v>295</v>
      </c>
      <c r="L233" s="99" t="s">
        <v>450</v>
      </c>
      <c r="M233" s="135"/>
      <c r="N233" s="101"/>
      <c r="O233" s="135"/>
      <c r="P233" s="135"/>
      <c r="Q233" s="135"/>
      <c r="R233" s="103">
        <v>5260.64</v>
      </c>
      <c r="S233" s="135"/>
      <c r="T233" s="118"/>
      <c r="U233" s="136"/>
      <c r="V233" s="103">
        <v>5260.64</v>
      </c>
      <c r="W233" s="101"/>
      <c r="X233" s="98"/>
      <c r="Y233" s="128"/>
      <c r="Z233" s="125" t="s">
        <v>31</v>
      </c>
      <c r="AA233" s="126">
        <v>43900</v>
      </c>
      <c r="AB233" s="87" t="s">
        <v>435</v>
      </c>
    </row>
    <row r="234" ht="18" customHeight="1" spans="2:28">
      <c r="B234" s="99" t="s">
        <v>452</v>
      </c>
      <c r="C234" s="97">
        <v>674402791</v>
      </c>
      <c r="D234" s="97" t="s">
        <v>453</v>
      </c>
      <c r="E234" s="97">
        <v>17038923459</v>
      </c>
      <c r="F234" s="97" t="s">
        <v>27</v>
      </c>
      <c r="G234" s="97">
        <v>1000</v>
      </c>
      <c r="H234" s="97">
        <v>13545471531</v>
      </c>
      <c r="I234" s="97" t="s">
        <v>293</v>
      </c>
      <c r="J234" s="106" t="s">
        <v>294</v>
      </c>
      <c r="K234" s="98" t="s">
        <v>295</v>
      </c>
      <c r="L234" s="99" t="s">
        <v>452</v>
      </c>
      <c r="M234" s="135"/>
      <c r="N234" s="101"/>
      <c r="O234" s="135"/>
      <c r="P234" s="135"/>
      <c r="Q234" s="135"/>
      <c r="R234" s="103">
        <v>5064.63</v>
      </c>
      <c r="S234" s="135"/>
      <c r="T234" s="116"/>
      <c r="U234" s="135"/>
      <c r="V234" s="103">
        <v>5064.63</v>
      </c>
      <c r="W234" s="101"/>
      <c r="X234" s="98"/>
      <c r="Y234" s="128"/>
      <c r="Z234" s="125" t="s">
        <v>31</v>
      </c>
      <c r="AA234" s="126">
        <v>43900</v>
      </c>
      <c r="AB234" s="87" t="s">
        <v>435</v>
      </c>
    </row>
    <row r="235" ht="18" customHeight="1" spans="2:28">
      <c r="B235" s="99" t="s">
        <v>454</v>
      </c>
      <c r="C235" s="97">
        <v>233058672</v>
      </c>
      <c r="D235" s="97" t="s">
        <v>455</v>
      </c>
      <c r="E235" s="97">
        <v>17038923536</v>
      </c>
      <c r="F235" s="97" t="s">
        <v>27</v>
      </c>
      <c r="G235" s="97">
        <v>1000</v>
      </c>
      <c r="H235" s="97">
        <v>13545471531</v>
      </c>
      <c r="I235" s="97" t="s">
        <v>293</v>
      </c>
      <c r="J235" s="106" t="s">
        <v>294</v>
      </c>
      <c r="K235" s="98" t="s">
        <v>295</v>
      </c>
      <c r="L235" s="99" t="s">
        <v>454</v>
      </c>
      <c r="M235" s="135"/>
      <c r="N235" s="101"/>
      <c r="O235" s="135"/>
      <c r="P235" s="135"/>
      <c r="Q235" s="135"/>
      <c r="R235" s="103">
        <v>4965.8</v>
      </c>
      <c r="S235" s="135"/>
      <c r="T235" s="118"/>
      <c r="U235" s="136"/>
      <c r="V235" s="103">
        <v>4965.8</v>
      </c>
      <c r="W235" s="101"/>
      <c r="X235" s="98"/>
      <c r="Y235" s="128"/>
      <c r="Z235" s="125" t="s">
        <v>31</v>
      </c>
      <c r="AA235" s="126">
        <v>43900</v>
      </c>
      <c r="AB235" s="87" t="s">
        <v>435</v>
      </c>
    </row>
    <row r="236" ht="18" customHeight="1" spans="2:28">
      <c r="B236" s="99" t="s">
        <v>456</v>
      </c>
      <c r="C236" s="97">
        <v>995432885</v>
      </c>
      <c r="D236" s="97" t="s">
        <v>457</v>
      </c>
      <c r="E236" s="97">
        <v>17038924040</v>
      </c>
      <c r="F236" s="97" t="s">
        <v>27</v>
      </c>
      <c r="G236" s="97">
        <v>1000</v>
      </c>
      <c r="H236" s="97">
        <v>13545471531</v>
      </c>
      <c r="I236" s="97" t="s">
        <v>293</v>
      </c>
      <c r="J236" s="106" t="s">
        <v>294</v>
      </c>
      <c r="K236" s="98" t="s">
        <v>295</v>
      </c>
      <c r="L236" s="99" t="s">
        <v>456</v>
      </c>
      <c r="M236" s="135"/>
      <c r="N236" s="101"/>
      <c r="O236" s="135"/>
      <c r="P236" s="135"/>
      <c r="Q236" s="135"/>
      <c r="R236" s="103">
        <v>4966.2</v>
      </c>
      <c r="S236" s="135"/>
      <c r="T236" s="118"/>
      <c r="U236" s="136"/>
      <c r="V236" s="103">
        <v>4966.2</v>
      </c>
      <c r="W236" s="101"/>
      <c r="X236" s="98"/>
      <c r="Y236" s="128"/>
      <c r="Z236" s="125" t="s">
        <v>31</v>
      </c>
      <c r="AA236" s="126">
        <v>43900</v>
      </c>
      <c r="AB236" s="87" t="s">
        <v>435</v>
      </c>
    </row>
    <row r="237" ht="18" customHeight="1" spans="2:28">
      <c r="B237" s="99" t="s">
        <v>458</v>
      </c>
      <c r="C237" s="97">
        <v>570234421</v>
      </c>
      <c r="D237" s="97" t="s">
        <v>459</v>
      </c>
      <c r="E237" s="97">
        <v>17038924027</v>
      </c>
      <c r="F237" s="97" t="s">
        <v>27</v>
      </c>
      <c r="G237" s="97">
        <v>1000</v>
      </c>
      <c r="H237" s="97">
        <v>13545471531</v>
      </c>
      <c r="I237" s="97" t="s">
        <v>293</v>
      </c>
      <c r="J237" s="106" t="s">
        <v>294</v>
      </c>
      <c r="K237" s="98" t="s">
        <v>295</v>
      </c>
      <c r="L237" s="99" t="s">
        <v>458</v>
      </c>
      <c r="M237" s="135"/>
      <c r="N237" s="101"/>
      <c r="O237" s="135"/>
      <c r="P237" s="135"/>
      <c r="Q237" s="135"/>
      <c r="R237" s="103">
        <v>9434.11</v>
      </c>
      <c r="S237" s="135"/>
      <c r="T237" s="116"/>
      <c r="U237" s="135"/>
      <c r="V237" s="103">
        <v>9434.11</v>
      </c>
      <c r="W237" s="101"/>
      <c r="X237" s="121"/>
      <c r="Y237" s="128"/>
      <c r="Z237" s="125" t="s">
        <v>31</v>
      </c>
      <c r="AA237" s="126">
        <v>43900</v>
      </c>
      <c r="AB237" s="87" t="s">
        <v>435</v>
      </c>
    </row>
    <row r="238" ht="18" customHeight="1" spans="2:28">
      <c r="B238" s="99" t="s">
        <v>460</v>
      </c>
      <c r="C238" s="97">
        <v>152002129</v>
      </c>
      <c r="D238" s="97" t="s">
        <v>461</v>
      </c>
      <c r="E238" s="97">
        <v>17038923084</v>
      </c>
      <c r="F238" s="97" t="s">
        <v>27</v>
      </c>
      <c r="G238" s="97">
        <v>1000</v>
      </c>
      <c r="H238" s="97">
        <v>13545471531</v>
      </c>
      <c r="I238" s="97" t="s">
        <v>293</v>
      </c>
      <c r="J238" s="106" t="s">
        <v>294</v>
      </c>
      <c r="K238" s="98" t="s">
        <v>295</v>
      </c>
      <c r="L238" s="99" t="s">
        <v>460</v>
      </c>
      <c r="M238" s="135"/>
      <c r="N238" s="101"/>
      <c r="O238" s="135"/>
      <c r="P238" s="135"/>
      <c r="Q238" s="135"/>
      <c r="R238" s="103">
        <v>5065.92</v>
      </c>
      <c r="S238" s="135"/>
      <c r="T238" s="118"/>
      <c r="U238" s="136"/>
      <c r="V238" s="103">
        <v>5065.92</v>
      </c>
      <c r="W238" s="101"/>
      <c r="X238" s="98"/>
      <c r="Y238" s="128"/>
      <c r="Z238" s="125" t="s">
        <v>31</v>
      </c>
      <c r="AA238" s="126">
        <v>43900</v>
      </c>
      <c r="AB238" s="87" t="s">
        <v>435</v>
      </c>
    </row>
    <row r="239" ht="18" customHeight="1" spans="2:28">
      <c r="B239" s="99" t="s">
        <v>462</v>
      </c>
      <c r="C239" s="97">
        <v>282145050</v>
      </c>
      <c r="D239" s="97" t="s">
        <v>463</v>
      </c>
      <c r="E239" s="97">
        <v>17038924140</v>
      </c>
      <c r="F239" s="97" t="s">
        <v>27</v>
      </c>
      <c r="G239" s="97">
        <v>1000</v>
      </c>
      <c r="H239" s="97">
        <v>13545471531</v>
      </c>
      <c r="I239" s="97" t="s">
        <v>293</v>
      </c>
      <c r="J239" s="106" t="s">
        <v>294</v>
      </c>
      <c r="K239" s="98" t="s">
        <v>295</v>
      </c>
      <c r="L239" s="99" t="s">
        <v>462</v>
      </c>
      <c r="M239" s="136"/>
      <c r="N239" s="101"/>
      <c r="O239" s="135"/>
      <c r="P239" s="135"/>
      <c r="Q239" s="135"/>
      <c r="R239" s="103">
        <v>9429.14</v>
      </c>
      <c r="S239" s="135"/>
      <c r="T239" s="116"/>
      <c r="U239" s="136"/>
      <c r="V239" s="103">
        <v>9429.14</v>
      </c>
      <c r="W239" s="101"/>
      <c r="X239" s="98"/>
      <c r="Y239" s="128"/>
      <c r="Z239" s="125" t="s">
        <v>31</v>
      </c>
      <c r="AA239" s="126">
        <v>43900</v>
      </c>
      <c r="AB239" s="87" t="s">
        <v>435</v>
      </c>
    </row>
    <row r="240" ht="18" customHeight="1" spans="2:28">
      <c r="B240" s="99" t="s">
        <v>464</v>
      </c>
      <c r="C240" s="97">
        <v>475806460</v>
      </c>
      <c r="D240" s="97" t="s">
        <v>465</v>
      </c>
      <c r="E240" s="97">
        <v>17038923804</v>
      </c>
      <c r="F240" s="97" t="s">
        <v>27</v>
      </c>
      <c r="G240" s="97">
        <v>1000</v>
      </c>
      <c r="H240" s="97">
        <v>13545471531</v>
      </c>
      <c r="I240" s="97" t="s">
        <v>293</v>
      </c>
      <c r="J240" s="106" t="s">
        <v>294</v>
      </c>
      <c r="K240" s="98" t="s">
        <v>295</v>
      </c>
      <c r="L240" s="99" t="s">
        <v>464</v>
      </c>
      <c r="M240" s="135"/>
      <c r="N240" s="101"/>
      <c r="O240" s="135"/>
      <c r="P240" s="135"/>
      <c r="Q240" s="135"/>
      <c r="R240" s="103">
        <v>8045.44</v>
      </c>
      <c r="S240" s="135"/>
      <c r="T240" s="118"/>
      <c r="U240" s="136"/>
      <c r="V240" s="103">
        <v>8045.44</v>
      </c>
      <c r="W240" s="101"/>
      <c r="X240" s="98"/>
      <c r="Y240" s="128"/>
      <c r="Z240" s="125" t="s">
        <v>31</v>
      </c>
      <c r="AA240" s="126">
        <v>43900</v>
      </c>
      <c r="AB240" s="87" t="s">
        <v>435</v>
      </c>
    </row>
    <row r="241" ht="18" customHeight="1" spans="2:28">
      <c r="B241" s="99" t="s">
        <v>466</v>
      </c>
      <c r="C241" s="97">
        <v>677993004</v>
      </c>
      <c r="D241" s="97" t="s">
        <v>467</v>
      </c>
      <c r="E241" s="97">
        <v>17038923086</v>
      </c>
      <c r="F241" s="97" t="s">
        <v>27</v>
      </c>
      <c r="G241" s="97">
        <v>1000</v>
      </c>
      <c r="H241" s="97">
        <v>13545471531</v>
      </c>
      <c r="I241" s="97" t="s">
        <v>293</v>
      </c>
      <c r="J241" s="106" t="s">
        <v>294</v>
      </c>
      <c r="K241" s="98" t="s">
        <v>295</v>
      </c>
      <c r="L241" s="99" t="s">
        <v>466</v>
      </c>
      <c r="M241" s="135"/>
      <c r="N241" s="101"/>
      <c r="O241" s="135"/>
      <c r="P241" s="135"/>
      <c r="Q241" s="135"/>
      <c r="R241" s="103">
        <v>4962.27</v>
      </c>
      <c r="S241" s="135"/>
      <c r="T241" s="116"/>
      <c r="U241" s="135"/>
      <c r="V241" s="103">
        <v>4962.27</v>
      </c>
      <c r="W241" s="101"/>
      <c r="X241" s="98"/>
      <c r="Y241" s="128"/>
      <c r="Z241" s="125" t="s">
        <v>31</v>
      </c>
      <c r="AA241" s="126">
        <v>43900</v>
      </c>
      <c r="AB241" s="87" t="s">
        <v>435</v>
      </c>
    </row>
    <row r="242" ht="18" customHeight="1" spans="2:28">
      <c r="B242" s="99" t="s">
        <v>468</v>
      </c>
      <c r="C242" s="97">
        <v>545895783</v>
      </c>
      <c r="D242" s="97" t="s">
        <v>469</v>
      </c>
      <c r="E242" s="97">
        <v>17038951586</v>
      </c>
      <c r="F242" s="97" t="s">
        <v>27</v>
      </c>
      <c r="G242" s="97">
        <v>1000</v>
      </c>
      <c r="H242" s="97">
        <v>13545471531</v>
      </c>
      <c r="I242" s="97" t="s">
        <v>293</v>
      </c>
      <c r="J242" s="106" t="s">
        <v>294</v>
      </c>
      <c r="K242" s="98" t="s">
        <v>295</v>
      </c>
      <c r="L242" s="99" t="s">
        <v>468</v>
      </c>
      <c r="M242" s="135"/>
      <c r="N242" s="101"/>
      <c r="O242" s="135"/>
      <c r="P242" s="135"/>
      <c r="Q242" s="135"/>
      <c r="R242" s="103">
        <v>4963.73</v>
      </c>
      <c r="S242" s="135"/>
      <c r="T242" s="118"/>
      <c r="U242" s="136"/>
      <c r="V242" s="103">
        <v>4963.73</v>
      </c>
      <c r="W242" s="101"/>
      <c r="X242" s="98"/>
      <c r="Y242" s="128"/>
      <c r="Z242" s="125" t="s">
        <v>31</v>
      </c>
      <c r="AA242" s="126">
        <v>43900</v>
      </c>
      <c r="AB242" s="87" t="s">
        <v>435</v>
      </c>
    </row>
    <row r="243" ht="18" customHeight="1" spans="2:28">
      <c r="B243" s="99" t="s">
        <v>470</v>
      </c>
      <c r="C243" s="97">
        <v>694231992</v>
      </c>
      <c r="D243" s="97" t="s">
        <v>471</v>
      </c>
      <c r="E243" s="97">
        <v>17038923179</v>
      </c>
      <c r="F243" s="97" t="s">
        <v>27</v>
      </c>
      <c r="G243" s="97">
        <v>1000</v>
      </c>
      <c r="H243" s="97">
        <v>13545471531</v>
      </c>
      <c r="I243" s="97" t="s">
        <v>293</v>
      </c>
      <c r="J243" s="106" t="s">
        <v>294</v>
      </c>
      <c r="K243" s="98" t="s">
        <v>295</v>
      </c>
      <c r="L243" s="99" t="s">
        <v>470</v>
      </c>
      <c r="M243" s="135"/>
      <c r="N243" s="101"/>
      <c r="O243" s="135"/>
      <c r="P243" s="135"/>
      <c r="Q243" s="135"/>
      <c r="R243" s="103">
        <v>5657.38</v>
      </c>
      <c r="S243" s="135"/>
      <c r="T243" s="118"/>
      <c r="U243" s="136"/>
      <c r="V243" s="103">
        <v>5657.38</v>
      </c>
      <c r="W243" s="101"/>
      <c r="X243" s="98"/>
      <c r="Y243" s="128"/>
      <c r="Z243" s="125" t="s">
        <v>31</v>
      </c>
      <c r="AA243" s="126">
        <v>43900</v>
      </c>
      <c r="AB243" s="87" t="s">
        <v>435</v>
      </c>
    </row>
    <row r="244" ht="18" customHeight="1" spans="2:28">
      <c r="B244" s="99" t="s">
        <v>472</v>
      </c>
      <c r="C244" s="97">
        <v>681882897</v>
      </c>
      <c r="D244" s="97" t="s">
        <v>473</v>
      </c>
      <c r="E244" s="97">
        <v>17038924120</v>
      </c>
      <c r="F244" s="97" t="s">
        <v>27</v>
      </c>
      <c r="G244" s="97">
        <v>1000</v>
      </c>
      <c r="H244" s="97">
        <v>13545471531</v>
      </c>
      <c r="I244" s="97" t="s">
        <v>293</v>
      </c>
      <c r="J244" s="106" t="s">
        <v>294</v>
      </c>
      <c r="K244" s="98" t="s">
        <v>295</v>
      </c>
      <c r="L244" s="99" t="s">
        <v>472</v>
      </c>
      <c r="M244" s="135"/>
      <c r="N244" s="101"/>
      <c r="O244" s="135"/>
      <c r="P244" s="135"/>
      <c r="Q244" s="135"/>
      <c r="R244" s="103">
        <v>10026.92</v>
      </c>
      <c r="S244" s="135"/>
      <c r="T244" s="116"/>
      <c r="U244" s="135"/>
      <c r="V244" s="103">
        <v>10026.92</v>
      </c>
      <c r="W244" s="101"/>
      <c r="X244" s="121"/>
      <c r="Y244" s="128"/>
      <c r="Z244" s="125" t="s">
        <v>31</v>
      </c>
      <c r="AA244" s="126">
        <v>43900</v>
      </c>
      <c r="AB244" s="87" t="s">
        <v>435</v>
      </c>
    </row>
    <row r="245" ht="18" customHeight="1" spans="2:28">
      <c r="B245" s="99" t="s">
        <v>474</v>
      </c>
      <c r="C245" s="97">
        <v>501459074</v>
      </c>
      <c r="D245" s="97" t="s">
        <v>475</v>
      </c>
      <c r="E245" s="97">
        <v>17038923541</v>
      </c>
      <c r="F245" s="97" t="s">
        <v>27</v>
      </c>
      <c r="G245" s="97">
        <v>1000</v>
      </c>
      <c r="H245" s="97">
        <v>13545471531</v>
      </c>
      <c r="I245" s="97" t="s">
        <v>293</v>
      </c>
      <c r="J245" s="106" t="s">
        <v>294</v>
      </c>
      <c r="K245" s="98" t="s">
        <v>295</v>
      </c>
      <c r="L245" s="99" t="s">
        <v>474</v>
      </c>
      <c r="M245" s="135"/>
      <c r="N245" s="101"/>
      <c r="O245" s="135"/>
      <c r="P245" s="135"/>
      <c r="Q245" s="135"/>
      <c r="R245" s="103">
        <v>5063.71</v>
      </c>
      <c r="S245" s="135"/>
      <c r="T245" s="118"/>
      <c r="U245" s="136"/>
      <c r="V245" s="103">
        <v>5063.71</v>
      </c>
      <c r="W245" s="101"/>
      <c r="X245" s="98"/>
      <c r="Y245" s="128"/>
      <c r="Z245" s="125" t="s">
        <v>31</v>
      </c>
      <c r="AA245" s="126">
        <v>43900</v>
      </c>
      <c r="AB245" s="87" t="s">
        <v>435</v>
      </c>
    </row>
    <row r="246" ht="18" customHeight="1" spans="2:28">
      <c r="B246" s="99" t="s">
        <v>476</v>
      </c>
      <c r="C246" s="97">
        <v>247631504</v>
      </c>
      <c r="D246" s="97" t="s">
        <v>477</v>
      </c>
      <c r="E246" s="97">
        <v>17038923504</v>
      </c>
      <c r="F246" s="97" t="s">
        <v>27</v>
      </c>
      <c r="G246" s="97">
        <v>1000</v>
      </c>
      <c r="H246" s="97">
        <v>13545471531</v>
      </c>
      <c r="I246" s="97" t="s">
        <v>293</v>
      </c>
      <c r="J246" s="106" t="s">
        <v>294</v>
      </c>
      <c r="K246" s="98" t="s">
        <v>295</v>
      </c>
      <c r="L246" s="99" t="s">
        <v>476</v>
      </c>
      <c r="M246" s="135"/>
      <c r="N246" s="101"/>
      <c r="O246" s="135"/>
      <c r="P246" s="135"/>
      <c r="Q246" s="135"/>
      <c r="R246" s="103">
        <v>4863.49</v>
      </c>
      <c r="S246" s="135"/>
      <c r="T246" s="118"/>
      <c r="U246" s="136"/>
      <c r="V246" s="103">
        <v>4863.49</v>
      </c>
      <c r="W246" s="101"/>
      <c r="X246" s="98"/>
      <c r="Y246" s="128"/>
      <c r="Z246" s="125" t="s">
        <v>31</v>
      </c>
      <c r="AA246" s="126">
        <v>43900</v>
      </c>
      <c r="AB246" s="87" t="s">
        <v>435</v>
      </c>
    </row>
    <row r="247" ht="18" customHeight="1" spans="2:28">
      <c r="B247" s="99" t="s">
        <v>478</v>
      </c>
      <c r="C247" s="97">
        <v>853133835</v>
      </c>
      <c r="D247" s="97" t="s">
        <v>479</v>
      </c>
      <c r="E247" s="97">
        <v>17038924069</v>
      </c>
      <c r="F247" s="97" t="s">
        <v>27</v>
      </c>
      <c r="G247" s="97">
        <v>1000</v>
      </c>
      <c r="H247" s="97">
        <v>13545471531</v>
      </c>
      <c r="I247" s="97" t="s">
        <v>293</v>
      </c>
      <c r="J247" s="106" t="s">
        <v>294</v>
      </c>
      <c r="K247" s="98" t="s">
        <v>295</v>
      </c>
      <c r="L247" s="99" t="s">
        <v>478</v>
      </c>
      <c r="M247" s="135"/>
      <c r="N247" s="101"/>
      <c r="O247" s="135"/>
      <c r="P247" s="135"/>
      <c r="Q247" s="135"/>
      <c r="R247" s="103">
        <v>5064.25</v>
      </c>
      <c r="S247" s="135"/>
      <c r="T247" s="118"/>
      <c r="U247" s="136"/>
      <c r="V247" s="103">
        <v>5064.25</v>
      </c>
      <c r="W247" s="101"/>
      <c r="X247" s="98"/>
      <c r="Y247" s="128"/>
      <c r="Z247" s="125" t="s">
        <v>31</v>
      </c>
      <c r="AA247" s="126">
        <v>43900</v>
      </c>
      <c r="AB247" s="87" t="s">
        <v>435</v>
      </c>
    </row>
    <row r="248" ht="18" customHeight="1" spans="2:28">
      <c r="B248" s="99" t="s">
        <v>480</v>
      </c>
      <c r="C248" s="97">
        <v>674809405</v>
      </c>
      <c r="D248" s="97" t="s">
        <v>481</v>
      </c>
      <c r="E248" s="97">
        <v>17038923646</v>
      </c>
      <c r="F248" s="97" t="s">
        <v>27</v>
      </c>
      <c r="G248" s="97">
        <v>1000</v>
      </c>
      <c r="H248" s="97">
        <v>13545471531</v>
      </c>
      <c r="I248" s="97" t="s">
        <v>293</v>
      </c>
      <c r="J248" s="106" t="s">
        <v>294</v>
      </c>
      <c r="K248" s="98" t="s">
        <v>295</v>
      </c>
      <c r="L248" s="99" t="s">
        <v>480</v>
      </c>
      <c r="M248" s="135"/>
      <c r="N248" s="101"/>
      <c r="O248" s="135"/>
      <c r="P248" s="135"/>
      <c r="Q248" s="135"/>
      <c r="R248" s="103">
        <v>5065.26</v>
      </c>
      <c r="S248" s="135"/>
      <c r="T248" s="116"/>
      <c r="U248" s="135"/>
      <c r="V248" s="103">
        <v>5065.26</v>
      </c>
      <c r="W248" s="101"/>
      <c r="X248" s="98"/>
      <c r="Y248" s="128"/>
      <c r="Z248" s="125" t="s">
        <v>31</v>
      </c>
      <c r="AA248" s="126">
        <v>43900</v>
      </c>
      <c r="AB248" s="87" t="s">
        <v>435</v>
      </c>
    </row>
    <row r="249" ht="18" customHeight="1" spans="2:28">
      <c r="B249" s="99" t="s">
        <v>482</v>
      </c>
      <c r="C249" s="97">
        <v>324007276</v>
      </c>
      <c r="D249" s="97" t="s">
        <v>483</v>
      </c>
      <c r="E249" s="97">
        <v>17038923214</v>
      </c>
      <c r="F249" s="97" t="s">
        <v>27</v>
      </c>
      <c r="G249" s="97">
        <v>1000</v>
      </c>
      <c r="H249" s="97">
        <v>13545471531</v>
      </c>
      <c r="I249" s="97" t="s">
        <v>293</v>
      </c>
      <c r="J249" s="106" t="s">
        <v>294</v>
      </c>
      <c r="K249" s="98" t="s">
        <v>295</v>
      </c>
      <c r="L249" s="99" t="s">
        <v>482</v>
      </c>
      <c r="M249" s="135"/>
      <c r="N249" s="101"/>
      <c r="O249" s="135"/>
      <c r="P249" s="135"/>
      <c r="Q249" s="135"/>
      <c r="R249" s="103">
        <v>5066.78</v>
      </c>
      <c r="S249" s="135"/>
      <c r="T249" s="116"/>
      <c r="U249" s="135"/>
      <c r="V249" s="103">
        <v>5066.78</v>
      </c>
      <c r="W249" s="101"/>
      <c r="X249" s="98"/>
      <c r="Y249" s="128"/>
      <c r="Z249" s="125" t="s">
        <v>31</v>
      </c>
      <c r="AA249" s="126">
        <v>43900</v>
      </c>
      <c r="AB249" s="87" t="s">
        <v>435</v>
      </c>
    </row>
    <row r="250" ht="18" customHeight="1" spans="2:28">
      <c r="B250" s="96" t="s">
        <v>484</v>
      </c>
      <c r="C250" s="97">
        <v>496446224</v>
      </c>
      <c r="D250" s="97" t="s">
        <v>485</v>
      </c>
      <c r="E250" s="97">
        <v>16572872926</v>
      </c>
      <c r="F250" s="97" t="s">
        <v>27</v>
      </c>
      <c r="G250" s="97">
        <v>1000</v>
      </c>
      <c r="H250" s="97">
        <v>16602049418</v>
      </c>
      <c r="I250" s="97" t="s">
        <v>377</v>
      </c>
      <c r="J250" s="132" t="s">
        <v>109</v>
      </c>
      <c r="K250" s="98" t="s">
        <v>378</v>
      </c>
      <c r="L250" s="96" t="s">
        <v>484</v>
      </c>
      <c r="M250" s="101"/>
      <c r="N250" s="101"/>
      <c r="O250" s="101"/>
      <c r="P250" s="101"/>
      <c r="Q250" s="101"/>
      <c r="R250" s="103">
        <v>6751.95</v>
      </c>
      <c r="S250" s="101"/>
      <c r="T250" s="116"/>
      <c r="U250" s="101"/>
      <c r="V250" s="103">
        <v>6751.95</v>
      </c>
      <c r="W250" s="101"/>
      <c r="X250" s="116"/>
      <c r="Y250" s="128"/>
      <c r="Z250" s="125" t="s">
        <v>31</v>
      </c>
      <c r="AA250" s="126">
        <v>43902</v>
      </c>
      <c r="AB250" s="87" t="s">
        <v>435</v>
      </c>
    </row>
    <row r="251" ht="18" customHeight="1" spans="2:28">
      <c r="B251" s="96" t="s">
        <v>486</v>
      </c>
      <c r="C251" s="97">
        <v>242513353</v>
      </c>
      <c r="D251" s="97" t="s">
        <v>487</v>
      </c>
      <c r="E251" s="97">
        <v>16572877616</v>
      </c>
      <c r="F251" s="97" t="s">
        <v>27</v>
      </c>
      <c r="G251" s="97">
        <v>1000</v>
      </c>
      <c r="H251" s="97">
        <v>16602049418</v>
      </c>
      <c r="I251" s="97" t="s">
        <v>377</v>
      </c>
      <c r="J251" s="132" t="s">
        <v>109</v>
      </c>
      <c r="K251" s="98" t="s">
        <v>378</v>
      </c>
      <c r="L251" s="96" t="s">
        <v>486</v>
      </c>
      <c r="M251" s="101"/>
      <c r="N251" s="101"/>
      <c r="O251" s="101"/>
      <c r="P251" s="101"/>
      <c r="Q251" s="101"/>
      <c r="R251" s="103">
        <v>5456.91</v>
      </c>
      <c r="S251" s="101"/>
      <c r="T251" s="116"/>
      <c r="U251" s="101"/>
      <c r="V251" s="103">
        <v>5456.91</v>
      </c>
      <c r="W251" s="101"/>
      <c r="X251" s="116"/>
      <c r="Y251" s="128"/>
      <c r="Z251" s="125" t="s">
        <v>31</v>
      </c>
      <c r="AA251" s="126">
        <v>43902</v>
      </c>
      <c r="AB251" s="87" t="s">
        <v>435</v>
      </c>
    </row>
    <row r="252" ht="18" customHeight="1" spans="2:28">
      <c r="B252" s="96" t="s">
        <v>488</v>
      </c>
      <c r="C252" s="97">
        <v>638596796</v>
      </c>
      <c r="D252" s="97" t="s">
        <v>489</v>
      </c>
      <c r="E252" s="97">
        <v>16572879513</v>
      </c>
      <c r="F252" s="97" t="s">
        <v>27</v>
      </c>
      <c r="G252" s="97">
        <v>1000</v>
      </c>
      <c r="H252" s="97">
        <v>16602049418</v>
      </c>
      <c r="I252" s="97" t="s">
        <v>377</v>
      </c>
      <c r="J252" s="132" t="s">
        <v>109</v>
      </c>
      <c r="K252" s="98" t="s">
        <v>378</v>
      </c>
      <c r="L252" s="96" t="s">
        <v>488</v>
      </c>
      <c r="M252" s="101"/>
      <c r="N252" s="101"/>
      <c r="O252" s="101"/>
      <c r="P252" s="101"/>
      <c r="Q252" s="101"/>
      <c r="R252" s="103">
        <v>6152.47</v>
      </c>
      <c r="S252" s="101"/>
      <c r="T252" s="116"/>
      <c r="U252" s="101"/>
      <c r="V252" s="103">
        <v>6152.47</v>
      </c>
      <c r="W252" s="101"/>
      <c r="X252" s="116"/>
      <c r="Y252" s="128"/>
      <c r="Z252" s="125" t="s">
        <v>31</v>
      </c>
      <c r="AA252" s="126">
        <v>43902</v>
      </c>
      <c r="AB252" s="87" t="s">
        <v>435</v>
      </c>
    </row>
    <row r="253" ht="18" customHeight="1" spans="2:28">
      <c r="B253" s="96" t="s">
        <v>490</v>
      </c>
      <c r="C253" s="97">
        <v>843297059</v>
      </c>
      <c r="D253" s="97" t="s">
        <v>491</v>
      </c>
      <c r="E253" s="97">
        <v>16572877630</v>
      </c>
      <c r="F253" s="97" t="s">
        <v>27</v>
      </c>
      <c r="G253" s="97">
        <v>1000</v>
      </c>
      <c r="H253" s="97">
        <v>17520439418</v>
      </c>
      <c r="I253" s="97" t="s">
        <v>377</v>
      </c>
      <c r="J253" s="104" t="s">
        <v>285</v>
      </c>
      <c r="K253" s="98" t="s">
        <v>378</v>
      </c>
      <c r="L253" s="96" t="s">
        <v>490</v>
      </c>
      <c r="M253" s="101"/>
      <c r="N253" s="101"/>
      <c r="O253" s="101"/>
      <c r="P253" s="101"/>
      <c r="Q253" s="101"/>
      <c r="R253" s="103">
        <v>4965.74</v>
      </c>
      <c r="S253" s="101"/>
      <c r="T253" s="116"/>
      <c r="U253" s="101"/>
      <c r="V253" s="103">
        <v>4965.74</v>
      </c>
      <c r="W253" s="101"/>
      <c r="X253" s="116"/>
      <c r="Y253" s="128"/>
      <c r="Z253" s="125" t="s">
        <v>31</v>
      </c>
      <c r="AA253" s="126">
        <v>43902</v>
      </c>
      <c r="AB253" s="87" t="s">
        <v>435</v>
      </c>
    </row>
    <row r="254" ht="18" customHeight="1" spans="2:28">
      <c r="B254" s="96" t="s">
        <v>492</v>
      </c>
      <c r="C254" s="97">
        <v>972814908</v>
      </c>
      <c r="D254" s="97" t="s">
        <v>493</v>
      </c>
      <c r="E254" s="97">
        <v>16572877632</v>
      </c>
      <c r="F254" s="97" t="s">
        <v>27</v>
      </c>
      <c r="G254" s="97">
        <v>1000</v>
      </c>
      <c r="H254" s="97">
        <v>17520439418</v>
      </c>
      <c r="I254" s="97" t="s">
        <v>377</v>
      </c>
      <c r="J254" s="104" t="s">
        <v>285</v>
      </c>
      <c r="K254" s="98" t="s">
        <v>378</v>
      </c>
      <c r="L254" s="96" t="s">
        <v>492</v>
      </c>
      <c r="M254" s="101"/>
      <c r="N254" s="101"/>
      <c r="O254" s="101"/>
      <c r="P254" s="101"/>
      <c r="Q254" s="101"/>
      <c r="R254" s="103">
        <v>4867.96</v>
      </c>
      <c r="S254" s="101"/>
      <c r="T254" s="116"/>
      <c r="U254" s="101"/>
      <c r="V254" s="103">
        <v>4867.96</v>
      </c>
      <c r="W254" s="101"/>
      <c r="X254" s="116"/>
      <c r="Y254" s="128"/>
      <c r="Z254" s="125" t="s">
        <v>31</v>
      </c>
      <c r="AA254" s="126">
        <v>43902</v>
      </c>
      <c r="AB254" s="87" t="s">
        <v>435</v>
      </c>
    </row>
    <row r="255" ht="18" customHeight="1" spans="2:28">
      <c r="B255" s="96" t="s">
        <v>496</v>
      </c>
      <c r="C255" s="97">
        <v>643193889</v>
      </c>
      <c r="D255" s="97" t="s">
        <v>497</v>
      </c>
      <c r="E255" s="97">
        <v>17135329841</v>
      </c>
      <c r="F255" s="97" t="s">
        <v>27</v>
      </c>
      <c r="G255" s="97">
        <v>1000</v>
      </c>
      <c r="H255" s="97">
        <v>17720254512</v>
      </c>
      <c r="I255" s="97" t="s">
        <v>253</v>
      </c>
      <c r="J255" s="106" t="s">
        <v>294</v>
      </c>
      <c r="K255" s="98" t="s">
        <v>254</v>
      </c>
      <c r="L255" s="96" t="s">
        <v>496</v>
      </c>
      <c r="M255" s="101"/>
      <c r="N255" s="101"/>
      <c r="O255" s="101"/>
      <c r="P255" s="101"/>
      <c r="Q255" s="101"/>
      <c r="R255" s="103">
        <v>5848.68</v>
      </c>
      <c r="S255" s="101"/>
      <c r="T255" s="116"/>
      <c r="U255" s="101"/>
      <c r="V255" s="103">
        <v>5848.68</v>
      </c>
      <c r="W255" s="101"/>
      <c r="X255" s="116"/>
      <c r="Y255" s="128"/>
      <c r="Z255" s="125" t="s">
        <v>31</v>
      </c>
      <c r="AA255" s="126">
        <v>43902</v>
      </c>
      <c r="AB255" s="87" t="s">
        <v>435</v>
      </c>
    </row>
    <row r="256" ht="18" customHeight="1" spans="2:28">
      <c r="B256" s="96" t="s">
        <v>498</v>
      </c>
      <c r="C256" s="97">
        <v>207263451</v>
      </c>
      <c r="D256" s="97" t="s">
        <v>499</v>
      </c>
      <c r="E256" s="97">
        <v>17192712486</v>
      </c>
      <c r="F256" s="97" t="s">
        <v>27</v>
      </c>
      <c r="G256" s="97">
        <v>1000</v>
      </c>
      <c r="H256" s="97">
        <v>17720254512</v>
      </c>
      <c r="I256" s="97" t="s">
        <v>253</v>
      </c>
      <c r="J256" s="106" t="s">
        <v>294</v>
      </c>
      <c r="K256" s="98" t="s">
        <v>254</v>
      </c>
      <c r="L256" s="96" t="s">
        <v>498</v>
      </c>
      <c r="M256" s="101"/>
      <c r="N256" s="101"/>
      <c r="O256" s="101"/>
      <c r="P256" s="101"/>
      <c r="Q256" s="101"/>
      <c r="R256" s="103">
        <v>4865.76</v>
      </c>
      <c r="S256" s="101"/>
      <c r="T256" s="116"/>
      <c r="U256" s="101"/>
      <c r="V256" s="103">
        <v>4865.76</v>
      </c>
      <c r="W256" s="101"/>
      <c r="X256" s="116"/>
      <c r="Y256" s="128"/>
      <c r="Z256" s="125" t="s">
        <v>500</v>
      </c>
      <c r="AA256" s="126">
        <v>43913</v>
      </c>
      <c r="AB256" s="87" t="s">
        <v>435</v>
      </c>
    </row>
    <row r="257" ht="18" customHeight="1" spans="2:28">
      <c r="B257" s="96" t="s">
        <v>501</v>
      </c>
      <c r="C257" s="97">
        <v>841879018</v>
      </c>
      <c r="D257" s="97" t="s">
        <v>502</v>
      </c>
      <c r="E257" s="97">
        <v>16572209058</v>
      </c>
      <c r="F257" s="97" t="s">
        <v>27</v>
      </c>
      <c r="G257" s="97">
        <v>1000</v>
      </c>
      <c r="H257" s="97">
        <v>17720254512</v>
      </c>
      <c r="I257" s="97" t="s">
        <v>253</v>
      </c>
      <c r="J257" s="106" t="s">
        <v>294</v>
      </c>
      <c r="K257" s="98" t="s">
        <v>254</v>
      </c>
      <c r="L257" s="96" t="s">
        <v>501</v>
      </c>
      <c r="M257" s="101"/>
      <c r="N257" s="101"/>
      <c r="O257" s="101"/>
      <c r="P257" s="101"/>
      <c r="Q257" s="101"/>
      <c r="R257" s="103">
        <v>5065.55</v>
      </c>
      <c r="S257" s="101"/>
      <c r="T257" s="116"/>
      <c r="U257" s="101"/>
      <c r="V257" s="103">
        <v>5065.55</v>
      </c>
      <c r="W257" s="101"/>
      <c r="X257" s="116"/>
      <c r="Y257" s="128"/>
      <c r="Z257" s="125" t="s">
        <v>31</v>
      </c>
      <c r="AA257" s="126">
        <v>43902</v>
      </c>
      <c r="AB257" s="87" t="s">
        <v>435</v>
      </c>
    </row>
    <row r="258" ht="18" customHeight="1" spans="2:28">
      <c r="B258" s="96" t="s">
        <v>503</v>
      </c>
      <c r="C258" s="97">
        <v>254304657</v>
      </c>
      <c r="D258" s="97" t="s">
        <v>504</v>
      </c>
      <c r="E258" s="97">
        <v>16572203709</v>
      </c>
      <c r="F258" s="97" t="s">
        <v>27</v>
      </c>
      <c r="G258" s="97">
        <v>1000</v>
      </c>
      <c r="H258" s="97">
        <v>17720254512</v>
      </c>
      <c r="I258" s="97" t="s">
        <v>253</v>
      </c>
      <c r="J258" s="106" t="s">
        <v>294</v>
      </c>
      <c r="K258" s="98" t="s">
        <v>254</v>
      </c>
      <c r="L258" s="96" t="s">
        <v>503</v>
      </c>
      <c r="M258" s="101"/>
      <c r="N258" s="101"/>
      <c r="O258" s="101"/>
      <c r="P258" s="101"/>
      <c r="Q258" s="101"/>
      <c r="R258" s="103">
        <v>5063.91</v>
      </c>
      <c r="S258" s="101"/>
      <c r="T258" s="116"/>
      <c r="U258" s="101"/>
      <c r="V258" s="103">
        <v>5063.91</v>
      </c>
      <c r="W258" s="101"/>
      <c r="X258" s="116"/>
      <c r="Y258" s="128"/>
      <c r="Z258" s="125" t="s">
        <v>31</v>
      </c>
      <c r="AA258" s="126">
        <v>43902</v>
      </c>
      <c r="AB258" s="87" t="s">
        <v>435</v>
      </c>
    </row>
    <row r="259" ht="18" customHeight="1" spans="2:28">
      <c r="B259" s="96" t="s">
        <v>505</v>
      </c>
      <c r="C259" s="97">
        <v>363727659</v>
      </c>
      <c r="D259" s="97" t="s">
        <v>506</v>
      </c>
      <c r="E259" s="97">
        <v>16572203713</v>
      </c>
      <c r="F259" s="97" t="s">
        <v>27</v>
      </c>
      <c r="G259" s="97">
        <v>1000</v>
      </c>
      <c r="H259" s="97">
        <v>17720254512</v>
      </c>
      <c r="I259" s="97" t="s">
        <v>253</v>
      </c>
      <c r="J259" s="102" t="s">
        <v>103</v>
      </c>
      <c r="K259" s="98" t="s">
        <v>254</v>
      </c>
      <c r="L259" s="96" t="s">
        <v>505</v>
      </c>
      <c r="M259" s="101"/>
      <c r="N259" s="101"/>
      <c r="O259" s="101"/>
      <c r="P259" s="101"/>
      <c r="Q259" s="101"/>
      <c r="R259" s="103">
        <v>4868.13</v>
      </c>
      <c r="S259" s="101"/>
      <c r="T259" s="116"/>
      <c r="U259" s="101"/>
      <c r="V259" s="103">
        <v>4868.13</v>
      </c>
      <c r="W259" s="101"/>
      <c r="X259" s="116"/>
      <c r="Y259" s="128"/>
      <c r="Z259" s="125" t="s">
        <v>31</v>
      </c>
      <c r="AA259" s="126">
        <v>43902</v>
      </c>
      <c r="AB259" s="87" t="s">
        <v>435</v>
      </c>
    </row>
    <row r="260" ht="18" customHeight="1" spans="2:28">
      <c r="B260" s="96" t="s">
        <v>507</v>
      </c>
      <c r="C260" s="97">
        <v>974498951</v>
      </c>
      <c r="D260" s="97" t="s">
        <v>508</v>
      </c>
      <c r="E260" s="97">
        <v>16572203192</v>
      </c>
      <c r="F260" s="97" t="s">
        <v>27</v>
      </c>
      <c r="G260" s="97">
        <v>1000</v>
      </c>
      <c r="H260" s="97">
        <v>17720254512</v>
      </c>
      <c r="I260" s="97" t="s">
        <v>253</v>
      </c>
      <c r="J260" s="102" t="s">
        <v>103</v>
      </c>
      <c r="K260" s="98" t="s">
        <v>254</v>
      </c>
      <c r="L260" s="96" t="s">
        <v>507</v>
      </c>
      <c r="M260" s="101"/>
      <c r="N260" s="101"/>
      <c r="O260" s="101"/>
      <c r="P260" s="101"/>
      <c r="Q260" s="101"/>
      <c r="R260" s="103">
        <v>5647.41</v>
      </c>
      <c r="S260" s="101"/>
      <c r="T260" s="116"/>
      <c r="U260" s="101"/>
      <c r="V260" s="103">
        <v>5647.41</v>
      </c>
      <c r="W260" s="101"/>
      <c r="X260" s="116"/>
      <c r="Y260" s="128"/>
      <c r="Z260" s="125" t="s">
        <v>31</v>
      </c>
      <c r="AA260" s="126">
        <v>43902</v>
      </c>
      <c r="AB260" s="87" t="s">
        <v>435</v>
      </c>
    </row>
    <row r="261" ht="18" customHeight="1" spans="2:28">
      <c r="B261" s="96" t="s">
        <v>509</v>
      </c>
      <c r="C261" s="97">
        <v>887096517</v>
      </c>
      <c r="D261" s="97" t="s">
        <v>510</v>
      </c>
      <c r="E261" s="97">
        <v>17135327421</v>
      </c>
      <c r="F261" s="97" t="s">
        <v>27</v>
      </c>
      <c r="G261" s="97">
        <v>1000</v>
      </c>
      <c r="H261" s="97">
        <v>17720254512</v>
      </c>
      <c r="I261" s="97" t="s">
        <v>253</v>
      </c>
      <c r="J261" s="102" t="s">
        <v>103</v>
      </c>
      <c r="K261" s="98" t="s">
        <v>254</v>
      </c>
      <c r="L261" s="96" t="s">
        <v>509</v>
      </c>
      <c r="M261" s="101"/>
      <c r="N261" s="101"/>
      <c r="O261" s="101"/>
      <c r="P261" s="101"/>
      <c r="Q261" s="101"/>
      <c r="R261" s="103">
        <v>4965.89</v>
      </c>
      <c r="S261" s="101"/>
      <c r="T261" s="116"/>
      <c r="U261" s="101"/>
      <c r="V261" s="103">
        <v>4965.89</v>
      </c>
      <c r="W261" s="101"/>
      <c r="X261" s="116"/>
      <c r="Y261" s="128"/>
      <c r="Z261" s="125" t="s">
        <v>31</v>
      </c>
      <c r="AA261" s="126">
        <v>43902</v>
      </c>
      <c r="AB261" s="87" t="s">
        <v>435</v>
      </c>
    </row>
    <row r="262" ht="18" customHeight="1" spans="2:28">
      <c r="B262" s="96" t="s">
        <v>511</v>
      </c>
      <c r="C262" s="97">
        <v>653713978</v>
      </c>
      <c r="D262" s="97" t="s">
        <v>512</v>
      </c>
      <c r="E262" s="97">
        <v>16741725516</v>
      </c>
      <c r="F262" s="97" t="s">
        <v>27</v>
      </c>
      <c r="G262" s="97">
        <v>1000</v>
      </c>
      <c r="H262" s="97">
        <v>18327671812</v>
      </c>
      <c r="I262" s="97" t="s">
        <v>247</v>
      </c>
      <c r="J262" s="100" t="s">
        <v>29</v>
      </c>
      <c r="K262" s="98" t="s">
        <v>298</v>
      </c>
      <c r="L262" s="96" t="s">
        <v>511</v>
      </c>
      <c r="M262" s="101"/>
      <c r="N262" s="101"/>
      <c r="O262" s="103"/>
      <c r="P262" s="103"/>
      <c r="Q262" s="103"/>
      <c r="R262" s="103">
        <v>5363.28</v>
      </c>
      <c r="S262" s="101"/>
      <c r="T262" s="118"/>
      <c r="U262" s="101"/>
      <c r="V262" s="103">
        <v>5363.28</v>
      </c>
      <c r="W262" s="101"/>
      <c r="X262" s="119"/>
      <c r="Y262" s="128"/>
      <c r="Z262" s="125" t="s">
        <v>31</v>
      </c>
      <c r="AA262" s="126">
        <v>43900</v>
      </c>
      <c r="AB262" s="87" t="s">
        <v>435</v>
      </c>
    </row>
    <row r="263" ht="18" customHeight="1" spans="2:28">
      <c r="B263" s="96" t="s">
        <v>513</v>
      </c>
      <c r="C263" s="98">
        <v>339882680</v>
      </c>
      <c r="D263" s="98" t="s">
        <v>514</v>
      </c>
      <c r="E263" s="97">
        <v>16741725265</v>
      </c>
      <c r="F263" s="97" t="s">
        <v>27</v>
      </c>
      <c r="G263" s="97">
        <v>1000</v>
      </c>
      <c r="H263" s="97">
        <v>13545445297</v>
      </c>
      <c r="I263" s="97" t="s">
        <v>313</v>
      </c>
      <c r="J263" s="100" t="s">
        <v>29</v>
      </c>
      <c r="K263" s="98" t="s">
        <v>314</v>
      </c>
      <c r="L263" s="96" t="s">
        <v>513</v>
      </c>
      <c r="M263" s="101"/>
      <c r="N263" s="101"/>
      <c r="O263" s="103"/>
      <c r="P263" s="103"/>
      <c r="Q263" s="103"/>
      <c r="R263" s="103">
        <v>9830.97</v>
      </c>
      <c r="S263" s="105"/>
      <c r="T263" s="116"/>
      <c r="U263" s="136"/>
      <c r="V263" s="103">
        <v>9830.97</v>
      </c>
      <c r="W263" s="101"/>
      <c r="X263" s="116"/>
      <c r="Y263" s="128"/>
      <c r="Z263" s="125" t="s">
        <v>31</v>
      </c>
      <c r="AA263" s="126">
        <v>43900</v>
      </c>
      <c r="AB263" s="87" t="s">
        <v>435</v>
      </c>
    </row>
    <row r="264" ht="18" customHeight="1" spans="2:28">
      <c r="B264" s="96" t="s">
        <v>515</v>
      </c>
      <c r="C264" s="98" t="s">
        <v>516</v>
      </c>
      <c r="D264" s="98" t="s">
        <v>517</v>
      </c>
      <c r="E264" s="97">
        <v>16741725255</v>
      </c>
      <c r="F264" s="97" t="s">
        <v>27</v>
      </c>
      <c r="G264" s="97">
        <v>1000</v>
      </c>
      <c r="H264" s="97">
        <v>13545445297</v>
      </c>
      <c r="I264" s="97" t="s">
        <v>313</v>
      </c>
      <c r="J264" s="104" t="s">
        <v>285</v>
      </c>
      <c r="K264" s="98" t="s">
        <v>314</v>
      </c>
      <c r="L264" s="96" t="s">
        <v>515</v>
      </c>
      <c r="M264" s="101"/>
      <c r="N264" s="101"/>
      <c r="O264" s="103"/>
      <c r="P264" s="103"/>
      <c r="Q264" s="103"/>
      <c r="R264" s="103">
        <v>9727.64</v>
      </c>
      <c r="S264" s="105"/>
      <c r="T264" s="116"/>
      <c r="U264" s="136"/>
      <c r="V264" s="103">
        <v>9727.64</v>
      </c>
      <c r="W264" s="101"/>
      <c r="X264" s="116"/>
      <c r="Y264" s="128"/>
      <c r="Z264" s="125" t="s">
        <v>31</v>
      </c>
      <c r="AA264" s="126">
        <v>43900</v>
      </c>
      <c r="AB264" s="87" t="s">
        <v>435</v>
      </c>
    </row>
    <row r="265" ht="18" customHeight="1" spans="2:28">
      <c r="B265" s="96" t="s">
        <v>518</v>
      </c>
      <c r="C265" s="98">
        <v>382428392</v>
      </c>
      <c r="D265" s="98" t="s">
        <v>519</v>
      </c>
      <c r="E265" s="97">
        <v>16741725279</v>
      </c>
      <c r="F265" s="97" t="s">
        <v>27</v>
      </c>
      <c r="G265" s="97">
        <v>1000</v>
      </c>
      <c r="H265" s="97">
        <v>13545445297</v>
      </c>
      <c r="I265" s="97" t="s">
        <v>313</v>
      </c>
      <c r="J265" s="104" t="s">
        <v>285</v>
      </c>
      <c r="K265" s="98" t="s">
        <v>314</v>
      </c>
      <c r="L265" s="96" t="s">
        <v>518</v>
      </c>
      <c r="M265" s="101"/>
      <c r="N265" s="101"/>
      <c r="O265" s="103"/>
      <c r="P265" s="103"/>
      <c r="Q265" s="103"/>
      <c r="R265" s="103">
        <v>9925.76</v>
      </c>
      <c r="S265" s="105"/>
      <c r="T265" s="116"/>
      <c r="U265" s="136"/>
      <c r="V265" s="103">
        <v>9925.76</v>
      </c>
      <c r="W265" s="101"/>
      <c r="X265" s="116"/>
      <c r="Y265" s="128"/>
      <c r="Z265" s="125" t="s">
        <v>31</v>
      </c>
      <c r="AA265" s="126">
        <v>43900</v>
      </c>
      <c r="AB265" s="87" t="s">
        <v>435</v>
      </c>
    </row>
    <row r="266" ht="18" customHeight="1" spans="2:28">
      <c r="B266" s="96" t="s">
        <v>520</v>
      </c>
      <c r="C266" s="97">
        <v>320857164</v>
      </c>
      <c r="D266" s="97" t="s">
        <v>521</v>
      </c>
      <c r="E266" s="97">
        <v>17192711069</v>
      </c>
      <c r="F266" s="97" t="s">
        <v>27</v>
      </c>
      <c r="G266" s="97">
        <v>1000</v>
      </c>
      <c r="H266" s="97">
        <v>13545476959</v>
      </c>
      <c r="I266" s="97" t="s">
        <v>265</v>
      </c>
      <c r="J266" s="102" t="s">
        <v>103</v>
      </c>
      <c r="K266" s="98" t="s">
        <v>266</v>
      </c>
      <c r="L266" s="96" t="s">
        <v>520</v>
      </c>
      <c r="M266" s="135"/>
      <c r="N266" s="101"/>
      <c r="O266" s="135"/>
      <c r="P266" s="135"/>
      <c r="Q266" s="135"/>
      <c r="R266" s="103">
        <v>10023.17</v>
      </c>
      <c r="S266" s="135"/>
      <c r="T266" s="116"/>
      <c r="U266" s="101"/>
      <c r="V266" s="103">
        <v>10023.17</v>
      </c>
      <c r="W266" s="101"/>
      <c r="X266" s="98"/>
      <c r="Y266" s="128"/>
      <c r="Z266" s="125" t="s">
        <v>31</v>
      </c>
      <c r="AA266" s="126">
        <v>43913</v>
      </c>
      <c r="AB266" s="87" t="s">
        <v>522</v>
      </c>
    </row>
    <row r="267" ht="18" customHeight="1" spans="2:28">
      <c r="B267" s="96" t="s">
        <v>523</v>
      </c>
      <c r="C267" s="97">
        <v>187519589</v>
      </c>
      <c r="D267" s="97" t="s">
        <v>524</v>
      </c>
      <c r="E267" s="97">
        <v>17192711129</v>
      </c>
      <c r="F267" s="97" t="s">
        <v>27</v>
      </c>
      <c r="G267" s="97">
        <v>1000</v>
      </c>
      <c r="H267" s="97">
        <v>13545476959</v>
      </c>
      <c r="I267" s="97" t="s">
        <v>265</v>
      </c>
      <c r="J267" s="102" t="s">
        <v>103</v>
      </c>
      <c r="K267" s="98" t="s">
        <v>266</v>
      </c>
      <c r="L267" s="96" t="s">
        <v>523</v>
      </c>
      <c r="M267" s="135"/>
      <c r="N267" s="101"/>
      <c r="O267" s="135"/>
      <c r="P267" s="135"/>
      <c r="Q267" s="135"/>
      <c r="R267" s="103">
        <v>9819.65</v>
      </c>
      <c r="S267" s="135"/>
      <c r="T267" s="116"/>
      <c r="U267" s="101"/>
      <c r="V267" s="103">
        <v>9819.65</v>
      </c>
      <c r="W267" s="101"/>
      <c r="X267" s="98"/>
      <c r="Y267" s="128"/>
      <c r="Z267" s="125" t="s">
        <v>31</v>
      </c>
      <c r="AA267" s="126">
        <v>43913</v>
      </c>
      <c r="AB267" s="87" t="s">
        <v>522</v>
      </c>
    </row>
    <row r="268" ht="18" customHeight="1" spans="2:28">
      <c r="B268" s="96" t="s">
        <v>525</v>
      </c>
      <c r="C268" s="97">
        <v>993583686</v>
      </c>
      <c r="D268" s="97" t="s">
        <v>526</v>
      </c>
      <c r="E268" s="97">
        <v>17192711294</v>
      </c>
      <c r="F268" s="97" t="s">
        <v>27</v>
      </c>
      <c r="G268" s="97">
        <v>1000</v>
      </c>
      <c r="H268" s="97">
        <v>13545476959</v>
      </c>
      <c r="I268" s="97" t="s">
        <v>265</v>
      </c>
      <c r="J268" s="102" t="s">
        <v>103</v>
      </c>
      <c r="K268" s="98" t="s">
        <v>266</v>
      </c>
      <c r="L268" s="96" t="s">
        <v>525</v>
      </c>
      <c r="M268" s="135"/>
      <c r="N268" s="101"/>
      <c r="O268" s="135"/>
      <c r="P268" s="135"/>
      <c r="Q268" s="135"/>
      <c r="R268" s="103">
        <v>11341.44</v>
      </c>
      <c r="S268" s="135"/>
      <c r="T268" s="116"/>
      <c r="U268" s="101"/>
      <c r="V268" s="103">
        <v>11341.44</v>
      </c>
      <c r="W268" s="101"/>
      <c r="X268" s="98"/>
      <c r="Y268" s="128"/>
      <c r="Z268" s="125" t="s">
        <v>31</v>
      </c>
      <c r="AA268" s="126">
        <v>43913</v>
      </c>
      <c r="AB268" s="87" t="s">
        <v>522</v>
      </c>
    </row>
    <row r="269" s="1" customFormat="1" ht="18" customHeight="1" spans="2:28">
      <c r="B269" s="96" t="s">
        <v>527</v>
      </c>
      <c r="C269" s="97">
        <v>643544272</v>
      </c>
      <c r="D269" s="97" t="s">
        <v>528</v>
      </c>
      <c r="E269" s="97">
        <v>17192714563</v>
      </c>
      <c r="F269" s="97" t="s">
        <v>27</v>
      </c>
      <c r="G269" s="97">
        <v>1000</v>
      </c>
      <c r="H269" s="97">
        <v>18672882330</v>
      </c>
      <c r="I269" s="97" t="s">
        <v>361</v>
      </c>
      <c r="J269" s="133" t="s">
        <v>367</v>
      </c>
      <c r="K269" s="98" t="s">
        <v>362</v>
      </c>
      <c r="L269" s="96" t="s">
        <v>527</v>
      </c>
      <c r="M269" s="135"/>
      <c r="N269" s="101"/>
      <c r="O269" s="135"/>
      <c r="P269" s="135"/>
      <c r="Q269" s="135"/>
      <c r="R269" s="103">
        <v>10028.05</v>
      </c>
      <c r="S269" s="135"/>
      <c r="T269" s="116"/>
      <c r="U269" s="101"/>
      <c r="V269" s="103">
        <v>10028.05</v>
      </c>
      <c r="W269" s="101"/>
      <c r="X269" s="98"/>
      <c r="Y269" s="128"/>
      <c r="Z269" s="125" t="s">
        <v>31</v>
      </c>
      <c r="AA269" s="126">
        <v>43913</v>
      </c>
      <c r="AB269" s="87" t="s">
        <v>522</v>
      </c>
    </row>
    <row r="270" ht="18" customHeight="1" spans="2:28">
      <c r="B270" s="99" t="s">
        <v>529</v>
      </c>
      <c r="C270" s="97">
        <v>526772211</v>
      </c>
      <c r="D270" s="97" t="s">
        <v>530</v>
      </c>
      <c r="E270" s="97">
        <v>16741725464</v>
      </c>
      <c r="F270" s="97" t="s">
        <v>27</v>
      </c>
      <c r="G270" s="97">
        <v>1000</v>
      </c>
      <c r="H270" s="97">
        <v>13545472582</v>
      </c>
      <c r="I270" s="97" t="s">
        <v>370</v>
      </c>
      <c r="J270" s="104" t="s">
        <v>285</v>
      </c>
      <c r="K270" s="98" t="s">
        <v>371</v>
      </c>
      <c r="L270" s="99" t="s">
        <v>529</v>
      </c>
      <c r="M270" s="135"/>
      <c r="N270" s="101"/>
      <c r="O270" s="135"/>
      <c r="P270" s="135"/>
      <c r="Q270" s="135"/>
      <c r="R270" s="103">
        <v>9829.08</v>
      </c>
      <c r="S270" s="135"/>
      <c r="T270" s="116"/>
      <c r="U270" s="101"/>
      <c r="V270" s="103">
        <v>9829.08</v>
      </c>
      <c r="W270" s="101"/>
      <c r="X270" s="98"/>
      <c r="Y270" s="128"/>
      <c r="Z270" s="125" t="s">
        <v>31</v>
      </c>
      <c r="AA270" s="126">
        <v>43902</v>
      </c>
      <c r="AB270" s="87" t="s">
        <v>522</v>
      </c>
    </row>
    <row r="271" ht="18" customHeight="1" spans="2:28">
      <c r="B271" s="99" t="s">
        <v>531</v>
      </c>
      <c r="C271" s="97">
        <v>174113974</v>
      </c>
      <c r="D271" s="97" t="s">
        <v>532</v>
      </c>
      <c r="E271" s="97">
        <v>16741725471</v>
      </c>
      <c r="F271" s="97" t="s">
        <v>27</v>
      </c>
      <c r="G271" s="97">
        <v>1000</v>
      </c>
      <c r="H271" s="97">
        <v>13545472582</v>
      </c>
      <c r="I271" s="97" t="s">
        <v>370</v>
      </c>
      <c r="J271" s="104" t="s">
        <v>285</v>
      </c>
      <c r="K271" s="98" t="s">
        <v>371</v>
      </c>
      <c r="L271" s="99" t="s">
        <v>531</v>
      </c>
      <c r="M271" s="135"/>
      <c r="N271" s="101"/>
      <c r="O271" s="135"/>
      <c r="P271" s="135"/>
      <c r="Q271" s="135"/>
      <c r="R271" s="103">
        <v>9727.22</v>
      </c>
      <c r="S271" s="135"/>
      <c r="T271" s="116"/>
      <c r="U271" s="101"/>
      <c r="V271" s="103">
        <v>9727.22</v>
      </c>
      <c r="W271" s="101"/>
      <c r="X271" s="98"/>
      <c r="Y271" s="128"/>
      <c r="Z271" s="125" t="s">
        <v>31</v>
      </c>
      <c r="AA271" s="126">
        <v>43902</v>
      </c>
      <c r="AB271" s="87" t="s">
        <v>522</v>
      </c>
    </row>
    <row r="272" ht="18" customHeight="1" spans="2:28">
      <c r="B272" s="99" t="s">
        <v>533</v>
      </c>
      <c r="C272" s="97">
        <v>908474893</v>
      </c>
      <c r="D272" s="97" t="s">
        <v>534</v>
      </c>
      <c r="E272" s="97">
        <v>17038923048</v>
      </c>
      <c r="F272" s="97" t="s">
        <v>27</v>
      </c>
      <c r="G272" s="97">
        <v>1000</v>
      </c>
      <c r="H272" s="97">
        <v>13545471531</v>
      </c>
      <c r="I272" s="97" t="s">
        <v>293</v>
      </c>
      <c r="J272" s="106" t="s">
        <v>294</v>
      </c>
      <c r="K272" s="98" t="s">
        <v>295</v>
      </c>
      <c r="L272" s="99" t="s">
        <v>533</v>
      </c>
      <c r="M272" s="135"/>
      <c r="N272" s="101"/>
      <c r="O272" s="135"/>
      <c r="P272" s="135"/>
      <c r="Q272" s="135"/>
      <c r="R272" s="103">
        <v>4862.51</v>
      </c>
      <c r="S272" s="135"/>
      <c r="T272" s="116"/>
      <c r="U272" s="101"/>
      <c r="V272" s="103">
        <v>4862.51</v>
      </c>
      <c r="W272" s="101"/>
      <c r="X272" s="98"/>
      <c r="Y272" s="128"/>
      <c r="Z272" s="125" t="s">
        <v>31</v>
      </c>
      <c r="AA272" s="126">
        <v>43900</v>
      </c>
      <c r="AB272" s="87" t="s">
        <v>522</v>
      </c>
    </row>
    <row r="273" ht="18" customHeight="1" spans="2:28">
      <c r="B273" s="99" t="s">
        <v>535</v>
      </c>
      <c r="C273" s="97">
        <v>595314724</v>
      </c>
      <c r="D273" s="97" t="s">
        <v>536</v>
      </c>
      <c r="E273" s="97">
        <v>17038924071</v>
      </c>
      <c r="F273" s="97" t="s">
        <v>27</v>
      </c>
      <c r="G273" s="97">
        <v>1000</v>
      </c>
      <c r="H273" s="97">
        <v>13545471531</v>
      </c>
      <c r="I273" s="97" t="s">
        <v>293</v>
      </c>
      <c r="J273" s="106" t="s">
        <v>294</v>
      </c>
      <c r="K273" s="98" t="s">
        <v>295</v>
      </c>
      <c r="L273" s="99" t="s">
        <v>535</v>
      </c>
      <c r="M273" s="135"/>
      <c r="N273" s="101"/>
      <c r="O273" s="135"/>
      <c r="P273" s="135"/>
      <c r="Q273" s="135"/>
      <c r="R273" s="103">
        <v>7946.73</v>
      </c>
      <c r="S273" s="135"/>
      <c r="T273" s="118"/>
      <c r="U273" s="101"/>
      <c r="V273" s="103">
        <v>7946.73</v>
      </c>
      <c r="W273" s="101"/>
      <c r="X273" s="98"/>
      <c r="Y273" s="128"/>
      <c r="Z273" s="125" t="s">
        <v>31</v>
      </c>
      <c r="AA273" s="126">
        <v>43900</v>
      </c>
      <c r="AB273" s="87" t="s">
        <v>522</v>
      </c>
    </row>
    <row r="274" ht="18" customHeight="1" spans="2:28">
      <c r="B274" s="99" t="s">
        <v>537</v>
      </c>
      <c r="C274" s="97">
        <v>984950425</v>
      </c>
      <c r="D274" s="97" t="s">
        <v>538</v>
      </c>
      <c r="E274" s="97">
        <v>17038951620</v>
      </c>
      <c r="F274" s="97" t="s">
        <v>27</v>
      </c>
      <c r="G274" s="97">
        <v>1000</v>
      </c>
      <c r="H274" s="97">
        <v>13545471531</v>
      </c>
      <c r="I274" s="97" t="s">
        <v>293</v>
      </c>
      <c r="J274" s="106" t="s">
        <v>294</v>
      </c>
      <c r="K274" s="98" t="s">
        <v>295</v>
      </c>
      <c r="L274" s="99" t="s">
        <v>537</v>
      </c>
      <c r="M274" s="135"/>
      <c r="N274" s="101"/>
      <c r="O274" s="135"/>
      <c r="P274" s="135"/>
      <c r="Q274" s="135"/>
      <c r="R274" s="103">
        <v>9035.15</v>
      </c>
      <c r="S274" s="135"/>
      <c r="T274" s="118"/>
      <c r="U274" s="101"/>
      <c r="V274" s="103">
        <v>9035.15</v>
      </c>
      <c r="W274" s="101"/>
      <c r="X274" s="98"/>
      <c r="Y274" s="128"/>
      <c r="Z274" s="125" t="s">
        <v>31</v>
      </c>
      <c r="AA274" s="126">
        <v>43900</v>
      </c>
      <c r="AB274" s="87" t="s">
        <v>522</v>
      </c>
    </row>
    <row r="275" ht="18" customHeight="1" spans="2:28">
      <c r="B275" s="99" t="s">
        <v>539</v>
      </c>
      <c r="C275" s="97">
        <v>474222380</v>
      </c>
      <c r="D275" s="97" t="s">
        <v>540</v>
      </c>
      <c r="E275" s="97">
        <v>17038923742</v>
      </c>
      <c r="F275" s="97" t="s">
        <v>27</v>
      </c>
      <c r="G275" s="97">
        <v>1000</v>
      </c>
      <c r="H275" s="97">
        <v>13545471531</v>
      </c>
      <c r="I275" s="97" t="s">
        <v>293</v>
      </c>
      <c r="J275" s="106" t="s">
        <v>294</v>
      </c>
      <c r="K275" s="98" t="s">
        <v>295</v>
      </c>
      <c r="L275" s="99" t="s">
        <v>539</v>
      </c>
      <c r="M275" s="135"/>
      <c r="N275" s="101"/>
      <c r="O275" s="135"/>
      <c r="P275" s="135"/>
      <c r="Q275" s="135"/>
      <c r="R275" s="103">
        <v>7743.77</v>
      </c>
      <c r="S275" s="135"/>
      <c r="T275" s="118"/>
      <c r="U275" s="101"/>
      <c r="V275" s="103">
        <v>7743.77</v>
      </c>
      <c r="W275" s="101"/>
      <c r="X275" s="98"/>
      <c r="Y275" s="128"/>
      <c r="Z275" s="125" t="s">
        <v>31</v>
      </c>
      <c r="AA275" s="126">
        <v>43900</v>
      </c>
      <c r="AB275" s="87" t="s">
        <v>522</v>
      </c>
    </row>
    <row r="276" ht="18" customHeight="1" spans="2:28">
      <c r="B276" s="96" t="s">
        <v>541</v>
      </c>
      <c r="C276" s="97">
        <v>792722981</v>
      </c>
      <c r="D276" s="97" t="s">
        <v>542</v>
      </c>
      <c r="E276" s="97">
        <v>17192714509</v>
      </c>
      <c r="F276" s="97" t="s">
        <v>27</v>
      </c>
      <c r="G276" s="97">
        <v>1000</v>
      </c>
      <c r="H276" s="97">
        <v>18872118075</v>
      </c>
      <c r="I276" s="97" t="s">
        <v>389</v>
      </c>
      <c r="J276" s="134" t="s">
        <v>170</v>
      </c>
      <c r="K276" s="98" t="s">
        <v>390</v>
      </c>
      <c r="L276" s="96" t="s">
        <v>541</v>
      </c>
      <c r="M276" s="101"/>
      <c r="N276" s="101"/>
      <c r="O276" s="103"/>
      <c r="P276" s="103"/>
      <c r="Q276" s="103"/>
      <c r="R276" s="103">
        <v>4965.45</v>
      </c>
      <c r="S276" s="101"/>
      <c r="T276" s="116"/>
      <c r="U276" s="101"/>
      <c r="V276" s="103">
        <v>4965.45</v>
      </c>
      <c r="W276" s="101"/>
      <c r="X276" s="119"/>
      <c r="Y276" s="128"/>
      <c r="Z276" s="125" t="s">
        <v>31</v>
      </c>
      <c r="AA276" s="126">
        <v>43913</v>
      </c>
      <c r="AB276" s="87" t="s">
        <v>522</v>
      </c>
    </row>
    <row r="277" ht="18" customHeight="1" spans="2:28">
      <c r="B277" s="96" t="s">
        <v>543</v>
      </c>
      <c r="C277" s="97">
        <v>562133416</v>
      </c>
      <c r="D277" s="97" t="s">
        <v>544</v>
      </c>
      <c r="E277" s="97">
        <v>17192714384</v>
      </c>
      <c r="F277" s="97" t="s">
        <v>27</v>
      </c>
      <c r="G277" s="97">
        <v>1000</v>
      </c>
      <c r="H277" s="97">
        <v>18872118075</v>
      </c>
      <c r="I277" s="97" t="s">
        <v>389</v>
      </c>
      <c r="J277" s="100" t="s">
        <v>29</v>
      </c>
      <c r="K277" s="98" t="s">
        <v>390</v>
      </c>
      <c r="L277" s="96" t="s">
        <v>543</v>
      </c>
      <c r="M277" s="101"/>
      <c r="N277" s="101"/>
      <c r="O277" s="103"/>
      <c r="P277" s="103"/>
      <c r="Q277" s="103"/>
      <c r="R277" s="103">
        <v>5356.47</v>
      </c>
      <c r="S277" s="101"/>
      <c r="T277" s="116"/>
      <c r="U277" s="101"/>
      <c r="V277" s="103">
        <v>5356.47</v>
      </c>
      <c r="W277" s="101"/>
      <c r="X277" s="119"/>
      <c r="Y277" s="128"/>
      <c r="Z277" s="125" t="s">
        <v>31</v>
      </c>
      <c r="AA277" s="126">
        <v>43921</v>
      </c>
      <c r="AB277" s="127" t="s">
        <v>522</v>
      </c>
    </row>
    <row r="278" ht="18" customHeight="1" spans="2:28">
      <c r="B278" s="96" t="s">
        <v>545</v>
      </c>
      <c r="C278" s="97">
        <v>459975131</v>
      </c>
      <c r="D278" s="97" t="s">
        <v>546</v>
      </c>
      <c r="E278" s="97">
        <v>16741725457</v>
      </c>
      <c r="F278" s="97" t="s">
        <v>27</v>
      </c>
      <c r="G278" s="97">
        <v>1000</v>
      </c>
      <c r="H278" s="97">
        <v>18327671812</v>
      </c>
      <c r="I278" s="97" t="s">
        <v>247</v>
      </c>
      <c r="J278" s="102" t="s">
        <v>103</v>
      </c>
      <c r="K278" s="98" t="s">
        <v>298</v>
      </c>
      <c r="L278" s="96" t="s">
        <v>545</v>
      </c>
      <c r="M278" s="101"/>
      <c r="N278" s="101"/>
      <c r="O278" s="103"/>
      <c r="P278" s="103"/>
      <c r="Q278" s="103"/>
      <c r="R278" s="103">
        <v>5259.8</v>
      </c>
      <c r="S278" s="101"/>
      <c r="T278" s="116"/>
      <c r="U278" s="101"/>
      <c r="V278" s="103">
        <v>5259.8</v>
      </c>
      <c r="W278" s="101"/>
      <c r="X278" s="119"/>
      <c r="Y278" s="128"/>
      <c r="Z278" s="125" t="s">
        <v>31</v>
      </c>
      <c r="AA278" s="126">
        <v>43900</v>
      </c>
      <c r="AB278" s="87" t="s">
        <v>522</v>
      </c>
    </row>
    <row r="279" ht="18" customHeight="1" spans="2:28">
      <c r="B279" s="96" t="s">
        <v>547</v>
      </c>
      <c r="C279" s="97">
        <v>481845917</v>
      </c>
      <c r="D279" s="97" t="s">
        <v>548</v>
      </c>
      <c r="E279" s="97">
        <v>16741725442</v>
      </c>
      <c r="F279" s="97" t="s">
        <v>27</v>
      </c>
      <c r="G279" s="97">
        <v>1000</v>
      </c>
      <c r="H279" s="97">
        <v>18327671812</v>
      </c>
      <c r="I279" s="97" t="s">
        <v>247</v>
      </c>
      <c r="J279" s="100" t="s">
        <v>29</v>
      </c>
      <c r="K279" s="98" t="s">
        <v>298</v>
      </c>
      <c r="L279" s="96" t="s">
        <v>547</v>
      </c>
      <c r="M279" s="101"/>
      <c r="N279" s="101"/>
      <c r="O279" s="103"/>
      <c r="P279" s="103"/>
      <c r="Q279" s="103"/>
      <c r="R279" s="103">
        <v>5064.3</v>
      </c>
      <c r="S279" s="101"/>
      <c r="T279" s="116"/>
      <c r="U279" s="101"/>
      <c r="V279" s="103">
        <v>5064.3</v>
      </c>
      <c r="W279" s="101"/>
      <c r="X279" s="119"/>
      <c r="Y279" s="128"/>
      <c r="Z279" s="125" t="s">
        <v>31</v>
      </c>
      <c r="AA279" s="126">
        <v>43900</v>
      </c>
      <c r="AB279" s="87" t="s">
        <v>522</v>
      </c>
    </row>
    <row r="280" ht="18" customHeight="1" spans="2:28">
      <c r="B280" s="96" t="s">
        <v>549</v>
      </c>
      <c r="C280" s="97">
        <v>442207365</v>
      </c>
      <c r="D280" s="97" t="s">
        <v>550</v>
      </c>
      <c r="E280" s="97">
        <v>16741725446</v>
      </c>
      <c r="F280" s="97" t="s">
        <v>27</v>
      </c>
      <c r="G280" s="97">
        <v>1000</v>
      </c>
      <c r="H280" s="97">
        <v>18327671812</v>
      </c>
      <c r="I280" s="97" t="s">
        <v>247</v>
      </c>
      <c r="J280" s="100" t="s">
        <v>29</v>
      </c>
      <c r="K280" s="98" t="s">
        <v>298</v>
      </c>
      <c r="L280" s="96" t="s">
        <v>549</v>
      </c>
      <c r="M280" s="101"/>
      <c r="N280" s="101"/>
      <c r="O280" s="103"/>
      <c r="P280" s="103"/>
      <c r="Q280" s="103"/>
      <c r="R280" s="103">
        <v>5064.95</v>
      </c>
      <c r="S280" s="101"/>
      <c r="T280" s="116"/>
      <c r="U280" s="101"/>
      <c r="V280" s="103">
        <v>5064.95</v>
      </c>
      <c r="W280" s="101"/>
      <c r="X280" s="119"/>
      <c r="Y280" s="128"/>
      <c r="Z280" s="125" t="s">
        <v>31</v>
      </c>
      <c r="AA280" s="126">
        <v>43900</v>
      </c>
      <c r="AB280" s="87" t="s">
        <v>522</v>
      </c>
    </row>
    <row r="281" ht="18" customHeight="1" spans="2:28">
      <c r="B281" s="96" t="s">
        <v>551</v>
      </c>
      <c r="C281" s="97">
        <v>840688317</v>
      </c>
      <c r="D281" s="97" t="s">
        <v>552</v>
      </c>
      <c r="E281" s="97">
        <v>16741725513</v>
      </c>
      <c r="F281" s="97" t="s">
        <v>27</v>
      </c>
      <c r="G281" s="97">
        <v>1000</v>
      </c>
      <c r="H281" s="97">
        <v>18327671812</v>
      </c>
      <c r="I281" s="97" t="s">
        <v>247</v>
      </c>
      <c r="J281" s="100" t="s">
        <v>29</v>
      </c>
      <c r="K281" s="98" t="s">
        <v>298</v>
      </c>
      <c r="L281" s="96" t="s">
        <v>551</v>
      </c>
      <c r="M281" s="101"/>
      <c r="N281" s="101"/>
      <c r="O281" s="103"/>
      <c r="P281" s="103"/>
      <c r="Q281" s="103"/>
      <c r="R281" s="103">
        <v>5063.16</v>
      </c>
      <c r="S281" s="101"/>
      <c r="T281" s="116"/>
      <c r="U281" s="101"/>
      <c r="V281" s="103">
        <v>5063.16</v>
      </c>
      <c r="W281" s="101"/>
      <c r="X281" s="119"/>
      <c r="Y281" s="128"/>
      <c r="Z281" s="125" t="s">
        <v>31</v>
      </c>
      <c r="AA281" s="126">
        <v>43900</v>
      </c>
      <c r="AB281" s="87" t="s">
        <v>522</v>
      </c>
    </row>
    <row r="282" ht="18" customHeight="1" spans="2:28">
      <c r="B282" s="96" t="s">
        <v>553</v>
      </c>
      <c r="C282" s="97">
        <v>723116357</v>
      </c>
      <c r="D282" s="97" t="s">
        <v>554</v>
      </c>
      <c r="E282" s="97">
        <v>16741725530</v>
      </c>
      <c r="F282" s="97" t="s">
        <v>27</v>
      </c>
      <c r="G282" s="97">
        <v>1000</v>
      </c>
      <c r="H282" s="97">
        <v>18327671812</v>
      </c>
      <c r="I282" s="97" t="s">
        <v>247</v>
      </c>
      <c r="J282" s="100" t="s">
        <v>29</v>
      </c>
      <c r="K282" s="98" t="s">
        <v>298</v>
      </c>
      <c r="L282" s="96" t="s">
        <v>553</v>
      </c>
      <c r="M282" s="101"/>
      <c r="N282" s="101"/>
      <c r="O282" s="103"/>
      <c r="P282" s="103"/>
      <c r="Q282" s="103"/>
      <c r="R282" s="103">
        <v>5260.96</v>
      </c>
      <c r="S282" s="101"/>
      <c r="T282" s="116"/>
      <c r="U282" s="101"/>
      <c r="V282" s="103">
        <v>5260.96</v>
      </c>
      <c r="W282" s="101"/>
      <c r="X282" s="119"/>
      <c r="Y282" s="128"/>
      <c r="Z282" s="125" t="s">
        <v>31</v>
      </c>
      <c r="AA282" s="126">
        <v>43900</v>
      </c>
      <c r="AB282" s="87" t="s">
        <v>522</v>
      </c>
    </row>
    <row r="283" ht="18" customHeight="1" spans="2:28">
      <c r="B283" s="96" t="s">
        <v>555</v>
      </c>
      <c r="C283" s="97">
        <v>605492119</v>
      </c>
      <c r="D283" s="97" t="s">
        <v>556</v>
      </c>
      <c r="E283" s="97">
        <v>17136314905</v>
      </c>
      <c r="F283" s="97" t="s">
        <v>27</v>
      </c>
      <c r="G283" s="97">
        <v>1000</v>
      </c>
      <c r="H283" s="97">
        <v>18771691121</v>
      </c>
      <c r="I283" s="97" t="s">
        <v>258</v>
      </c>
      <c r="J283" s="102" t="s">
        <v>103</v>
      </c>
      <c r="K283" s="98" t="s">
        <v>259</v>
      </c>
      <c r="L283" s="96" t="s">
        <v>555</v>
      </c>
      <c r="M283" s="101"/>
      <c r="N283" s="101"/>
      <c r="O283" s="103"/>
      <c r="P283" s="103"/>
      <c r="Q283" s="103"/>
      <c r="R283" s="103">
        <v>5088.7</v>
      </c>
      <c r="S283" s="101"/>
      <c r="T283" s="116"/>
      <c r="U283" s="101"/>
      <c r="V283" s="103">
        <v>5088.7</v>
      </c>
      <c r="W283" s="101"/>
      <c r="X283" s="119"/>
      <c r="Y283" s="128"/>
      <c r="Z283" s="125" t="s">
        <v>31</v>
      </c>
      <c r="AA283" s="126">
        <v>43900</v>
      </c>
      <c r="AB283" s="87" t="s">
        <v>522</v>
      </c>
    </row>
    <row r="284" s="1" customFormat="1" ht="18" customHeight="1" spans="2:28">
      <c r="B284" s="96" t="s">
        <v>557</v>
      </c>
      <c r="C284" s="98">
        <v>284798819</v>
      </c>
      <c r="D284" s="98" t="s">
        <v>558</v>
      </c>
      <c r="E284" s="97">
        <v>17102786717</v>
      </c>
      <c r="F284" s="97" t="s">
        <v>27</v>
      </c>
      <c r="G284" s="97">
        <v>1000</v>
      </c>
      <c r="H284" s="97">
        <v>13545435217</v>
      </c>
      <c r="I284" s="97" t="s">
        <v>284</v>
      </c>
      <c r="J284" s="104" t="s">
        <v>285</v>
      </c>
      <c r="K284" s="98" t="s">
        <v>286</v>
      </c>
      <c r="L284" s="96" t="s">
        <v>557</v>
      </c>
      <c r="M284" s="101"/>
      <c r="N284" s="101"/>
      <c r="O284" s="105"/>
      <c r="P284" s="105"/>
      <c r="Q284" s="105"/>
      <c r="R284" s="103">
        <v>5064.46</v>
      </c>
      <c r="S284" s="105"/>
      <c r="T284" s="116"/>
      <c r="U284" s="120"/>
      <c r="V284" s="103">
        <v>5064.46</v>
      </c>
      <c r="W284" s="101"/>
      <c r="X284" s="116"/>
      <c r="Y284" s="128"/>
      <c r="Z284" s="125" t="s">
        <v>31</v>
      </c>
      <c r="AA284" s="126">
        <v>43900</v>
      </c>
      <c r="AB284" s="87" t="s">
        <v>522</v>
      </c>
    </row>
    <row r="285" ht="18" customHeight="1" spans="2:28">
      <c r="B285" s="99" t="s">
        <v>559</v>
      </c>
      <c r="C285" s="97">
        <v>322155354</v>
      </c>
      <c r="D285" s="97" t="s">
        <v>560</v>
      </c>
      <c r="E285" s="97">
        <v>16741725609</v>
      </c>
      <c r="F285" s="97" t="s">
        <v>27</v>
      </c>
      <c r="G285" s="97">
        <v>1000</v>
      </c>
      <c r="H285" s="97">
        <v>18771678907</v>
      </c>
      <c r="I285" s="97" t="s">
        <v>409</v>
      </c>
      <c r="J285" s="132" t="s">
        <v>109</v>
      </c>
      <c r="K285" s="98" t="s">
        <v>410</v>
      </c>
      <c r="L285" s="99" t="s">
        <v>559</v>
      </c>
      <c r="M285" s="101"/>
      <c r="N285" s="101"/>
      <c r="O285" s="103"/>
      <c r="P285" s="103"/>
      <c r="Q285" s="103"/>
      <c r="R285" s="103">
        <v>5359.36</v>
      </c>
      <c r="S285" s="105"/>
      <c r="T285" s="116"/>
      <c r="U285" s="101"/>
      <c r="V285" s="103">
        <v>5359.36</v>
      </c>
      <c r="W285" s="101"/>
      <c r="X285" s="116"/>
      <c r="Y285" s="128"/>
      <c r="Z285" s="125" t="s">
        <v>31</v>
      </c>
      <c r="AA285" s="126">
        <v>43899</v>
      </c>
      <c r="AB285" s="87" t="s">
        <v>522</v>
      </c>
    </row>
    <row r="286" ht="18" customHeight="1" spans="2:28">
      <c r="B286" s="99" t="s">
        <v>561</v>
      </c>
      <c r="C286" s="97">
        <v>559165977</v>
      </c>
      <c r="D286" s="97" t="s">
        <v>562</v>
      </c>
      <c r="E286" s="97">
        <v>16741725624</v>
      </c>
      <c r="F286" s="97" t="s">
        <v>27</v>
      </c>
      <c r="G286" s="97">
        <v>1000</v>
      </c>
      <c r="H286" s="97">
        <v>18771678907</v>
      </c>
      <c r="I286" s="97" t="s">
        <v>409</v>
      </c>
      <c r="J286" s="132" t="s">
        <v>109</v>
      </c>
      <c r="K286" s="98" t="s">
        <v>410</v>
      </c>
      <c r="L286" s="99" t="s">
        <v>561</v>
      </c>
      <c r="M286" s="101"/>
      <c r="N286" s="101"/>
      <c r="O286" s="103"/>
      <c r="P286" s="103"/>
      <c r="Q286" s="103"/>
      <c r="R286" s="103">
        <v>5258.71</v>
      </c>
      <c r="S286" s="105"/>
      <c r="T286" s="116"/>
      <c r="U286" s="101"/>
      <c r="V286" s="103">
        <v>5258.71</v>
      </c>
      <c r="W286" s="101"/>
      <c r="X286" s="116"/>
      <c r="Y286" s="128"/>
      <c r="Z286" s="125" t="s">
        <v>31</v>
      </c>
      <c r="AA286" s="126">
        <v>43899</v>
      </c>
      <c r="AB286" s="87" t="s">
        <v>522</v>
      </c>
    </row>
    <row r="287" ht="18" customHeight="1" spans="2:28">
      <c r="B287" s="99" t="s">
        <v>563</v>
      </c>
      <c r="C287" s="97">
        <v>435936650</v>
      </c>
      <c r="D287" s="97" t="s">
        <v>564</v>
      </c>
      <c r="E287" s="97">
        <v>16741725629</v>
      </c>
      <c r="F287" s="97" t="s">
        <v>27</v>
      </c>
      <c r="G287" s="97">
        <v>1000</v>
      </c>
      <c r="H287" s="97">
        <v>18771678907</v>
      </c>
      <c r="I287" s="97" t="s">
        <v>409</v>
      </c>
      <c r="J287" s="100" t="s">
        <v>29</v>
      </c>
      <c r="K287" s="98" t="s">
        <v>410</v>
      </c>
      <c r="L287" s="99" t="s">
        <v>563</v>
      </c>
      <c r="M287" s="101"/>
      <c r="N287" s="101"/>
      <c r="O287" s="103"/>
      <c r="P287" s="103"/>
      <c r="Q287" s="103"/>
      <c r="R287" s="103">
        <v>5956.16</v>
      </c>
      <c r="S287" s="105"/>
      <c r="T287" s="116"/>
      <c r="U287" s="101"/>
      <c r="V287" s="103">
        <v>5956.16</v>
      </c>
      <c r="W287" s="101"/>
      <c r="X287" s="116"/>
      <c r="Y287" s="128"/>
      <c r="Z287" s="125" t="s">
        <v>31</v>
      </c>
      <c r="AA287" s="126">
        <v>43899</v>
      </c>
      <c r="AB287" s="87" t="s">
        <v>522</v>
      </c>
    </row>
    <row r="288" ht="18" customHeight="1" spans="2:28">
      <c r="B288" s="96" t="s">
        <v>565</v>
      </c>
      <c r="C288" s="97">
        <v>615723968</v>
      </c>
      <c r="D288" s="97" t="s">
        <v>566</v>
      </c>
      <c r="E288" s="97">
        <v>17136866680</v>
      </c>
      <c r="F288" s="97" t="s">
        <v>107</v>
      </c>
      <c r="G288" s="97">
        <v>1000</v>
      </c>
      <c r="H288" s="97">
        <v>13422075559</v>
      </c>
      <c r="I288" s="97" t="s">
        <v>567</v>
      </c>
      <c r="J288" s="139" t="s">
        <v>29</v>
      </c>
      <c r="K288" s="98" t="s">
        <v>568</v>
      </c>
      <c r="L288" s="96" t="s">
        <v>565</v>
      </c>
      <c r="M288" s="101"/>
      <c r="N288" s="101"/>
      <c r="O288" s="103"/>
      <c r="P288" s="103"/>
      <c r="Q288" s="103"/>
      <c r="R288" s="103">
        <v>5064.78</v>
      </c>
      <c r="S288" s="105"/>
      <c r="T288" s="116"/>
      <c r="U288" s="101"/>
      <c r="V288" s="103">
        <v>5064.78</v>
      </c>
      <c r="W288" s="101"/>
      <c r="X288" s="116"/>
      <c r="Y288" s="128"/>
      <c r="Z288" s="125" t="s">
        <v>31</v>
      </c>
      <c r="AA288" s="126">
        <v>43910</v>
      </c>
      <c r="AB288" s="87" t="s">
        <v>522</v>
      </c>
    </row>
    <row r="289" ht="18" customHeight="1" spans="2:28">
      <c r="B289" s="99" t="s">
        <v>569</v>
      </c>
      <c r="C289" s="97">
        <v>267254981</v>
      </c>
      <c r="D289" s="97" t="s">
        <v>570</v>
      </c>
      <c r="E289" s="97">
        <v>17038924143</v>
      </c>
      <c r="F289" s="97" t="s">
        <v>27</v>
      </c>
      <c r="G289" s="97">
        <v>1000</v>
      </c>
      <c r="H289" s="97">
        <v>13545471531</v>
      </c>
      <c r="I289" s="97" t="s">
        <v>293</v>
      </c>
      <c r="J289" s="106" t="s">
        <v>294</v>
      </c>
      <c r="K289" s="98" t="s">
        <v>295</v>
      </c>
      <c r="L289" s="99" t="s">
        <v>569</v>
      </c>
      <c r="M289" s="135"/>
      <c r="N289" s="101"/>
      <c r="O289" s="135"/>
      <c r="P289" s="135"/>
      <c r="Q289" s="135"/>
      <c r="R289" s="103">
        <v>4963.88</v>
      </c>
      <c r="S289" s="135"/>
      <c r="T289" s="116"/>
      <c r="U289" s="101"/>
      <c r="V289" s="103">
        <v>4963.88</v>
      </c>
      <c r="W289" s="101"/>
      <c r="X289" s="98"/>
      <c r="Y289" s="128"/>
      <c r="Z289" s="125" t="s">
        <v>31</v>
      </c>
      <c r="AA289" s="126">
        <v>43902</v>
      </c>
      <c r="AB289" s="8" t="s">
        <v>571</v>
      </c>
    </row>
    <row r="290" ht="18" customHeight="1" spans="2:28">
      <c r="B290" s="99" t="s">
        <v>572</v>
      </c>
      <c r="C290" s="97">
        <v>115453943</v>
      </c>
      <c r="D290" s="97" t="s">
        <v>573</v>
      </c>
      <c r="E290" s="97">
        <v>17038923450</v>
      </c>
      <c r="F290" s="97" t="s">
        <v>27</v>
      </c>
      <c r="G290" s="97">
        <v>1000</v>
      </c>
      <c r="H290" s="97">
        <v>13545471531</v>
      </c>
      <c r="I290" s="97" t="s">
        <v>293</v>
      </c>
      <c r="J290" s="106" t="s">
        <v>294</v>
      </c>
      <c r="K290" s="98" t="s">
        <v>295</v>
      </c>
      <c r="L290" s="99" t="s">
        <v>572</v>
      </c>
      <c r="M290" s="135"/>
      <c r="N290" s="101"/>
      <c r="O290" s="135"/>
      <c r="P290" s="135"/>
      <c r="Q290" s="135"/>
      <c r="R290" s="103">
        <v>5066.78</v>
      </c>
      <c r="S290" s="135"/>
      <c r="T290" s="116"/>
      <c r="U290" s="101"/>
      <c r="V290" s="103">
        <v>5066.78</v>
      </c>
      <c r="W290" s="101"/>
      <c r="X290" s="98"/>
      <c r="Y290" s="128"/>
      <c r="Z290" s="125" t="s">
        <v>31</v>
      </c>
      <c r="AA290" s="126">
        <v>43902</v>
      </c>
      <c r="AB290" s="8" t="s">
        <v>571</v>
      </c>
    </row>
    <row r="291" ht="18" customHeight="1" spans="2:28">
      <c r="B291" s="99" t="s">
        <v>574</v>
      </c>
      <c r="C291" s="97">
        <v>633044942</v>
      </c>
      <c r="D291" s="97" t="s">
        <v>575</v>
      </c>
      <c r="E291" s="97">
        <v>17038923614</v>
      </c>
      <c r="F291" s="97" t="s">
        <v>27</v>
      </c>
      <c r="G291" s="97">
        <v>1000</v>
      </c>
      <c r="H291" s="97">
        <v>13545471531</v>
      </c>
      <c r="I291" s="97" t="s">
        <v>293</v>
      </c>
      <c r="J291" s="106" t="s">
        <v>294</v>
      </c>
      <c r="K291" s="98" t="s">
        <v>295</v>
      </c>
      <c r="L291" s="99" t="s">
        <v>574</v>
      </c>
      <c r="M291" s="135"/>
      <c r="N291" s="101"/>
      <c r="O291" s="135"/>
      <c r="P291" s="135"/>
      <c r="Q291" s="135"/>
      <c r="R291" s="103">
        <v>5066.03</v>
      </c>
      <c r="S291" s="135"/>
      <c r="T291" s="116"/>
      <c r="U291" s="101"/>
      <c r="V291" s="103">
        <v>5066.03</v>
      </c>
      <c r="W291" s="101"/>
      <c r="X291" s="98"/>
      <c r="Y291" s="128"/>
      <c r="Z291" s="125" t="s">
        <v>31</v>
      </c>
      <c r="AA291" s="126">
        <v>43902</v>
      </c>
      <c r="AB291" s="8" t="s">
        <v>571</v>
      </c>
    </row>
    <row r="292" ht="18" customHeight="1" spans="2:28">
      <c r="B292" s="99" t="s">
        <v>576</v>
      </c>
      <c r="C292" s="97">
        <v>369848063</v>
      </c>
      <c r="D292" s="97" t="s">
        <v>577</v>
      </c>
      <c r="E292" s="97">
        <v>17038923848</v>
      </c>
      <c r="F292" s="97" t="s">
        <v>27</v>
      </c>
      <c r="G292" s="97">
        <v>1000</v>
      </c>
      <c r="H292" s="97">
        <v>13545471531</v>
      </c>
      <c r="I292" s="97" t="s">
        <v>293</v>
      </c>
      <c r="J292" s="106" t="s">
        <v>294</v>
      </c>
      <c r="K292" s="98" t="s">
        <v>295</v>
      </c>
      <c r="L292" s="99" t="s">
        <v>576</v>
      </c>
      <c r="M292" s="135"/>
      <c r="N292" s="101"/>
      <c r="O292" s="135"/>
      <c r="P292" s="135"/>
      <c r="Q292" s="135"/>
      <c r="R292" s="103">
        <v>5362.11</v>
      </c>
      <c r="S292" s="135"/>
      <c r="T292" s="116"/>
      <c r="U292" s="101"/>
      <c r="V292" s="103">
        <v>5362.11</v>
      </c>
      <c r="W292" s="101"/>
      <c r="X292" s="98"/>
      <c r="Y292" s="128"/>
      <c r="Z292" s="125" t="s">
        <v>31</v>
      </c>
      <c r="AA292" s="126">
        <v>43902</v>
      </c>
      <c r="AB292" s="8" t="s">
        <v>571</v>
      </c>
    </row>
    <row r="293" ht="18" customHeight="1" spans="2:28">
      <c r="B293" s="96" t="s">
        <v>578</v>
      </c>
      <c r="C293" s="97">
        <v>790013110</v>
      </c>
      <c r="D293" s="97" t="s">
        <v>579</v>
      </c>
      <c r="E293" s="97">
        <v>16572872984</v>
      </c>
      <c r="F293" s="97" t="s">
        <v>27</v>
      </c>
      <c r="G293" s="97">
        <v>1000</v>
      </c>
      <c r="H293" s="97">
        <v>17520439418</v>
      </c>
      <c r="I293" s="97" t="s">
        <v>377</v>
      </c>
      <c r="J293" s="104" t="s">
        <v>285</v>
      </c>
      <c r="K293" s="98" t="s">
        <v>378</v>
      </c>
      <c r="L293" s="96" t="s">
        <v>578</v>
      </c>
      <c r="M293" s="101"/>
      <c r="N293" s="101"/>
      <c r="O293" s="101"/>
      <c r="P293" s="101"/>
      <c r="Q293" s="101"/>
      <c r="R293" s="103">
        <v>3874.64</v>
      </c>
      <c r="S293" s="101"/>
      <c r="T293" s="116"/>
      <c r="U293" s="101"/>
      <c r="V293" s="103">
        <v>3874.64</v>
      </c>
      <c r="W293" s="101"/>
      <c r="X293" s="116"/>
      <c r="Y293" s="128"/>
      <c r="Z293" s="125" t="s">
        <v>31</v>
      </c>
      <c r="AA293" s="126">
        <v>43902</v>
      </c>
      <c r="AB293" s="8" t="s">
        <v>571</v>
      </c>
    </row>
    <row r="294" s="1" customFormat="1" ht="19.9" customHeight="1" spans="2:28">
      <c r="B294" s="99" t="s">
        <v>580</v>
      </c>
      <c r="C294" s="97">
        <v>412273982</v>
      </c>
      <c r="D294" s="97" t="s">
        <v>581</v>
      </c>
      <c r="E294" s="97">
        <v>17102786760</v>
      </c>
      <c r="F294" s="97" t="s">
        <v>27</v>
      </c>
      <c r="G294" s="97">
        <v>1000</v>
      </c>
      <c r="H294" s="97">
        <v>13545435217</v>
      </c>
      <c r="I294" s="97" t="s">
        <v>284</v>
      </c>
      <c r="J294" s="104" t="s">
        <v>285</v>
      </c>
      <c r="K294" s="125" t="s">
        <v>286</v>
      </c>
      <c r="L294" s="99" t="s">
        <v>580</v>
      </c>
      <c r="M294" s="101"/>
      <c r="N294" s="101"/>
      <c r="O294" s="105"/>
      <c r="P294" s="105"/>
      <c r="Q294" s="105"/>
      <c r="R294" s="103">
        <v>5722.75</v>
      </c>
      <c r="S294" s="105"/>
      <c r="T294" s="116"/>
      <c r="U294" s="101"/>
      <c r="V294" s="103">
        <v>5722.75</v>
      </c>
      <c r="W294" s="101"/>
      <c r="X294" s="116"/>
      <c r="Y294" s="128"/>
      <c r="Z294" s="125" t="s">
        <v>31</v>
      </c>
      <c r="AA294" s="126">
        <v>43902</v>
      </c>
      <c r="AB294" s="8" t="s">
        <v>571</v>
      </c>
    </row>
    <row r="295" ht="18" customHeight="1" spans="2:28">
      <c r="B295" s="96" t="s">
        <v>582</v>
      </c>
      <c r="C295" s="97">
        <v>477256188</v>
      </c>
      <c r="D295" s="97" t="s">
        <v>583</v>
      </c>
      <c r="E295" s="97">
        <v>16741725600</v>
      </c>
      <c r="F295" s="97" t="s">
        <v>27</v>
      </c>
      <c r="G295" s="97">
        <v>1000</v>
      </c>
      <c r="H295" s="97">
        <v>15771132386</v>
      </c>
      <c r="I295" s="97" t="s">
        <v>584</v>
      </c>
      <c r="J295" s="102" t="s">
        <v>103</v>
      </c>
      <c r="K295" s="98" t="s">
        <v>585</v>
      </c>
      <c r="L295" s="96" t="s">
        <v>582</v>
      </c>
      <c r="M295" s="122"/>
      <c r="N295" s="101"/>
      <c r="O295" s="101"/>
      <c r="P295" s="101"/>
      <c r="Q295" s="101"/>
      <c r="R295" s="103">
        <v>16081.91</v>
      </c>
      <c r="S295" s="101"/>
      <c r="T295" s="116"/>
      <c r="U295" s="145"/>
      <c r="V295" s="103">
        <v>16081.91</v>
      </c>
      <c r="W295" s="101"/>
      <c r="X295" s="146"/>
      <c r="Y295" s="128"/>
      <c r="Z295" s="125" t="s">
        <v>31</v>
      </c>
      <c r="AA295" s="126">
        <v>43902</v>
      </c>
      <c r="AB295" s="8" t="s">
        <v>586</v>
      </c>
    </row>
    <row r="296" ht="18" customHeight="1" spans="2:28">
      <c r="B296" s="96" t="s">
        <v>587</v>
      </c>
      <c r="C296" s="97">
        <v>430261940</v>
      </c>
      <c r="D296" s="97" t="s">
        <v>588</v>
      </c>
      <c r="E296" s="97">
        <v>16741725594</v>
      </c>
      <c r="F296" s="97" t="s">
        <v>27</v>
      </c>
      <c r="G296" s="97">
        <v>1000</v>
      </c>
      <c r="H296" s="97">
        <v>15771132386</v>
      </c>
      <c r="I296" s="97" t="s">
        <v>584</v>
      </c>
      <c r="J296" s="102" t="s">
        <v>103</v>
      </c>
      <c r="K296" s="98" t="s">
        <v>585</v>
      </c>
      <c r="L296" s="96" t="s">
        <v>587</v>
      </c>
      <c r="M296" s="122"/>
      <c r="N296" s="101"/>
      <c r="O296" s="101"/>
      <c r="P296" s="101"/>
      <c r="Q296" s="101"/>
      <c r="R296" s="103">
        <v>15881.54</v>
      </c>
      <c r="S296" s="101"/>
      <c r="T296" s="116"/>
      <c r="U296" s="145"/>
      <c r="V296" s="103">
        <v>15881.54</v>
      </c>
      <c r="W296" s="101"/>
      <c r="X296" s="146"/>
      <c r="Y296" s="128"/>
      <c r="Z296" s="125" t="s">
        <v>31</v>
      </c>
      <c r="AA296" s="126">
        <v>43902</v>
      </c>
      <c r="AB296" s="8" t="s">
        <v>586</v>
      </c>
    </row>
    <row r="297" ht="18" customHeight="1" spans="2:28">
      <c r="B297" s="96" t="s">
        <v>589</v>
      </c>
      <c r="C297" s="97">
        <v>401756577</v>
      </c>
      <c r="D297" s="97" t="s">
        <v>590</v>
      </c>
      <c r="E297" s="97">
        <v>16741725587</v>
      </c>
      <c r="F297" s="97" t="s">
        <v>27</v>
      </c>
      <c r="G297" s="97">
        <v>1000</v>
      </c>
      <c r="H297" s="97">
        <v>15771132386</v>
      </c>
      <c r="I297" s="97" t="s">
        <v>584</v>
      </c>
      <c r="J297" s="102" t="s">
        <v>103</v>
      </c>
      <c r="K297" s="98" t="s">
        <v>585</v>
      </c>
      <c r="L297" s="96" t="s">
        <v>589</v>
      </c>
      <c r="M297" s="101"/>
      <c r="N297" s="101"/>
      <c r="O297" s="101"/>
      <c r="P297" s="101"/>
      <c r="Q297" s="101"/>
      <c r="R297" s="103">
        <v>15783.21</v>
      </c>
      <c r="S297" s="101"/>
      <c r="T297" s="116"/>
      <c r="U297" s="122"/>
      <c r="V297" s="103">
        <v>15783.21</v>
      </c>
      <c r="W297" s="101"/>
      <c r="X297" s="146"/>
      <c r="Y297" s="128"/>
      <c r="Z297" s="125" t="s">
        <v>31</v>
      </c>
      <c r="AA297" s="126">
        <v>43901</v>
      </c>
      <c r="AB297" s="8" t="s">
        <v>591</v>
      </c>
    </row>
    <row r="298" s="1" customFormat="1" ht="19.9" customHeight="1" spans="2:28">
      <c r="B298" s="96" t="s">
        <v>592</v>
      </c>
      <c r="C298" s="98">
        <v>367633837</v>
      </c>
      <c r="D298" s="98" t="s">
        <v>593</v>
      </c>
      <c r="E298" s="97">
        <v>17102786774</v>
      </c>
      <c r="F298" s="97" t="s">
        <v>27</v>
      </c>
      <c r="G298" s="97">
        <v>1000</v>
      </c>
      <c r="H298" s="97">
        <v>13545435217</v>
      </c>
      <c r="I298" s="97" t="s">
        <v>284</v>
      </c>
      <c r="J298" s="104" t="s">
        <v>285</v>
      </c>
      <c r="K298" s="125" t="s">
        <v>286</v>
      </c>
      <c r="L298" s="96" t="s">
        <v>592</v>
      </c>
      <c r="M298" s="101"/>
      <c r="N298" s="101"/>
      <c r="O298" s="105"/>
      <c r="P298" s="105"/>
      <c r="Q298" s="105"/>
      <c r="R298" s="103">
        <v>8929.93</v>
      </c>
      <c r="S298" s="105"/>
      <c r="T298" s="116"/>
      <c r="U298" s="101"/>
      <c r="V298" s="103">
        <v>8929.93</v>
      </c>
      <c r="W298" s="101"/>
      <c r="X298" s="146"/>
      <c r="Y298" s="128"/>
      <c r="Z298" s="125" t="s">
        <v>31</v>
      </c>
      <c r="AA298" s="126">
        <v>43901</v>
      </c>
      <c r="AB298" s="8" t="s">
        <v>591</v>
      </c>
    </row>
    <row r="299" s="1" customFormat="1" ht="19.9" customHeight="1" spans="2:28">
      <c r="B299" s="96" t="s">
        <v>594</v>
      </c>
      <c r="C299" s="98">
        <v>940029963</v>
      </c>
      <c r="D299" s="98" t="s">
        <v>595</v>
      </c>
      <c r="E299" s="97">
        <v>17102786727</v>
      </c>
      <c r="F299" s="97" t="s">
        <v>27</v>
      </c>
      <c r="G299" s="97">
        <v>1000</v>
      </c>
      <c r="H299" s="97">
        <v>13545435217</v>
      </c>
      <c r="I299" s="97" t="s">
        <v>284</v>
      </c>
      <c r="J299" s="104" t="s">
        <v>285</v>
      </c>
      <c r="K299" s="125" t="s">
        <v>286</v>
      </c>
      <c r="L299" s="96" t="s">
        <v>594</v>
      </c>
      <c r="M299" s="101"/>
      <c r="N299" s="101"/>
      <c r="O299" s="103"/>
      <c r="P299" s="103"/>
      <c r="Q299" s="103"/>
      <c r="R299" s="103">
        <v>4862.02</v>
      </c>
      <c r="S299" s="147"/>
      <c r="T299" s="147"/>
      <c r="U299" s="147"/>
      <c r="V299" s="103">
        <v>4862.02</v>
      </c>
      <c r="W299" s="101"/>
      <c r="X299" s="116"/>
      <c r="Y299" s="156"/>
      <c r="Z299" s="125" t="s">
        <v>31</v>
      </c>
      <c r="AA299" s="126">
        <v>43901</v>
      </c>
      <c r="AB299" s="8" t="s">
        <v>596</v>
      </c>
    </row>
    <row r="300" ht="18" customHeight="1" spans="2:28">
      <c r="B300" s="137" t="s">
        <v>597</v>
      </c>
      <c r="C300" s="97">
        <v>472438421</v>
      </c>
      <c r="D300" s="97" t="s">
        <v>598</v>
      </c>
      <c r="E300" s="97">
        <v>16741725595</v>
      </c>
      <c r="F300" s="97" t="s">
        <v>27</v>
      </c>
      <c r="G300" s="138">
        <v>1000</v>
      </c>
      <c r="H300" s="138">
        <v>15771132386</v>
      </c>
      <c r="I300" s="97" t="s">
        <v>584</v>
      </c>
      <c r="J300" s="140" t="s">
        <v>103</v>
      </c>
      <c r="K300" s="98" t="s">
        <v>585</v>
      </c>
      <c r="L300" s="137" t="s">
        <v>597</v>
      </c>
      <c r="M300" s="114"/>
      <c r="N300" s="114"/>
      <c r="O300" s="113"/>
      <c r="P300" s="113"/>
      <c r="Q300" s="113"/>
      <c r="R300" s="148">
        <v>4956.65</v>
      </c>
      <c r="S300" s="113"/>
      <c r="T300" s="114"/>
      <c r="U300" s="149"/>
      <c r="V300" s="148">
        <v>4956.65</v>
      </c>
      <c r="W300" s="114"/>
      <c r="X300" s="115"/>
      <c r="Y300" s="125"/>
      <c r="Z300" s="125" t="s">
        <v>31</v>
      </c>
      <c r="AA300" s="126">
        <v>43901</v>
      </c>
      <c r="AB300" s="87" t="s">
        <v>599</v>
      </c>
    </row>
    <row r="301" ht="18" customHeight="1" spans="2:28">
      <c r="B301" s="137" t="s">
        <v>600</v>
      </c>
      <c r="C301" s="97">
        <v>206552944</v>
      </c>
      <c r="D301" s="97" t="s">
        <v>601</v>
      </c>
      <c r="E301" s="97">
        <v>16741725585</v>
      </c>
      <c r="F301" s="97" t="s">
        <v>27</v>
      </c>
      <c r="G301" s="138">
        <v>1000</v>
      </c>
      <c r="H301" s="138">
        <v>15771132386</v>
      </c>
      <c r="I301" s="97" t="s">
        <v>584</v>
      </c>
      <c r="J301" s="140" t="s">
        <v>103</v>
      </c>
      <c r="K301" s="98" t="s">
        <v>585</v>
      </c>
      <c r="L301" s="137" t="s">
        <v>600</v>
      </c>
      <c r="M301" s="114"/>
      <c r="N301" s="114"/>
      <c r="O301" s="113"/>
      <c r="P301" s="113"/>
      <c r="Q301" s="113"/>
      <c r="R301" s="148">
        <v>4957.15</v>
      </c>
      <c r="S301" s="113"/>
      <c r="T301" s="114"/>
      <c r="U301" s="149"/>
      <c r="V301" s="148">
        <v>4957.15</v>
      </c>
      <c r="W301" s="114"/>
      <c r="X301" s="115"/>
      <c r="Y301" s="125"/>
      <c r="Z301" s="125" t="s">
        <v>31</v>
      </c>
      <c r="AA301" s="126">
        <v>43901</v>
      </c>
      <c r="AB301" s="87" t="s">
        <v>599</v>
      </c>
    </row>
    <row r="302" ht="18" customHeight="1" spans="2:28">
      <c r="B302" s="137" t="s">
        <v>602</v>
      </c>
      <c r="C302" s="97">
        <v>949361293</v>
      </c>
      <c r="D302" s="97" t="s">
        <v>603</v>
      </c>
      <c r="E302" s="97">
        <v>16741725582</v>
      </c>
      <c r="F302" s="97" t="s">
        <v>27</v>
      </c>
      <c r="G302" s="138">
        <v>1000</v>
      </c>
      <c r="H302" s="138">
        <v>15771132386</v>
      </c>
      <c r="I302" s="97" t="s">
        <v>584</v>
      </c>
      <c r="J302" s="140" t="s">
        <v>103</v>
      </c>
      <c r="K302" s="98" t="s">
        <v>585</v>
      </c>
      <c r="L302" s="137" t="s">
        <v>602</v>
      </c>
      <c r="M302" s="114"/>
      <c r="N302" s="114"/>
      <c r="O302" s="113"/>
      <c r="P302" s="113"/>
      <c r="Q302" s="113"/>
      <c r="R302" s="148">
        <v>7940.47</v>
      </c>
      <c r="S302" s="113"/>
      <c r="T302" s="114"/>
      <c r="U302" s="149"/>
      <c r="V302" s="148">
        <v>7940.47</v>
      </c>
      <c r="W302" s="114"/>
      <c r="X302" s="150"/>
      <c r="Y302" s="125"/>
      <c r="Z302" s="125" t="s">
        <v>31</v>
      </c>
      <c r="AA302" s="126">
        <v>43901</v>
      </c>
      <c r="AB302" s="87" t="s">
        <v>599</v>
      </c>
    </row>
    <row r="303" ht="18" customHeight="1" spans="2:28">
      <c r="B303" s="137" t="s">
        <v>604</v>
      </c>
      <c r="C303" s="97">
        <v>251550452</v>
      </c>
      <c r="D303" s="97" t="s">
        <v>605</v>
      </c>
      <c r="E303" s="97">
        <v>16741725579</v>
      </c>
      <c r="F303" s="97" t="s">
        <v>27</v>
      </c>
      <c r="G303" s="138">
        <v>1000</v>
      </c>
      <c r="H303" s="138">
        <v>15771132386</v>
      </c>
      <c r="I303" s="97" t="s">
        <v>584</v>
      </c>
      <c r="J303" s="140" t="s">
        <v>103</v>
      </c>
      <c r="K303" s="98" t="s">
        <v>585</v>
      </c>
      <c r="L303" s="137" t="s">
        <v>604</v>
      </c>
      <c r="M303" s="114"/>
      <c r="N303" s="114"/>
      <c r="O303" s="113"/>
      <c r="P303" s="113"/>
      <c r="Q303" s="113"/>
      <c r="R303" s="148">
        <v>5062.31</v>
      </c>
      <c r="S303" s="113"/>
      <c r="T303" s="114"/>
      <c r="U303" s="149"/>
      <c r="V303" s="148">
        <v>5062.31</v>
      </c>
      <c r="W303" s="114"/>
      <c r="X303" s="115"/>
      <c r="Y303" s="125"/>
      <c r="Z303" s="125" t="s">
        <v>31</v>
      </c>
      <c r="AA303" s="126">
        <v>43901</v>
      </c>
      <c r="AB303" s="87" t="s">
        <v>599</v>
      </c>
    </row>
    <row r="304" ht="18" customHeight="1" spans="2:28">
      <c r="B304" s="137" t="s">
        <v>606</v>
      </c>
      <c r="C304" s="97">
        <v>467006450</v>
      </c>
      <c r="D304" s="97" t="s">
        <v>607</v>
      </c>
      <c r="E304" s="97">
        <v>16741725578</v>
      </c>
      <c r="F304" s="97" t="s">
        <v>27</v>
      </c>
      <c r="G304" s="138">
        <v>1000</v>
      </c>
      <c r="H304" s="138">
        <v>15771132386</v>
      </c>
      <c r="I304" s="97" t="s">
        <v>584</v>
      </c>
      <c r="J304" s="140" t="s">
        <v>103</v>
      </c>
      <c r="K304" s="98" t="s">
        <v>585</v>
      </c>
      <c r="L304" s="137" t="s">
        <v>606</v>
      </c>
      <c r="M304" s="114"/>
      <c r="N304" s="114"/>
      <c r="O304" s="113"/>
      <c r="P304" s="113"/>
      <c r="Q304" s="113"/>
      <c r="R304" s="148">
        <v>4962.55</v>
      </c>
      <c r="S304" s="113"/>
      <c r="T304" s="114"/>
      <c r="U304" s="149"/>
      <c r="V304" s="148">
        <v>4962.55</v>
      </c>
      <c r="W304" s="114"/>
      <c r="X304" s="115"/>
      <c r="Y304" s="125"/>
      <c r="Z304" s="125" t="s">
        <v>31</v>
      </c>
      <c r="AA304" s="126">
        <v>43901</v>
      </c>
      <c r="AB304" s="87" t="s">
        <v>599</v>
      </c>
    </row>
    <row r="305" ht="18" customHeight="1" spans="2:28">
      <c r="B305" s="137" t="s">
        <v>608</v>
      </c>
      <c r="C305" s="97">
        <v>653868522</v>
      </c>
      <c r="D305" s="97" t="s">
        <v>609</v>
      </c>
      <c r="E305" s="97">
        <v>16741725574</v>
      </c>
      <c r="F305" s="97" t="s">
        <v>27</v>
      </c>
      <c r="G305" s="138">
        <v>1000</v>
      </c>
      <c r="H305" s="138">
        <v>15771132386</v>
      </c>
      <c r="I305" s="97" t="s">
        <v>584</v>
      </c>
      <c r="J305" s="140" t="s">
        <v>103</v>
      </c>
      <c r="K305" s="98" t="s">
        <v>585</v>
      </c>
      <c r="L305" s="137" t="s">
        <v>608</v>
      </c>
      <c r="M305" s="114"/>
      <c r="N305" s="114"/>
      <c r="O305" s="113"/>
      <c r="P305" s="113"/>
      <c r="Q305" s="113"/>
      <c r="R305" s="148">
        <v>5061.86</v>
      </c>
      <c r="S305" s="113"/>
      <c r="T305" s="114"/>
      <c r="U305" s="149"/>
      <c r="V305" s="148">
        <v>5061.86</v>
      </c>
      <c r="W305" s="114"/>
      <c r="X305" s="115"/>
      <c r="Y305" s="125"/>
      <c r="Z305" s="125" t="s">
        <v>31</v>
      </c>
      <c r="AA305" s="126">
        <v>43901</v>
      </c>
      <c r="AB305" s="87" t="s">
        <v>599</v>
      </c>
    </row>
    <row r="306" ht="18" customHeight="1" spans="2:28">
      <c r="B306" s="137" t="s">
        <v>610</v>
      </c>
      <c r="C306" s="97">
        <v>945660153</v>
      </c>
      <c r="D306" s="97" t="s">
        <v>611</v>
      </c>
      <c r="E306" s="97">
        <v>16741725572</v>
      </c>
      <c r="F306" s="97" t="s">
        <v>27</v>
      </c>
      <c r="G306" s="138">
        <v>1000</v>
      </c>
      <c r="H306" s="138">
        <v>15771132386</v>
      </c>
      <c r="I306" s="97" t="s">
        <v>584</v>
      </c>
      <c r="J306" s="140" t="s">
        <v>103</v>
      </c>
      <c r="K306" s="98" t="s">
        <v>585</v>
      </c>
      <c r="L306" s="137" t="s">
        <v>610</v>
      </c>
      <c r="M306" s="114"/>
      <c r="N306" s="114"/>
      <c r="O306" s="113"/>
      <c r="P306" s="113"/>
      <c r="Q306" s="113"/>
      <c r="R306" s="148">
        <v>5060.73</v>
      </c>
      <c r="S306" s="113"/>
      <c r="T306" s="114"/>
      <c r="U306" s="149"/>
      <c r="V306" s="148">
        <v>5060.73</v>
      </c>
      <c r="W306" s="114"/>
      <c r="X306" s="115"/>
      <c r="Y306" s="125"/>
      <c r="Z306" s="125" t="s">
        <v>31</v>
      </c>
      <c r="AA306" s="126">
        <v>43901</v>
      </c>
      <c r="AB306" s="87" t="s">
        <v>599</v>
      </c>
    </row>
    <row r="307" ht="18" customHeight="1" spans="2:28">
      <c r="B307" s="137" t="s">
        <v>612</v>
      </c>
      <c r="C307" s="97">
        <v>328799102</v>
      </c>
      <c r="D307" s="97" t="s">
        <v>613</v>
      </c>
      <c r="E307" s="97">
        <v>16741725560</v>
      </c>
      <c r="F307" s="97" t="s">
        <v>27</v>
      </c>
      <c r="G307" s="138">
        <v>1000</v>
      </c>
      <c r="H307" s="138">
        <v>15771132386</v>
      </c>
      <c r="I307" s="97" t="s">
        <v>584</v>
      </c>
      <c r="J307" s="140" t="s">
        <v>103</v>
      </c>
      <c r="K307" s="98" t="s">
        <v>585</v>
      </c>
      <c r="L307" s="137" t="s">
        <v>612</v>
      </c>
      <c r="M307" s="114"/>
      <c r="N307" s="114"/>
      <c r="O307" s="113"/>
      <c r="P307" s="113"/>
      <c r="Q307" s="113"/>
      <c r="R307" s="148">
        <v>5065.98</v>
      </c>
      <c r="S307" s="151"/>
      <c r="T307" s="114"/>
      <c r="U307" s="149"/>
      <c r="V307" s="148">
        <v>5065.98</v>
      </c>
      <c r="W307" s="114"/>
      <c r="X307" s="115"/>
      <c r="Y307" s="125"/>
      <c r="Z307" s="125" t="s">
        <v>31</v>
      </c>
      <c r="AA307" s="126">
        <v>43901</v>
      </c>
      <c r="AB307" s="87" t="s">
        <v>599</v>
      </c>
    </row>
    <row r="308" ht="18" customHeight="1" spans="2:28">
      <c r="B308" s="137" t="s">
        <v>614</v>
      </c>
      <c r="C308" s="97">
        <v>896913637</v>
      </c>
      <c r="D308" s="97" t="s">
        <v>615</v>
      </c>
      <c r="E308" s="97">
        <v>16741725547</v>
      </c>
      <c r="F308" s="97" t="s">
        <v>27</v>
      </c>
      <c r="G308" s="138">
        <v>1000</v>
      </c>
      <c r="H308" s="138">
        <v>15771132386</v>
      </c>
      <c r="I308" s="97" t="s">
        <v>584</v>
      </c>
      <c r="J308" s="140" t="s">
        <v>103</v>
      </c>
      <c r="K308" s="98" t="s">
        <v>585</v>
      </c>
      <c r="L308" s="137" t="s">
        <v>614</v>
      </c>
      <c r="M308" s="114"/>
      <c r="N308" s="114"/>
      <c r="O308" s="113"/>
      <c r="P308" s="113"/>
      <c r="Q308" s="113"/>
      <c r="R308" s="148">
        <v>5054.51</v>
      </c>
      <c r="S308" s="113"/>
      <c r="T308" s="114"/>
      <c r="U308" s="149"/>
      <c r="V308" s="148">
        <v>5054.51</v>
      </c>
      <c r="W308" s="114"/>
      <c r="X308" s="115"/>
      <c r="Y308" s="125"/>
      <c r="Z308" s="125" t="s">
        <v>31</v>
      </c>
      <c r="AA308" s="126">
        <v>43901</v>
      </c>
      <c r="AB308" s="87" t="s">
        <v>599</v>
      </c>
    </row>
    <row r="309" ht="18" customHeight="1" spans="2:28">
      <c r="B309" s="137" t="s">
        <v>616</v>
      </c>
      <c r="C309" s="97">
        <v>277760746</v>
      </c>
      <c r="D309" s="97" t="s">
        <v>617</v>
      </c>
      <c r="E309" s="97">
        <v>16741725542</v>
      </c>
      <c r="F309" s="97" t="s">
        <v>27</v>
      </c>
      <c r="G309" s="138">
        <v>1000</v>
      </c>
      <c r="H309" s="138">
        <v>15771132386</v>
      </c>
      <c r="I309" s="97" t="s">
        <v>584</v>
      </c>
      <c r="J309" s="140" t="s">
        <v>103</v>
      </c>
      <c r="K309" s="98" t="s">
        <v>585</v>
      </c>
      <c r="L309" s="137" t="s">
        <v>616</v>
      </c>
      <c r="M309" s="114"/>
      <c r="N309" s="114"/>
      <c r="O309" s="113"/>
      <c r="P309" s="113"/>
      <c r="Q309" s="113"/>
      <c r="R309" s="148">
        <v>5023.51</v>
      </c>
      <c r="S309" s="113"/>
      <c r="T309" s="114"/>
      <c r="U309" s="149"/>
      <c r="V309" s="148">
        <v>5023.51</v>
      </c>
      <c r="W309" s="114"/>
      <c r="X309" s="115"/>
      <c r="Y309" s="125"/>
      <c r="Z309" s="125" t="s">
        <v>31</v>
      </c>
      <c r="AA309" s="126">
        <v>43901</v>
      </c>
      <c r="AB309" s="87" t="s">
        <v>599</v>
      </c>
    </row>
    <row r="310" s="1" customFormat="1" ht="19.9" customHeight="1" spans="2:28">
      <c r="B310" s="137" t="s">
        <v>618</v>
      </c>
      <c r="C310" s="98">
        <v>341333708</v>
      </c>
      <c r="D310" s="98" t="s">
        <v>619</v>
      </c>
      <c r="E310" s="97">
        <v>17102786714</v>
      </c>
      <c r="F310" s="97" t="s">
        <v>27</v>
      </c>
      <c r="G310" s="138">
        <v>1000</v>
      </c>
      <c r="H310" s="138">
        <v>13545435217</v>
      </c>
      <c r="I310" s="97" t="s">
        <v>284</v>
      </c>
      <c r="J310" s="141" t="s">
        <v>285</v>
      </c>
      <c r="K310" s="125" t="s">
        <v>286</v>
      </c>
      <c r="L310" s="137" t="s">
        <v>618</v>
      </c>
      <c r="M310" s="114"/>
      <c r="N310" s="114"/>
      <c r="O310" s="142"/>
      <c r="P310" s="113"/>
      <c r="Q310" s="142"/>
      <c r="R310" s="148">
        <v>5062.45</v>
      </c>
      <c r="S310" s="113"/>
      <c r="T310" s="114"/>
      <c r="U310" s="114"/>
      <c r="V310" s="148">
        <v>5062.45</v>
      </c>
      <c r="W310" s="114"/>
      <c r="X310" s="115"/>
      <c r="Y310" s="125"/>
      <c r="Z310" s="125" t="s">
        <v>31</v>
      </c>
      <c r="AA310" s="126">
        <v>43901</v>
      </c>
      <c r="AB310" s="87" t="s">
        <v>599</v>
      </c>
    </row>
    <row r="311" s="1" customFormat="1" ht="19.9" customHeight="1" spans="2:28">
      <c r="B311" s="137" t="s">
        <v>620</v>
      </c>
      <c r="C311" s="97">
        <v>803971642</v>
      </c>
      <c r="D311" s="97" t="s">
        <v>621</v>
      </c>
      <c r="E311" s="97">
        <v>17102786759</v>
      </c>
      <c r="F311" s="97" t="s">
        <v>27</v>
      </c>
      <c r="G311" s="138">
        <v>1000</v>
      </c>
      <c r="H311" s="138">
        <v>13545435217</v>
      </c>
      <c r="I311" s="97" t="s">
        <v>284</v>
      </c>
      <c r="J311" s="141" t="s">
        <v>285</v>
      </c>
      <c r="K311" s="125" t="s">
        <v>286</v>
      </c>
      <c r="L311" s="137" t="s">
        <v>620</v>
      </c>
      <c r="M311" s="114"/>
      <c r="N311" s="114"/>
      <c r="O311" s="142"/>
      <c r="P311" s="113"/>
      <c r="Q311" s="142"/>
      <c r="R311" s="148">
        <v>5182.32</v>
      </c>
      <c r="S311" s="113"/>
      <c r="T311" s="114"/>
      <c r="U311" s="114"/>
      <c r="V311" s="148">
        <v>5182.32</v>
      </c>
      <c r="W311" s="114"/>
      <c r="X311" s="115"/>
      <c r="Y311" s="125"/>
      <c r="Z311" s="125" t="s">
        <v>31</v>
      </c>
      <c r="AA311" s="126">
        <v>43901</v>
      </c>
      <c r="AB311" s="87" t="s">
        <v>599</v>
      </c>
    </row>
    <row r="312" s="1" customFormat="1" ht="19.9" customHeight="1" spans="2:28">
      <c r="B312" s="137" t="s">
        <v>622</v>
      </c>
      <c r="C312" s="98">
        <v>489851760</v>
      </c>
      <c r="D312" s="98" t="s">
        <v>623</v>
      </c>
      <c r="E312" s="97">
        <v>17102786758</v>
      </c>
      <c r="F312" s="97" t="s">
        <v>27</v>
      </c>
      <c r="G312" s="138">
        <v>1000</v>
      </c>
      <c r="H312" s="138">
        <v>13545435217</v>
      </c>
      <c r="I312" s="97" t="s">
        <v>284</v>
      </c>
      <c r="J312" s="141" t="s">
        <v>285</v>
      </c>
      <c r="K312" s="125" t="s">
        <v>286</v>
      </c>
      <c r="L312" s="137" t="s">
        <v>622</v>
      </c>
      <c r="M312" s="114"/>
      <c r="N312" s="114"/>
      <c r="O312" s="142"/>
      <c r="P312" s="113"/>
      <c r="Q312" s="142"/>
      <c r="R312" s="148">
        <v>4960.18</v>
      </c>
      <c r="S312" s="113"/>
      <c r="T312" s="114"/>
      <c r="U312" s="114"/>
      <c r="V312" s="148">
        <v>4960.18</v>
      </c>
      <c r="W312" s="114"/>
      <c r="X312" s="152"/>
      <c r="Y312" s="125"/>
      <c r="Z312" s="125" t="s">
        <v>31</v>
      </c>
      <c r="AA312" s="126">
        <v>43901</v>
      </c>
      <c r="AB312" s="87" t="s">
        <v>599</v>
      </c>
    </row>
    <row r="313" s="1" customFormat="1" ht="19.9" customHeight="1" spans="2:28">
      <c r="B313" s="137" t="s">
        <v>624</v>
      </c>
      <c r="C313" s="98">
        <v>514807181</v>
      </c>
      <c r="D313" s="98" t="s">
        <v>625</v>
      </c>
      <c r="E313" s="97">
        <v>17102786757</v>
      </c>
      <c r="F313" s="97" t="s">
        <v>27</v>
      </c>
      <c r="G313" s="138">
        <v>1000</v>
      </c>
      <c r="H313" s="138">
        <v>13545435217</v>
      </c>
      <c r="I313" s="97" t="s">
        <v>284</v>
      </c>
      <c r="J313" s="141" t="s">
        <v>285</v>
      </c>
      <c r="K313" s="125" t="s">
        <v>286</v>
      </c>
      <c r="L313" s="137" t="s">
        <v>624</v>
      </c>
      <c r="M313" s="114"/>
      <c r="N313" s="114"/>
      <c r="O313" s="142"/>
      <c r="P313" s="113"/>
      <c r="Q313" s="142"/>
      <c r="R313" s="148">
        <v>4961.39</v>
      </c>
      <c r="S313" s="113"/>
      <c r="T313" s="114"/>
      <c r="U313" s="114"/>
      <c r="V313" s="148">
        <v>4961.39</v>
      </c>
      <c r="W313" s="114"/>
      <c r="X313" s="115"/>
      <c r="Y313" s="125"/>
      <c r="Z313" s="125" t="s">
        <v>31</v>
      </c>
      <c r="AA313" s="126">
        <v>43901</v>
      </c>
      <c r="AB313" s="87" t="s">
        <v>599</v>
      </c>
    </row>
    <row r="314" ht="18" customHeight="1" spans="2:28">
      <c r="B314" s="137" t="s">
        <v>626</v>
      </c>
      <c r="C314" s="97">
        <v>817619161</v>
      </c>
      <c r="D314" s="97" t="s">
        <v>627</v>
      </c>
      <c r="E314" s="97">
        <v>16741725597</v>
      </c>
      <c r="F314" s="97" t="s">
        <v>27</v>
      </c>
      <c r="G314" s="138">
        <v>1000</v>
      </c>
      <c r="H314" s="138">
        <v>15771132386</v>
      </c>
      <c r="I314" s="97" t="s">
        <v>584</v>
      </c>
      <c r="J314" s="140" t="s">
        <v>103</v>
      </c>
      <c r="K314" s="98" t="s">
        <v>585</v>
      </c>
      <c r="L314" s="137" t="s">
        <v>626</v>
      </c>
      <c r="M314" s="114"/>
      <c r="N314" s="114"/>
      <c r="O314" s="113"/>
      <c r="P314" s="113"/>
      <c r="Q314" s="113"/>
      <c r="R314" s="148">
        <v>6349.82</v>
      </c>
      <c r="S314" s="113"/>
      <c r="T314" s="114"/>
      <c r="U314" s="153"/>
      <c r="V314" s="148">
        <v>6349.82</v>
      </c>
      <c r="W314" s="114"/>
      <c r="X314" s="115"/>
      <c r="Y314" s="125"/>
      <c r="Z314" s="125" t="s">
        <v>31</v>
      </c>
      <c r="AA314" s="126">
        <v>43901</v>
      </c>
      <c r="AB314" s="8" t="s">
        <v>628</v>
      </c>
    </row>
    <row r="315" ht="18" customHeight="1" spans="2:28">
      <c r="B315" s="137" t="s">
        <v>629</v>
      </c>
      <c r="C315" s="97">
        <v>148249539</v>
      </c>
      <c r="D315" s="97" t="s">
        <v>630</v>
      </c>
      <c r="E315" s="97">
        <v>16741725590</v>
      </c>
      <c r="F315" s="97" t="s">
        <v>27</v>
      </c>
      <c r="G315" s="138">
        <v>1000</v>
      </c>
      <c r="H315" s="138">
        <v>15771132386</v>
      </c>
      <c r="I315" s="97" t="s">
        <v>584</v>
      </c>
      <c r="J315" s="140" t="s">
        <v>103</v>
      </c>
      <c r="K315" s="98" t="s">
        <v>585</v>
      </c>
      <c r="L315" s="137" t="s">
        <v>629</v>
      </c>
      <c r="M315" s="114"/>
      <c r="N315" s="114"/>
      <c r="O315" s="113"/>
      <c r="P315" s="113"/>
      <c r="Q315" s="113"/>
      <c r="R315" s="148">
        <v>4680.28</v>
      </c>
      <c r="S315" s="113"/>
      <c r="T315" s="114"/>
      <c r="U315" s="153"/>
      <c r="V315" s="148">
        <v>4680.28</v>
      </c>
      <c r="W315" s="114"/>
      <c r="X315" s="115"/>
      <c r="Y315" s="125"/>
      <c r="Z315" s="125" t="s">
        <v>31</v>
      </c>
      <c r="AA315" s="126">
        <v>43901</v>
      </c>
      <c r="AB315" s="8" t="s">
        <v>628</v>
      </c>
    </row>
    <row r="316" ht="18" customHeight="1" spans="2:28">
      <c r="B316" s="137" t="s">
        <v>631</v>
      </c>
      <c r="C316" s="97">
        <v>298686485</v>
      </c>
      <c r="D316" s="97" t="s">
        <v>632</v>
      </c>
      <c r="E316" s="97">
        <v>16741725581</v>
      </c>
      <c r="F316" s="97" t="s">
        <v>27</v>
      </c>
      <c r="G316" s="138">
        <v>1000</v>
      </c>
      <c r="H316" s="138">
        <v>15771132386</v>
      </c>
      <c r="I316" s="97" t="s">
        <v>584</v>
      </c>
      <c r="J316" s="140" t="s">
        <v>103</v>
      </c>
      <c r="K316" s="98" t="s">
        <v>585</v>
      </c>
      <c r="L316" s="137" t="s">
        <v>631</v>
      </c>
      <c r="M316" s="114"/>
      <c r="N316" s="114"/>
      <c r="O316" s="113"/>
      <c r="P316" s="113"/>
      <c r="Q316" s="113"/>
      <c r="R316" s="148">
        <v>5063.28</v>
      </c>
      <c r="S316" s="113"/>
      <c r="T316" s="114"/>
      <c r="U316" s="153"/>
      <c r="V316" s="148">
        <v>5063.28</v>
      </c>
      <c r="W316" s="114"/>
      <c r="X316" s="115"/>
      <c r="Y316" s="125"/>
      <c r="Z316" s="125" t="s">
        <v>31</v>
      </c>
      <c r="AA316" s="126">
        <v>43901</v>
      </c>
      <c r="AB316" s="8" t="s">
        <v>628</v>
      </c>
    </row>
    <row r="317" ht="18" customHeight="1" spans="2:28">
      <c r="B317" s="137" t="s">
        <v>633</v>
      </c>
      <c r="C317" s="97">
        <v>869826330</v>
      </c>
      <c r="D317" s="97" t="s">
        <v>634</v>
      </c>
      <c r="E317" s="97">
        <v>16741725573</v>
      </c>
      <c r="F317" s="97" t="s">
        <v>27</v>
      </c>
      <c r="G317" s="138">
        <v>1000</v>
      </c>
      <c r="H317" s="138">
        <v>15771132386</v>
      </c>
      <c r="I317" s="97" t="s">
        <v>584</v>
      </c>
      <c r="J317" s="140" t="s">
        <v>103</v>
      </c>
      <c r="K317" s="98" t="s">
        <v>585</v>
      </c>
      <c r="L317" s="137" t="s">
        <v>633</v>
      </c>
      <c r="M317" s="114"/>
      <c r="N317" s="114"/>
      <c r="O317" s="113"/>
      <c r="P317" s="113"/>
      <c r="Q317" s="113"/>
      <c r="R317" s="148">
        <v>5151.06</v>
      </c>
      <c r="S317" s="113"/>
      <c r="T317" s="114"/>
      <c r="U317" s="153"/>
      <c r="V317" s="148">
        <v>5151.06</v>
      </c>
      <c r="W317" s="114"/>
      <c r="X317" s="115"/>
      <c r="Y317" s="125"/>
      <c r="Z317" s="125" t="s">
        <v>31</v>
      </c>
      <c r="AA317" s="126">
        <v>43901</v>
      </c>
      <c r="AB317" s="8" t="s">
        <v>628</v>
      </c>
    </row>
    <row r="318" ht="18" customHeight="1" spans="2:28">
      <c r="B318" s="137" t="s">
        <v>635</v>
      </c>
      <c r="C318" s="97">
        <v>993189999</v>
      </c>
      <c r="D318" s="97" t="s">
        <v>636</v>
      </c>
      <c r="E318" s="97">
        <v>16741725562</v>
      </c>
      <c r="F318" s="97" t="s">
        <v>27</v>
      </c>
      <c r="G318" s="138">
        <v>1000</v>
      </c>
      <c r="H318" s="138">
        <v>15771132386</v>
      </c>
      <c r="I318" s="97" t="s">
        <v>584</v>
      </c>
      <c r="J318" s="140" t="s">
        <v>103</v>
      </c>
      <c r="K318" s="98" t="s">
        <v>585</v>
      </c>
      <c r="L318" s="137" t="s">
        <v>635</v>
      </c>
      <c r="M318" s="114"/>
      <c r="N318" s="114"/>
      <c r="O318" s="113"/>
      <c r="P318" s="113"/>
      <c r="Q318" s="113"/>
      <c r="R318" s="148">
        <v>5058.79</v>
      </c>
      <c r="S318" s="113"/>
      <c r="T318" s="114"/>
      <c r="U318" s="153"/>
      <c r="V318" s="148">
        <v>5058.79</v>
      </c>
      <c r="W318" s="114"/>
      <c r="X318" s="115"/>
      <c r="Y318" s="125"/>
      <c r="Z318" s="125" t="s">
        <v>31</v>
      </c>
      <c r="AA318" s="126">
        <v>43901</v>
      </c>
      <c r="AB318" s="8" t="s">
        <v>628</v>
      </c>
    </row>
    <row r="319" ht="18" customHeight="1" spans="2:28">
      <c r="B319" s="137" t="s">
        <v>637</v>
      </c>
      <c r="C319" s="97">
        <v>822559049</v>
      </c>
      <c r="D319" s="97" t="s">
        <v>638</v>
      </c>
      <c r="E319" s="97">
        <v>16741725561</v>
      </c>
      <c r="F319" s="97" t="s">
        <v>27</v>
      </c>
      <c r="G319" s="138">
        <v>1000</v>
      </c>
      <c r="H319" s="138">
        <v>15771132386</v>
      </c>
      <c r="I319" s="97" t="s">
        <v>584</v>
      </c>
      <c r="J319" s="140" t="s">
        <v>103</v>
      </c>
      <c r="K319" s="98" t="s">
        <v>585</v>
      </c>
      <c r="L319" s="137" t="s">
        <v>637</v>
      </c>
      <c r="M319" s="114"/>
      <c r="N319" s="114"/>
      <c r="O319" s="113"/>
      <c r="P319" s="113"/>
      <c r="Q319" s="113"/>
      <c r="R319" s="148">
        <v>5061.55</v>
      </c>
      <c r="S319" s="113"/>
      <c r="T319" s="114"/>
      <c r="U319" s="153"/>
      <c r="V319" s="148">
        <v>5061.55</v>
      </c>
      <c r="W319" s="114"/>
      <c r="X319" s="115"/>
      <c r="Y319" s="125"/>
      <c r="Z319" s="125" t="s">
        <v>31</v>
      </c>
      <c r="AA319" s="126">
        <v>43901</v>
      </c>
      <c r="AB319" s="8" t="s">
        <v>628</v>
      </c>
    </row>
    <row r="320" s="1" customFormat="1" ht="19.9" customHeight="1" spans="2:28">
      <c r="B320" s="137" t="s">
        <v>639</v>
      </c>
      <c r="C320" s="98">
        <v>644359054</v>
      </c>
      <c r="D320" s="98" t="s">
        <v>640</v>
      </c>
      <c r="E320" s="97">
        <v>17102786719</v>
      </c>
      <c r="F320" s="97" t="s">
        <v>27</v>
      </c>
      <c r="G320" s="138">
        <v>1000</v>
      </c>
      <c r="H320" s="138">
        <v>13545435217</v>
      </c>
      <c r="I320" s="97" t="s">
        <v>284</v>
      </c>
      <c r="J320" s="141" t="s">
        <v>285</v>
      </c>
      <c r="K320" s="125" t="s">
        <v>286</v>
      </c>
      <c r="L320" s="137" t="s">
        <v>639</v>
      </c>
      <c r="M320" s="114"/>
      <c r="N320" s="114"/>
      <c r="O320" s="161"/>
      <c r="P320" s="161"/>
      <c r="Q320" s="161"/>
      <c r="R320" s="148">
        <v>5059.02</v>
      </c>
      <c r="S320" s="161"/>
      <c r="T320" s="114"/>
      <c r="U320" s="114"/>
      <c r="V320" s="148">
        <v>5059.02</v>
      </c>
      <c r="W320" s="114"/>
      <c r="X320" s="115"/>
      <c r="Y320" s="125"/>
      <c r="Z320" s="125" t="s">
        <v>31</v>
      </c>
      <c r="AA320" s="126">
        <v>43901</v>
      </c>
      <c r="AB320" s="8" t="s">
        <v>628</v>
      </c>
    </row>
    <row r="321" s="1" customFormat="1" ht="19.9" customHeight="1" spans="2:28">
      <c r="B321" s="137" t="s">
        <v>641</v>
      </c>
      <c r="C321" s="98">
        <v>358179816</v>
      </c>
      <c r="D321" s="98" t="s">
        <v>642</v>
      </c>
      <c r="E321" s="97">
        <v>17102786715</v>
      </c>
      <c r="F321" s="97" t="s">
        <v>27</v>
      </c>
      <c r="G321" s="138">
        <v>1000</v>
      </c>
      <c r="H321" s="138">
        <v>13545435217</v>
      </c>
      <c r="I321" s="97" t="s">
        <v>284</v>
      </c>
      <c r="J321" s="141" t="s">
        <v>285</v>
      </c>
      <c r="K321" s="125" t="s">
        <v>286</v>
      </c>
      <c r="L321" s="137" t="s">
        <v>641</v>
      </c>
      <c r="M321" s="114"/>
      <c r="N321" s="114"/>
      <c r="O321" s="161"/>
      <c r="P321" s="161"/>
      <c r="Q321" s="161"/>
      <c r="R321" s="148">
        <v>5190.29</v>
      </c>
      <c r="S321" s="161"/>
      <c r="T321" s="114"/>
      <c r="U321" s="114"/>
      <c r="V321" s="148">
        <v>5190.29</v>
      </c>
      <c r="W321" s="114"/>
      <c r="X321" s="115"/>
      <c r="Y321" s="125"/>
      <c r="Z321" s="125" t="s">
        <v>31</v>
      </c>
      <c r="AA321" s="126">
        <v>43901</v>
      </c>
      <c r="AB321" s="8" t="s">
        <v>628</v>
      </c>
    </row>
    <row r="322" s="1" customFormat="1" ht="19.9" customHeight="1" spans="2:28">
      <c r="B322" s="137" t="s">
        <v>643</v>
      </c>
      <c r="C322" s="98">
        <v>606713276</v>
      </c>
      <c r="D322" s="98" t="s">
        <v>644</v>
      </c>
      <c r="E322" s="97">
        <v>17102786711</v>
      </c>
      <c r="F322" s="97" t="s">
        <v>27</v>
      </c>
      <c r="G322" s="138">
        <v>1000</v>
      </c>
      <c r="H322" s="138">
        <v>13545435217</v>
      </c>
      <c r="I322" s="97" t="s">
        <v>284</v>
      </c>
      <c r="J322" s="141" t="s">
        <v>285</v>
      </c>
      <c r="K322" s="125" t="s">
        <v>286</v>
      </c>
      <c r="L322" s="137" t="s">
        <v>643</v>
      </c>
      <c r="M322" s="114"/>
      <c r="N322" s="114"/>
      <c r="O322" s="161"/>
      <c r="P322" s="161"/>
      <c r="Q322" s="161"/>
      <c r="R322" s="148">
        <v>4965.51</v>
      </c>
      <c r="S322" s="161"/>
      <c r="T322" s="114"/>
      <c r="U322" s="114"/>
      <c r="V322" s="148">
        <v>4965.51</v>
      </c>
      <c r="W322" s="114"/>
      <c r="X322" s="152"/>
      <c r="Y322" s="125"/>
      <c r="Z322" s="125" t="s">
        <v>31</v>
      </c>
      <c r="AA322" s="126">
        <v>43901</v>
      </c>
      <c r="AB322" s="8" t="s">
        <v>628</v>
      </c>
    </row>
    <row r="323" s="1" customFormat="1" ht="19.9" customHeight="1" spans="2:28">
      <c r="B323" s="137" t="s">
        <v>645</v>
      </c>
      <c r="C323" s="98">
        <v>544565910</v>
      </c>
      <c r="D323" s="98" t="s">
        <v>646</v>
      </c>
      <c r="E323" s="97">
        <v>17102786605</v>
      </c>
      <c r="F323" s="97" t="s">
        <v>27</v>
      </c>
      <c r="G323" s="138">
        <v>1000</v>
      </c>
      <c r="H323" s="138">
        <v>13545435217</v>
      </c>
      <c r="I323" s="97" t="s">
        <v>284</v>
      </c>
      <c r="J323" s="141" t="s">
        <v>285</v>
      </c>
      <c r="K323" s="125" t="s">
        <v>286</v>
      </c>
      <c r="L323" s="137" t="s">
        <v>645</v>
      </c>
      <c r="M323" s="114"/>
      <c r="N323" s="114"/>
      <c r="O323" s="161"/>
      <c r="P323" s="161"/>
      <c r="Q323" s="161"/>
      <c r="R323" s="148">
        <v>4962.34</v>
      </c>
      <c r="S323" s="161"/>
      <c r="T323" s="114"/>
      <c r="U323" s="114"/>
      <c r="V323" s="148">
        <v>4962.34</v>
      </c>
      <c r="W323" s="114"/>
      <c r="X323" s="152"/>
      <c r="Y323" s="125"/>
      <c r="Z323" s="125" t="s">
        <v>31</v>
      </c>
      <c r="AA323" s="126">
        <v>43901</v>
      </c>
      <c r="AB323" s="8" t="s">
        <v>628</v>
      </c>
    </row>
    <row r="324" s="1" customFormat="1" ht="19.9" customHeight="1" spans="2:28">
      <c r="B324" s="137" t="s">
        <v>647</v>
      </c>
      <c r="C324" s="98">
        <v>806850314</v>
      </c>
      <c r="D324" s="98" t="s">
        <v>648</v>
      </c>
      <c r="E324" s="97">
        <v>17102786606</v>
      </c>
      <c r="F324" s="97" t="s">
        <v>27</v>
      </c>
      <c r="G324" s="138">
        <v>1000</v>
      </c>
      <c r="H324" s="138">
        <v>13545435217</v>
      </c>
      <c r="I324" s="97" t="s">
        <v>284</v>
      </c>
      <c r="J324" s="141" t="s">
        <v>285</v>
      </c>
      <c r="K324" s="125" t="s">
        <v>286</v>
      </c>
      <c r="L324" s="137" t="s">
        <v>647</v>
      </c>
      <c r="M324" s="114"/>
      <c r="N324" s="114"/>
      <c r="O324" s="161"/>
      <c r="P324" s="161"/>
      <c r="Q324" s="161"/>
      <c r="R324" s="148">
        <v>9034.79</v>
      </c>
      <c r="S324" s="161"/>
      <c r="T324" s="114"/>
      <c r="U324" s="114"/>
      <c r="V324" s="148">
        <v>9034.79</v>
      </c>
      <c r="W324" s="114"/>
      <c r="X324" s="150"/>
      <c r="Y324" s="125"/>
      <c r="Z324" s="125" t="s">
        <v>31</v>
      </c>
      <c r="AA324" s="126">
        <v>43901</v>
      </c>
      <c r="AB324" s="8" t="s">
        <v>628</v>
      </c>
    </row>
    <row r="325" s="1" customFormat="1" ht="19.9" customHeight="1" spans="2:28">
      <c r="B325" s="137" t="s">
        <v>649</v>
      </c>
      <c r="C325" s="98">
        <v>736359655</v>
      </c>
      <c r="D325" s="98" t="s">
        <v>650</v>
      </c>
      <c r="E325" s="97">
        <v>17102786608</v>
      </c>
      <c r="F325" s="97" t="s">
        <v>27</v>
      </c>
      <c r="G325" s="138">
        <v>1000</v>
      </c>
      <c r="H325" s="138">
        <v>13545435217</v>
      </c>
      <c r="I325" s="97" t="s">
        <v>284</v>
      </c>
      <c r="J325" s="141" t="s">
        <v>285</v>
      </c>
      <c r="K325" s="125" t="s">
        <v>286</v>
      </c>
      <c r="L325" s="137" t="s">
        <v>649</v>
      </c>
      <c r="M325" s="114"/>
      <c r="N325" s="114"/>
      <c r="O325" s="161"/>
      <c r="P325" s="161"/>
      <c r="Q325" s="161"/>
      <c r="R325" s="148">
        <v>5101.75</v>
      </c>
      <c r="S325" s="161"/>
      <c r="T325" s="114"/>
      <c r="U325" s="114"/>
      <c r="V325" s="148">
        <v>5101.75</v>
      </c>
      <c r="W325" s="114"/>
      <c r="X325" s="115"/>
      <c r="Y325" s="125"/>
      <c r="Z325" s="125" t="s">
        <v>31</v>
      </c>
      <c r="AA325" s="126">
        <v>43901</v>
      </c>
      <c r="AB325" s="8" t="s">
        <v>628</v>
      </c>
    </row>
    <row r="326" s="1" customFormat="1" ht="19.9" customHeight="1" spans="2:28">
      <c r="B326" s="137" t="s">
        <v>651</v>
      </c>
      <c r="C326" s="97">
        <v>717255374</v>
      </c>
      <c r="D326" s="97" t="s">
        <v>652</v>
      </c>
      <c r="E326" s="97">
        <v>17102786609</v>
      </c>
      <c r="F326" s="97" t="s">
        <v>27</v>
      </c>
      <c r="G326" s="138">
        <v>1000</v>
      </c>
      <c r="H326" s="138">
        <v>13545435217</v>
      </c>
      <c r="I326" s="97" t="s">
        <v>284</v>
      </c>
      <c r="J326" s="141" t="s">
        <v>285</v>
      </c>
      <c r="K326" s="125" t="s">
        <v>286</v>
      </c>
      <c r="L326" s="137" t="s">
        <v>651</v>
      </c>
      <c r="M326" s="114"/>
      <c r="N326" s="114"/>
      <c r="O326" s="161"/>
      <c r="P326" s="161"/>
      <c r="Q326" s="161"/>
      <c r="R326" s="148">
        <v>5064.06</v>
      </c>
      <c r="S326" s="161"/>
      <c r="T326" s="114"/>
      <c r="U326" s="114"/>
      <c r="V326" s="148">
        <v>5064.06</v>
      </c>
      <c r="W326" s="114"/>
      <c r="X326" s="152"/>
      <c r="Y326" s="125"/>
      <c r="Z326" s="125" t="s">
        <v>31</v>
      </c>
      <c r="AA326" s="126">
        <v>43901</v>
      </c>
      <c r="AB326" s="8" t="s">
        <v>628</v>
      </c>
    </row>
    <row r="327" ht="18" customHeight="1" spans="2:28">
      <c r="B327" s="137" t="s">
        <v>653</v>
      </c>
      <c r="C327" s="97">
        <v>319126467</v>
      </c>
      <c r="D327" s="97" t="s">
        <v>654</v>
      </c>
      <c r="E327" s="97">
        <v>16741725569</v>
      </c>
      <c r="F327" s="97" t="s">
        <v>27</v>
      </c>
      <c r="G327" s="138">
        <v>1000</v>
      </c>
      <c r="H327" s="138">
        <v>15771132386</v>
      </c>
      <c r="I327" s="97" t="s">
        <v>584</v>
      </c>
      <c r="J327" s="140" t="s">
        <v>103</v>
      </c>
      <c r="K327" s="98" t="s">
        <v>585</v>
      </c>
      <c r="L327" s="137" t="s">
        <v>653</v>
      </c>
      <c r="M327" s="114"/>
      <c r="N327" s="114"/>
      <c r="O327" s="113"/>
      <c r="P327" s="113"/>
      <c r="Q327" s="113"/>
      <c r="R327" s="148">
        <v>4960.37</v>
      </c>
      <c r="S327" s="113"/>
      <c r="T327" s="114"/>
      <c r="U327" s="149"/>
      <c r="V327" s="148">
        <v>4960.37</v>
      </c>
      <c r="W327" s="114"/>
      <c r="X327" s="115"/>
      <c r="Y327" s="125"/>
      <c r="Z327" s="125" t="s">
        <v>31</v>
      </c>
      <c r="AA327" s="126">
        <v>43901</v>
      </c>
      <c r="AB327" s="8" t="s">
        <v>655</v>
      </c>
    </row>
    <row r="328" ht="18" customHeight="1" spans="2:28">
      <c r="B328" s="137" t="s">
        <v>656</v>
      </c>
      <c r="C328" s="97">
        <v>449206597</v>
      </c>
      <c r="D328" s="97" t="s">
        <v>657</v>
      </c>
      <c r="E328" s="97">
        <v>16741725543</v>
      </c>
      <c r="F328" s="97" t="s">
        <v>27</v>
      </c>
      <c r="G328" s="138">
        <v>1000</v>
      </c>
      <c r="H328" s="138">
        <v>15771132386</v>
      </c>
      <c r="I328" s="97" t="s">
        <v>584</v>
      </c>
      <c r="J328" s="140" t="s">
        <v>103</v>
      </c>
      <c r="K328" s="98" t="s">
        <v>585</v>
      </c>
      <c r="L328" s="137" t="s">
        <v>656</v>
      </c>
      <c r="M328" s="114"/>
      <c r="N328" s="114"/>
      <c r="O328" s="113"/>
      <c r="P328" s="113"/>
      <c r="Q328" s="113"/>
      <c r="R328" s="148">
        <v>5064.63</v>
      </c>
      <c r="S328" s="113"/>
      <c r="T328" s="114"/>
      <c r="U328" s="149"/>
      <c r="V328" s="148">
        <v>5064.63</v>
      </c>
      <c r="W328" s="114"/>
      <c r="X328" s="115"/>
      <c r="Y328" s="125"/>
      <c r="Z328" s="125" t="s">
        <v>31</v>
      </c>
      <c r="AA328" s="126">
        <v>43901</v>
      </c>
      <c r="AB328" s="8" t="s">
        <v>655</v>
      </c>
    </row>
    <row r="329" s="1" customFormat="1" ht="18" customHeight="1" spans="2:28">
      <c r="B329" s="157" t="s">
        <v>146</v>
      </c>
      <c r="C329" s="158">
        <v>806718576</v>
      </c>
      <c r="D329" s="158" t="s">
        <v>147</v>
      </c>
      <c r="E329" s="158">
        <v>13069644945</v>
      </c>
      <c r="F329" s="158" t="s">
        <v>107</v>
      </c>
      <c r="G329" s="97">
        <v>1000</v>
      </c>
      <c r="H329" s="158">
        <v>18016045481</v>
      </c>
      <c r="I329" s="158" t="s">
        <v>108</v>
      </c>
      <c r="J329" s="162" t="s">
        <v>109</v>
      </c>
      <c r="K329" s="158" t="s">
        <v>131</v>
      </c>
      <c r="L329" s="137" t="s">
        <v>146</v>
      </c>
      <c r="M329" s="101"/>
      <c r="N329" s="101"/>
      <c r="O329" s="103"/>
      <c r="P329" s="103"/>
      <c r="Q329" s="103"/>
      <c r="R329" s="114">
        <v>10022.91</v>
      </c>
      <c r="S329" s="148"/>
      <c r="T329" s="114"/>
      <c r="U329" s="114"/>
      <c r="V329" s="114">
        <v>10022.91</v>
      </c>
      <c r="W329" s="114"/>
      <c r="X329" s="150"/>
      <c r="Y329" s="125"/>
      <c r="Z329" s="125"/>
      <c r="AA329" s="126"/>
      <c r="AB329" s="82" t="s">
        <v>1690</v>
      </c>
    </row>
    <row r="330" s="1" customFormat="1" ht="18" customHeight="1" spans="2:28">
      <c r="B330" s="157" t="s">
        <v>148</v>
      </c>
      <c r="C330" s="158">
        <v>344875496</v>
      </c>
      <c r="D330" s="158" t="s">
        <v>149</v>
      </c>
      <c r="E330" s="158">
        <v>13069646406</v>
      </c>
      <c r="F330" s="158" t="s">
        <v>107</v>
      </c>
      <c r="G330" s="97">
        <v>1000</v>
      </c>
      <c r="H330" s="158">
        <v>18016045481</v>
      </c>
      <c r="I330" s="158" t="s">
        <v>108</v>
      </c>
      <c r="J330" s="162" t="s">
        <v>109</v>
      </c>
      <c r="K330" s="158" t="s">
        <v>131</v>
      </c>
      <c r="L330" s="137" t="s">
        <v>148</v>
      </c>
      <c r="M330" s="101"/>
      <c r="N330" s="101"/>
      <c r="O330" s="103"/>
      <c r="P330" s="103"/>
      <c r="Q330" s="103"/>
      <c r="R330" s="114">
        <v>8938.4</v>
      </c>
      <c r="S330" s="148"/>
      <c r="T330" s="114"/>
      <c r="U330" s="114"/>
      <c r="V330" s="114">
        <v>8938.4</v>
      </c>
      <c r="W330" s="114"/>
      <c r="X330" s="150"/>
      <c r="Y330" s="125"/>
      <c r="Z330" s="125"/>
      <c r="AA330" s="126"/>
      <c r="AB330" s="82" t="s">
        <v>1690</v>
      </c>
    </row>
    <row r="331" s="1" customFormat="1" ht="18" customHeight="1" spans="2:28">
      <c r="B331" s="157" t="s">
        <v>155</v>
      </c>
      <c r="C331" s="158">
        <v>468066157</v>
      </c>
      <c r="D331" s="158" t="s">
        <v>156</v>
      </c>
      <c r="E331" s="158">
        <v>17129370569</v>
      </c>
      <c r="F331" s="158" t="s">
        <v>152</v>
      </c>
      <c r="G331" s="97">
        <v>1000</v>
      </c>
      <c r="H331" s="158">
        <v>17129370569</v>
      </c>
      <c r="I331" s="158" t="s">
        <v>153</v>
      </c>
      <c r="J331" s="163" t="s">
        <v>29</v>
      </c>
      <c r="K331" s="158" t="s">
        <v>154</v>
      </c>
      <c r="L331" s="157" t="s">
        <v>155</v>
      </c>
      <c r="M331" s="101"/>
      <c r="N331" s="101"/>
      <c r="O331" s="103"/>
      <c r="P331" s="103"/>
      <c r="Q331" s="103"/>
      <c r="R331" s="114">
        <v>17968.63</v>
      </c>
      <c r="S331" s="148"/>
      <c r="T331" s="114"/>
      <c r="U331" s="114"/>
      <c r="V331" s="114">
        <v>17968.63</v>
      </c>
      <c r="W331" s="114"/>
      <c r="X331" s="150"/>
      <c r="Y331" s="125"/>
      <c r="Z331" s="125" t="s">
        <v>31</v>
      </c>
      <c r="AA331" s="126">
        <v>43920</v>
      </c>
      <c r="AB331" s="82" t="s">
        <v>1690</v>
      </c>
    </row>
    <row r="332" s="1" customFormat="1" ht="18" customHeight="1" spans="2:28">
      <c r="B332" s="157" t="s">
        <v>161</v>
      </c>
      <c r="C332" s="158">
        <v>122040565</v>
      </c>
      <c r="D332" s="158" t="s">
        <v>162</v>
      </c>
      <c r="E332" s="158">
        <v>17179870409</v>
      </c>
      <c r="F332" s="158" t="s">
        <v>152</v>
      </c>
      <c r="G332" s="158">
        <v>2000</v>
      </c>
      <c r="H332" s="158">
        <v>17179870409</v>
      </c>
      <c r="I332" s="158" t="s">
        <v>153</v>
      </c>
      <c r="J332" s="163" t="s">
        <v>29</v>
      </c>
      <c r="K332" s="158" t="s">
        <v>163</v>
      </c>
      <c r="L332" s="157" t="s">
        <v>161</v>
      </c>
      <c r="M332" s="101"/>
      <c r="N332" s="101"/>
      <c r="O332" s="103"/>
      <c r="P332" s="103"/>
      <c r="Q332" s="103"/>
      <c r="R332" s="114">
        <v>9030.16</v>
      </c>
      <c r="S332" s="148"/>
      <c r="T332" s="114"/>
      <c r="U332" s="114"/>
      <c r="V332" s="114">
        <v>9030.16</v>
      </c>
      <c r="W332" s="114"/>
      <c r="X332" s="150"/>
      <c r="Y332" s="125"/>
      <c r="Z332" s="125"/>
      <c r="AA332" s="126"/>
      <c r="AB332" s="82" t="s">
        <v>1690</v>
      </c>
    </row>
    <row r="333" s="1" customFormat="1" ht="18" customHeight="1" spans="2:28">
      <c r="B333" s="157" t="s">
        <v>164</v>
      </c>
      <c r="C333" s="158">
        <v>542226994</v>
      </c>
      <c r="D333" s="158" t="s">
        <v>165</v>
      </c>
      <c r="E333" s="158">
        <v>17179870406</v>
      </c>
      <c r="F333" s="158" t="s">
        <v>152</v>
      </c>
      <c r="G333" s="158">
        <v>2000</v>
      </c>
      <c r="H333" s="158">
        <v>17179870406</v>
      </c>
      <c r="I333" s="158" t="s">
        <v>153</v>
      </c>
      <c r="J333" s="163" t="s">
        <v>29</v>
      </c>
      <c r="K333" s="158" t="s">
        <v>163</v>
      </c>
      <c r="L333" s="157" t="s">
        <v>164</v>
      </c>
      <c r="M333" s="101"/>
      <c r="N333" s="101"/>
      <c r="O333" s="103"/>
      <c r="P333" s="103"/>
      <c r="Q333" s="103"/>
      <c r="R333" s="114">
        <v>16486.29</v>
      </c>
      <c r="S333" s="148"/>
      <c r="T333" s="114"/>
      <c r="U333" s="114"/>
      <c r="V333" s="114">
        <v>16486.29</v>
      </c>
      <c r="W333" s="114"/>
      <c r="X333" s="150"/>
      <c r="Y333" s="125"/>
      <c r="Z333" s="125"/>
      <c r="AA333" s="126"/>
      <c r="AB333" s="82" t="s">
        <v>1690</v>
      </c>
    </row>
    <row r="334" s="1" customFormat="1" ht="18" customHeight="1" spans="2:28">
      <c r="B334" s="157" t="s">
        <v>166</v>
      </c>
      <c r="C334" s="158">
        <v>515388514</v>
      </c>
      <c r="D334" s="158" t="s">
        <v>167</v>
      </c>
      <c r="E334" s="158">
        <v>17179870004</v>
      </c>
      <c r="F334" s="158" t="s">
        <v>152</v>
      </c>
      <c r="G334" s="97">
        <v>1000</v>
      </c>
      <c r="H334" s="158" t="s">
        <v>168</v>
      </c>
      <c r="I334" s="158" t="s">
        <v>169</v>
      </c>
      <c r="J334" s="134" t="s">
        <v>170</v>
      </c>
      <c r="K334" s="158" t="s">
        <v>171</v>
      </c>
      <c r="L334" s="157" t="s">
        <v>166</v>
      </c>
      <c r="M334" s="101"/>
      <c r="N334" s="101"/>
      <c r="O334" s="103"/>
      <c r="P334" s="103"/>
      <c r="Q334" s="103"/>
      <c r="R334" s="114">
        <v>9032.26</v>
      </c>
      <c r="S334" s="148"/>
      <c r="T334" s="114"/>
      <c r="U334" s="114"/>
      <c r="V334" s="114">
        <v>9032.26</v>
      </c>
      <c r="W334" s="114"/>
      <c r="X334" s="150"/>
      <c r="Y334" s="125"/>
      <c r="Z334" s="125" t="s">
        <v>31</v>
      </c>
      <c r="AA334" s="126">
        <v>43920</v>
      </c>
      <c r="AB334" s="82" t="s">
        <v>1690</v>
      </c>
    </row>
    <row r="335" s="1" customFormat="1" ht="18" customHeight="1" spans="2:28">
      <c r="B335" s="157" t="s">
        <v>174</v>
      </c>
      <c r="C335" s="158">
        <v>240412193</v>
      </c>
      <c r="D335" s="158" t="s">
        <v>175</v>
      </c>
      <c r="E335" s="158">
        <v>17179870024</v>
      </c>
      <c r="F335" s="158" t="s">
        <v>152</v>
      </c>
      <c r="G335" s="97">
        <v>1000</v>
      </c>
      <c r="H335" s="158" t="s">
        <v>168</v>
      </c>
      <c r="I335" s="158" t="s">
        <v>169</v>
      </c>
      <c r="J335" s="134" t="s">
        <v>170</v>
      </c>
      <c r="K335" s="158" t="s">
        <v>171</v>
      </c>
      <c r="L335" s="157" t="s">
        <v>174</v>
      </c>
      <c r="M335" s="101"/>
      <c r="N335" s="101"/>
      <c r="O335" s="103"/>
      <c r="P335" s="103"/>
      <c r="Q335" s="103"/>
      <c r="R335" s="114">
        <v>19762.44</v>
      </c>
      <c r="S335" s="148"/>
      <c r="T335" s="114"/>
      <c r="U335" s="114"/>
      <c r="V335" s="114">
        <v>19762.44</v>
      </c>
      <c r="W335" s="114"/>
      <c r="X335" s="150"/>
      <c r="Y335" s="125"/>
      <c r="Z335" s="125" t="s">
        <v>31</v>
      </c>
      <c r="AA335" s="126">
        <v>43920</v>
      </c>
      <c r="AB335" s="82" t="s">
        <v>1690</v>
      </c>
    </row>
    <row r="336" s="1" customFormat="1" ht="18" customHeight="1" spans="2:28">
      <c r="B336" s="157" t="s">
        <v>176</v>
      </c>
      <c r="C336" s="158">
        <v>896713393</v>
      </c>
      <c r="D336" s="158" t="s">
        <v>177</v>
      </c>
      <c r="E336" s="158">
        <v>17179870034</v>
      </c>
      <c r="F336" s="158" t="s">
        <v>152</v>
      </c>
      <c r="G336" s="97">
        <v>1000</v>
      </c>
      <c r="H336" s="158" t="s">
        <v>168</v>
      </c>
      <c r="I336" s="158" t="s">
        <v>169</v>
      </c>
      <c r="J336" s="134" t="s">
        <v>170</v>
      </c>
      <c r="K336" s="158" t="s">
        <v>171</v>
      </c>
      <c r="L336" s="157" t="s">
        <v>176</v>
      </c>
      <c r="M336" s="101"/>
      <c r="N336" s="101"/>
      <c r="O336" s="103"/>
      <c r="P336" s="103"/>
      <c r="Q336" s="103"/>
      <c r="R336" s="114">
        <v>9526.47</v>
      </c>
      <c r="S336" s="148"/>
      <c r="T336" s="114"/>
      <c r="U336" s="114"/>
      <c r="V336" s="114">
        <v>9526.47</v>
      </c>
      <c r="W336" s="114"/>
      <c r="X336" s="150"/>
      <c r="Y336" s="125"/>
      <c r="Z336" s="125" t="s">
        <v>31</v>
      </c>
      <c r="AA336" s="126">
        <v>43920</v>
      </c>
      <c r="AB336" s="82" t="s">
        <v>1690</v>
      </c>
    </row>
    <row r="337" s="1" customFormat="1" ht="18" customHeight="1" spans="2:28">
      <c r="B337" s="157" t="s">
        <v>201</v>
      </c>
      <c r="C337" s="125">
        <v>199901538</v>
      </c>
      <c r="D337" s="125" t="s">
        <v>202</v>
      </c>
      <c r="E337" s="125">
        <v>17179870146</v>
      </c>
      <c r="F337" s="125" t="s">
        <v>152</v>
      </c>
      <c r="G337" s="97">
        <v>1000</v>
      </c>
      <c r="H337" s="125" t="s">
        <v>168</v>
      </c>
      <c r="I337" s="158" t="s">
        <v>169</v>
      </c>
      <c r="J337" s="134" t="s">
        <v>170</v>
      </c>
      <c r="K337" s="158" t="s">
        <v>192</v>
      </c>
      <c r="L337" s="137" t="s">
        <v>201</v>
      </c>
      <c r="M337" s="101"/>
      <c r="N337" s="101"/>
      <c r="O337" s="103"/>
      <c r="P337" s="103"/>
      <c r="Q337" s="103"/>
      <c r="R337" s="114">
        <v>9723.08</v>
      </c>
      <c r="S337" s="148"/>
      <c r="T337" s="114"/>
      <c r="U337" s="114"/>
      <c r="V337" s="114">
        <v>9723.08</v>
      </c>
      <c r="W337" s="114"/>
      <c r="X337" s="150"/>
      <c r="Y337" s="125"/>
      <c r="Z337" s="125" t="s">
        <v>31</v>
      </c>
      <c r="AA337" s="126">
        <v>43920</v>
      </c>
      <c r="AB337" s="82" t="s">
        <v>1690</v>
      </c>
    </row>
    <row r="338" s="1" customFormat="1" ht="18" customHeight="1" spans="2:28">
      <c r="B338" s="157" t="s">
        <v>207</v>
      </c>
      <c r="C338" s="125">
        <v>495639158</v>
      </c>
      <c r="D338" s="125" t="s">
        <v>208</v>
      </c>
      <c r="E338" s="125">
        <v>17179870140</v>
      </c>
      <c r="F338" s="125" t="s">
        <v>152</v>
      </c>
      <c r="G338" s="97">
        <v>1000</v>
      </c>
      <c r="H338" s="125" t="s">
        <v>168</v>
      </c>
      <c r="I338" s="158" t="s">
        <v>169</v>
      </c>
      <c r="J338" s="134" t="s">
        <v>170</v>
      </c>
      <c r="K338" s="158" t="s">
        <v>192</v>
      </c>
      <c r="L338" s="137" t="s">
        <v>207</v>
      </c>
      <c r="M338" s="101"/>
      <c r="N338" s="101"/>
      <c r="O338" s="103"/>
      <c r="P338" s="103"/>
      <c r="Q338" s="103"/>
      <c r="R338" s="114">
        <v>9040</v>
      </c>
      <c r="S338" s="148"/>
      <c r="T338" s="114"/>
      <c r="U338" s="114"/>
      <c r="V338" s="114">
        <v>9040</v>
      </c>
      <c r="W338" s="114"/>
      <c r="X338" s="150"/>
      <c r="Y338" s="125"/>
      <c r="Z338" s="125" t="s">
        <v>31</v>
      </c>
      <c r="AA338" s="126">
        <v>43920</v>
      </c>
      <c r="AB338" s="82" t="s">
        <v>1690</v>
      </c>
    </row>
    <row r="339" ht="18" customHeight="1" spans="2:27">
      <c r="B339" s="157" t="s">
        <v>115</v>
      </c>
      <c r="C339" s="158">
        <v>192689059</v>
      </c>
      <c r="D339" s="158" t="s">
        <v>116</v>
      </c>
      <c r="E339" s="158">
        <v>13069608949</v>
      </c>
      <c r="F339" s="158" t="s">
        <v>107</v>
      </c>
      <c r="G339" s="97">
        <v>1000</v>
      </c>
      <c r="H339" s="158">
        <v>18016045481</v>
      </c>
      <c r="I339" s="158" t="s">
        <v>108</v>
      </c>
      <c r="J339" s="162" t="s">
        <v>109</v>
      </c>
      <c r="K339" s="158" t="s">
        <v>110</v>
      </c>
      <c r="L339" s="157" t="s">
        <v>115</v>
      </c>
      <c r="M339" s="101"/>
      <c r="N339" s="101"/>
      <c r="O339" s="103"/>
      <c r="P339" s="103"/>
      <c r="Q339" s="103"/>
      <c r="R339" s="114">
        <v>8931.85</v>
      </c>
      <c r="S339" s="148"/>
      <c r="T339" s="114"/>
      <c r="U339" s="114"/>
      <c r="V339" s="114">
        <v>8931.85</v>
      </c>
      <c r="W339" s="114"/>
      <c r="X339" s="150"/>
      <c r="Y339" s="125"/>
      <c r="Z339" s="125"/>
      <c r="AA339" s="126"/>
    </row>
    <row r="340" ht="18" customHeight="1" spans="2:28">
      <c r="B340" s="159"/>
      <c r="C340" s="160"/>
      <c r="D340" s="160"/>
      <c r="E340" s="160"/>
      <c r="F340" s="160"/>
      <c r="G340" s="160"/>
      <c r="H340" s="160"/>
      <c r="I340" s="97" t="s">
        <v>108</v>
      </c>
      <c r="J340" s="100" t="s">
        <v>109</v>
      </c>
      <c r="K340" s="98" t="s">
        <v>110</v>
      </c>
      <c r="L340" s="96" t="s">
        <v>105</v>
      </c>
      <c r="M340" s="101">
        <v>5067.93</v>
      </c>
      <c r="N340" s="101">
        <v>0</v>
      </c>
      <c r="O340" s="101"/>
      <c r="P340" s="101"/>
      <c r="Q340" s="101"/>
      <c r="R340" s="103">
        <v>5067.93</v>
      </c>
      <c r="S340" s="113"/>
      <c r="T340" s="114"/>
      <c r="U340" s="114"/>
      <c r="V340" s="103">
        <v>5067.93</v>
      </c>
      <c r="W340" s="114">
        <v>0</v>
      </c>
      <c r="X340" s="115">
        <v>0.5</v>
      </c>
      <c r="Y340" s="125" t="s">
        <v>1893</v>
      </c>
      <c r="Z340" s="125"/>
      <c r="AA340" s="126"/>
      <c r="AB340" s="127" t="s">
        <v>1846</v>
      </c>
    </row>
    <row r="341" ht="18" customHeight="1" spans="2:28">
      <c r="B341" s="159"/>
      <c r="C341" s="160"/>
      <c r="D341" s="160"/>
      <c r="E341" s="160"/>
      <c r="F341" s="160"/>
      <c r="G341" s="160"/>
      <c r="H341" s="160"/>
      <c r="I341" s="97" t="s">
        <v>108</v>
      </c>
      <c r="J341" s="100" t="s">
        <v>109</v>
      </c>
      <c r="K341" s="98" t="s">
        <v>110</v>
      </c>
      <c r="L341" s="96" t="s">
        <v>117</v>
      </c>
      <c r="M341" s="101">
        <v>5066.86</v>
      </c>
      <c r="N341" s="101">
        <v>0</v>
      </c>
      <c r="O341" s="101"/>
      <c r="P341" s="101"/>
      <c r="Q341" s="101"/>
      <c r="R341" s="103">
        <v>5066.86</v>
      </c>
      <c r="S341" s="113"/>
      <c r="T341" s="114"/>
      <c r="U341" s="114"/>
      <c r="V341" s="103">
        <v>5066.86</v>
      </c>
      <c r="W341" s="114">
        <v>0</v>
      </c>
      <c r="X341" s="115">
        <v>0.5</v>
      </c>
      <c r="Y341" s="125" t="s">
        <v>1893</v>
      </c>
      <c r="Z341" s="125"/>
      <c r="AA341" s="126"/>
      <c r="AB341" s="127" t="s">
        <v>1846</v>
      </c>
    </row>
    <row r="342" ht="18" customHeight="1" spans="2:28">
      <c r="B342" s="159"/>
      <c r="C342" s="160"/>
      <c r="D342" s="160"/>
      <c r="E342" s="160"/>
      <c r="F342" s="160"/>
      <c r="G342" s="160"/>
      <c r="H342" s="160"/>
      <c r="I342" s="97" t="s">
        <v>108</v>
      </c>
      <c r="J342" s="100" t="s">
        <v>109</v>
      </c>
      <c r="K342" s="98" t="s">
        <v>131</v>
      </c>
      <c r="L342" s="96" t="s">
        <v>129</v>
      </c>
      <c r="M342" s="101">
        <v>4767.74</v>
      </c>
      <c r="N342" s="101">
        <v>0</v>
      </c>
      <c r="O342" s="101"/>
      <c r="P342" s="101"/>
      <c r="Q342" s="101"/>
      <c r="R342" s="103">
        <v>4767.74</v>
      </c>
      <c r="S342" s="113"/>
      <c r="T342" s="114"/>
      <c r="U342" s="114"/>
      <c r="V342" s="103">
        <v>4767.74</v>
      </c>
      <c r="W342" s="114">
        <v>0</v>
      </c>
      <c r="X342" s="115">
        <v>0.5</v>
      </c>
      <c r="Y342" s="125" t="s">
        <v>1893</v>
      </c>
      <c r="Z342" s="125"/>
      <c r="AA342" s="126"/>
      <c r="AB342" s="127" t="s">
        <v>1846</v>
      </c>
    </row>
    <row r="343" ht="18" customHeight="1" spans="2:28">
      <c r="B343" s="159"/>
      <c r="C343" s="160"/>
      <c r="D343" s="160"/>
      <c r="E343" s="160"/>
      <c r="F343" s="160"/>
      <c r="G343" s="160"/>
      <c r="H343" s="160"/>
      <c r="I343" s="97" t="s">
        <v>153</v>
      </c>
      <c r="J343" s="100" t="s">
        <v>29</v>
      </c>
      <c r="K343" s="98" t="s">
        <v>154</v>
      </c>
      <c r="L343" s="96" t="s">
        <v>150</v>
      </c>
      <c r="M343" s="101">
        <v>5066.22</v>
      </c>
      <c r="N343" s="101">
        <v>0</v>
      </c>
      <c r="O343" s="101"/>
      <c r="P343" s="101"/>
      <c r="Q343" s="101"/>
      <c r="R343" s="103">
        <v>5066.22</v>
      </c>
      <c r="S343" s="113"/>
      <c r="T343" s="114"/>
      <c r="U343" s="114"/>
      <c r="V343" s="103">
        <v>5066.22</v>
      </c>
      <c r="W343" s="114">
        <v>0</v>
      </c>
      <c r="X343" s="115">
        <v>0.5</v>
      </c>
      <c r="Y343" s="125" t="s">
        <v>1893</v>
      </c>
      <c r="Z343" s="125" t="s">
        <v>31</v>
      </c>
      <c r="AA343" s="126">
        <v>43920</v>
      </c>
      <c r="AB343" s="127" t="s">
        <v>1846</v>
      </c>
    </row>
    <row r="344" ht="18" customHeight="1" spans="2:28">
      <c r="B344" s="159"/>
      <c r="C344" s="160"/>
      <c r="D344" s="160"/>
      <c r="E344" s="160"/>
      <c r="F344" s="160"/>
      <c r="G344" s="160"/>
      <c r="H344" s="160"/>
      <c r="I344" s="97" t="s">
        <v>169</v>
      </c>
      <c r="J344" s="100" t="s">
        <v>170</v>
      </c>
      <c r="K344" s="98" t="s">
        <v>171</v>
      </c>
      <c r="L344" s="96" t="s">
        <v>184</v>
      </c>
      <c r="M344" s="101">
        <v>4767.09</v>
      </c>
      <c r="N344" s="101">
        <v>0</v>
      </c>
      <c r="O344" s="101"/>
      <c r="P344" s="101"/>
      <c r="Q344" s="101"/>
      <c r="R344" s="103">
        <v>4767.09</v>
      </c>
      <c r="S344" s="113"/>
      <c r="T344" s="114"/>
      <c r="U344" s="114"/>
      <c r="V344" s="103">
        <v>4767.09</v>
      </c>
      <c r="W344" s="114">
        <v>0</v>
      </c>
      <c r="X344" s="115">
        <v>0.5</v>
      </c>
      <c r="Y344" s="125" t="s">
        <v>1893</v>
      </c>
      <c r="Z344" s="125" t="s">
        <v>31</v>
      </c>
      <c r="AA344" s="126">
        <v>43920</v>
      </c>
      <c r="AB344" s="127" t="s">
        <v>1846</v>
      </c>
    </row>
    <row r="345" ht="18" customHeight="1" spans="2:28">
      <c r="B345" s="159"/>
      <c r="C345" s="160"/>
      <c r="D345" s="160"/>
      <c r="E345" s="160"/>
      <c r="F345" s="160"/>
      <c r="G345" s="160"/>
      <c r="H345" s="160"/>
      <c r="I345" s="97" t="s">
        <v>169</v>
      </c>
      <c r="J345" s="100" t="s">
        <v>170</v>
      </c>
      <c r="K345" s="98" t="s">
        <v>192</v>
      </c>
      <c r="L345" s="96" t="s">
        <v>190</v>
      </c>
      <c r="M345" s="101">
        <v>4664.56</v>
      </c>
      <c r="N345" s="101">
        <v>0</v>
      </c>
      <c r="O345" s="101"/>
      <c r="P345" s="101"/>
      <c r="Q345" s="101"/>
      <c r="R345" s="103">
        <v>4664.56</v>
      </c>
      <c r="S345" s="113"/>
      <c r="T345" s="114"/>
      <c r="U345" s="114"/>
      <c r="V345" s="103">
        <v>4664.56</v>
      </c>
      <c r="W345" s="114">
        <v>0</v>
      </c>
      <c r="X345" s="115">
        <v>0.5</v>
      </c>
      <c r="Y345" s="125" t="s">
        <v>1893</v>
      </c>
      <c r="Z345" s="125" t="s">
        <v>31</v>
      </c>
      <c r="AA345" s="126">
        <v>43920</v>
      </c>
      <c r="AB345" s="127" t="s">
        <v>1846</v>
      </c>
    </row>
    <row r="346" ht="18" customHeight="1" spans="2:28">
      <c r="B346" s="159"/>
      <c r="C346" s="160"/>
      <c r="D346" s="160"/>
      <c r="E346" s="160"/>
      <c r="F346" s="160"/>
      <c r="G346" s="160"/>
      <c r="H346" s="160"/>
      <c r="I346" s="97" t="s">
        <v>169</v>
      </c>
      <c r="J346" s="100" t="s">
        <v>170</v>
      </c>
      <c r="K346" s="98" t="s">
        <v>192</v>
      </c>
      <c r="L346" s="96" t="s">
        <v>193</v>
      </c>
      <c r="M346" s="101">
        <v>4868.45</v>
      </c>
      <c r="N346" s="101">
        <v>0</v>
      </c>
      <c r="O346" s="101"/>
      <c r="P346" s="101"/>
      <c r="Q346" s="101"/>
      <c r="R346" s="103">
        <v>4868.45</v>
      </c>
      <c r="S346" s="113"/>
      <c r="T346" s="114"/>
      <c r="U346" s="114"/>
      <c r="V346" s="103">
        <v>4868.45</v>
      </c>
      <c r="W346" s="114">
        <v>0</v>
      </c>
      <c r="X346" s="115">
        <v>0.5</v>
      </c>
      <c r="Y346" s="125" t="s">
        <v>1893</v>
      </c>
      <c r="Z346" s="125" t="s">
        <v>31</v>
      </c>
      <c r="AA346" s="126">
        <v>43920</v>
      </c>
      <c r="AB346" s="127" t="s">
        <v>1846</v>
      </c>
    </row>
    <row r="347" ht="18" customHeight="1" spans="2:28">
      <c r="B347" s="159"/>
      <c r="C347" s="160"/>
      <c r="D347" s="160"/>
      <c r="E347" s="160"/>
      <c r="F347" s="160"/>
      <c r="G347" s="160"/>
      <c r="H347" s="160"/>
      <c r="I347" s="97" t="s">
        <v>169</v>
      </c>
      <c r="J347" s="100" t="s">
        <v>170</v>
      </c>
      <c r="K347" s="98" t="s">
        <v>192</v>
      </c>
      <c r="L347" s="96" t="s">
        <v>199</v>
      </c>
      <c r="M347" s="101">
        <v>5066.85</v>
      </c>
      <c r="N347" s="101">
        <v>0</v>
      </c>
      <c r="O347" s="101"/>
      <c r="P347" s="101"/>
      <c r="Q347" s="101"/>
      <c r="R347" s="103">
        <v>5066.85</v>
      </c>
      <c r="S347" s="113"/>
      <c r="T347" s="114"/>
      <c r="U347" s="114"/>
      <c r="V347" s="103">
        <v>5066.85</v>
      </c>
      <c r="W347" s="114">
        <v>0</v>
      </c>
      <c r="X347" s="115">
        <v>0.5</v>
      </c>
      <c r="Y347" s="125" t="s">
        <v>1893</v>
      </c>
      <c r="Z347" s="125" t="s">
        <v>31</v>
      </c>
      <c r="AA347" s="126">
        <v>43920</v>
      </c>
      <c r="AB347" s="127" t="s">
        <v>1846</v>
      </c>
    </row>
    <row r="348" ht="18" customHeight="1" spans="2:28">
      <c r="B348" s="159"/>
      <c r="C348" s="160"/>
      <c r="D348" s="160"/>
      <c r="E348" s="160"/>
      <c r="F348" s="160"/>
      <c r="G348" s="160"/>
      <c r="H348" s="160"/>
      <c r="I348" s="97" t="s">
        <v>1695</v>
      </c>
      <c r="J348" s="100" t="s">
        <v>103</v>
      </c>
      <c r="K348" s="98" t="s">
        <v>1696</v>
      </c>
      <c r="L348" s="96" t="s">
        <v>1692</v>
      </c>
      <c r="M348" s="101">
        <v>5065.19</v>
      </c>
      <c r="N348" s="101">
        <v>0</v>
      </c>
      <c r="O348" s="101"/>
      <c r="P348" s="101"/>
      <c r="Q348" s="101"/>
      <c r="R348" s="103">
        <v>5065.19</v>
      </c>
      <c r="S348" s="113"/>
      <c r="T348" s="114"/>
      <c r="U348" s="114"/>
      <c r="V348" s="103">
        <v>5065.19</v>
      </c>
      <c r="W348" s="114">
        <v>0</v>
      </c>
      <c r="X348" s="115">
        <v>0.5</v>
      </c>
      <c r="Y348" s="125" t="s">
        <v>1893</v>
      </c>
      <c r="Z348" s="125" t="s">
        <v>31</v>
      </c>
      <c r="AA348" s="126">
        <v>43920</v>
      </c>
      <c r="AB348" s="127" t="s">
        <v>1846</v>
      </c>
    </row>
    <row r="349" ht="18" customHeight="1" spans="2:28">
      <c r="B349" s="159"/>
      <c r="C349" s="160"/>
      <c r="D349" s="160"/>
      <c r="E349" s="160"/>
      <c r="F349" s="160"/>
      <c r="G349" s="160"/>
      <c r="H349" s="160"/>
      <c r="I349" s="97" t="s">
        <v>1695</v>
      </c>
      <c r="J349" s="100" t="s">
        <v>103</v>
      </c>
      <c r="K349" s="98" t="s">
        <v>1696</v>
      </c>
      <c r="L349" s="96" t="s">
        <v>1705</v>
      </c>
      <c r="M349" s="101">
        <v>4765.58</v>
      </c>
      <c r="N349" s="101">
        <v>0</v>
      </c>
      <c r="O349" s="101"/>
      <c r="P349" s="101"/>
      <c r="Q349" s="101"/>
      <c r="R349" s="103">
        <v>4765.58</v>
      </c>
      <c r="S349" s="113"/>
      <c r="T349" s="114"/>
      <c r="U349" s="114"/>
      <c r="V349" s="103">
        <v>4765.58</v>
      </c>
      <c r="W349" s="114">
        <v>0</v>
      </c>
      <c r="X349" s="115">
        <v>0.5</v>
      </c>
      <c r="Y349" s="125" t="s">
        <v>1893</v>
      </c>
      <c r="Z349" s="125" t="s">
        <v>31</v>
      </c>
      <c r="AA349" s="126">
        <v>43920</v>
      </c>
      <c r="AB349" s="127" t="s">
        <v>1846</v>
      </c>
    </row>
    <row r="350" ht="18" customHeight="1" spans="2:28">
      <c r="B350" s="159"/>
      <c r="C350" s="160"/>
      <c r="D350" s="160"/>
      <c r="E350" s="160"/>
      <c r="F350" s="160"/>
      <c r="G350" s="160"/>
      <c r="H350" s="160"/>
      <c r="I350" s="97" t="s">
        <v>1695</v>
      </c>
      <c r="J350" s="100" t="s">
        <v>103</v>
      </c>
      <c r="K350" s="98" t="s">
        <v>1696</v>
      </c>
      <c r="L350" s="96" t="s">
        <v>1711</v>
      </c>
      <c r="M350" s="101">
        <v>4765.43</v>
      </c>
      <c r="N350" s="101">
        <v>0</v>
      </c>
      <c r="O350" s="101"/>
      <c r="P350" s="101"/>
      <c r="Q350" s="101"/>
      <c r="R350" s="103">
        <v>4765.43</v>
      </c>
      <c r="S350" s="113"/>
      <c r="T350" s="114"/>
      <c r="U350" s="114"/>
      <c r="V350" s="103">
        <v>4765.43</v>
      </c>
      <c r="W350" s="114">
        <v>0</v>
      </c>
      <c r="X350" s="115">
        <v>0.5</v>
      </c>
      <c r="Y350" s="125" t="s">
        <v>1893</v>
      </c>
      <c r="Z350" s="125" t="s">
        <v>31</v>
      </c>
      <c r="AA350" s="126">
        <v>43920</v>
      </c>
      <c r="AB350" s="127" t="s">
        <v>1846</v>
      </c>
    </row>
    <row r="351" ht="18" customHeight="1" spans="2:28">
      <c r="B351" s="159"/>
      <c r="C351" s="160"/>
      <c r="D351" s="160"/>
      <c r="E351" s="160"/>
      <c r="F351" s="160"/>
      <c r="G351" s="160"/>
      <c r="H351" s="160"/>
      <c r="I351" s="97" t="s">
        <v>1695</v>
      </c>
      <c r="J351" s="100" t="s">
        <v>103</v>
      </c>
      <c r="K351" s="98" t="s">
        <v>1719</v>
      </c>
      <c r="L351" s="96" t="s">
        <v>1720</v>
      </c>
      <c r="M351" s="101">
        <v>4765.82</v>
      </c>
      <c r="N351" s="101">
        <v>0</v>
      </c>
      <c r="O351" s="101"/>
      <c r="P351" s="101"/>
      <c r="Q351" s="101"/>
      <c r="R351" s="103">
        <v>4765.82</v>
      </c>
      <c r="S351" s="113"/>
      <c r="T351" s="114"/>
      <c r="U351" s="114"/>
      <c r="V351" s="103">
        <v>4765.82</v>
      </c>
      <c r="W351" s="114">
        <v>0</v>
      </c>
      <c r="X351" s="115">
        <v>0.5</v>
      </c>
      <c r="Y351" s="125" t="s">
        <v>1893</v>
      </c>
      <c r="Z351" s="125" t="s">
        <v>31</v>
      </c>
      <c r="AA351" s="126">
        <v>43920</v>
      </c>
      <c r="AB351" s="127" t="s">
        <v>1846</v>
      </c>
    </row>
    <row r="352" ht="18" customHeight="1" spans="2:28">
      <c r="B352" s="159"/>
      <c r="C352" s="160"/>
      <c r="D352" s="160"/>
      <c r="E352" s="160"/>
      <c r="F352" s="160"/>
      <c r="G352" s="160"/>
      <c r="H352" s="160"/>
      <c r="I352" s="97" t="s">
        <v>1695</v>
      </c>
      <c r="J352" s="100" t="s">
        <v>103</v>
      </c>
      <c r="K352" s="98" t="s">
        <v>1719</v>
      </c>
      <c r="L352" s="96" t="s">
        <v>1732</v>
      </c>
      <c r="M352" s="101">
        <v>5069.71</v>
      </c>
      <c r="N352" s="101">
        <v>0</v>
      </c>
      <c r="O352" s="101"/>
      <c r="P352" s="101"/>
      <c r="Q352" s="101"/>
      <c r="R352" s="103">
        <v>5069.71</v>
      </c>
      <c r="S352" s="113"/>
      <c r="T352" s="114"/>
      <c r="U352" s="114"/>
      <c r="V352" s="103">
        <v>5069.71</v>
      </c>
      <c r="W352" s="114">
        <v>0</v>
      </c>
      <c r="X352" s="115">
        <v>0.5</v>
      </c>
      <c r="Y352" s="125" t="s">
        <v>1893</v>
      </c>
      <c r="Z352" s="125" t="s">
        <v>31</v>
      </c>
      <c r="AA352" s="126">
        <v>43920</v>
      </c>
      <c r="AB352" s="127" t="s">
        <v>1846</v>
      </c>
    </row>
    <row r="353" ht="18" customHeight="1" spans="2:28">
      <c r="B353" s="159"/>
      <c r="C353" s="160"/>
      <c r="D353" s="160"/>
      <c r="E353" s="160"/>
      <c r="F353" s="160"/>
      <c r="G353" s="160"/>
      <c r="H353" s="160"/>
      <c r="I353" s="97" t="s">
        <v>1695</v>
      </c>
      <c r="J353" s="100" t="s">
        <v>103</v>
      </c>
      <c r="K353" s="98" t="s">
        <v>1719</v>
      </c>
      <c r="L353" s="96" t="s">
        <v>1734</v>
      </c>
      <c r="M353" s="101">
        <v>5066.97</v>
      </c>
      <c r="N353" s="101">
        <v>0</v>
      </c>
      <c r="O353" s="101"/>
      <c r="P353" s="101"/>
      <c r="Q353" s="101"/>
      <c r="R353" s="103">
        <v>5066.97</v>
      </c>
      <c r="S353" s="113"/>
      <c r="T353" s="114"/>
      <c r="U353" s="114"/>
      <c r="V353" s="103">
        <v>5066.97</v>
      </c>
      <c r="W353" s="114">
        <v>0</v>
      </c>
      <c r="X353" s="115">
        <v>0.5</v>
      </c>
      <c r="Y353" s="125" t="s">
        <v>1893</v>
      </c>
      <c r="Z353" s="125" t="s">
        <v>31</v>
      </c>
      <c r="AA353" s="126">
        <v>43920</v>
      </c>
      <c r="AB353" s="127" t="s">
        <v>1846</v>
      </c>
    </row>
    <row r="354" ht="18" customHeight="1" spans="2:28">
      <c r="B354" s="159"/>
      <c r="C354" s="160"/>
      <c r="D354" s="160"/>
      <c r="E354" s="160"/>
      <c r="F354" s="160"/>
      <c r="G354" s="160"/>
      <c r="H354" s="160"/>
      <c r="I354" s="97" t="s">
        <v>1739</v>
      </c>
      <c r="J354" s="100" t="s">
        <v>109</v>
      </c>
      <c r="K354" s="98" t="s">
        <v>1740</v>
      </c>
      <c r="L354" s="96" t="s">
        <v>1741</v>
      </c>
      <c r="M354" s="101">
        <v>4667.6</v>
      </c>
      <c r="N354" s="101">
        <v>0</v>
      </c>
      <c r="O354" s="101"/>
      <c r="P354" s="101"/>
      <c r="Q354" s="101"/>
      <c r="R354" s="103">
        <v>4667.6</v>
      </c>
      <c r="S354" s="113"/>
      <c r="T354" s="114"/>
      <c r="U354" s="114"/>
      <c r="V354" s="103">
        <v>4667.6</v>
      </c>
      <c r="W354" s="114">
        <v>0</v>
      </c>
      <c r="X354" s="115">
        <v>0.5</v>
      </c>
      <c r="Y354" s="125" t="s">
        <v>1893</v>
      </c>
      <c r="Z354" s="125" t="s">
        <v>31</v>
      </c>
      <c r="AA354" s="126">
        <v>43920</v>
      </c>
      <c r="AB354" s="127" t="s">
        <v>1846</v>
      </c>
    </row>
    <row r="355" ht="18" customHeight="1" spans="2:28">
      <c r="B355" s="159"/>
      <c r="C355" s="160"/>
      <c r="D355" s="160"/>
      <c r="E355" s="160"/>
      <c r="F355" s="160"/>
      <c r="G355" s="160"/>
      <c r="H355" s="160"/>
      <c r="I355" s="97" t="s">
        <v>1739</v>
      </c>
      <c r="J355" s="100" t="s">
        <v>109</v>
      </c>
      <c r="K355" s="98" t="s">
        <v>1740</v>
      </c>
      <c r="L355" s="96" t="s">
        <v>1743</v>
      </c>
      <c r="M355" s="101">
        <v>5063.21</v>
      </c>
      <c r="N355" s="101">
        <v>0</v>
      </c>
      <c r="O355" s="101"/>
      <c r="P355" s="101"/>
      <c r="Q355" s="101"/>
      <c r="R355" s="103">
        <v>5063.21</v>
      </c>
      <c r="S355" s="113"/>
      <c r="T355" s="114"/>
      <c r="U355" s="114"/>
      <c r="V355" s="103">
        <v>5063.21</v>
      </c>
      <c r="W355" s="114">
        <v>0</v>
      </c>
      <c r="X355" s="115">
        <v>0.5</v>
      </c>
      <c r="Y355" s="125" t="s">
        <v>1893</v>
      </c>
      <c r="Z355" s="125" t="s">
        <v>31</v>
      </c>
      <c r="AA355" s="126">
        <v>43920</v>
      </c>
      <c r="AB355" s="127" t="s">
        <v>1846</v>
      </c>
    </row>
    <row r="356" ht="18" customHeight="1" spans="2:28">
      <c r="B356" s="159"/>
      <c r="C356" s="160"/>
      <c r="D356" s="160"/>
      <c r="E356" s="160"/>
      <c r="F356" s="160"/>
      <c r="G356" s="160"/>
      <c r="H356" s="160"/>
      <c r="I356" s="97" t="s">
        <v>1739</v>
      </c>
      <c r="J356" s="100" t="s">
        <v>109</v>
      </c>
      <c r="K356" s="98" t="s">
        <v>1740</v>
      </c>
      <c r="L356" s="96" t="s">
        <v>1747</v>
      </c>
      <c r="M356" s="101">
        <v>5067.78</v>
      </c>
      <c r="N356" s="101">
        <v>0</v>
      </c>
      <c r="O356" s="101"/>
      <c r="P356" s="101"/>
      <c r="Q356" s="101"/>
      <c r="R356" s="103">
        <v>5067.78</v>
      </c>
      <c r="S356" s="113"/>
      <c r="T356" s="114"/>
      <c r="U356" s="114"/>
      <c r="V356" s="103">
        <v>5067.78</v>
      </c>
      <c r="W356" s="114">
        <v>0</v>
      </c>
      <c r="X356" s="115">
        <v>0.5</v>
      </c>
      <c r="Y356" s="125" t="s">
        <v>1893</v>
      </c>
      <c r="Z356" s="125" t="s">
        <v>31</v>
      </c>
      <c r="AA356" s="126">
        <v>43920</v>
      </c>
      <c r="AB356" s="127" t="s">
        <v>1846</v>
      </c>
    </row>
    <row r="357" ht="18" customHeight="1" spans="2:28">
      <c r="B357" s="159"/>
      <c r="C357" s="160"/>
      <c r="D357" s="160"/>
      <c r="E357" s="160"/>
      <c r="F357" s="160"/>
      <c r="G357" s="160"/>
      <c r="H357" s="160"/>
      <c r="I357" s="97" t="s">
        <v>1739</v>
      </c>
      <c r="J357" s="100" t="s">
        <v>109</v>
      </c>
      <c r="K357" s="98" t="s">
        <v>1740</v>
      </c>
      <c r="L357" s="96" t="s">
        <v>1753</v>
      </c>
      <c r="M357" s="101">
        <v>5069.26</v>
      </c>
      <c r="N357" s="101">
        <v>0</v>
      </c>
      <c r="O357" s="101"/>
      <c r="P357" s="101"/>
      <c r="Q357" s="101"/>
      <c r="R357" s="103">
        <v>5069.26</v>
      </c>
      <c r="S357" s="113"/>
      <c r="T357" s="114"/>
      <c r="U357" s="114"/>
      <c r="V357" s="103">
        <v>5069.26</v>
      </c>
      <c r="W357" s="114">
        <v>0</v>
      </c>
      <c r="X357" s="115">
        <v>0.5</v>
      </c>
      <c r="Y357" s="125" t="s">
        <v>1893</v>
      </c>
      <c r="Z357" s="125" t="s">
        <v>31</v>
      </c>
      <c r="AA357" s="126">
        <v>43920</v>
      </c>
      <c r="AB357" s="127" t="s">
        <v>1846</v>
      </c>
    </row>
    <row r="358" ht="18" customHeight="1" spans="2:28">
      <c r="B358" s="159"/>
      <c r="C358" s="160"/>
      <c r="D358" s="160"/>
      <c r="E358" s="160"/>
      <c r="F358" s="160"/>
      <c r="G358" s="160"/>
      <c r="H358" s="160"/>
      <c r="I358" s="97" t="s">
        <v>1739</v>
      </c>
      <c r="J358" s="100" t="s">
        <v>109</v>
      </c>
      <c r="K358" s="98" t="s">
        <v>1759</v>
      </c>
      <c r="L358" s="96" t="s">
        <v>1757</v>
      </c>
      <c r="M358" s="101">
        <v>5064.45</v>
      </c>
      <c r="N358" s="101">
        <v>0</v>
      </c>
      <c r="O358" s="101"/>
      <c r="P358" s="101"/>
      <c r="Q358" s="101"/>
      <c r="R358" s="103">
        <v>5064.45</v>
      </c>
      <c r="S358" s="113"/>
      <c r="T358" s="114"/>
      <c r="U358" s="114"/>
      <c r="V358" s="103">
        <v>5064.45</v>
      </c>
      <c r="W358" s="114">
        <v>0</v>
      </c>
      <c r="X358" s="115">
        <v>0.5</v>
      </c>
      <c r="Y358" s="125" t="s">
        <v>1893</v>
      </c>
      <c r="Z358" s="125" t="s">
        <v>31</v>
      </c>
      <c r="AA358" s="126">
        <v>43920</v>
      </c>
      <c r="AB358" s="127" t="s">
        <v>1846</v>
      </c>
    </row>
    <row r="359" ht="18" customHeight="1" spans="2:28">
      <c r="B359" s="159"/>
      <c r="C359" s="160"/>
      <c r="D359" s="160"/>
      <c r="E359" s="160"/>
      <c r="F359" s="160"/>
      <c r="G359" s="160"/>
      <c r="H359" s="160"/>
      <c r="I359" s="97" t="s">
        <v>1739</v>
      </c>
      <c r="J359" s="100" t="s">
        <v>109</v>
      </c>
      <c r="K359" s="98" t="s">
        <v>1759</v>
      </c>
      <c r="L359" s="96" t="s">
        <v>1766</v>
      </c>
      <c r="M359" s="101">
        <v>5067.98</v>
      </c>
      <c r="N359" s="101">
        <v>0</v>
      </c>
      <c r="O359" s="101"/>
      <c r="P359" s="101"/>
      <c r="Q359" s="101"/>
      <c r="R359" s="103">
        <v>5067.98</v>
      </c>
      <c r="S359" s="113"/>
      <c r="T359" s="114"/>
      <c r="U359" s="114"/>
      <c r="V359" s="103">
        <v>5067.98</v>
      </c>
      <c r="W359" s="114">
        <v>0</v>
      </c>
      <c r="X359" s="115">
        <v>0.5</v>
      </c>
      <c r="Y359" s="125" t="s">
        <v>1893</v>
      </c>
      <c r="Z359" s="125" t="s">
        <v>31</v>
      </c>
      <c r="AA359" s="126">
        <v>43920</v>
      </c>
      <c r="AB359" s="127" t="s">
        <v>1846</v>
      </c>
    </row>
    <row r="360" ht="18" customHeight="1" spans="2:28">
      <c r="B360" s="159"/>
      <c r="C360" s="160"/>
      <c r="D360" s="160"/>
      <c r="E360" s="160"/>
      <c r="F360" s="160"/>
      <c r="G360" s="160"/>
      <c r="H360" s="160"/>
      <c r="I360" s="97" t="s">
        <v>1739</v>
      </c>
      <c r="J360" s="100" t="s">
        <v>109</v>
      </c>
      <c r="K360" s="98" t="s">
        <v>1759</v>
      </c>
      <c r="L360" s="96" t="s">
        <v>1770</v>
      </c>
      <c r="M360" s="101">
        <v>5065.77</v>
      </c>
      <c r="N360" s="101">
        <v>0</v>
      </c>
      <c r="O360" s="101"/>
      <c r="P360" s="101"/>
      <c r="Q360" s="101"/>
      <c r="R360" s="103">
        <v>5065.77</v>
      </c>
      <c r="S360" s="113"/>
      <c r="T360" s="114"/>
      <c r="U360" s="114"/>
      <c r="V360" s="103">
        <v>5065.77</v>
      </c>
      <c r="W360" s="114">
        <v>0</v>
      </c>
      <c r="X360" s="115">
        <v>0.5</v>
      </c>
      <c r="Y360" s="125" t="s">
        <v>1893</v>
      </c>
      <c r="Z360" s="125" t="s">
        <v>31</v>
      </c>
      <c r="AA360" s="126">
        <v>43920</v>
      </c>
      <c r="AB360" s="127" t="s">
        <v>1846</v>
      </c>
    </row>
    <row r="361" ht="18" customHeight="1" spans="2:28">
      <c r="B361" s="159"/>
      <c r="C361" s="160"/>
      <c r="D361" s="160"/>
      <c r="E361" s="160"/>
      <c r="F361" s="160"/>
      <c r="G361" s="160"/>
      <c r="H361" s="160"/>
      <c r="I361" s="97" t="s">
        <v>1739</v>
      </c>
      <c r="J361" s="100" t="s">
        <v>109</v>
      </c>
      <c r="K361" s="98" t="s">
        <v>1759</v>
      </c>
      <c r="L361" s="96" t="s">
        <v>1772</v>
      </c>
      <c r="M361" s="101">
        <v>4966.43</v>
      </c>
      <c r="N361" s="101">
        <v>0</v>
      </c>
      <c r="O361" s="101"/>
      <c r="P361" s="101"/>
      <c r="Q361" s="101"/>
      <c r="R361" s="103">
        <v>4966.43</v>
      </c>
      <c r="S361" s="113"/>
      <c r="T361" s="114"/>
      <c r="U361" s="114"/>
      <c r="V361" s="103">
        <v>4966.43</v>
      </c>
      <c r="W361" s="114">
        <v>0</v>
      </c>
      <c r="X361" s="115">
        <v>0.5</v>
      </c>
      <c r="Y361" s="125" t="s">
        <v>1893</v>
      </c>
      <c r="Z361" s="125" t="s">
        <v>31</v>
      </c>
      <c r="AA361" s="126">
        <v>43920</v>
      </c>
      <c r="AB361" s="127" t="s">
        <v>1846</v>
      </c>
    </row>
    <row r="362" ht="18" customHeight="1" spans="2:28">
      <c r="B362" s="159"/>
      <c r="C362" s="160"/>
      <c r="D362" s="160"/>
      <c r="E362" s="160"/>
      <c r="F362" s="160"/>
      <c r="G362" s="160"/>
      <c r="H362" s="160"/>
      <c r="I362" s="97" t="s">
        <v>1739</v>
      </c>
      <c r="J362" s="100" t="s">
        <v>109</v>
      </c>
      <c r="K362" s="98" t="s">
        <v>1759</v>
      </c>
      <c r="L362" s="96" t="s">
        <v>1774</v>
      </c>
      <c r="M362" s="101">
        <v>5362.56</v>
      </c>
      <c r="N362" s="101">
        <v>0</v>
      </c>
      <c r="O362" s="101"/>
      <c r="P362" s="101"/>
      <c r="Q362" s="101"/>
      <c r="R362" s="103">
        <v>5362.56</v>
      </c>
      <c r="S362" s="113"/>
      <c r="T362" s="114"/>
      <c r="U362" s="114"/>
      <c r="V362" s="103">
        <v>5362.56</v>
      </c>
      <c r="W362" s="114">
        <v>0</v>
      </c>
      <c r="X362" s="115">
        <v>0.5</v>
      </c>
      <c r="Y362" s="125" t="s">
        <v>1893</v>
      </c>
      <c r="Z362" s="125" t="s">
        <v>31</v>
      </c>
      <c r="AA362" s="126">
        <v>43920</v>
      </c>
      <c r="AB362" s="127" t="s">
        <v>1846</v>
      </c>
    </row>
    <row r="363" ht="18" customHeight="1" spans="2:28">
      <c r="B363" s="159"/>
      <c r="C363" s="160"/>
      <c r="D363" s="160"/>
      <c r="E363" s="160"/>
      <c r="F363" s="160"/>
      <c r="G363" s="160"/>
      <c r="H363" s="160"/>
      <c r="I363" s="97" t="s">
        <v>1781</v>
      </c>
      <c r="J363" s="100" t="s">
        <v>103</v>
      </c>
      <c r="K363" s="98" t="s">
        <v>1782</v>
      </c>
      <c r="L363" s="96" t="s">
        <v>1778</v>
      </c>
      <c r="M363" s="101">
        <v>5069.74</v>
      </c>
      <c r="N363" s="101">
        <v>0</v>
      </c>
      <c r="O363" s="101"/>
      <c r="P363" s="101"/>
      <c r="Q363" s="101"/>
      <c r="R363" s="103">
        <v>5069.74</v>
      </c>
      <c r="S363" s="113"/>
      <c r="T363" s="114"/>
      <c r="U363" s="114"/>
      <c r="V363" s="103">
        <v>5069.74</v>
      </c>
      <c r="W363" s="114">
        <v>0</v>
      </c>
      <c r="X363" s="115">
        <v>0.5</v>
      </c>
      <c r="Y363" s="125" t="s">
        <v>1893</v>
      </c>
      <c r="Z363" s="125" t="s">
        <v>31</v>
      </c>
      <c r="AA363" s="126">
        <v>43920</v>
      </c>
      <c r="AB363" s="127" t="s">
        <v>1846</v>
      </c>
    </row>
    <row r="364" ht="18" customHeight="1" spans="2:28">
      <c r="B364" s="159"/>
      <c r="C364" s="160"/>
      <c r="D364" s="160"/>
      <c r="E364" s="160"/>
      <c r="F364" s="160"/>
      <c r="G364" s="160"/>
      <c r="H364" s="160"/>
      <c r="I364" s="97" t="s">
        <v>1781</v>
      </c>
      <c r="J364" s="100" t="s">
        <v>103</v>
      </c>
      <c r="K364" s="98" t="s">
        <v>1782</v>
      </c>
      <c r="L364" s="96" t="s">
        <v>1787</v>
      </c>
      <c r="M364" s="101">
        <v>4766.6</v>
      </c>
      <c r="N364" s="101">
        <v>0</v>
      </c>
      <c r="O364" s="101"/>
      <c r="P364" s="101"/>
      <c r="Q364" s="101"/>
      <c r="R364" s="103">
        <v>4766.6</v>
      </c>
      <c r="S364" s="113"/>
      <c r="T364" s="114"/>
      <c r="U364" s="114"/>
      <c r="V364" s="103">
        <v>4766.6</v>
      </c>
      <c r="W364" s="114">
        <v>0</v>
      </c>
      <c r="X364" s="115">
        <v>0.5</v>
      </c>
      <c r="Y364" s="125" t="s">
        <v>1893</v>
      </c>
      <c r="Z364" s="125" t="s">
        <v>31</v>
      </c>
      <c r="AA364" s="126">
        <v>43920</v>
      </c>
      <c r="AB364" s="127" t="s">
        <v>1846</v>
      </c>
    </row>
    <row r="365" ht="18" customHeight="1" spans="2:28">
      <c r="B365" s="159"/>
      <c r="C365" s="160"/>
      <c r="D365" s="160"/>
      <c r="E365" s="160"/>
      <c r="F365" s="160"/>
      <c r="G365" s="160"/>
      <c r="H365" s="160"/>
      <c r="I365" s="97" t="s">
        <v>1781</v>
      </c>
      <c r="J365" s="100" t="s">
        <v>103</v>
      </c>
      <c r="K365" s="98" t="s">
        <v>1782</v>
      </c>
      <c r="L365" s="96" t="s">
        <v>1791</v>
      </c>
      <c r="M365" s="101">
        <v>4965.94</v>
      </c>
      <c r="N365" s="101">
        <v>0</v>
      </c>
      <c r="O365" s="101"/>
      <c r="P365" s="101"/>
      <c r="Q365" s="101"/>
      <c r="R365" s="103">
        <v>4965.94</v>
      </c>
      <c r="S365" s="113"/>
      <c r="T365" s="114"/>
      <c r="U365" s="114"/>
      <c r="V365" s="103">
        <v>4965.94</v>
      </c>
      <c r="W365" s="114">
        <v>0</v>
      </c>
      <c r="X365" s="115">
        <v>0.5</v>
      </c>
      <c r="Y365" s="125" t="s">
        <v>1893</v>
      </c>
      <c r="Z365" s="125" t="s">
        <v>31</v>
      </c>
      <c r="AA365" s="126">
        <v>43920</v>
      </c>
      <c r="AB365" s="127" t="s">
        <v>1846</v>
      </c>
    </row>
    <row r="366" ht="18" customHeight="1" spans="2:28">
      <c r="B366" s="159"/>
      <c r="C366" s="160"/>
      <c r="D366" s="160"/>
      <c r="E366" s="160"/>
      <c r="F366" s="160"/>
      <c r="G366" s="160"/>
      <c r="H366" s="160"/>
      <c r="I366" s="97" t="s">
        <v>1781</v>
      </c>
      <c r="J366" s="100" t="s">
        <v>103</v>
      </c>
      <c r="K366" s="98" t="s">
        <v>1782</v>
      </c>
      <c r="L366" s="96" t="s">
        <v>1793</v>
      </c>
      <c r="M366" s="101">
        <v>4766.96</v>
      </c>
      <c r="N366" s="101">
        <v>0</v>
      </c>
      <c r="O366" s="101"/>
      <c r="P366" s="101"/>
      <c r="Q366" s="101"/>
      <c r="R366" s="103">
        <v>4766.96</v>
      </c>
      <c r="S366" s="113"/>
      <c r="T366" s="114"/>
      <c r="U366" s="114"/>
      <c r="V366" s="103">
        <v>4766.96</v>
      </c>
      <c r="W366" s="114">
        <v>0</v>
      </c>
      <c r="X366" s="115">
        <v>0.5</v>
      </c>
      <c r="Y366" s="125" t="s">
        <v>1893</v>
      </c>
      <c r="Z366" s="125" t="s">
        <v>31</v>
      </c>
      <c r="AA366" s="126">
        <v>43920</v>
      </c>
      <c r="AB366" s="127" t="s">
        <v>1846</v>
      </c>
    </row>
    <row r="367" ht="18" customHeight="1" spans="2:28">
      <c r="B367" s="159"/>
      <c r="C367" s="160"/>
      <c r="D367" s="160"/>
      <c r="E367" s="160"/>
      <c r="F367" s="160"/>
      <c r="G367" s="160"/>
      <c r="H367" s="160"/>
      <c r="I367" s="97" t="s">
        <v>1781</v>
      </c>
      <c r="J367" s="100" t="s">
        <v>103</v>
      </c>
      <c r="K367" s="98" t="s">
        <v>1782</v>
      </c>
      <c r="L367" s="96" t="s">
        <v>1799</v>
      </c>
      <c r="M367" s="101">
        <v>5065</v>
      </c>
      <c r="N367" s="101">
        <v>0</v>
      </c>
      <c r="O367" s="101"/>
      <c r="P367" s="101"/>
      <c r="Q367" s="101"/>
      <c r="R367" s="103">
        <v>5065</v>
      </c>
      <c r="S367" s="113"/>
      <c r="T367" s="114"/>
      <c r="U367" s="114"/>
      <c r="V367" s="103">
        <v>5065</v>
      </c>
      <c r="W367" s="114">
        <v>0</v>
      </c>
      <c r="X367" s="115">
        <v>0.5</v>
      </c>
      <c r="Y367" s="125" t="s">
        <v>1893</v>
      </c>
      <c r="Z367" s="125" t="s">
        <v>31</v>
      </c>
      <c r="AA367" s="126">
        <v>43920</v>
      </c>
      <c r="AB367" s="127" t="s">
        <v>1846</v>
      </c>
    </row>
    <row r="368" ht="18" customHeight="1" spans="2:28">
      <c r="B368" s="159"/>
      <c r="C368" s="160"/>
      <c r="D368" s="160"/>
      <c r="E368" s="160"/>
      <c r="F368" s="160"/>
      <c r="G368" s="160"/>
      <c r="H368" s="160"/>
      <c r="I368" s="97" t="s">
        <v>1781</v>
      </c>
      <c r="J368" s="100" t="s">
        <v>103</v>
      </c>
      <c r="K368" s="98" t="s">
        <v>1803</v>
      </c>
      <c r="L368" s="96" t="s">
        <v>1812</v>
      </c>
      <c r="M368" s="101">
        <v>5064.42</v>
      </c>
      <c r="N368" s="101">
        <v>0</v>
      </c>
      <c r="O368" s="101"/>
      <c r="P368" s="101"/>
      <c r="Q368" s="101"/>
      <c r="R368" s="103">
        <v>5064.42</v>
      </c>
      <c r="S368" s="113"/>
      <c r="T368" s="114"/>
      <c r="U368" s="114"/>
      <c r="V368" s="103">
        <v>5064.42</v>
      </c>
      <c r="W368" s="114">
        <v>0</v>
      </c>
      <c r="X368" s="115">
        <v>0.5</v>
      </c>
      <c r="Y368" s="125" t="s">
        <v>1893</v>
      </c>
      <c r="Z368" s="125" t="s">
        <v>31</v>
      </c>
      <c r="AA368" s="126">
        <v>43920</v>
      </c>
      <c r="AB368" s="127" t="s">
        <v>1846</v>
      </c>
    </row>
    <row r="369" ht="18" customHeight="1" spans="2:28">
      <c r="B369" s="159"/>
      <c r="C369" s="160"/>
      <c r="D369" s="160"/>
      <c r="E369" s="160"/>
      <c r="F369" s="160"/>
      <c r="G369" s="160"/>
      <c r="H369" s="160"/>
      <c r="I369" s="97" t="s">
        <v>1781</v>
      </c>
      <c r="J369" s="100" t="s">
        <v>103</v>
      </c>
      <c r="K369" s="98" t="s">
        <v>1803</v>
      </c>
      <c r="L369" s="96" t="s">
        <v>1816</v>
      </c>
      <c r="M369" s="101">
        <v>4965.34</v>
      </c>
      <c r="N369" s="101">
        <v>0</v>
      </c>
      <c r="O369" s="101"/>
      <c r="P369" s="101"/>
      <c r="Q369" s="101"/>
      <c r="R369" s="103">
        <v>4965.34</v>
      </c>
      <c r="S369" s="113"/>
      <c r="T369" s="114"/>
      <c r="U369" s="114"/>
      <c r="V369" s="103">
        <v>4965.34</v>
      </c>
      <c r="W369" s="114">
        <v>0</v>
      </c>
      <c r="X369" s="115">
        <v>0.5</v>
      </c>
      <c r="Y369" s="125" t="s">
        <v>1893</v>
      </c>
      <c r="Z369" s="125" t="s">
        <v>31</v>
      </c>
      <c r="AA369" s="126">
        <v>43920</v>
      </c>
      <c r="AB369" s="127" t="s">
        <v>1846</v>
      </c>
    </row>
    <row r="370" ht="18" customHeight="1" spans="2:28">
      <c r="B370" s="159"/>
      <c r="C370" s="160"/>
      <c r="D370" s="160"/>
      <c r="E370" s="160"/>
      <c r="F370" s="160"/>
      <c r="G370" s="160"/>
      <c r="H370" s="160"/>
      <c r="I370" s="97" t="s">
        <v>1781</v>
      </c>
      <c r="J370" s="100" t="s">
        <v>103</v>
      </c>
      <c r="K370" s="98" t="s">
        <v>1803</v>
      </c>
      <c r="L370" s="96" t="s">
        <v>1820</v>
      </c>
      <c r="M370" s="101">
        <v>5067.92</v>
      </c>
      <c r="N370" s="101">
        <v>0</v>
      </c>
      <c r="O370" s="101"/>
      <c r="P370" s="101"/>
      <c r="Q370" s="101"/>
      <c r="R370" s="103">
        <v>5067.92</v>
      </c>
      <c r="S370" s="113"/>
      <c r="T370" s="114"/>
      <c r="U370" s="114"/>
      <c r="V370" s="103">
        <v>5067.92</v>
      </c>
      <c r="W370" s="114">
        <v>0</v>
      </c>
      <c r="X370" s="115">
        <v>0.5</v>
      </c>
      <c r="Y370" s="125" t="s">
        <v>1893</v>
      </c>
      <c r="Z370" s="125" t="s">
        <v>31</v>
      </c>
      <c r="AA370" s="126">
        <v>43920</v>
      </c>
      <c r="AB370" s="127" t="s">
        <v>1846</v>
      </c>
    </row>
    <row r="371" ht="18" customHeight="1"/>
    <row r="372" ht="18" customHeight="1" spans="7:23">
      <c r="G372" s="23">
        <f>SUM(G153:G371)</f>
        <v>189000</v>
      </c>
      <c r="R372" s="47">
        <f>SUM(R106:R371)</f>
        <v>1849564.23</v>
      </c>
      <c r="V372" s="47">
        <f>SUM(V153:V371)</f>
        <v>1200643.8</v>
      </c>
      <c r="W372" s="4">
        <f>SUM(W153:W371)</f>
        <v>0</v>
      </c>
    </row>
    <row r="373" ht="18" customHeight="1" spans="22:22">
      <c r="V373" s="47">
        <f>V372+W372</f>
        <v>1200643.8</v>
      </c>
    </row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 spans="28:28">
      <c r="AB383" s="4"/>
    </row>
    <row r="384" ht="18" customHeight="1" spans="13:28">
      <c r="M384" s="112" t="s">
        <v>658</v>
      </c>
      <c r="N384" s="112" t="s">
        <v>659</v>
      </c>
      <c r="O384" s="112" t="s">
        <v>660</v>
      </c>
      <c r="P384" s="112" t="s">
        <v>661</v>
      </c>
      <c r="Q384" s="47" t="s">
        <v>23</v>
      </c>
      <c r="R384" s="178" t="s">
        <v>24</v>
      </c>
      <c r="X384" s="4"/>
      <c r="Z384" s="9"/>
      <c r="AA384" s="4"/>
      <c r="AB384" s="6"/>
    </row>
    <row r="385" ht="18" customHeight="1" spans="2:28">
      <c r="B385" s="164" t="s">
        <v>662</v>
      </c>
      <c r="C385" s="165">
        <v>154870128</v>
      </c>
      <c r="D385" s="165" t="s">
        <v>663</v>
      </c>
      <c r="E385" s="166">
        <v>16504175990</v>
      </c>
      <c r="F385" s="165" t="s">
        <v>664</v>
      </c>
      <c r="G385" s="165">
        <v>1000</v>
      </c>
      <c r="H385" s="165">
        <v>13422075559</v>
      </c>
      <c r="I385" s="165" t="s">
        <v>567</v>
      </c>
      <c r="J385" s="167" t="s">
        <v>29</v>
      </c>
      <c r="K385" s="168" t="s">
        <v>568</v>
      </c>
      <c r="L385" s="164" t="s">
        <v>662</v>
      </c>
      <c r="M385" s="169">
        <v>0</v>
      </c>
      <c r="N385" s="169"/>
      <c r="O385" s="169"/>
      <c r="P385" s="170"/>
      <c r="Q385" s="168" t="s">
        <v>31</v>
      </c>
      <c r="R385" s="179">
        <v>43913</v>
      </c>
      <c r="S385" s="87" t="s">
        <v>665</v>
      </c>
      <c r="T385" s="6"/>
      <c r="U385" s="6"/>
      <c r="V385" s="6"/>
      <c r="W385" s="6"/>
      <c r="X385" s="6"/>
      <c r="Y385" s="6"/>
      <c r="Z385" s="6"/>
      <c r="AA385" s="6"/>
      <c r="AB385" s="6"/>
    </row>
    <row r="386" ht="18" customHeight="1" spans="2:28">
      <c r="B386" s="164" t="s">
        <v>666</v>
      </c>
      <c r="C386" s="165">
        <v>129795212</v>
      </c>
      <c r="D386" s="165" t="s">
        <v>667</v>
      </c>
      <c r="E386" s="165">
        <v>17192714993</v>
      </c>
      <c r="F386" s="165" t="s">
        <v>27</v>
      </c>
      <c r="G386" s="165">
        <v>1000</v>
      </c>
      <c r="H386" s="165">
        <v>18672882330</v>
      </c>
      <c r="I386" s="165" t="s">
        <v>361</v>
      </c>
      <c r="J386" s="171" t="s">
        <v>367</v>
      </c>
      <c r="K386" s="168" t="s">
        <v>362</v>
      </c>
      <c r="L386" s="164" t="s">
        <v>666</v>
      </c>
      <c r="M386" s="169">
        <v>0</v>
      </c>
      <c r="N386" s="169"/>
      <c r="O386" s="172"/>
      <c r="P386" s="173"/>
      <c r="Q386" s="168" t="s">
        <v>31</v>
      </c>
      <c r="R386" s="179">
        <v>43913</v>
      </c>
      <c r="S386" s="87" t="s">
        <v>668</v>
      </c>
      <c r="T386" s="6"/>
      <c r="U386" s="6"/>
      <c r="V386" s="6"/>
      <c r="W386" s="6"/>
      <c r="X386" s="6"/>
      <c r="Y386" s="6"/>
      <c r="Z386" s="6"/>
      <c r="AA386" s="6"/>
      <c r="AB386" s="6"/>
    </row>
    <row r="387" ht="18" customHeight="1" spans="2:28">
      <c r="B387" s="164" t="s">
        <v>669</v>
      </c>
      <c r="C387" s="165">
        <v>850834450</v>
      </c>
      <c r="D387" s="165" t="s">
        <v>670</v>
      </c>
      <c r="E387" s="165">
        <v>17192714589</v>
      </c>
      <c r="F387" s="165" t="s">
        <v>27</v>
      </c>
      <c r="G387" s="165">
        <v>1000</v>
      </c>
      <c r="H387" s="165">
        <v>18672882330</v>
      </c>
      <c r="I387" s="165" t="s">
        <v>361</v>
      </c>
      <c r="J387" s="171" t="s">
        <v>367</v>
      </c>
      <c r="K387" s="168" t="s">
        <v>362</v>
      </c>
      <c r="L387" s="164" t="s">
        <v>669</v>
      </c>
      <c r="M387" s="169">
        <v>0</v>
      </c>
      <c r="N387" s="169"/>
      <c r="O387" s="172"/>
      <c r="P387" s="173"/>
      <c r="Q387" s="168" t="s">
        <v>31</v>
      </c>
      <c r="R387" s="179">
        <v>43913</v>
      </c>
      <c r="S387" s="87" t="s">
        <v>668</v>
      </c>
      <c r="T387" s="6"/>
      <c r="U387" s="6"/>
      <c r="V387" s="6"/>
      <c r="W387" s="6"/>
      <c r="X387" s="6"/>
      <c r="Y387" s="6"/>
      <c r="Z387" s="6"/>
      <c r="AA387" s="6"/>
      <c r="AB387" s="6"/>
    </row>
    <row r="388" ht="18" customHeight="1" spans="2:28">
      <c r="B388" s="164" t="s">
        <v>671</v>
      </c>
      <c r="C388" s="165">
        <v>243111393</v>
      </c>
      <c r="D388" s="165" t="s">
        <v>672</v>
      </c>
      <c r="E388" s="165">
        <v>17192710478</v>
      </c>
      <c r="F388" s="165" t="s">
        <v>27</v>
      </c>
      <c r="G388" s="165">
        <v>1000</v>
      </c>
      <c r="H388" s="165">
        <v>13545476959</v>
      </c>
      <c r="I388" s="165" t="s">
        <v>265</v>
      </c>
      <c r="J388" s="174" t="s">
        <v>109</v>
      </c>
      <c r="K388" s="168" t="s">
        <v>266</v>
      </c>
      <c r="L388" s="164" t="s">
        <v>671</v>
      </c>
      <c r="M388" s="169">
        <v>0</v>
      </c>
      <c r="N388" s="169"/>
      <c r="O388" s="172"/>
      <c r="P388" s="173"/>
      <c r="Q388" s="168" t="s">
        <v>31</v>
      </c>
      <c r="R388" s="179">
        <v>43913</v>
      </c>
      <c r="S388" s="8" t="s">
        <v>673</v>
      </c>
      <c r="T388" s="6"/>
      <c r="U388" s="6"/>
      <c r="V388" s="6"/>
      <c r="W388" s="6"/>
      <c r="X388" s="6"/>
      <c r="Y388" s="6"/>
      <c r="Z388" s="6"/>
      <c r="AA388" s="6"/>
      <c r="AB388" s="6"/>
    </row>
    <row r="389" ht="18" customHeight="1" spans="2:28">
      <c r="B389" s="164" t="s">
        <v>674</v>
      </c>
      <c r="C389" s="165">
        <v>128051264</v>
      </c>
      <c r="D389" s="165" t="s">
        <v>675</v>
      </c>
      <c r="E389" s="165">
        <v>17192711408</v>
      </c>
      <c r="F389" s="165" t="s">
        <v>27</v>
      </c>
      <c r="G389" s="165">
        <v>1000</v>
      </c>
      <c r="H389" s="165">
        <v>13545476959</v>
      </c>
      <c r="I389" s="165" t="s">
        <v>265</v>
      </c>
      <c r="J389" s="175" t="s">
        <v>103</v>
      </c>
      <c r="K389" s="168" t="s">
        <v>266</v>
      </c>
      <c r="L389" s="164" t="s">
        <v>674</v>
      </c>
      <c r="M389" s="169">
        <v>0</v>
      </c>
      <c r="N389" s="169"/>
      <c r="O389" s="172"/>
      <c r="P389" s="173"/>
      <c r="Q389" s="168" t="s">
        <v>31</v>
      </c>
      <c r="R389" s="179">
        <v>43913</v>
      </c>
      <c r="S389" s="8" t="s">
        <v>673</v>
      </c>
      <c r="T389" s="6"/>
      <c r="U389" s="6"/>
      <c r="V389" s="6"/>
      <c r="W389" s="6"/>
      <c r="X389" s="6"/>
      <c r="Y389" s="6"/>
      <c r="Z389" s="6"/>
      <c r="AA389" s="6"/>
      <c r="AB389" s="6"/>
    </row>
    <row r="390" ht="18" customHeight="1" spans="2:28">
      <c r="B390" s="164" t="s">
        <v>676</v>
      </c>
      <c r="C390" s="165">
        <v>356428951</v>
      </c>
      <c r="D390" s="165" t="s">
        <v>677</v>
      </c>
      <c r="E390" s="165">
        <v>17192711429</v>
      </c>
      <c r="F390" s="165" t="s">
        <v>27</v>
      </c>
      <c r="G390" s="165">
        <v>1000</v>
      </c>
      <c r="H390" s="165">
        <v>13545476959</v>
      </c>
      <c r="I390" s="165" t="s">
        <v>265</v>
      </c>
      <c r="J390" s="175" t="s">
        <v>103</v>
      </c>
      <c r="K390" s="168" t="s">
        <v>266</v>
      </c>
      <c r="L390" s="164" t="s">
        <v>676</v>
      </c>
      <c r="M390" s="169">
        <v>0</v>
      </c>
      <c r="N390" s="169"/>
      <c r="O390" s="172"/>
      <c r="P390" s="173"/>
      <c r="Q390" s="168" t="s">
        <v>31</v>
      </c>
      <c r="R390" s="179">
        <v>43913</v>
      </c>
      <c r="S390" s="8" t="s">
        <v>673</v>
      </c>
      <c r="T390" s="6"/>
      <c r="U390" s="6"/>
      <c r="V390" s="6"/>
      <c r="W390" s="6"/>
      <c r="X390" s="6"/>
      <c r="Y390" s="6"/>
      <c r="Z390" s="6"/>
      <c r="AA390" s="6"/>
      <c r="AB390" s="6"/>
    </row>
    <row r="391" ht="18" customHeight="1" spans="2:28">
      <c r="B391" s="164" t="s">
        <v>678</v>
      </c>
      <c r="C391" s="165">
        <v>226171846</v>
      </c>
      <c r="D391" s="165" t="s">
        <v>679</v>
      </c>
      <c r="E391" s="165">
        <v>17192714829</v>
      </c>
      <c r="F391" s="165" t="s">
        <v>27</v>
      </c>
      <c r="G391" s="165">
        <v>1000</v>
      </c>
      <c r="H391" s="165">
        <v>15072125895</v>
      </c>
      <c r="I391" s="165" t="s">
        <v>680</v>
      </c>
      <c r="J391" s="175" t="s">
        <v>103</v>
      </c>
      <c r="K391" s="168" t="s">
        <v>681</v>
      </c>
      <c r="L391" s="164" t="s">
        <v>678</v>
      </c>
      <c r="M391" s="169">
        <v>0</v>
      </c>
      <c r="N391" s="169"/>
      <c r="O391" s="172"/>
      <c r="P391" s="173"/>
      <c r="Q391" s="168" t="s">
        <v>31</v>
      </c>
      <c r="R391" s="179">
        <v>43913</v>
      </c>
      <c r="S391" s="8" t="s">
        <v>673</v>
      </c>
      <c r="T391" s="6"/>
      <c r="U391" s="6"/>
      <c r="V391" s="6"/>
      <c r="W391" s="6"/>
      <c r="X391" s="6"/>
      <c r="Y391" s="6"/>
      <c r="Z391" s="6"/>
      <c r="AA391" s="6"/>
      <c r="AB391" s="6"/>
    </row>
    <row r="392" s="1" customFormat="1" ht="18" customHeight="1" spans="2:27">
      <c r="B392" s="164" t="s">
        <v>682</v>
      </c>
      <c r="C392" s="165">
        <v>967630827</v>
      </c>
      <c r="D392" s="165" t="s">
        <v>683</v>
      </c>
      <c r="E392" s="165">
        <v>17192714936</v>
      </c>
      <c r="F392" s="165" t="s">
        <v>27</v>
      </c>
      <c r="G392" s="165">
        <v>1000</v>
      </c>
      <c r="H392" s="165">
        <v>15072125895</v>
      </c>
      <c r="I392" s="165" t="s">
        <v>680</v>
      </c>
      <c r="J392" s="176" t="s">
        <v>285</v>
      </c>
      <c r="K392" s="168" t="s">
        <v>681</v>
      </c>
      <c r="L392" s="164" t="s">
        <v>682</v>
      </c>
      <c r="M392" s="169">
        <v>0</v>
      </c>
      <c r="N392" s="169"/>
      <c r="O392" s="172"/>
      <c r="P392" s="173"/>
      <c r="Q392" s="168" t="s">
        <v>31</v>
      </c>
      <c r="R392" s="179">
        <v>43913</v>
      </c>
      <c r="S392" s="8" t="s">
        <v>673</v>
      </c>
      <c r="T392" s="6"/>
      <c r="U392" s="6"/>
      <c r="V392" s="6"/>
      <c r="W392" s="6"/>
      <c r="X392" s="6"/>
      <c r="Y392" s="6"/>
      <c r="Z392" s="6"/>
      <c r="AA392" s="6"/>
    </row>
    <row r="393" s="1" customFormat="1" ht="18" customHeight="1" spans="2:19">
      <c r="B393" s="164" t="s">
        <v>684</v>
      </c>
      <c r="C393" s="165">
        <v>747488052</v>
      </c>
      <c r="D393" s="165" t="s">
        <v>685</v>
      </c>
      <c r="E393" s="165">
        <v>17192714491</v>
      </c>
      <c r="F393" s="165" t="s">
        <v>27</v>
      </c>
      <c r="G393" s="165">
        <v>1000</v>
      </c>
      <c r="H393" s="165">
        <v>18872118075</v>
      </c>
      <c r="I393" s="165" t="s">
        <v>389</v>
      </c>
      <c r="J393" s="177" t="s">
        <v>29</v>
      </c>
      <c r="K393" s="168" t="s">
        <v>390</v>
      </c>
      <c r="L393" s="164" t="s">
        <v>684</v>
      </c>
      <c r="M393" s="169">
        <v>0</v>
      </c>
      <c r="N393" s="169"/>
      <c r="O393" s="172"/>
      <c r="P393" s="173"/>
      <c r="Q393" s="168" t="s">
        <v>31</v>
      </c>
      <c r="R393" s="179">
        <v>43913</v>
      </c>
      <c r="S393" s="8" t="s">
        <v>686</v>
      </c>
    </row>
    <row r="394" ht="18" customHeight="1" spans="2:28">
      <c r="B394" s="164" t="s">
        <v>687</v>
      </c>
      <c r="C394" s="165">
        <v>534913361</v>
      </c>
      <c r="D394" s="165" t="s">
        <v>688</v>
      </c>
      <c r="E394" s="165">
        <v>17192710956</v>
      </c>
      <c r="F394" s="165" t="s">
        <v>27</v>
      </c>
      <c r="G394" s="165">
        <v>1000</v>
      </c>
      <c r="H394" s="165">
        <v>13545476959</v>
      </c>
      <c r="I394" s="165" t="s">
        <v>265</v>
      </c>
      <c r="J394" s="174" t="s">
        <v>109</v>
      </c>
      <c r="K394" s="168" t="s">
        <v>266</v>
      </c>
      <c r="L394" s="164" t="s">
        <v>687</v>
      </c>
      <c r="M394" s="169">
        <v>0</v>
      </c>
      <c r="N394" s="169"/>
      <c r="O394" s="172"/>
      <c r="P394" s="173"/>
      <c r="Q394" s="168" t="s">
        <v>31</v>
      </c>
      <c r="R394" s="179">
        <v>43913</v>
      </c>
      <c r="S394" s="8" t="s">
        <v>686</v>
      </c>
      <c r="T394" s="1"/>
      <c r="U394" s="1"/>
      <c r="V394" s="1"/>
      <c r="W394" s="1"/>
      <c r="X394" s="1"/>
      <c r="Y394" s="1"/>
      <c r="Z394" s="1"/>
      <c r="AA394" s="1"/>
      <c r="AB394" s="6"/>
    </row>
    <row r="395" ht="18" customHeight="1" spans="2:28">
      <c r="B395" s="164" t="s">
        <v>689</v>
      </c>
      <c r="C395" s="165">
        <v>227144798</v>
      </c>
      <c r="D395" s="165" t="s">
        <v>690</v>
      </c>
      <c r="E395" s="165">
        <v>17192714945</v>
      </c>
      <c r="F395" s="165" t="s">
        <v>27</v>
      </c>
      <c r="G395" s="165">
        <v>1000</v>
      </c>
      <c r="H395" s="165">
        <v>15072125895</v>
      </c>
      <c r="I395" s="165" t="s">
        <v>680</v>
      </c>
      <c r="J395" s="176" t="s">
        <v>285</v>
      </c>
      <c r="K395" s="168" t="s">
        <v>681</v>
      </c>
      <c r="L395" s="164" t="s">
        <v>689</v>
      </c>
      <c r="M395" s="169">
        <v>0</v>
      </c>
      <c r="N395" s="169"/>
      <c r="O395" s="172"/>
      <c r="P395" s="173"/>
      <c r="Q395" s="168" t="s">
        <v>31</v>
      </c>
      <c r="R395" s="179">
        <v>43913</v>
      </c>
      <c r="S395" s="8" t="s">
        <v>691</v>
      </c>
      <c r="T395" s="180"/>
      <c r="U395" s="180"/>
      <c r="V395" s="6"/>
      <c r="W395" s="6"/>
      <c r="X395" s="6"/>
      <c r="Y395" s="6"/>
      <c r="Z395" s="6"/>
      <c r="AA395" s="6"/>
      <c r="AB395" s="6"/>
    </row>
    <row r="396" ht="18" customHeight="1" spans="2:28">
      <c r="B396" s="164" t="s">
        <v>695</v>
      </c>
      <c r="C396" s="165">
        <v>462277319</v>
      </c>
      <c r="D396" s="165" t="s">
        <v>696</v>
      </c>
      <c r="E396" s="165">
        <v>17192715608</v>
      </c>
      <c r="F396" s="165" t="s">
        <v>27</v>
      </c>
      <c r="G396" s="165">
        <v>1000</v>
      </c>
      <c r="H396" s="165">
        <v>18672882330</v>
      </c>
      <c r="I396" s="165" t="s">
        <v>361</v>
      </c>
      <c r="J396" s="171" t="s">
        <v>367</v>
      </c>
      <c r="K396" s="168" t="s">
        <v>362</v>
      </c>
      <c r="L396" s="164" t="s">
        <v>695</v>
      </c>
      <c r="M396" s="169">
        <v>0</v>
      </c>
      <c r="N396" s="169"/>
      <c r="O396" s="172"/>
      <c r="P396" s="173"/>
      <c r="Q396" s="168" t="s">
        <v>31</v>
      </c>
      <c r="R396" s="179">
        <v>43913</v>
      </c>
      <c r="S396" s="8" t="s">
        <v>694</v>
      </c>
      <c r="T396" s="6"/>
      <c r="U396" s="6"/>
      <c r="V396" s="6"/>
      <c r="W396" s="6"/>
      <c r="X396" s="6"/>
      <c r="Y396" s="6"/>
      <c r="Z396" s="6"/>
      <c r="AA396" s="6"/>
      <c r="AB396" s="6"/>
    </row>
    <row r="397" ht="18" customHeight="1" spans="2:28">
      <c r="B397" s="164" t="s">
        <v>692</v>
      </c>
      <c r="C397" s="165">
        <v>141896778</v>
      </c>
      <c r="D397" s="165" t="s">
        <v>693</v>
      </c>
      <c r="E397" s="165">
        <v>17192715354</v>
      </c>
      <c r="F397" s="165" t="s">
        <v>27</v>
      </c>
      <c r="G397" s="165">
        <v>1000</v>
      </c>
      <c r="H397" s="165">
        <v>18672882330</v>
      </c>
      <c r="I397" s="165" t="s">
        <v>361</v>
      </c>
      <c r="J397" s="174" t="s">
        <v>109</v>
      </c>
      <c r="K397" s="168" t="s">
        <v>362</v>
      </c>
      <c r="L397" s="164" t="s">
        <v>692</v>
      </c>
      <c r="M397" s="169"/>
      <c r="N397" s="169"/>
      <c r="O397" s="172"/>
      <c r="P397" s="173"/>
      <c r="Q397" s="168" t="s">
        <v>31</v>
      </c>
      <c r="R397" s="179">
        <v>43913</v>
      </c>
      <c r="S397" s="8" t="s">
        <v>694</v>
      </c>
      <c r="T397" s="6"/>
      <c r="U397" s="6"/>
      <c r="V397" s="6"/>
      <c r="W397" s="6"/>
      <c r="X397" s="6"/>
      <c r="Y397" s="6"/>
      <c r="Z397" s="6"/>
      <c r="AA397" s="6"/>
      <c r="AB397" s="6"/>
    </row>
    <row r="398" ht="18" customHeight="1" spans="2:28">
      <c r="B398" s="164" t="s">
        <v>697</v>
      </c>
      <c r="C398" s="165">
        <v>461654074</v>
      </c>
      <c r="D398" s="165" t="s">
        <v>698</v>
      </c>
      <c r="E398" s="165">
        <v>17192714986</v>
      </c>
      <c r="F398" s="165" t="s">
        <v>27</v>
      </c>
      <c r="G398" s="165">
        <v>1000</v>
      </c>
      <c r="H398" s="165">
        <v>18672882330</v>
      </c>
      <c r="I398" s="165" t="s">
        <v>361</v>
      </c>
      <c r="J398" s="171" t="s">
        <v>367</v>
      </c>
      <c r="K398" s="168" t="s">
        <v>362</v>
      </c>
      <c r="L398" s="164" t="s">
        <v>697</v>
      </c>
      <c r="M398" s="169"/>
      <c r="N398" s="169"/>
      <c r="O398" s="172"/>
      <c r="P398" s="173"/>
      <c r="Q398" s="168" t="s">
        <v>31</v>
      </c>
      <c r="R398" s="179">
        <v>43923</v>
      </c>
      <c r="S398" s="8" t="s">
        <v>694</v>
      </c>
      <c r="T398" s="6"/>
      <c r="U398" s="6"/>
      <c r="V398" s="6"/>
      <c r="W398" s="6"/>
      <c r="X398" s="6"/>
      <c r="Y398" s="6"/>
      <c r="Z398" s="6"/>
      <c r="AA398" s="6"/>
      <c r="AB398" s="6"/>
    </row>
    <row r="399" ht="18" customHeight="1" spans="2:28">
      <c r="B399" s="164" t="s">
        <v>699</v>
      </c>
      <c r="C399" s="165">
        <v>516375951</v>
      </c>
      <c r="D399" s="165" t="s">
        <v>700</v>
      </c>
      <c r="E399" s="165">
        <v>17192714586</v>
      </c>
      <c r="F399" s="165" t="s">
        <v>27</v>
      </c>
      <c r="G399" s="165">
        <v>1000</v>
      </c>
      <c r="H399" s="165">
        <v>18672882330</v>
      </c>
      <c r="I399" s="165" t="s">
        <v>361</v>
      </c>
      <c r="J399" s="171" t="s">
        <v>367</v>
      </c>
      <c r="K399" s="168" t="s">
        <v>362</v>
      </c>
      <c r="L399" s="164" t="s">
        <v>699</v>
      </c>
      <c r="M399" s="169"/>
      <c r="N399" s="169"/>
      <c r="O399" s="172"/>
      <c r="P399" s="173"/>
      <c r="Q399" s="168" t="s">
        <v>31</v>
      </c>
      <c r="R399" s="179">
        <v>43913</v>
      </c>
      <c r="S399" s="8" t="s">
        <v>694</v>
      </c>
      <c r="T399" s="6"/>
      <c r="U399" s="6"/>
      <c r="V399" s="6"/>
      <c r="W399" s="6"/>
      <c r="X399" s="6"/>
      <c r="Y399" s="6"/>
      <c r="Z399" s="6"/>
      <c r="AA399" s="6"/>
      <c r="AB399" s="6"/>
    </row>
    <row r="400" ht="18" customHeight="1" spans="2:28">
      <c r="B400" s="164" t="s">
        <v>701</v>
      </c>
      <c r="C400" s="165">
        <v>822304964</v>
      </c>
      <c r="D400" s="165" t="s">
        <v>702</v>
      </c>
      <c r="E400" s="165">
        <v>17192710461</v>
      </c>
      <c r="F400" s="165" t="s">
        <v>27</v>
      </c>
      <c r="G400" s="165">
        <v>1000</v>
      </c>
      <c r="H400" s="165">
        <v>13545476959</v>
      </c>
      <c r="I400" s="165" t="s">
        <v>265</v>
      </c>
      <c r="J400" s="174" t="s">
        <v>109</v>
      </c>
      <c r="K400" s="168" t="s">
        <v>266</v>
      </c>
      <c r="L400" s="164" t="s">
        <v>701</v>
      </c>
      <c r="M400" s="172">
        <v>2944.43</v>
      </c>
      <c r="N400" s="169"/>
      <c r="O400" s="172">
        <v>2944.43</v>
      </c>
      <c r="P400" s="172" t="s">
        <v>1892</v>
      </c>
      <c r="Q400" s="168" t="s">
        <v>31</v>
      </c>
      <c r="R400" s="179">
        <v>43913</v>
      </c>
      <c r="S400" s="129" t="s">
        <v>703</v>
      </c>
      <c r="T400" s="6"/>
      <c r="U400" s="6"/>
      <c r="V400" s="6"/>
      <c r="W400" s="6"/>
      <c r="X400" s="6"/>
      <c r="Y400" s="6"/>
      <c r="Z400" s="6"/>
      <c r="AA400" s="6"/>
      <c r="AB400" s="6"/>
    </row>
    <row r="401" ht="18" customHeight="1" spans="2:28">
      <c r="B401" s="164" t="s">
        <v>704</v>
      </c>
      <c r="C401" s="165">
        <v>690791128</v>
      </c>
      <c r="D401" s="165" t="s">
        <v>705</v>
      </c>
      <c r="E401" s="165">
        <v>17192710731</v>
      </c>
      <c r="F401" s="165" t="s">
        <v>27</v>
      </c>
      <c r="G401" s="165">
        <v>1000</v>
      </c>
      <c r="H401" s="165">
        <v>13545476959</v>
      </c>
      <c r="I401" s="165" t="s">
        <v>265</v>
      </c>
      <c r="J401" s="174" t="s">
        <v>109</v>
      </c>
      <c r="K401" s="168" t="s">
        <v>266</v>
      </c>
      <c r="L401" s="164" t="s">
        <v>704</v>
      </c>
      <c r="M401" s="172"/>
      <c r="N401" s="169"/>
      <c r="O401" s="172"/>
      <c r="P401" s="170"/>
      <c r="Q401" s="168" t="s">
        <v>31</v>
      </c>
      <c r="R401" s="179">
        <v>43913</v>
      </c>
      <c r="S401" s="129" t="s">
        <v>703</v>
      </c>
      <c r="T401" s="6"/>
      <c r="U401" s="6"/>
      <c r="V401" s="6"/>
      <c r="W401" s="6"/>
      <c r="X401" s="6"/>
      <c r="Y401" s="6"/>
      <c r="Z401" s="6"/>
      <c r="AA401" s="6"/>
      <c r="AB401" s="6"/>
    </row>
    <row r="402" ht="18" customHeight="1" spans="2:28">
      <c r="B402" s="164" t="s">
        <v>706</v>
      </c>
      <c r="C402" s="165">
        <v>343625652</v>
      </c>
      <c r="D402" s="165" t="s">
        <v>707</v>
      </c>
      <c r="E402" s="165">
        <v>17192710998</v>
      </c>
      <c r="F402" s="165" t="s">
        <v>27</v>
      </c>
      <c r="G402" s="165">
        <v>1000</v>
      </c>
      <c r="H402" s="165">
        <v>13545476959</v>
      </c>
      <c r="I402" s="165" t="s">
        <v>265</v>
      </c>
      <c r="J402" s="174" t="s">
        <v>109</v>
      </c>
      <c r="K402" s="168" t="s">
        <v>266</v>
      </c>
      <c r="L402" s="164" t="s">
        <v>706</v>
      </c>
      <c r="M402" s="172">
        <v>2945.74</v>
      </c>
      <c r="N402" s="169"/>
      <c r="O402" s="172">
        <v>2945.74</v>
      </c>
      <c r="P402" s="172" t="s">
        <v>1892</v>
      </c>
      <c r="Q402" s="168" t="s">
        <v>31</v>
      </c>
      <c r="R402" s="179">
        <v>43913</v>
      </c>
      <c r="S402" s="129" t="s">
        <v>703</v>
      </c>
      <c r="T402" s="6"/>
      <c r="U402" s="6"/>
      <c r="V402" s="6"/>
      <c r="W402" s="6"/>
      <c r="X402" s="6"/>
      <c r="Y402" s="6"/>
      <c r="Z402" s="6"/>
      <c r="AA402" s="6"/>
      <c r="AB402" s="6"/>
    </row>
    <row r="403" ht="18" customHeight="1" spans="2:28">
      <c r="B403" s="164" t="s">
        <v>708</v>
      </c>
      <c r="C403" s="165">
        <v>921774161</v>
      </c>
      <c r="D403" s="165" t="s">
        <v>709</v>
      </c>
      <c r="E403" s="165">
        <v>17192715334</v>
      </c>
      <c r="F403" s="165" t="s">
        <v>27</v>
      </c>
      <c r="G403" s="165">
        <v>1000</v>
      </c>
      <c r="H403" s="165">
        <v>18672882330</v>
      </c>
      <c r="I403" s="165" t="s">
        <v>361</v>
      </c>
      <c r="J403" s="174" t="s">
        <v>109</v>
      </c>
      <c r="K403" s="168" t="s">
        <v>362</v>
      </c>
      <c r="L403" s="164" t="s">
        <v>708</v>
      </c>
      <c r="M403" s="172"/>
      <c r="N403" s="169"/>
      <c r="O403" s="172"/>
      <c r="P403" s="170"/>
      <c r="Q403" s="168" t="s">
        <v>31</v>
      </c>
      <c r="R403" s="179">
        <v>43913</v>
      </c>
      <c r="S403" s="129" t="s">
        <v>710</v>
      </c>
      <c r="T403" s="6"/>
      <c r="U403" s="6"/>
      <c r="V403" s="6"/>
      <c r="W403" s="6"/>
      <c r="X403" s="6"/>
      <c r="Y403" s="6"/>
      <c r="Z403" s="6"/>
      <c r="AA403" s="6"/>
      <c r="AB403" s="6"/>
    </row>
    <row r="404" ht="18" customHeight="1" spans="2:28">
      <c r="B404" s="164" t="s">
        <v>711</v>
      </c>
      <c r="C404" s="165">
        <v>468397439</v>
      </c>
      <c r="D404" s="165" t="s">
        <v>712</v>
      </c>
      <c r="E404" s="165">
        <v>17192715411</v>
      </c>
      <c r="F404" s="165" t="s">
        <v>27</v>
      </c>
      <c r="G404" s="165">
        <v>1000</v>
      </c>
      <c r="H404" s="165">
        <v>18672882330</v>
      </c>
      <c r="I404" s="165" t="s">
        <v>361</v>
      </c>
      <c r="J404" s="174" t="s">
        <v>109</v>
      </c>
      <c r="K404" s="168" t="s">
        <v>362</v>
      </c>
      <c r="L404" s="164" t="s">
        <v>711</v>
      </c>
      <c r="M404" s="172"/>
      <c r="N404" s="169"/>
      <c r="O404" s="172"/>
      <c r="P404" s="170"/>
      <c r="Q404" s="168" t="s">
        <v>31</v>
      </c>
      <c r="R404" s="179">
        <v>43923</v>
      </c>
      <c r="S404" s="129" t="s">
        <v>710</v>
      </c>
      <c r="T404" s="6"/>
      <c r="U404" s="6"/>
      <c r="V404" s="6"/>
      <c r="W404" s="6"/>
      <c r="X404" s="6"/>
      <c r="Y404" s="6"/>
      <c r="Z404" s="6"/>
      <c r="AA404" s="6"/>
      <c r="AB404" s="6"/>
    </row>
    <row r="405" ht="18" customHeight="1" spans="2:28">
      <c r="B405" s="164" t="s">
        <v>713</v>
      </c>
      <c r="C405" s="165">
        <v>119535694</v>
      </c>
      <c r="D405" s="165" t="s">
        <v>714</v>
      </c>
      <c r="E405" s="165">
        <v>17192710094</v>
      </c>
      <c r="F405" s="165" t="s">
        <v>27</v>
      </c>
      <c r="G405" s="165">
        <v>1000</v>
      </c>
      <c r="H405" s="165">
        <v>18672882330</v>
      </c>
      <c r="I405" s="165" t="s">
        <v>361</v>
      </c>
      <c r="J405" s="174" t="s">
        <v>109</v>
      </c>
      <c r="K405" s="168" t="s">
        <v>362</v>
      </c>
      <c r="L405" s="164" t="s">
        <v>713</v>
      </c>
      <c r="M405" s="172">
        <v>2945.37</v>
      </c>
      <c r="N405" s="169"/>
      <c r="O405" s="172">
        <v>2945.37</v>
      </c>
      <c r="P405" s="172" t="s">
        <v>1892</v>
      </c>
      <c r="Q405" s="201" t="s">
        <v>31</v>
      </c>
      <c r="R405" s="179">
        <v>43913</v>
      </c>
      <c r="S405" s="129" t="s">
        <v>710</v>
      </c>
      <c r="T405" s="6"/>
      <c r="U405" s="6"/>
      <c r="V405" s="6"/>
      <c r="W405" s="6"/>
      <c r="X405" s="6"/>
      <c r="Y405" s="6"/>
      <c r="Z405" s="6"/>
      <c r="AA405" s="6"/>
      <c r="AB405" s="6"/>
    </row>
    <row r="406" ht="18" customHeight="1" spans="2:28">
      <c r="B406" s="164" t="s">
        <v>715</v>
      </c>
      <c r="C406" s="165">
        <v>374785933</v>
      </c>
      <c r="D406" s="165" t="s">
        <v>716</v>
      </c>
      <c r="E406" s="165">
        <v>17192715431</v>
      </c>
      <c r="F406" s="165" t="s">
        <v>27</v>
      </c>
      <c r="G406" s="165">
        <v>1000</v>
      </c>
      <c r="H406" s="165">
        <v>18672882330</v>
      </c>
      <c r="I406" s="165" t="s">
        <v>361</v>
      </c>
      <c r="J406" s="174" t="s">
        <v>109</v>
      </c>
      <c r="K406" s="168" t="s">
        <v>362</v>
      </c>
      <c r="L406" s="164" t="s">
        <v>715</v>
      </c>
      <c r="M406" s="172"/>
      <c r="N406" s="169"/>
      <c r="O406" s="172"/>
      <c r="P406" s="170"/>
      <c r="Q406" s="201" t="s">
        <v>31</v>
      </c>
      <c r="R406" s="179">
        <v>43913</v>
      </c>
      <c r="S406" s="129" t="s">
        <v>710</v>
      </c>
      <c r="T406" s="6"/>
      <c r="U406" s="6"/>
      <c r="V406" s="6"/>
      <c r="W406" s="6"/>
      <c r="X406" s="6"/>
      <c r="Y406" s="6"/>
      <c r="Z406" s="6"/>
      <c r="AA406" s="6"/>
      <c r="AB406" s="6"/>
    </row>
    <row r="407" ht="18" customHeight="1" spans="2:28">
      <c r="B407" s="164" t="s">
        <v>717</v>
      </c>
      <c r="C407" s="165">
        <v>245317681</v>
      </c>
      <c r="D407" s="165" t="s">
        <v>718</v>
      </c>
      <c r="E407" s="165">
        <v>17192715430</v>
      </c>
      <c r="F407" s="165" t="s">
        <v>27</v>
      </c>
      <c r="G407" s="165">
        <v>1000</v>
      </c>
      <c r="H407" s="165">
        <v>18672882330</v>
      </c>
      <c r="I407" s="165" t="s">
        <v>361</v>
      </c>
      <c r="J407" s="174" t="s">
        <v>109</v>
      </c>
      <c r="K407" s="168" t="s">
        <v>362</v>
      </c>
      <c r="L407" s="164" t="s">
        <v>717</v>
      </c>
      <c r="M407" s="172"/>
      <c r="N407" s="169"/>
      <c r="O407" s="172"/>
      <c r="P407" s="170"/>
      <c r="Q407" s="201" t="s">
        <v>31</v>
      </c>
      <c r="R407" s="179">
        <v>43913</v>
      </c>
      <c r="S407" s="129" t="s">
        <v>710</v>
      </c>
      <c r="T407" s="6"/>
      <c r="U407" s="6"/>
      <c r="V407" s="6"/>
      <c r="W407" s="6"/>
      <c r="X407" s="6"/>
      <c r="Y407" s="6"/>
      <c r="Z407" s="6"/>
      <c r="AA407" s="6"/>
      <c r="AB407" s="6"/>
    </row>
    <row r="408" ht="18" customHeight="1" spans="2:28">
      <c r="B408" s="164" t="s">
        <v>719</v>
      </c>
      <c r="C408" s="165">
        <v>395394090</v>
      </c>
      <c r="D408" s="165" t="s">
        <v>720</v>
      </c>
      <c r="E408" s="165">
        <v>17192714989</v>
      </c>
      <c r="F408" s="165" t="s">
        <v>27</v>
      </c>
      <c r="G408" s="165">
        <v>1000</v>
      </c>
      <c r="H408" s="165">
        <v>18672882330</v>
      </c>
      <c r="I408" s="165" t="s">
        <v>361</v>
      </c>
      <c r="J408" s="171" t="s">
        <v>367</v>
      </c>
      <c r="K408" s="168" t="s">
        <v>362</v>
      </c>
      <c r="L408" s="164" t="s">
        <v>719</v>
      </c>
      <c r="M408" s="172"/>
      <c r="N408" s="169"/>
      <c r="O408" s="172"/>
      <c r="P408" s="170"/>
      <c r="Q408" s="201" t="s">
        <v>31</v>
      </c>
      <c r="R408" s="179">
        <v>43913</v>
      </c>
      <c r="S408" s="129" t="s">
        <v>710</v>
      </c>
      <c r="T408" s="6"/>
      <c r="U408" s="6"/>
      <c r="V408" s="6"/>
      <c r="W408" s="6"/>
      <c r="X408" s="6"/>
      <c r="Y408" s="6"/>
      <c r="Z408" s="6"/>
      <c r="AA408" s="6"/>
      <c r="AB408" s="6"/>
    </row>
    <row r="409" ht="18" customHeight="1" spans="2:28">
      <c r="B409" s="164" t="s">
        <v>721</v>
      </c>
      <c r="C409" s="165">
        <v>214698047</v>
      </c>
      <c r="D409" s="165" t="s">
        <v>722</v>
      </c>
      <c r="E409" s="165">
        <v>17192714984</v>
      </c>
      <c r="F409" s="165" t="s">
        <v>27</v>
      </c>
      <c r="G409" s="165">
        <v>1000</v>
      </c>
      <c r="H409" s="165">
        <v>18672882330</v>
      </c>
      <c r="I409" s="165" t="s">
        <v>361</v>
      </c>
      <c r="J409" s="171" t="s">
        <v>367</v>
      </c>
      <c r="K409" s="168" t="s">
        <v>362</v>
      </c>
      <c r="L409" s="164" t="s">
        <v>721</v>
      </c>
      <c r="M409" s="172">
        <v>2947.32</v>
      </c>
      <c r="N409" s="169"/>
      <c r="O409" s="172">
        <v>2947.32</v>
      </c>
      <c r="P409" s="172" t="s">
        <v>1892</v>
      </c>
      <c r="Q409" s="201" t="s">
        <v>31</v>
      </c>
      <c r="R409" s="179">
        <v>43913</v>
      </c>
      <c r="S409" s="129" t="s">
        <v>710</v>
      </c>
      <c r="T409" s="6"/>
      <c r="U409" s="6"/>
      <c r="V409" s="6"/>
      <c r="W409" s="6"/>
      <c r="X409" s="6"/>
      <c r="Y409" s="6"/>
      <c r="Z409" s="6"/>
      <c r="AA409" s="6"/>
      <c r="AB409" s="6"/>
    </row>
    <row r="410" ht="18" customHeight="1" spans="2:28">
      <c r="B410" s="164" t="s">
        <v>723</v>
      </c>
      <c r="C410" s="165">
        <v>391168722</v>
      </c>
      <c r="D410" s="165" t="s">
        <v>724</v>
      </c>
      <c r="E410" s="165">
        <v>17192714592</v>
      </c>
      <c r="F410" s="165" t="s">
        <v>27</v>
      </c>
      <c r="G410" s="165">
        <v>1000</v>
      </c>
      <c r="H410" s="165">
        <v>18672882330</v>
      </c>
      <c r="I410" s="165" t="s">
        <v>361</v>
      </c>
      <c r="J410" s="171" t="s">
        <v>367</v>
      </c>
      <c r="K410" s="168" t="s">
        <v>362</v>
      </c>
      <c r="L410" s="164" t="s">
        <v>723</v>
      </c>
      <c r="M410" s="172">
        <v>4435.39</v>
      </c>
      <c r="N410" s="169"/>
      <c r="O410" s="172">
        <v>4435.39</v>
      </c>
      <c r="P410" s="172" t="s">
        <v>1892</v>
      </c>
      <c r="Q410" s="201" t="s">
        <v>31</v>
      </c>
      <c r="R410" s="179">
        <v>43913</v>
      </c>
      <c r="S410" s="129" t="s">
        <v>710</v>
      </c>
      <c r="T410" s="6"/>
      <c r="U410" s="6"/>
      <c r="V410" s="6"/>
      <c r="W410" s="6"/>
      <c r="X410" s="6"/>
      <c r="Y410" s="6"/>
      <c r="Z410" s="6"/>
      <c r="AA410" s="6"/>
      <c r="AB410" s="6"/>
    </row>
    <row r="411" ht="18" customHeight="1" spans="2:28">
      <c r="B411" s="164" t="s">
        <v>725</v>
      </c>
      <c r="C411" s="165">
        <v>807450909</v>
      </c>
      <c r="D411" s="165" t="s">
        <v>726</v>
      </c>
      <c r="E411" s="165">
        <v>16572877618</v>
      </c>
      <c r="F411" s="165" t="s">
        <v>27</v>
      </c>
      <c r="G411" s="165">
        <v>1000</v>
      </c>
      <c r="H411" s="165">
        <v>16602049418</v>
      </c>
      <c r="I411" s="165" t="s">
        <v>377</v>
      </c>
      <c r="J411" s="174" t="s">
        <v>109</v>
      </c>
      <c r="K411" s="168" t="s">
        <v>378</v>
      </c>
      <c r="L411" s="164" t="s">
        <v>725</v>
      </c>
      <c r="M411" s="172">
        <v>4038.41</v>
      </c>
      <c r="N411" s="169"/>
      <c r="O411" s="172">
        <v>4038.41</v>
      </c>
      <c r="P411" s="172" t="s">
        <v>1892</v>
      </c>
      <c r="Q411" s="202" t="s">
        <v>31</v>
      </c>
      <c r="R411" s="203">
        <v>43861</v>
      </c>
      <c r="S411" s="129" t="s">
        <v>710</v>
      </c>
      <c r="T411" s="6"/>
      <c r="U411" s="6"/>
      <c r="V411" s="6"/>
      <c r="W411" s="6"/>
      <c r="X411" s="6"/>
      <c r="Y411" s="6"/>
      <c r="Z411" s="6"/>
      <c r="AA411" s="6"/>
      <c r="AB411" s="6"/>
    </row>
    <row r="412" ht="18" customHeight="1" spans="2:28">
      <c r="B412" s="164" t="s">
        <v>727</v>
      </c>
      <c r="C412" s="165">
        <v>966697625</v>
      </c>
      <c r="D412" s="165" t="s">
        <v>728</v>
      </c>
      <c r="E412" s="165">
        <v>16572877621</v>
      </c>
      <c r="F412" s="165" t="s">
        <v>27</v>
      </c>
      <c r="G412" s="165">
        <v>1000</v>
      </c>
      <c r="H412" s="165">
        <v>16602049418</v>
      </c>
      <c r="I412" s="165" t="s">
        <v>377</v>
      </c>
      <c r="J412" s="174" t="s">
        <v>109</v>
      </c>
      <c r="K412" s="168" t="s">
        <v>378</v>
      </c>
      <c r="L412" s="164" t="s">
        <v>727</v>
      </c>
      <c r="M412" s="172">
        <v>5031.38</v>
      </c>
      <c r="N412" s="172"/>
      <c r="O412" s="172">
        <v>4931</v>
      </c>
      <c r="P412" s="172" t="s">
        <v>1892</v>
      </c>
      <c r="Q412" s="202" t="s">
        <v>31</v>
      </c>
      <c r="R412" s="203">
        <v>43861</v>
      </c>
      <c r="S412" s="129" t="s">
        <v>710</v>
      </c>
      <c r="T412" s="6"/>
      <c r="U412" s="6"/>
      <c r="V412" s="6"/>
      <c r="W412" s="6"/>
      <c r="X412" s="6"/>
      <c r="Y412" s="6"/>
      <c r="Z412" s="6"/>
      <c r="AA412" s="6"/>
      <c r="AB412" s="6"/>
    </row>
    <row r="413" ht="18" customHeight="1" spans="2:28">
      <c r="B413" s="164" t="s">
        <v>731</v>
      </c>
      <c r="C413" s="165">
        <v>809282502</v>
      </c>
      <c r="D413" s="165" t="s">
        <v>732</v>
      </c>
      <c r="E413" s="165">
        <v>17192714450</v>
      </c>
      <c r="F413" s="165" t="s">
        <v>27</v>
      </c>
      <c r="G413" s="165">
        <v>1000</v>
      </c>
      <c r="H413" s="165">
        <v>18872118075</v>
      </c>
      <c r="I413" s="165" t="s">
        <v>389</v>
      </c>
      <c r="J413" s="185" t="s">
        <v>170</v>
      </c>
      <c r="K413" s="168" t="s">
        <v>390</v>
      </c>
      <c r="L413" s="164" t="s">
        <v>731</v>
      </c>
      <c r="M413" s="172">
        <v>3938.78</v>
      </c>
      <c r="N413" s="169"/>
      <c r="O413" s="172">
        <v>3938.78</v>
      </c>
      <c r="P413" s="172" t="s">
        <v>1892</v>
      </c>
      <c r="Q413" s="168" t="s">
        <v>31</v>
      </c>
      <c r="R413" s="179">
        <v>43913</v>
      </c>
      <c r="S413" s="129" t="s">
        <v>710</v>
      </c>
      <c r="T413" s="6"/>
      <c r="U413" s="6"/>
      <c r="V413" s="6"/>
      <c r="W413" s="6"/>
      <c r="X413" s="6"/>
      <c r="Y413" s="6"/>
      <c r="Z413" s="6"/>
      <c r="AA413" s="6"/>
      <c r="AB413" s="6"/>
    </row>
    <row r="414" ht="18" customHeight="1" spans="2:28">
      <c r="B414" s="164" t="s">
        <v>733</v>
      </c>
      <c r="C414" s="165">
        <v>780159088</v>
      </c>
      <c r="D414" s="165" t="s">
        <v>734</v>
      </c>
      <c r="E414" s="165">
        <v>17192714403</v>
      </c>
      <c r="F414" s="165" t="s">
        <v>27</v>
      </c>
      <c r="G414" s="165">
        <v>1000</v>
      </c>
      <c r="H414" s="165">
        <v>18872118075</v>
      </c>
      <c r="I414" s="165" t="s">
        <v>389</v>
      </c>
      <c r="J414" s="177" t="s">
        <v>29</v>
      </c>
      <c r="K414" s="168" t="s">
        <v>390</v>
      </c>
      <c r="L414" s="164" t="s">
        <v>733</v>
      </c>
      <c r="M414" s="172">
        <v>3044.23</v>
      </c>
      <c r="N414" s="169"/>
      <c r="O414" s="172">
        <v>3044.23</v>
      </c>
      <c r="P414" s="172" t="s">
        <v>1892</v>
      </c>
      <c r="Q414" s="168" t="s">
        <v>31</v>
      </c>
      <c r="R414" s="179">
        <v>43913</v>
      </c>
      <c r="S414" s="129" t="s">
        <v>703</v>
      </c>
      <c r="T414" s="6"/>
      <c r="U414" s="6"/>
      <c r="V414" s="6"/>
      <c r="W414" s="6"/>
      <c r="X414" s="6"/>
      <c r="Y414" s="6"/>
      <c r="Z414" s="6"/>
      <c r="AA414" s="6"/>
      <c r="AB414" s="6"/>
    </row>
    <row r="415" ht="18" customHeight="1" spans="2:28">
      <c r="B415" s="164" t="s">
        <v>735</v>
      </c>
      <c r="C415" s="168">
        <v>732218670</v>
      </c>
      <c r="D415" s="168" t="s">
        <v>736</v>
      </c>
      <c r="E415" s="165">
        <v>17192714828</v>
      </c>
      <c r="F415" s="165" t="s">
        <v>27</v>
      </c>
      <c r="G415" s="165">
        <v>1000</v>
      </c>
      <c r="H415" s="165">
        <v>15072125895</v>
      </c>
      <c r="I415" s="165" t="s">
        <v>680</v>
      </c>
      <c r="J415" s="175" t="s">
        <v>103</v>
      </c>
      <c r="K415" s="168" t="s">
        <v>681</v>
      </c>
      <c r="L415" s="164" t="s">
        <v>735</v>
      </c>
      <c r="M415" s="172"/>
      <c r="N415" s="169"/>
      <c r="O415" s="172"/>
      <c r="P415" s="170"/>
      <c r="Q415" s="202" t="s">
        <v>31</v>
      </c>
      <c r="R415" s="179">
        <v>43920</v>
      </c>
      <c r="S415" s="129" t="s">
        <v>703</v>
      </c>
      <c r="T415" s="6"/>
      <c r="U415" s="6"/>
      <c r="V415" s="6"/>
      <c r="W415" s="6"/>
      <c r="X415" s="6"/>
      <c r="Y415" s="6"/>
      <c r="Z415" s="6"/>
      <c r="AA415" s="6"/>
      <c r="AB415" s="6"/>
    </row>
    <row r="416" ht="18" customHeight="1" spans="2:28">
      <c r="B416" s="164" t="s">
        <v>737</v>
      </c>
      <c r="C416" s="168">
        <v>525768162</v>
      </c>
      <c r="D416" s="168" t="s">
        <v>738</v>
      </c>
      <c r="E416" s="165">
        <v>17192714889</v>
      </c>
      <c r="F416" s="165" t="s">
        <v>27</v>
      </c>
      <c r="G416" s="165">
        <v>1000</v>
      </c>
      <c r="H416" s="165">
        <v>15072125895</v>
      </c>
      <c r="I416" s="165" t="s">
        <v>680</v>
      </c>
      <c r="J416" s="175" t="s">
        <v>103</v>
      </c>
      <c r="K416" s="168" t="s">
        <v>681</v>
      </c>
      <c r="L416" s="164" t="s">
        <v>737</v>
      </c>
      <c r="M416" s="172"/>
      <c r="N416" s="169"/>
      <c r="O416" s="172"/>
      <c r="P416" s="170"/>
      <c r="Q416" s="202" t="s">
        <v>31</v>
      </c>
      <c r="R416" s="179">
        <v>43913</v>
      </c>
      <c r="S416" s="129" t="s">
        <v>703</v>
      </c>
      <c r="T416" s="6"/>
      <c r="U416" s="6"/>
      <c r="V416" s="6"/>
      <c r="W416" s="6"/>
      <c r="X416" s="6"/>
      <c r="Y416" s="6"/>
      <c r="Z416" s="6"/>
      <c r="AA416" s="6"/>
      <c r="AB416" s="6"/>
    </row>
    <row r="417" ht="18" customHeight="1" spans="2:28">
      <c r="B417" s="164" t="s">
        <v>739</v>
      </c>
      <c r="C417" s="168">
        <v>379548521</v>
      </c>
      <c r="D417" s="168" t="s">
        <v>740</v>
      </c>
      <c r="E417" s="165">
        <v>17192714961</v>
      </c>
      <c r="F417" s="165" t="s">
        <v>27</v>
      </c>
      <c r="G417" s="165">
        <v>1000</v>
      </c>
      <c r="H417" s="165">
        <v>15072125895</v>
      </c>
      <c r="I417" s="165" t="s">
        <v>680</v>
      </c>
      <c r="J417" s="175" t="s">
        <v>103</v>
      </c>
      <c r="K417" s="168" t="s">
        <v>681</v>
      </c>
      <c r="L417" s="164" t="s">
        <v>739</v>
      </c>
      <c r="M417" s="172"/>
      <c r="N417" s="169"/>
      <c r="O417" s="172"/>
      <c r="P417" s="170"/>
      <c r="Q417" s="202" t="s">
        <v>31</v>
      </c>
      <c r="R417" s="179">
        <v>43913</v>
      </c>
      <c r="S417" s="129" t="s">
        <v>703</v>
      </c>
      <c r="T417" s="6"/>
      <c r="U417" s="6"/>
      <c r="V417" s="6"/>
      <c r="W417" s="6"/>
      <c r="X417" s="6"/>
      <c r="Y417" s="6"/>
      <c r="Z417" s="6"/>
      <c r="AA417" s="6"/>
      <c r="AB417" s="6"/>
    </row>
    <row r="418" ht="18" customHeight="1" spans="2:28">
      <c r="B418" s="164" t="s">
        <v>741</v>
      </c>
      <c r="C418" s="168">
        <v>968211200</v>
      </c>
      <c r="D418" s="168" t="s">
        <v>742</v>
      </c>
      <c r="E418" s="165">
        <v>17192714833</v>
      </c>
      <c r="F418" s="165" t="s">
        <v>27</v>
      </c>
      <c r="G418" s="165">
        <v>1000</v>
      </c>
      <c r="H418" s="165">
        <v>15072125895</v>
      </c>
      <c r="I418" s="165" t="s">
        <v>680</v>
      </c>
      <c r="J418" s="175" t="s">
        <v>103</v>
      </c>
      <c r="K418" s="168" t="s">
        <v>681</v>
      </c>
      <c r="L418" s="164" t="s">
        <v>741</v>
      </c>
      <c r="M418" s="169">
        <v>8538.77</v>
      </c>
      <c r="N418" s="169"/>
      <c r="O418" s="172" t="s">
        <v>1839</v>
      </c>
      <c r="P418" s="170"/>
      <c r="Q418" s="202" t="s">
        <v>31</v>
      </c>
      <c r="R418" s="179">
        <v>43920</v>
      </c>
      <c r="S418" s="129" t="s">
        <v>710</v>
      </c>
      <c r="T418" s="6"/>
      <c r="U418" s="6"/>
      <c r="V418" s="6"/>
      <c r="W418" s="6"/>
      <c r="X418" s="6"/>
      <c r="Y418" s="6"/>
      <c r="Z418" s="6"/>
      <c r="AA418" s="6"/>
      <c r="AB418" s="6"/>
    </row>
    <row r="419" ht="18" customHeight="1" spans="2:28">
      <c r="B419" s="164" t="s">
        <v>743</v>
      </c>
      <c r="C419" s="168">
        <v>175131659</v>
      </c>
      <c r="D419" s="168" t="s">
        <v>744</v>
      </c>
      <c r="E419" s="165">
        <v>17192714872</v>
      </c>
      <c r="F419" s="165" t="s">
        <v>27</v>
      </c>
      <c r="G419" s="165">
        <v>1000</v>
      </c>
      <c r="H419" s="165">
        <v>15072125895</v>
      </c>
      <c r="I419" s="165" t="s">
        <v>680</v>
      </c>
      <c r="J419" s="175" t="s">
        <v>103</v>
      </c>
      <c r="K419" s="168" t="s">
        <v>681</v>
      </c>
      <c r="L419" s="164" t="s">
        <v>743</v>
      </c>
      <c r="M419" s="172">
        <v>3041.09</v>
      </c>
      <c r="N419" s="169"/>
      <c r="O419" s="172">
        <v>3041.09</v>
      </c>
      <c r="P419" s="172" t="s">
        <v>1892</v>
      </c>
      <c r="Q419" s="202" t="s">
        <v>31</v>
      </c>
      <c r="R419" s="179">
        <v>43920</v>
      </c>
      <c r="S419" s="129" t="s">
        <v>710</v>
      </c>
      <c r="T419" s="6"/>
      <c r="U419" s="6"/>
      <c r="V419" s="6"/>
      <c r="W419" s="6"/>
      <c r="X419" s="6"/>
      <c r="Y419" s="6"/>
      <c r="Z419" s="6"/>
      <c r="AA419" s="6"/>
      <c r="AB419" s="6"/>
    </row>
    <row r="420" ht="18" customHeight="1" spans="2:28">
      <c r="B420" s="164" t="s">
        <v>745</v>
      </c>
      <c r="C420" s="168">
        <v>167115616</v>
      </c>
      <c r="D420" s="168" t="s">
        <v>746</v>
      </c>
      <c r="E420" s="165">
        <v>17192714927</v>
      </c>
      <c r="F420" s="165" t="s">
        <v>27</v>
      </c>
      <c r="G420" s="165">
        <v>1000</v>
      </c>
      <c r="H420" s="165">
        <v>15072125895</v>
      </c>
      <c r="I420" s="165" t="s">
        <v>680</v>
      </c>
      <c r="J420" s="176" t="s">
        <v>285</v>
      </c>
      <c r="K420" s="168" t="s">
        <v>681</v>
      </c>
      <c r="L420" s="164" t="s">
        <v>745</v>
      </c>
      <c r="M420" s="172"/>
      <c r="N420" s="169"/>
      <c r="O420" s="172"/>
      <c r="P420" s="170"/>
      <c r="Q420" s="202" t="s">
        <v>31</v>
      </c>
      <c r="R420" s="179">
        <v>43913</v>
      </c>
      <c r="S420" s="129" t="s">
        <v>703</v>
      </c>
      <c r="T420" s="6"/>
      <c r="U420" s="6"/>
      <c r="V420" s="6"/>
      <c r="W420" s="6"/>
      <c r="X420" s="6"/>
      <c r="Y420" s="6"/>
      <c r="Z420" s="6"/>
      <c r="AA420" s="6"/>
      <c r="AB420" s="6"/>
    </row>
    <row r="421" ht="18" customHeight="1" spans="2:28">
      <c r="B421" s="164" t="s">
        <v>747</v>
      </c>
      <c r="C421" s="168">
        <v>183114670</v>
      </c>
      <c r="D421" s="168" t="s">
        <v>748</v>
      </c>
      <c r="E421" s="165">
        <v>16741725604</v>
      </c>
      <c r="F421" s="165" t="s">
        <v>27</v>
      </c>
      <c r="G421" s="165">
        <v>1000</v>
      </c>
      <c r="H421" s="165">
        <v>18771678907</v>
      </c>
      <c r="I421" s="165" t="s">
        <v>409</v>
      </c>
      <c r="J421" s="176" t="s">
        <v>109</v>
      </c>
      <c r="K421" s="168" t="s">
        <v>410</v>
      </c>
      <c r="L421" s="164" t="s">
        <v>747</v>
      </c>
      <c r="M421" s="172"/>
      <c r="N421" s="169"/>
      <c r="O421" s="172"/>
      <c r="P421" s="172"/>
      <c r="Q421" s="202" t="s">
        <v>31</v>
      </c>
      <c r="R421" s="179">
        <v>43895</v>
      </c>
      <c r="S421" s="129" t="s">
        <v>749</v>
      </c>
      <c r="T421" s="6"/>
      <c r="U421" s="6"/>
      <c r="V421" s="6"/>
      <c r="W421" s="6"/>
      <c r="X421" s="6"/>
      <c r="Y421" s="6"/>
      <c r="Z421" s="6"/>
      <c r="AA421" s="6"/>
      <c r="AB421" s="6"/>
    </row>
    <row r="422" ht="18" customHeight="1" spans="2:28">
      <c r="B422" s="164" t="s">
        <v>750</v>
      </c>
      <c r="C422" s="168">
        <v>338405675</v>
      </c>
      <c r="D422" s="168" t="s">
        <v>751</v>
      </c>
      <c r="E422" s="165">
        <v>16741725611</v>
      </c>
      <c r="F422" s="165" t="s">
        <v>27</v>
      </c>
      <c r="G422" s="165">
        <v>1000</v>
      </c>
      <c r="H422" s="165">
        <v>18771678907</v>
      </c>
      <c r="I422" s="165" t="s">
        <v>409</v>
      </c>
      <c r="J422" s="176" t="s">
        <v>109</v>
      </c>
      <c r="K422" s="168" t="s">
        <v>410</v>
      </c>
      <c r="L422" s="164" t="s">
        <v>750</v>
      </c>
      <c r="M422" s="172">
        <v>4131.73</v>
      </c>
      <c r="N422" s="169"/>
      <c r="O422" s="172">
        <v>4131.73</v>
      </c>
      <c r="P422" s="172" t="s">
        <v>1892</v>
      </c>
      <c r="Q422" s="202" t="s">
        <v>31</v>
      </c>
      <c r="R422" s="179">
        <v>43895</v>
      </c>
      <c r="S422" s="129" t="s">
        <v>710</v>
      </c>
      <c r="T422" s="6"/>
      <c r="U422" s="6"/>
      <c r="V422" s="6"/>
      <c r="W422" s="6"/>
      <c r="X422" s="6"/>
      <c r="Y422" s="6"/>
      <c r="Z422" s="6"/>
      <c r="AA422" s="6"/>
      <c r="AB422" s="6"/>
    </row>
    <row r="423" ht="18" customHeight="1" spans="2:28">
      <c r="B423" s="164" t="s">
        <v>756</v>
      </c>
      <c r="C423" s="168">
        <v>755205083</v>
      </c>
      <c r="D423" s="168" t="s">
        <v>757</v>
      </c>
      <c r="E423" s="165">
        <v>16741725640</v>
      </c>
      <c r="F423" s="165" t="s">
        <v>27</v>
      </c>
      <c r="G423" s="165">
        <v>1000</v>
      </c>
      <c r="H423" s="165">
        <v>18771678907</v>
      </c>
      <c r="I423" s="165" t="s">
        <v>409</v>
      </c>
      <c r="J423" s="176" t="s">
        <v>29</v>
      </c>
      <c r="K423" s="168" t="s">
        <v>410</v>
      </c>
      <c r="L423" s="164" t="s">
        <v>756</v>
      </c>
      <c r="M423" s="172">
        <v>3441.38</v>
      </c>
      <c r="N423" s="169"/>
      <c r="O423" s="172">
        <v>3441.38</v>
      </c>
      <c r="P423" s="172" t="s">
        <v>1892</v>
      </c>
      <c r="Q423" s="202" t="s">
        <v>31</v>
      </c>
      <c r="R423" s="179">
        <v>43895</v>
      </c>
      <c r="S423" s="129" t="s">
        <v>710</v>
      </c>
      <c r="T423" s="6"/>
      <c r="U423" s="6"/>
      <c r="V423" s="6"/>
      <c r="W423" s="6"/>
      <c r="X423" s="6"/>
      <c r="Y423" s="6"/>
      <c r="Z423" s="6"/>
      <c r="AA423" s="6"/>
      <c r="AB423" s="6"/>
    </row>
    <row r="424" ht="18" customHeight="1" spans="2:28">
      <c r="B424" s="164" t="s">
        <v>762</v>
      </c>
      <c r="C424" s="165">
        <v>113190114</v>
      </c>
      <c r="D424" s="165" t="s">
        <v>763</v>
      </c>
      <c r="E424" s="165">
        <v>17136866638</v>
      </c>
      <c r="F424" s="165" t="s">
        <v>107</v>
      </c>
      <c r="G424" s="165">
        <v>1000</v>
      </c>
      <c r="H424" s="165">
        <v>13422075559</v>
      </c>
      <c r="I424" s="165" t="s">
        <v>567</v>
      </c>
      <c r="J424" s="167" t="s">
        <v>29</v>
      </c>
      <c r="K424" s="168" t="s">
        <v>568</v>
      </c>
      <c r="L424" s="164" t="s">
        <v>762</v>
      </c>
      <c r="M424" s="172">
        <v>3837.62</v>
      </c>
      <c r="N424" s="169"/>
      <c r="O424" s="172">
        <v>3837.62</v>
      </c>
      <c r="P424" s="172" t="s">
        <v>1892</v>
      </c>
      <c r="Q424" s="202" t="s">
        <v>31</v>
      </c>
      <c r="R424" s="179">
        <v>43910</v>
      </c>
      <c r="S424" s="129" t="s">
        <v>710</v>
      </c>
      <c r="T424" s="6"/>
      <c r="U424" s="6"/>
      <c r="V424" s="6"/>
      <c r="W424" s="6"/>
      <c r="X424" s="6"/>
      <c r="Y424" s="6"/>
      <c r="Z424" s="6"/>
      <c r="AA424" s="6"/>
      <c r="AB424" s="6"/>
    </row>
    <row r="425" ht="18" customHeight="1" spans="2:28">
      <c r="B425" s="164" t="s">
        <v>764</v>
      </c>
      <c r="C425" s="165">
        <v>790228211</v>
      </c>
      <c r="D425" s="165" t="s">
        <v>765</v>
      </c>
      <c r="E425" s="165">
        <v>17136866807</v>
      </c>
      <c r="F425" s="165" t="s">
        <v>107</v>
      </c>
      <c r="G425" s="165">
        <v>1000</v>
      </c>
      <c r="H425" s="165">
        <v>13632223538</v>
      </c>
      <c r="I425" s="165" t="s">
        <v>567</v>
      </c>
      <c r="J425" s="171" t="s">
        <v>367</v>
      </c>
      <c r="K425" s="168" t="s">
        <v>568</v>
      </c>
      <c r="L425" s="164" t="s">
        <v>764</v>
      </c>
      <c r="M425" s="172">
        <v>3042.88</v>
      </c>
      <c r="N425" s="169"/>
      <c r="O425" s="172">
        <v>3042.88</v>
      </c>
      <c r="P425" s="172" t="s">
        <v>1892</v>
      </c>
      <c r="Q425" s="202" t="s">
        <v>31</v>
      </c>
      <c r="R425" s="179">
        <v>43910</v>
      </c>
      <c r="S425" s="129" t="s">
        <v>710</v>
      </c>
      <c r="T425" s="6"/>
      <c r="U425" s="6"/>
      <c r="V425" s="6"/>
      <c r="W425" s="6"/>
      <c r="X425" s="6"/>
      <c r="Y425" s="6"/>
      <c r="Z425" s="6"/>
      <c r="AA425" s="6"/>
      <c r="AB425" s="6"/>
    </row>
    <row r="426" ht="18" customHeight="1" spans="2:28">
      <c r="B426" s="164" t="s">
        <v>766</v>
      </c>
      <c r="C426" s="165">
        <v>887720662</v>
      </c>
      <c r="D426" s="165" t="s">
        <v>767</v>
      </c>
      <c r="E426" s="165">
        <v>17136866641</v>
      </c>
      <c r="F426" s="165" t="s">
        <v>107</v>
      </c>
      <c r="G426" s="165">
        <v>1000</v>
      </c>
      <c r="H426" s="165">
        <v>13632223538</v>
      </c>
      <c r="I426" s="165" t="s">
        <v>567</v>
      </c>
      <c r="J426" s="175" t="s">
        <v>103</v>
      </c>
      <c r="K426" s="168" t="s">
        <v>568</v>
      </c>
      <c r="L426" s="164" t="s">
        <v>766</v>
      </c>
      <c r="M426" s="172">
        <v>3045.95</v>
      </c>
      <c r="N426" s="169"/>
      <c r="O426" s="172">
        <v>3045.95</v>
      </c>
      <c r="P426" s="172" t="s">
        <v>1892</v>
      </c>
      <c r="Q426" s="202" t="s">
        <v>31</v>
      </c>
      <c r="R426" s="179">
        <v>43910</v>
      </c>
      <c r="S426" s="129" t="s">
        <v>710</v>
      </c>
      <c r="T426" s="6"/>
      <c r="U426" s="6"/>
      <c r="V426" s="6"/>
      <c r="W426" s="6"/>
      <c r="X426" s="6"/>
      <c r="Y426" s="6"/>
      <c r="Z426" s="6"/>
      <c r="AA426" s="6"/>
      <c r="AB426" s="6"/>
    </row>
    <row r="427" s="1" customFormat="1" ht="18" customHeight="1" spans="2:27">
      <c r="B427" s="164" t="s">
        <v>768</v>
      </c>
      <c r="C427" s="165">
        <v>484129820</v>
      </c>
      <c r="D427" s="165" t="s">
        <v>769</v>
      </c>
      <c r="E427" s="165">
        <v>17038923374</v>
      </c>
      <c r="F427" s="165" t="s">
        <v>27</v>
      </c>
      <c r="G427" s="165">
        <v>1000</v>
      </c>
      <c r="H427" s="165">
        <v>17720254512</v>
      </c>
      <c r="I427" s="165" t="s">
        <v>253</v>
      </c>
      <c r="J427" s="403" t="s">
        <v>294</v>
      </c>
      <c r="K427" s="168" t="s">
        <v>254</v>
      </c>
      <c r="L427" s="164" t="s">
        <v>768</v>
      </c>
      <c r="M427" s="169">
        <v>8047.29</v>
      </c>
      <c r="N427" s="169"/>
      <c r="O427" s="169"/>
      <c r="P427" s="170"/>
      <c r="Q427" s="408" t="s">
        <v>31</v>
      </c>
      <c r="R427" s="409">
        <v>43895</v>
      </c>
      <c r="S427" s="204" t="s">
        <v>770</v>
      </c>
      <c r="T427" s="6"/>
      <c r="U427" s="6"/>
      <c r="V427" s="6"/>
      <c r="W427" s="6"/>
      <c r="X427" s="6"/>
      <c r="Y427" s="6"/>
      <c r="Z427" s="6"/>
      <c r="AA427" s="6"/>
    </row>
    <row r="428" ht="18" customHeight="1" spans="2:28">
      <c r="B428" s="164" t="s">
        <v>771</v>
      </c>
      <c r="C428" s="165">
        <v>348633157</v>
      </c>
      <c r="D428" s="165" t="s">
        <v>772</v>
      </c>
      <c r="E428" s="165">
        <v>17192714513</v>
      </c>
      <c r="F428" s="165" t="s">
        <v>27</v>
      </c>
      <c r="G428" s="165">
        <v>1000</v>
      </c>
      <c r="H428" s="165">
        <v>18872118075</v>
      </c>
      <c r="I428" s="165" t="s">
        <v>389</v>
      </c>
      <c r="J428" s="185" t="s">
        <v>170</v>
      </c>
      <c r="K428" s="168" t="s">
        <v>390</v>
      </c>
      <c r="L428" s="164" t="s">
        <v>771</v>
      </c>
      <c r="M428" s="169">
        <v>10383.81</v>
      </c>
      <c r="N428" s="169"/>
      <c r="O428" s="169"/>
      <c r="P428" s="170"/>
      <c r="Q428" s="201" t="s">
        <v>31</v>
      </c>
      <c r="R428" s="179">
        <v>43913</v>
      </c>
      <c r="S428" s="8" t="s">
        <v>773</v>
      </c>
      <c r="T428" s="1"/>
      <c r="U428" s="1"/>
      <c r="V428" s="1"/>
      <c r="W428" s="1"/>
      <c r="X428" s="1"/>
      <c r="Y428" s="1"/>
      <c r="Z428" s="1"/>
      <c r="AA428" s="1"/>
      <c r="AB428" s="6"/>
    </row>
    <row r="429" ht="18" customHeight="1" spans="2:28">
      <c r="B429" s="164" t="s">
        <v>774</v>
      </c>
      <c r="C429" s="165">
        <v>832548948</v>
      </c>
      <c r="D429" s="165" t="s">
        <v>775</v>
      </c>
      <c r="E429" s="165">
        <v>17192714464</v>
      </c>
      <c r="F429" s="165" t="s">
        <v>27</v>
      </c>
      <c r="G429" s="165">
        <v>1000</v>
      </c>
      <c r="H429" s="165">
        <v>18872118075</v>
      </c>
      <c r="I429" s="165" t="s">
        <v>389</v>
      </c>
      <c r="J429" s="185" t="s">
        <v>170</v>
      </c>
      <c r="K429" s="168" t="s">
        <v>390</v>
      </c>
      <c r="L429" s="164" t="s">
        <v>774</v>
      </c>
      <c r="M429" s="169">
        <v>5061.93</v>
      </c>
      <c r="N429" s="169"/>
      <c r="O429" s="169"/>
      <c r="P429" s="170"/>
      <c r="Q429" s="201" t="s">
        <v>31</v>
      </c>
      <c r="R429" s="179">
        <v>43913</v>
      </c>
      <c r="S429" s="8" t="s">
        <v>776</v>
      </c>
      <c r="T429" s="6"/>
      <c r="U429" s="6"/>
      <c r="V429" s="6"/>
      <c r="W429" s="6"/>
      <c r="X429" s="6"/>
      <c r="Y429" s="6"/>
      <c r="Z429" s="6"/>
      <c r="AA429" s="6"/>
      <c r="AB429" s="6"/>
    </row>
    <row r="430" ht="18" customHeight="1" spans="2:28">
      <c r="B430" s="164" t="s">
        <v>777</v>
      </c>
      <c r="C430" s="165">
        <v>729449661</v>
      </c>
      <c r="D430" s="165" t="s">
        <v>778</v>
      </c>
      <c r="E430" s="165">
        <v>17192714471</v>
      </c>
      <c r="F430" s="165" t="s">
        <v>27</v>
      </c>
      <c r="G430" s="165">
        <v>1000</v>
      </c>
      <c r="H430" s="165">
        <v>18872118075</v>
      </c>
      <c r="I430" s="165" t="s">
        <v>389</v>
      </c>
      <c r="J430" s="185" t="s">
        <v>170</v>
      </c>
      <c r="K430" s="168" t="s">
        <v>390</v>
      </c>
      <c r="L430" s="164" t="s">
        <v>777</v>
      </c>
      <c r="M430" s="169">
        <v>5056.78</v>
      </c>
      <c r="N430" s="169"/>
      <c r="O430" s="169"/>
      <c r="P430" s="170"/>
      <c r="Q430" s="201" t="s">
        <v>31</v>
      </c>
      <c r="R430" s="179">
        <v>43913</v>
      </c>
      <c r="S430" s="8" t="s">
        <v>776</v>
      </c>
      <c r="T430" s="6"/>
      <c r="U430" s="6"/>
      <c r="V430" s="6"/>
      <c r="W430" s="6"/>
      <c r="X430" s="6"/>
      <c r="Y430" s="6"/>
      <c r="Z430" s="6"/>
      <c r="AA430" s="6"/>
      <c r="AB430" s="6"/>
    </row>
    <row r="431" ht="18" customHeight="1" spans="2:28">
      <c r="B431" s="164" t="s">
        <v>779</v>
      </c>
      <c r="C431" s="165">
        <v>420897029</v>
      </c>
      <c r="D431" s="165" t="s">
        <v>780</v>
      </c>
      <c r="E431" s="165">
        <v>17192714502</v>
      </c>
      <c r="F431" s="165" t="s">
        <v>27</v>
      </c>
      <c r="G431" s="165">
        <v>1000</v>
      </c>
      <c r="H431" s="165">
        <v>18872118075</v>
      </c>
      <c r="I431" s="165" t="s">
        <v>389</v>
      </c>
      <c r="J431" s="177" t="s">
        <v>29</v>
      </c>
      <c r="K431" s="168" t="s">
        <v>390</v>
      </c>
      <c r="L431" s="164" t="s">
        <v>779</v>
      </c>
      <c r="M431" s="169">
        <v>5057.76</v>
      </c>
      <c r="N431" s="169"/>
      <c r="O431" s="169"/>
      <c r="P431" s="170"/>
      <c r="Q431" s="201" t="s">
        <v>31</v>
      </c>
      <c r="R431" s="179">
        <v>43913</v>
      </c>
      <c r="S431" s="8" t="s">
        <v>776</v>
      </c>
      <c r="T431" s="6"/>
      <c r="U431" s="6"/>
      <c r="V431" s="6"/>
      <c r="W431" s="6"/>
      <c r="X431" s="6"/>
      <c r="Y431" s="6"/>
      <c r="Z431" s="6"/>
      <c r="AA431" s="6"/>
      <c r="AB431" s="6"/>
    </row>
    <row r="432" ht="18" customHeight="1" spans="2:28">
      <c r="B432" s="164" t="s">
        <v>781</v>
      </c>
      <c r="C432" s="168">
        <v>735590645</v>
      </c>
      <c r="D432" s="168" t="s">
        <v>782</v>
      </c>
      <c r="E432" s="165">
        <v>17192714935</v>
      </c>
      <c r="F432" s="165" t="s">
        <v>27</v>
      </c>
      <c r="G432" s="165">
        <v>1000</v>
      </c>
      <c r="H432" s="165">
        <v>15072125895</v>
      </c>
      <c r="I432" s="165" t="s">
        <v>680</v>
      </c>
      <c r="J432" s="176" t="s">
        <v>285</v>
      </c>
      <c r="K432" s="168" t="s">
        <v>681</v>
      </c>
      <c r="L432" s="164" t="s">
        <v>781</v>
      </c>
      <c r="M432" s="169">
        <v>3601.89</v>
      </c>
      <c r="N432" s="169"/>
      <c r="O432" s="169"/>
      <c r="P432" s="170"/>
      <c r="Q432" s="202" t="s">
        <v>31</v>
      </c>
      <c r="R432" s="179">
        <v>43913</v>
      </c>
      <c r="S432" s="8" t="s">
        <v>776</v>
      </c>
      <c r="T432" s="6"/>
      <c r="U432" s="6"/>
      <c r="V432" s="6"/>
      <c r="W432" s="6"/>
      <c r="X432" s="6"/>
      <c r="Y432" s="6"/>
      <c r="Z432" s="6"/>
      <c r="AA432" s="6"/>
      <c r="AB432" s="6"/>
    </row>
    <row r="433" ht="18" customHeight="1" spans="2:28">
      <c r="B433" s="181" t="s">
        <v>783</v>
      </c>
      <c r="C433" s="165">
        <v>857618028</v>
      </c>
      <c r="D433" s="165" t="s">
        <v>784</v>
      </c>
      <c r="E433" s="165">
        <v>16741725645</v>
      </c>
      <c r="F433" s="165" t="s">
        <v>27</v>
      </c>
      <c r="G433" s="165">
        <v>1000</v>
      </c>
      <c r="H433" s="165">
        <v>18771678907</v>
      </c>
      <c r="I433" s="165" t="s">
        <v>409</v>
      </c>
      <c r="J433" s="177" t="s">
        <v>29</v>
      </c>
      <c r="K433" s="168" t="s">
        <v>410</v>
      </c>
      <c r="L433" s="181" t="s">
        <v>783</v>
      </c>
      <c r="M433" s="169">
        <v>5062.29</v>
      </c>
      <c r="N433" s="169"/>
      <c r="O433" s="169"/>
      <c r="P433" s="170"/>
      <c r="Q433" s="202" t="s">
        <v>31</v>
      </c>
      <c r="R433" s="203">
        <v>43900</v>
      </c>
      <c r="S433" s="8" t="s">
        <v>785</v>
      </c>
      <c r="T433" s="6"/>
      <c r="U433" s="6"/>
      <c r="V433" s="6"/>
      <c r="W433" s="6"/>
      <c r="X433" s="6"/>
      <c r="Y433" s="6"/>
      <c r="Z433" s="6"/>
      <c r="AA433" s="6"/>
      <c r="AB433" s="6"/>
    </row>
    <row r="434" ht="18" customHeight="1" spans="2:28">
      <c r="B434" s="181" t="s">
        <v>786</v>
      </c>
      <c r="C434" s="165">
        <v>755005723</v>
      </c>
      <c r="D434" s="165" t="s">
        <v>787</v>
      </c>
      <c r="E434" s="165">
        <v>16741725644</v>
      </c>
      <c r="F434" s="165" t="s">
        <v>27</v>
      </c>
      <c r="G434" s="165">
        <v>1000</v>
      </c>
      <c r="H434" s="165">
        <v>18771678907</v>
      </c>
      <c r="I434" s="165" t="s">
        <v>409</v>
      </c>
      <c r="J434" s="177" t="s">
        <v>29</v>
      </c>
      <c r="K434" s="168" t="s">
        <v>410</v>
      </c>
      <c r="L434" s="181" t="s">
        <v>786</v>
      </c>
      <c r="M434" s="169">
        <v>15789.09</v>
      </c>
      <c r="N434" s="169"/>
      <c r="O434" s="169"/>
      <c r="P434" s="170"/>
      <c r="Q434" s="202" t="s">
        <v>31</v>
      </c>
      <c r="R434" s="203">
        <v>43900</v>
      </c>
      <c r="S434" s="8" t="s">
        <v>785</v>
      </c>
      <c r="T434" s="6"/>
      <c r="U434" s="6"/>
      <c r="V434" s="6"/>
      <c r="W434" s="6"/>
      <c r="X434" s="6"/>
      <c r="Y434" s="6"/>
      <c r="Z434" s="6"/>
      <c r="AA434" s="6"/>
      <c r="AB434" s="6"/>
    </row>
    <row r="435" ht="18" customHeight="1" spans="2:28">
      <c r="B435" s="164" t="s">
        <v>788</v>
      </c>
      <c r="C435" s="165">
        <v>982613012</v>
      </c>
      <c r="D435" s="165" t="s">
        <v>789</v>
      </c>
      <c r="E435" s="165">
        <v>17192710798</v>
      </c>
      <c r="F435" s="165" t="s">
        <v>27</v>
      </c>
      <c r="G435" s="165">
        <v>1000</v>
      </c>
      <c r="H435" s="165">
        <v>13545476959</v>
      </c>
      <c r="I435" s="165" t="s">
        <v>265</v>
      </c>
      <c r="J435" s="174" t="s">
        <v>109</v>
      </c>
      <c r="K435" s="168" t="s">
        <v>266</v>
      </c>
      <c r="L435" s="164" t="s">
        <v>788</v>
      </c>
      <c r="M435" s="169">
        <v>9928.64</v>
      </c>
      <c r="N435" s="169"/>
      <c r="O435" s="169"/>
      <c r="P435" s="170"/>
      <c r="Q435" s="201" t="s">
        <v>31</v>
      </c>
      <c r="R435" s="179">
        <v>43913</v>
      </c>
      <c r="S435" s="8" t="s">
        <v>790</v>
      </c>
      <c r="T435" s="6"/>
      <c r="U435" s="6"/>
      <c r="V435" s="6"/>
      <c r="W435" s="6"/>
      <c r="X435" s="6"/>
      <c r="Y435" s="6"/>
      <c r="Z435" s="6"/>
      <c r="AA435" s="6"/>
      <c r="AB435" s="6"/>
    </row>
    <row r="436" ht="18" customHeight="1" spans="2:28">
      <c r="B436" s="164" t="s">
        <v>791</v>
      </c>
      <c r="C436" s="165">
        <v>674551731</v>
      </c>
      <c r="D436" s="165" t="s">
        <v>792</v>
      </c>
      <c r="E436" s="165">
        <v>17192715413</v>
      </c>
      <c r="F436" s="165" t="s">
        <v>27</v>
      </c>
      <c r="G436" s="165">
        <v>1000</v>
      </c>
      <c r="H436" s="165">
        <v>18672882330</v>
      </c>
      <c r="I436" s="165" t="s">
        <v>361</v>
      </c>
      <c r="J436" s="174" t="s">
        <v>109</v>
      </c>
      <c r="K436" s="168" t="s">
        <v>362</v>
      </c>
      <c r="L436" s="164" t="s">
        <v>791</v>
      </c>
      <c r="M436" s="169">
        <v>10523.32</v>
      </c>
      <c r="N436" s="169"/>
      <c r="O436" s="169"/>
      <c r="P436" s="170"/>
      <c r="Q436" s="201" t="s">
        <v>31</v>
      </c>
      <c r="R436" s="179">
        <v>43913</v>
      </c>
      <c r="S436" s="8" t="s">
        <v>793</v>
      </c>
      <c r="T436" s="6"/>
      <c r="U436" s="6"/>
      <c r="V436" s="6"/>
      <c r="W436" s="6"/>
      <c r="X436" s="6"/>
      <c r="Y436" s="6"/>
      <c r="Z436" s="6"/>
      <c r="AA436" s="6"/>
      <c r="AB436" s="6"/>
    </row>
    <row r="437" ht="18" customHeight="1" spans="2:28">
      <c r="B437" s="164" t="s">
        <v>794</v>
      </c>
      <c r="C437" s="165">
        <v>335180183</v>
      </c>
      <c r="D437" s="165" t="s">
        <v>795</v>
      </c>
      <c r="E437" s="165">
        <v>17192714987</v>
      </c>
      <c r="F437" s="165" t="s">
        <v>27</v>
      </c>
      <c r="G437" s="165">
        <v>1000</v>
      </c>
      <c r="H437" s="165">
        <v>18672882330</v>
      </c>
      <c r="I437" s="165" t="s">
        <v>361</v>
      </c>
      <c r="J437" s="171" t="s">
        <v>367</v>
      </c>
      <c r="K437" s="168" t="s">
        <v>362</v>
      </c>
      <c r="L437" s="164" t="s">
        <v>794</v>
      </c>
      <c r="M437" s="169">
        <v>10159.84</v>
      </c>
      <c r="N437" s="169"/>
      <c r="O437" s="169"/>
      <c r="P437" s="170"/>
      <c r="Q437" s="201" t="s">
        <v>31</v>
      </c>
      <c r="R437" s="179">
        <v>43913</v>
      </c>
      <c r="S437" s="8" t="s">
        <v>790</v>
      </c>
      <c r="T437" s="6"/>
      <c r="U437" s="6"/>
      <c r="V437" s="6"/>
      <c r="W437" s="6"/>
      <c r="X437" s="6"/>
      <c r="Y437" s="6"/>
      <c r="Z437" s="6"/>
      <c r="AA437" s="6"/>
      <c r="AB437" s="6"/>
    </row>
    <row r="438" ht="18" customHeight="1" spans="2:28">
      <c r="B438" s="164" t="s">
        <v>796</v>
      </c>
      <c r="C438" s="165">
        <v>498254878</v>
      </c>
      <c r="D438" s="165" t="s">
        <v>797</v>
      </c>
      <c r="E438" s="165">
        <v>17192714370</v>
      </c>
      <c r="F438" s="165" t="s">
        <v>27</v>
      </c>
      <c r="G438" s="165">
        <v>1000</v>
      </c>
      <c r="H438" s="165">
        <v>18872118075</v>
      </c>
      <c r="I438" s="165" t="s">
        <v>389</v>
      </c>
      <c r="J438" s="185" t="s">
        <v>170</v>
      </c>
      <c r="K438" s="168" t="s">
        <v>390</v>
      </c>
      <c r="L438" s="164" t="s">
        <v>796</v>
      </c>
      <c r="M438" s="169">
        <v>5061.74</v>
      </c>
      <c r="N438" s="169"/>
      <c r="O438" s="169"/>
      <c r="P438" s="170"/>
      <c r="Q438" s="201" t="s">
        <v>31</v>
      </c>
      <c r="R438" s="179">
        <v>43913</v>
      </c>
      <c r="S438" s="8" t="s">
        <v>798</v>
      </c>
      <c r="T438" s="6"/>
      <c r="U438" s="6"/>
      <c r="V438" s="6"/>
      <c r="W438" s="6"/>
      <c r="X438" s="6"/>
      <c r="Y438" s="6"/>
      <c r="Z438" s="6"/>
      <c r="AA438" s="6"/>
      <c r="AB438" s="6"/>
    </row>
    <row r="439" ht="18" customHeight="1" spans="2:28">
      <c r="B439" s="164" t="s">
        <v>799</v>
      </c>
      <c r="C439" s="168">
        <v>652926149</v>
      </c>
      <c r="D439" s="168" t="s">
        <v>800</v>
      </c>
      <c r="E439" s="165">
        <v>17192714832</v>
      </c>
      <c r="F439" s="165" t="s">
        <v>27</v>
      </c>
      <c r="G439" s="165">
        <v>1000</v>
      </c>
      <c r="H439" s="165">
        <v>15072125895</v>
      </c>
      <c r="I439" s="165" t="s">
        <v>680</v>
      </c>
      <c r="J439" s="175" t="s">
        <v>103</v>
      </c>
      <c r="K439" s="168" t="s">
        <v>681</v>
      </c>
      <c r="L439" s="164" t="s">
        <v>799</v>
      </c>
      <c r="M439" s="169">
        <v>4965.73</v>
      </c>
      <c r="N439" s="169"/>
      <c r="O439" s="169"/>
      <c r="P439" s="170"/>
      <c r="Q439" s="202" t="s">
        <v>31</v>
      </c>
      <c r="R439" s="179">
        <v>43913</v>
      </c>
      <c r="S439" s="8" t="s">
        <v>790</v>
      </c>
      <c r="T439" s="6"/>
      <c r="U439" s="6"/>
      <c r="V439" s="6"/>
      <c r="W439" s="6"/>
      <c r="X439" s="6"/>
      <c r="Y439" s="6"/>
      <c r="Z439" s="6"/>
      <c r="AA439" s="6"/>
      <c r="AB439" s="6"/>
    </row>
    <row r="440" ht="18" customHeight="1" spans="2:28">
      <c r="B440" s="164" t="s">
        <v>801</v>
      </c>
      <c r="C440" s="168">
        <v>789491775</v>
      </c>
      <c r="D440" s="168" t="s">
        <v>802</v>
      </c>
      <c r="E440" s="165">
        <v>17192714892</v>
      </c>
      <c r="F440" s="165" t="s">
        <v>27</v>
      </c>
      <c r="G440" s="165">
        <v>1000</v>
      </c>
      <c r="H440" s="165">
        <v>15072125895</v>
      </c>
      <c r="I440" s="165" t="s">
        <v>680</v>
      </c>
      <c r="J440" s="175" t="s">
        <v>103</v>
      </c>
      <c r="K440" s="168" t="s">
        <v>681</v>
      </c>
      <c r="L440" s="164" t="s">
        <v>801</v>
      </c>
      <c r="M440" s="169">
        <v>100.52</v>
      </c>
      <c r="N440" s="169"/>
      <c r="O440" s="169"/>
      <c r="P440" s="170"/>
      <c r="Q440" s="202" t="s">
        <v>31</v>
      </c>
      <c r="R440" s="179">
        <v>43913</v>
      </c>
      <c r="S440" s="8" t="s">
        <v>790</v>
      </c>
      <c r="T440" s="6"/>
      <c r="U440" s="6"/>
      <c r="V440" s="6"/>
      <c r="W440" s="6"/>
      <c r="X440" s="6"/>
      <c r="Y440" s="6"/>
      <c r="Z440" s="6"/>
      <c r="AA440" s="6"/>
      <c r="AB440" s="6"/>
    </row>
    <row r="441" ht="18" customHeight="1" spans="2:28">
      <c r="B441" s="181" t="s">
        <v>803</v>
      </c>
      <c r="C441" s="165">
        <v>689251681</v>
      </c>
      <c r="D441" s="165" t="s">
        <v>804</v>
      </c>
      <c r="E441" s="165">
        <v>16741725603</v>
      </c>
      <c r="F441" s="165" t="s">
        <v>27</v>
      </c>
      <c r="G441" s="165">
        <v>1000</v>
      </c>
      <c r="H441" s="165">
        <v>18771678907</v>
      </c>
      <c r="I441" s="165" t="s">
        <v>409</v>
      </c>
      <c r="J441" s="174" t="s">
        <v>109</v>
      </c>
      <c r="K441" s="168" t="s">
        <v>410</v>
      </c>
      <c r="L441" s="181" t="s">
        <v>803</v>
      </c>
      <c r="M441" s="169">
        <v>5755.95</v>
      </c>
      <c r="N441" s="169"/>
      <c r="O441" s="169"/>
      <c r="P441" s="170"/>
      <c r="Q441" s="202" t="s">
        <v>31</v>
      </c>
      <c r="R441" s="203">
        <v>43900</v>
      </c>
      <c r="S441" s="8" t="s">
        <v>798</v>
      </c>
      <c r="T441" s="6"/>
      <c r="U441" s="6"/>
      <c r="V441" s="6"/>
      <c r="W441" s="6"/>
      <c r="X441" s="6"/>
      <c r="Y441" s="6"/>
      <c r="Z441" s="6"/>
      <c r="AA441" s="6"/>
      <c r="AB441" s="6"/>
    </row>
    <row r="442" ht="18" customHeight="1" spans="2:28">
      <c r="B442" s="164" t="s">
        <v>805</v>
      </c>
      <c r="C442" s="168">
        <v>867295666</v>
      </c>
      <c r="D442" s="168" t="s">
        <v>806</v>
      </c>
      <c r="E442" s="165">
        <v>16741725266</v>
      </c>
      <c r="F442" s="165" t="s">
        <v>27</v>
      </c>
      <c r="G442" s="165">
        <v>1000</v>
      </c>
      <c r="H442" s="165">
        <v>13545445297</v>
      </c>
      <c r="I442" s="165" t="s">
        <v>313</v>
      </c>
      <c r="J442" s="177" t="s">
        <v>29</v>
      </c>
      <c r="K442" s="168" t="s">
        <v>314</v>
      </c>
      <c r="L442" s="164" t="s">
        <v>805</v>
      </c>
      <c r="M442" s="169">
        <v>8047.88</v>
      </c>
      <c r="N442" s="169"/>
      <c r="O442" s="169"/>
      <c r="P442" s="170"/>
      <c r="Q442" s="202" t="s">
        <v>31</v>
      </c>
      <c r="R442" s="203">
        <v>43900</v>
      </c>
      <c r="S442" s="8" t="s">
        <v>807</v>
      </c>
      <c r="T442" s="6"/>
      <c r="U442" s="6"/>
      <c r="V442" s="6"/>
      <c r="W442" s="6"/>
      <c r="X442" s="6"/>
      <c r="Y442" s="6"/>
      <c r="Z442" s="6"/>
      <c r="AA442" s="6"/>
      <c r="AB442" s="6"/>
    </row>
    <row r="443" ht="18" customHeight="1" spans="1:28">
      <c r="A443" s="180"/>
      <c r="B443" s="164" t="s">
        <v>808</v>
      </c>
      <c r="C443" s="168">
        <v>406041342</v>
      </c>
      <c r="D443" s="168" t="s">
        <v>809</v>
      </c>
      <c r="E443" s="168">
        <v>16572875402</v>
      </c>
      <c r="F443" s="168" t="s">
        <v>27</v>
      </c>
      <c r="G443" s="165">
        <v>1000</v>
      </c>
      <c r="H443" s="168">
        <v>17520439418</v>
      </c>
      <c r="I443" s="168" t="s">
        <v>377</v>
      </c>
      <c r="J443" s="186" t="s">
        <v>285</v>
      </c>
      <c r="K443" s="168" t="s">
        <v>378</v>
      </c>
      <c r="L443" s="164" t="s">
        <v>808</v>
      </c>
      <c r="M443" s="169">
        <v>5069.58</v>
      </c>
      <c r="N443" s="169"/>
      <c r="O443" s="169"/>
      <c r="P443" s="170"/>
      <c r="Q443" s="187" t="s">
        <v>31</v>
      </c>
      <c r="R443" s="203">
        <v>43902</v>
      </c>
      <c r="S443" s="8" t="s">
        <v>810</v>
      </c>
      <c r="T443" s="6"/>
      <c r="U443" s="6"/>
      <c r="V443" s="6"/>
      <c r="W443" s="6"/>
      <c r="X443" s="6"/>
      <c r="Y443" s="6"/>
      <c r="Z443" s="6"/>
      <c r="AA443" s="6"/>
      <c r="AB443" s="6"/>
    </row>
    <row r="444" ht="18" customHeight="1" spans="2:28">
      <c r="B444" s="181" t="s">
        <v>811</v>
      </c>
      <c r="C444" s="165">
        <v>785914580</v>
      </c>
      <c r="D444" s="165" t="s">
        <v>812</v>
      </c>
      <c r="E444" s="165">
        <v>16741725606</v>
      </c>
      <c r="F444" s="165" t="s">
        <v>27</v>
      </c>
      <c r="G444" s="165">
        <v>1000</v>
      </c>
      <c r="H444" s="165">
        <v>18771678907</v>
      </c>
      <c r="I444" s="165" t="s">
        <v>409</v>
      </c>
      <c r="J444" s="174" t="s">
        <v>109</v>
      </c>
      <c r="K444" s="168" t="s">
        <v>410</v>
      </c>
      <c r="L444" s="181" t="s">
        <v>811</v>
      </c>
      <c r="M444" s="169">
        <v>8243.24</v>
      </c>
      <c r="N444" s="169"/>
      <c r="O444" s="169"/>
      <c r="P444" s="170"/>
      <c r="Q444" s="187" t="s">
        <v>31</v>
      </c>
      <c r="R444" s="203">
        <v>43902</v>
      </c>
      <c r="S444" s="8" t="s">
        <v>813</v>
      </c>
      <c r="T444" s="6"/>
      <c r="U444" s="6"/>
      <c r="V444" s="6"/>
      <c r="W444" s="6"/>
      <c r="X444" s="6"/>
      <c r="Y444" s="6"/>
      <c r="Z444" s="6"/>
      <c r="AA444" s="6"/>
      <c r="AB444" s="6"/>
    </row>
    <row r="445" ht="18" customHeight="1" spans="2:28">
      <c r="B445" s="164" t="s">
        <v>814</v>
      </c>
      <c r="C445" s="165">
        <v>111204758</v>
      </c>
      <c r="D445" s="165" t="s">
        <v>815</v>
      </c>
      <c r="E445" s="165">
        <v>17192714462</v>
      </c>
      <c r="F445" s="165" t="s">
        <v>27</v>
      </c>
      <c r="G445" s="165">
        <v>1000</v>
      </c>
      <c r="H445" s="165">
        <v>18872118075</v>
      </c>
      <c r="I445" s="165" t="s">
        <v>389</v>
      </c>
      <c r="J445" s="185" t="s">
        <v>170</v>
      </c>
      <c r="K445" s="168" t="s">
        <v>390</v>
      </c>
      <c r="L445" s="164" t="s">
        <v>814</v>
      </c>
      <c r="M445" s="169">
        <v>7936.5</v>
      </c>
      <c r="N445" s="169"/>
      <c r="O445" s="169"/>
      <c r="P445" s="170"/>
      <c r="Q445" s="202" t="s">
        <v>31</v>
      </c>
      <c r="R445" s="179">
        <v>43913</v>
      </c>
      <c r="S445" s="8" t="s">
        <v>816</v>
      </c>
      <c r="T445" s="6"/>
      <c r="U445" s="6"/>
      <c r="V445" s="6"/>
      <c r="W445" s="6"/>
      <c r="X445" s="6"/>
      <c r="Y445" s="6"/>
      <c r="Z445" s="6"/>
      <c r="AA445" s="6"/>
      <c r="AB445" s="6"/>
    </row>
    <row r="446" ht="18" customHeight="1" spans="2:28">
      <c r="B446" s="164" t="s">
        <v>817</v>
      </c>
      <c r="C446" s="168">
        <v>804881373</v>
      </c>
      <c r="D446" s="168" t="s">
        <v>818</v>
      </c>
      <c r="E446" s="165">
        <v>17192714897</v>
      </c>
      <c r="F446" s="165" t="s">
        <v>27</v>
      </c>
      <c r="G446" s="165">
        <v>1000</v>
      </c>
      <c r="H446" s="165">
        <v>15072125895</v>
      </c>
      <c r="I446" s="165" t="s">
        <v>680</v>
      </c>
      <c r="J446" s="175" t="s">
        <v>103</v>
      </c>
      <c r="K446" s="168" t="s">
        <v>681</v>
      </c>
      <c r="L446" s="164" t="s">
        <v>817</v>
      </c>
      <c r="M446" s="169">
        <v>15980.63</v>
      </c>
      <c r="N446" s="169"/>
      <c r="O446" s="169"/>
      <c r="P446" s="170"/>
      <c r="Q446" s="202" t="s">
        <v>31</v>
      </c>
      <c r="R446" s="179">
        <v>43913</v>
      </c>
      <c r="S446" s="8" t="s">
        <v>819</v>
      </c>
      <c r="T446" s="6"/>
      <c r="U446" s="6"/>
      <c r="V446" s="6"/>
      <c r="W446" s="6"/>
      <c r="X446" s="6"/>
      <c r="Y446" s="6"/>
      <c r="Z446" s="6"/>
      <c r="AA446" s="6"/>
      <c r="AB446" s="6"/>
    </row>
    <row r="447" ht="18" customHeight="1" spans="2:28">
      <c r="B447" s="164" t="s">
        <v>820</v>
      </c>
      <c r="C447" s="168">
        <v>924031657</v>
      </c>
      <c r="D447" s="168" t="s">
        <v>821</v>
      </c>
      <c r="E447" s="165">
        <v>17192714952</v>
      </c>
      <c r="F447" s="165" t="s">
        <v>27</v>
      </c>
      <c r="G447" s="165">
        <v>1000</v>
      </c>
      <c r="H447" s="165">
        <v>15072125895</v>
      </c>
      <c r="I447" s="165" t="s">
        <v>680</v>
      </c>
      <c r="J447" s="175" t="s">
        <v>103</v>
      </c>
      <c r="K447" s="168" t="s">
        <v>681</v>
      </c>
      <c r="L447" s="164" t="s">
        <v>820</v>
      </c>
      <c r="M447" s="169">
        <v>9725.77</v>
      </c>
      <c r="N447" s="169"/>
      <c r="O447" s="169"/>
      <c r="P447" s="170"/>
      <c r="Q447" s="189" t="s">
        <v>31</v>
      </c>
      <c r="R447" s="179">
        <v>43920</v>
      </c>
      <c r="S447" s="8" t="s">
        <v>822</v>
      </c>
      <c r="T447" s="6"/>
      <c r="U447" s="6"/>
      <c r="V447" s="6"/>
      <c r="W447" s="6"/>
      <c r="X447" s="6"/>
      <c r="Y447" s="6"/>
      <c r="Z447" s="6"/>
      <c r="AA447" s="6"/>
      <c r="AB447" s="6"/>
    </row>
    <row r="448" ht="18" customHeight="1" spans="2:28">
      <c r="B448" s="181" t="s">
        <v>823</v>
      </c>
      <c r="C448" s="165">
        <v>377832390</v>
      </c>
      <c r="D448" s="165" t="s">
        <v>824</v>
      </c>
      <c r="E448" s="165">
        <v>16741725618</v>
      </c>
      <c r="F448" s="165" t="s">
        <v>27</v>
      </c>
      <c r="G448" s="165">
        <v>1000</v>
      </c>
      <c r="H448" s="165">
        <v>18771678907</v>
      </c>
      <c r="I448" s="165" t="s">
        <v>409</v>
      </c>
      <c r="J448" s="174" t="s">
        <v>109</v>
      </c>
      <c r="K448" s="168" t="s">
        <v>410</v>
      </c>
      <c r="L448" s="181" t="s">
        <v>823</v>
      </c>
      <c r="M448" s="169">
        <v>5061.12</v>
      </c>
      <c r="N448" s="169"/>
      <c r="O448" s="187"/>
      <c r="P448" s="170"/>
      <c r="Q448" s="189" t="s">
        <v>31</v>
      </c>
      <c r="R448" s="205">
        <v>43901</v>
      </c>
      <c r="S448" s="8" t="s">
        <v>825</v>
      </c>
      <c r="T448" s="6"/>
      <c r="U448" s="6"/>
      <c r="V448" s="6"/>
      <c r="W448" s="6"/>
      <c r="X448" s="6"/>
      <c r="Y448" s="6"/>
      <c r="Z448" s="6"/>
      <c r="AA448" s="6"/>
      <c r="AB448" s="6"/>
    </row>
    <row r="449" ht="18" customHeight="1" spans="2:28">
      <c r="B449" s="182" t="s">
        <v>826</v>
      </c>
      <c r="C449" s="165">
        <v>123481921</v>
      </c>
      <c r="D449" s="165" t="s">
        <v>827</v>
      </c>
      <c r="E449" s="165">
        <v>17192715534</v>
      </c>
      <c r="F449" s="165" t="s">
        <v>27</v>
      </c>
      <c r="G449" s="165">
        <v>1000</v>
      </c>
      <c r="H449" s="183">
        <v>18672882330</v>
      </c>
      <c r="I449" s="165" t="s">
        <v>361</v>
      </c>
      <c r="J449" s="188" t="s">
        <v>109</v>
      </c>
      <c r="K449" s="189" t="s">
        <v>362</v>
      </c>
      <c r="L449" s="182" t="s">
        <v>826</v>
      </c>
      <c r="M449" s="190">
        <v>5061.57</v>
      </c>
      <c r="N449" s="190"/>
      <c r="O449" s="191"/>
      <c r="P449" s="192"/>
      <c r="Q449" s="189" t="s">
        <v>31</v>
      </c>
      <c r="R449" s="179">
        <v>43910</v>
      </c>
      <c r="S449" s="8" t="s">
        <v>828</v>
      </c>
      <c r="T449" s="6"/>
      <c r="U449" s="6"/>
      <c r="V449" s="6"/>
      <c r="W449" s="6"/>
      <c r="X449" s="6"/>
      <c r="Y449" s="6"/>
      <c r="Z449" s="6"/>
      <c r="AA449" s="6"/>
      <c r="AB449" s="6"/>
    </row>
    <row r="450" ht="18" customHeight="1" spans="2:28">
      <c r="B450" s="182" t="s">
        <v>829</v>
      </c>
      <c r="C450" s="165">
        <v>772772761</v>
      </c>
      <c r="D450" s="165" t="s">
        <v>830</v>
      </c>
      <c r="E450" s="165">
        <v>17192715524</v>
      </c>
      <c r="F450" s="165" t="s">
        <v>27</v>
      </c>
      <c r="G450" s="165">
        <v>1000</v>
      </c>
      <c r="H450" s="183">
        <v>18672882330</v>
      </c>
      <c r="I450" s="165" t="s">
        <v>361</v>
      </c>
      <c r="J450" s="188" t="s">
        <v>109</v>
      </c>
      <c r="K450" s="189" t="s">
        <v>362</v>
      </c>
      <c r="L450" s="182" t="s">
        <v>829</v>
      </c>
      <c r="M450" s="190">
        <v>5057.82</v>
      </c>
      <c r="N450" s="190"/>
      <c r="O450" s="191"/>
      <c r="P450" s="192"/>
      <c r="Q450" s="189" t="s">
        <v>31</v>
      </c>
      <c r="R450" s="179">
        <v>43910</v>
      </c>
      <c r="S450" s="8" t="s">
        <v>831</v>
      </c>
      <c r="T450" s="6"/>
      <c r="U450" s="6"/>
      <c r="V450" s="6"/>
      <c r="W450" s="6"/>
      <c r="X450" s="6"/>
      <c r="Y450" s="6"/>
      <c r="Z450" s="6"/>
      <c r="AA450" s="6"/>
      <c r="AB450" s="6"/>
    </row>
    <row r="451" ht="18" customHeight="1" spans="2:28">
      <c r="B451" s="182" t="s">
        <v>832</v>
      </c>
      <c r="C451" s="165">
        <v>392803062</v>
      </c>
      <c r="D451" s="165" t="s">
        <v>833</v>
      </c>
      <c r="E451" s="165">
        <v>17192715131</v>
      </c>
      <c r="F451" s="165" t="s">
        <v>27</v>
      </c>
      <c r="G451" s="165">
        <v>1000</v>
      </c>
      <c r="H451" s="183">
        <v>18672882330</v>
      </c>
      <c r="I451" s="165" t="s">
        <v>361</v>
      </c>
      <c r="J451" s="193" t="s">
        <v>367</v>
      </c>
      <c r="K451" s="189" t="s">
        <v>362</v>
      </c>
      <c r="L451" s="182" t="s">
        <v>832</v>
      </c>
      <c r="M451" s="190">
        <v>5064.86</v>
      </c>
      <c r="N451" s="190"/>
      <c r="O451" s="191"/>
      <c r="P451" s="192"/>
      <c r="Q451" s="189" t="s">
        <v>31</v>
      </c>
      <c r="R451" s="179">
        <v>43910</v>
      </c>
      <c r="S451" s="8" t="s">
        <v>828</v>
      </c>
      <c r="T451" s="6"/>
      <c r="U451" s="6"/>
      <c r="V451" s="6"/>
      <c r="W451" s="6"/>
      <c r="X451" s="6"/>
      <c r="Y451" s="6"/>
      <c r="Z451" s="6"/>
      <c r="AA451" s="6"/>
      <c r="AB451" s="6"/>
    </row>
    <row r="452" ht="18" customHeight="1" spans="2:28">
      <c r="B452" s="184" t="s">
        <v>834</v>
      </c>
      <c r="C452" s="165">
        <v>264218547</v>
      </c>
      <c r="D452" s="165" t="s">
        <v>835</v>
      </c>
      <c r="E452" s="165">
        <v>16741725484</v>
      </c>
      <c r="F452" s="165" t="s">
        <v>27</v>
      </c>
      <c r="G452" s="165">
        <v>1000</v>
      </c>
      <c r="H452" s="183">
        <v>13545472582</v>
      </c>
      <c r="I452" s="165" t="s">
        <v>370</v>
      </c>
      <c r="J452" s="194" t="s">
        <v>285</v>
      </c>
      <c r="K452" s="189" t="s">
        <v>371</v>
      </c>
      <c r="L452" s="184" t="s">
        <v>834</v>
      </c>
      <c r="M452" s="190">
        <v>4957.11</v>
      </c>
      <c r="N452" s="190"/>
      <c r="O452" s="195"/>
      <c r="P452" s="196"/>
      <c r="Q452" s="189" t="s">
        <v>31</v>
      </c>
      <c r="R452" s="205">
        <v>43902</v>
      </c>
      <c r="S452" s="8" t="s">
        <v>836</v>
      </c>
      <c r="T452" s="6"/>
      <c r="U452" s="6"/>
      <c r="V452" s="6"/>
      <c r="W452" s="6"/>
      <c r="X452" s="6"/>
      <c r="Y452" s="6"/>
      <c r="Z452" s="6"/>
      <c r="AA452" s="6"/>
      <c r="AB452" s="6"/>
    </row>
    <row r="453" ht="18" customHeight="1" spans="2:28">
      <c r="B453" s="184" t="s">
        <v>837</v>
      </c>
      <c r="C453" s="165">
        <v>990852531</v>
      </c>
      <c r="D453" s="165" t="s">
        <v>838</v>
      </c>
      <c r="E453" s="165">
        <v>16741725460</v>
      </c>
      <c r="F453" s="165" t="s">
        <v>27</v>
      </c>
      <c r="G453" s="165">
        <v>1000</v>
      </c>
      <c r="H453" s="183">
        <v>13545472582</v>
      </c>
      <c r="I453" s="165" t="s">
        <v>370</v>
      </c>
      <c r="J453" s="194" t="s">
        <v>285</v>
      </c>
      <c r="K453" s="189" t="s">
        <v>371</v>
      </c>
      <c r="L453" s="184" t="s">
        <v>837</v>
      </c>
      <c r="M453" s="190">
        <v>5060.04</v>
      </c>
      <c r="N453" s="190"/>
      <c r="O453" s="195"/>
      <c r="P453" s="196"/>
      <c r="Q453" s="189" t="s">
        <v>31</v>
      </c>
      <c r="R453" s="205">
        <v>43901</v>
      </c>
      <c r="S453" s="8" t="s">
        <v>839</v>
      </c>
      <c r="T453" s="6"/>
      <c r="U453" s="6"/>
      <c r="V453" s="6"/>
      <c r="W453" s="6"/>
      <c r="X453" s="6"/>
      <c r="Y453" s="6"/>
      <c r="Z453" s="6"/>
      <c r="AA453" s="6"/>
      <c r="AB453" s="6"/>
    </row>
    <row r="454" ht="18" customHeight="1" spans="2:28">
      <c r="B454" s="184" t="s">
        <v>840</v>
      </c>
      <c r="C454" s="165">
        <v>508181496</v>
      </c>
      <c r="D454" s="165" t="s">
        <v>841</v>
      </c>
      <c r="E454" s="165">
        <v>16741725481</v>
      </c>
      <c r="F454" s="165" t="s">
        <v>27</v>
      </c>
      <c r="G454" s="165">
        <v>1000</v>
      </c>
      <c r="H454" s="183">
        <v>13545472582</v>
      </c>
      <c r="I454" s="165" t="s">
        <v>370</v>
      </c>
      <c r="J454" s="194" t="s">
        <v>285</v>
      </c>
      <c r="K454" s="189" t="s">
        <v>371</v>
      </c>
      <c r="L454" s="184" t="s">
        <v>840</v>
      </c>
      <c r="M454" s="190">
        <v>7946.66</v>
      </c>
      <c r="N454" s="190"/>
      <c r="O454" s="195"/>
      <c r="P454" s="196"/>
      <c r="Q454" s="189" t="s">
        <v>31</v>
      </c>
      <c r="R454" s="205">
        <v>43902</v>
      </c>
      <c r="S454" s="8" t="s">
        <v>839</v>
      </c>
      <c r="T454" s="6"/>
      <c r="U454" s="6"/>
      <c r="V454" s="6"/>
      <c r="W454" s="6"/>
      <c r="X454" s="6"/>
      <c r="Y454" s="6"/>
      <c r="Z454" s="6"/>
      <c r="AA454" s="6"/>
      <c r="AB454" s="6"/>
    </row>
    <row r="455" ht="18" customHeight="1" spans="2:28">
      <c r="B455" s="184" t="s">
        <v>842</v>
      </c>
      <c r="C455" s="165">
        <v>380498456</v>
      </c>
      <c r="D455" s="165" t="s">
        <v>843</v>
      </c>
      <c r="E455" s="165">
        <v>16741725490</v>
      </c>
      <c r="F455" s="165" t="s">
        <v>27</v>
      </c>
      <c r="G455" s="165">
        <v>1000</v>
      </c>
      <c r="H455" s="183">
        <v>13545472582</v>
      </c>
      <c r="I455" s="165" t="s">
        <v>370</v>
      </c>
      <c r="J455" s="194" t="s">
        <v>285</v>
      </c>
      <c r="K455" s="189" t="s">
        <v>371</v>
      </c>
      <c r="L455" s="184" t="s">
        <v>842</v>
      </c>
      <c r="M455" s="190">
        <v>15974.63</v>
      </c>
      <c r="N455" s="190"/>
      <c r="O455" s="195"/>
      <c r="P455" s="196"/>
      <c r="Q455" s="189" t="s">
        <v>31</v>
      </c>
      <c r="R455" s="205">
        <v>43902</v>
      </c>
      <c r="S455" s="8" t="s">
        <v>844</v>
      </c>
      <c r="T455" s="6"/>
      <c r="U455" s="6"/>
      <c r="V455" s="6"/>
      <c r="W455" s="6"/>
      <c r="X455" s="6"/>
      <c r="Y455" s="6"/>
      <c r="Z455" s="6"/>
      <c r="AA455" s="6"/>
      <c r="AB455" s="6"/>
    </row>
    <row r="456" ht="18" customHeight="1" spans="2:28">
      <c r="B456" s="184" t="s">
        <v>845</v>
      </c>
      <c r="C456" s="165">
        <v>696378948</v>
      </c>
      <c r="D456" s="165" t="s">
        <v>846</v>
      </c>
      <c r="E456" s="165">
        <v>16741725477</v>
      </c>
      <c r="F456" s="165" t="s">
        <v>27</v>
      </c>
      <c r="G456" s="165">
        <v>1000</v>
      </c>
      <c r="H456" s="183">
        <v>13545472582</v>
      </c>
      <c r="I456" s="165" t="s">
        <v>370</v>
      </c>
      <c r="J456" s="194" t="s">
        <v>285</v>
      </c>
      <c r="K456" s="189" t="s">
        <v>371</v>
      </c>
      <c r="L456" s="184" t="s">
        <v>845</v>
      </c>
      <c r="M456" s="190">
        <v>8037.05</v>
      </c>
      <c r="N456" s="190"/>
      <c r="O456" s="195"/>
      <c r="P456" s="196"/>
      <c r="Q456" s="189" t="s">
        <v>31</v>
      </c>
      <c r="R456" s="205">
        <v>43902</v>
      </c>
      <c r="S456" s="8" t="s">
        <v>847</v>
      </c>
      <c r="T456" s="6"/>
      <c r="U456" s="6"/>
      <c r="V456" s="6"/>
      <c r="W456" s="6"/>
      <c r="X456" s="6"/>
      <c r="Y456" s="6"/>
      <c r="Z456" s="6"/>
      <c r="AA456" s="6"/>
      <c r="AB456" s="6"/>
    </row>
    <row r="457" ht="18" customHeight="1" spans="2:28">
      <c r="B457" s="182" t="s">
        <v>848</v>
      </c>
      <c r="C457" s="165">
        <v>734460565</v>
      </c>
      <c r="D457" s="165" t="s">
        <v>849</v>
      </c>
      <c r="E457" s="165">
        <v>17190430951</v>
      </c>
      <c r="F457" s="165" t="s">
        <v>27</v>
      </c>
      <c r="G457" s="165">
        <v>1000</v>
      </c>
      <c r="H457" s="183">
        <v>17720254512</v>
      </c>
      <c r="I457" s="165" t="s">
        <v>253</v>
      </c>
      <c r="J457" s="197" t="s">
        <v>294</v>
      </c>
      <c r="K457" s="189" t="s">
        <v>254</v>
      </c>
      <c r="L457" s="182" t="s">
        <v>848</v>
      </c>
      <c r="M457" s="190">
        <v>4957.41</v>
      </c>
      <c r="N457" s="190"/>
      <c r="O457" s="198"/>
      <c r="P457" s="196"/>
      <c r="Q457" s="189" t="s">
        <v>31</v>
      </c>
      <c r="R457" s="205">
        <v>43902</v>
      </c>
      <c r="S457" s="8" t="s">
        <v>831</v>
      </c>
      <c r="T457" s="6"/>
      <c r="U457" s="6"/>
      <c r="V457" s="6"/>
      <c r="W457" s="6"/>
      <c r="X457" s="6"/>
      <c r="Y457" s="6"/>
      <c r="Z457" s="6"/>
      <c r="AA457" s="6"/>
      <c r="AB457" s="6"/>
    </row>
    <row r="458" ht="18" customHeight="1" spans="2:28">
      <c r="B458" s="182" t="s">
        <v>850</v>
      </c>
      <c r="C458" s="165">
        <v>715565187</v>
      </c>
      <c r="D458" s="165" t="s">
        <v>851</v>
      </c>
      <c r="E458" s="165">
        <v>16572208494</v>
      </c>
      <c r="F458" s="165" t="s">
        <v>27</v>
      </c>
      <c r="G458" s="165">
        <v>1000</v>
      </c>
      <c r="H458" s="183">
        <v>17720254512</v>
      </c>
      <c r="I458" s="165" t="s">
        <v>253</v>
      </c>
      <c r="J458" s="199" t="s">
        <v>103</v>
      </c>
      <c r="K458" s="189" t="s">
        <v>254</v>
      </c>
      <c r="L458" s="182" t="s">
        <v>850</v>
      </c>
      <c r="M458" s="190">
        <v>8038.42</v>
      </c>
      <c r="N458" s="190"/>
      <c r="O458" s="198"/>
      <c r="P458" s="196"/>
      <c r="Q458" s="189" t="s">
        <v>31</v>
      </c>
      <c r="R458" s="205">
        <v>43902</v>
      </c>
      <c r="S458" s="8" t="s">
        <v>831</v>
      </c>
      <c r="T458" s="6"/>
      <c r="U458" s="6"/>
      <c r="V458" s="6"/>
      <c r="W458" s="6"/>
      <c r="X458" s="6"/>
      <c r="Y458" s="6"/>
      <c r="Z458" s="6"/>
      <c r="AA458" s="6"/>
      <c r="AB458" s="6"/>
    </row>
    <row r="459" ht="18" customHeight="1" spans="2:28">
      <c r="B459" s="182" t="s">
        <v>852</v>
      </c>
      <c r="C459" s="165">
        <v>696750581</v>
      </c>
      <c r="D459" s="165" t="s">
        <v>853</v>
      </c>
      <c r="E459" s="165">
        <v>16741725526</v>
      </c>
      <c r="F459" s="165" t="s">
        <v>27</v>
      </c>
      <c r="G459" s="165">
        <v>1000</v>
      </c>
      <c r="H459" s="183">
        <v>18327671812</v>
      </c>
      <c r="I459" s="165" t="s">
        <v>247</v>
      </c>
      <c r="J459" s="199" t="s">
        <v>103</v>
      </c>
      <c r="K459" s="189" t="s">
        <v>298</v>
      </c>
      <c r="L459" s="182" t="s">
        <v>852</v>
      </c>
      <c r="M459" s="190">
        <v>5058.68</v>
      </c>
      <c r="N459" s="190"/>
      <c r="O459" s="195"/>
      <c r="P459" s="196"/>
      <c r="Q459" s="189" t="s">
        <v>31</v>
      </c>
      <c r="R459" s="205">
        <v>43900</v>
      </c>
      <c r="S459" s="8" t="s">
        <v>831</v>
      </c>
      <c r="T459" s="6"/>
      <c r="U459" s="6"/>
      <c r="V459" s="6"/>
      <c r="W459" s="6"/>
      <c r="X459" s="6"/>
      <c r="Y459" s="6"/>
      <c r="Z459" s="6"/>
      <c r="AA459" s="6"/>
      <c r="AB459" s="6"/>
    </row>
    <row r="460" ht="18" customHeight="1" spans="2:28">
      <c r="B460" s="182" t="s">
        <v>854</v>
      </c>
      <c r="C460" s="165">
        <v>504174990</v>
      </c>
      <c r="D460" s="165" t="s">
        <v>855</v>
      </c>
      <c r="E460" s="165">
        <v>16741725527</v>
      </c>
      <c r="F460" s="165" t="s">
        <v>27</v>
      </c>
      <c r="G460" s="165">
        <v>1000</v>
      </c>
      <c r="H460" s="183">
        <v>18327671812</v>
      </c>
      <c r="I460" s="165" t="s">
        <v>247</v>
      </c>
      <c r="J460" s="199" t="s">
        <v>103</v>
      </c>
      <c r="K460" s="189" t="s">
        <v>298</v>
      </c>
      <c r="L460" s="182" t="s">
        <v>854</v>
      </c>
      <c r="M460" s="190">
        <v>4966.34</v>
      </c>
      <c r="N460" s="190"/>
      <c r="O460" s="195"/>
      <c r="P460" s="196"/>
      <c r="Q460" s="189" t="s">
        <v>31</v>
      </c>
      <c r="R460" s="205">
        <v>43900</v>
      </c>
      <c r="S460" s="8" t="s">
        <v>856</v>
      </c>
      <c r="T460" s="6"/>
      <c r="U460" s="6"/>
      <c r="V460" s="6"/>
      <c r="W460" s="6"/>
      <c r="X460" s="6"/>
      <c r="Y460" s="6"/>
      <c r="Z460" s="6"/>
      <c r="AA460" s="6"/>
      <c r="AB460" s="6"/>
    </row>
    <row r="461" ht="18" customHeight="1" spans="2:28">
      <c r="B461" s="182" t="s">
        <v>857</v>
      </c>
      <c r="C461" s="165">
        <v>966263586</v>
      </c>
      <c r="D461" s="165" t="s">
        <v>858</v>
      </c>
      <c r="E461" s="165">
        <v>17136315118</v>
      </c>
      <c r="F461" s="165" t="s">
        <v>27</v>
      </c>
      <c r="G461" s="165">
        <v>1000</v>
      </c>
      <c r="H461" s="183">
        <v>18771691121</v>
      </c>
      <c r="I461" s="165" t="s">
        <v>258</v>
      </c>
      <c r="J461" s="199" t="s">
        <v>103</v>
      </c>
      <c r="K461" s="189" t="s">
        <v>259</v>
      </c>
      <c r="L461" s="182" t="s">
        <v>857</v>
      </c>
      <c r="M461" s="190">
        <v>7942.19</v>
      </c>
      <c r="N461" s="190"/>
      <c r="O461" s="195"/>
      <c r="P461" s="196"/>
      <c r="Q461" s="189" t="s">
        <v>31</v>
      </c>
      <c r="R461" s="205">
        <v>43900</v>
      </c>
      <c r="S461" s="8" t="s">
        <v>847</v>
      </c>
      <c r="T461" s="6"/>
      <c r="U461" s="6"/>
      <c r="V461" s="6"/>
      <c r="W461" s="6"/>
      <c r="X461" s="6"/>
      <c r="Y461" s="6"/>
      <c r="Z461" s="6"/>
      <c r="AA461" s="6"/>
      <c r="AB461" s="6"/>
    </row>
    <row r="462" ht="18" customHeight="1" spans="2:28">
      <c r="B462" s="184" t="s">
        <v>859</v>
      </c>
      <c r="C462" s="165">
        <v>796629575</v>
      </c>
      <c r="D462" s="165" t="s">
        <v>860</v>
      </c>
      <c r="E462" s="165">
        <v>16741725608</v>
      </c>
      <c r="F462" s="165" t="s">
        <v>27</v>
      </c>
      <c r="G462" s="165">
        <v>1000</v>
      </c>
      <c r="H462" s="183">
        <v>18771678907</v>
      </c>
      <c r="I462" s="165" t="s">
        <v>409</v>
      </c>
      <c r="J462" s="188" t="s">
        <v>109</v>
      </c>
      <c r="K462" s="189" t="s">
        <v>410</v>
      </c>
      <c r="L462" s="184" t="s">
        <v>859</v>
      </c>
      <c r="M462" s="190">
        <v>5057.54</v>
      </c>
      <c r="N462" s="190"/>
      <c r="O462" s="200"/>
      <c r="P462" s="196"/>
      <c r="Q462" s="189" t="s">
        <v>31</v>
      </c>
      <c r="R462" s="205">
        <v>43901</v>
      </c>
      <c r="S462" s="8" t="s">
        <v>828</v>
      </c>
      <c r="T462" s="6"/>
      <c r="U462" s="6"/>
      <c r="V462" s="6"/>
      <c r="W462" s="6"/>
      <c r="X462" s="6"/>
      <c r="Y462" s="6"/>
      <c r="Z462" s="6"/>
      <c r="AA462" s="6"/>
      <c r="AB462" s="6"/>
    </row>
    <row r="463" ht="18" customHeight="1" spans="2:28">
      <c r="B463" s="184" t="s">
        <v>861</v>
      </c>
      <c r="C463" s="165">
        <v>306818383</v>
      </c>
      <c r="D463" s="165" t="s">
        <v>862</v>
      </c>
      <c r="E463" s="165">
        <v>16741725605</v>
      </c>
      <c r="F463" s="165" t="s">
        <v>27</v>
      </c>
      <c r="G463" s="165">
        <v>1000</v>
      </c>
      <c r="H463" s="183">
        <v>18771678907</v>
      </c>
      <c r="I463" s="165" t="s">
        <v>409</v>
      </c>
      <c r="J463" s="188" t="s">
        <v>109</v>
      </c>
      <c r="K463" s="189" t="s">
        <v>410</v>
      </c>
      <c r="L463" s="184" t="s">
        <v>861</v>
      </c>
      <c r="M463" s="190">
        <v>5058.38</v>
      </c>
      <c r="N463" s="190"/>
      <c r="O463" s="200"/>
      <c r="P463" s="196"/>
      <c r="Q463" s="189" t="s">
        <v>31</v>
      </c>
      <c r="R463" s="205">
        <v>43901</v>
      </c>
      <c r="S463" s="8" t="s">
        <v>828</v>
      </c>
      <c r="T463" s="6"/>
      <c r="U463" s="6"/>
      <c r="V463" s="6"/>
      <c r="W463" s="6"/>
      <c r="X463" s="6"/>
      <c r="Y463" s="6"/>
      <c r="Z463" s="6"/>
      <c r="AA463" s="6"/>
      <c r="AB463" s="6"/>
    </row>
    <row r="464" ht="18" customHeight="1" spans="2:28">
      <c r="B464" s="184" t="s">
        <v>863</v>
      </c>
      <c r="C464" s="165">
        <v>583383426</v>
      </c>
      <c r="D464" s="165" t="s">
        <v>864</v>
      </c>
      <c r="E464" s="165">
        <v>16741725623</v>
      </c>
      <c r="F464" s="165" t="s">
        <v>27</v>
      </c>
      <c r="G464" s="165">
        <v>1000</v>
      </c>
      <c r="H464" s="183">
        <v>18771678907</v>
      </c>
      <c r="I464" s="165" t="s">
        <v>409</v>
      </c>
      <c r="J464" s="188" t="s">
        <v>109</v>
      </c>
      <c r="K464" s="189" t="s">
        <v>410</v>
      </c>
      <c r="L464" s="184" t="s">
        <v>863</v>
      </c>
      <c r="M464" s="190">
        <v>4958.8</v>
      </c>
      <c r="N464" s="190"/>
      <c r="O464" s="200"/>
      <c r="P464" s="196"/>
      <c r="Q464" s="189" t="s">
        <v>31</v>
      </c>
      <c r="R464" s="205">
        <v>43901</v>
      </c>
      <c r="S464" s="8" t="s">
        <v>828</v>
      </c>
      <c r="T464" s="6"/>
      <c r="U464" s="6"/>
      <c r="V464" s="6"/>
      <c r="W464" s="6"/>
      <c r="X464" s="6"/>
      <c r="Y464" s="6"/>
      <c r="Z464" s="6"/>
      <c r="AA464" s="6"/>
      <c r="AB464" s="6"/>
    </row>
    <row r="465" ht="18" customHeight="1" spans="2:28">
      <c r="B465" s="182" t="s">
        <v>865</v>
      </c>
      <c r="C465" s="165">
        <v>207586113</v>
      </c>
      <c r="D465" s="165" t="s">
        <v>866</v>
      </c>
      <c r="E465" s="165">
        <v>17192714352</v>
      </c>
      <c r="F465" s="165" t="s">
        <v>27</v>
      </c>
      <c r="G465" s="165">
        <v>1000</v>
      </c>
      <c r="H465" s="183">
        <v>18872118075</v>
      </c>
      <c r="I465" s="165" t="s">
        <v>389</v>
      </c>
      <c r="J465" s="208" t="s">
        <v>170</v>
      </c>
      <c r="K465" s="189" t="s">
        <v>390</v>
      </c>
      <c r="L465" s="182" t="s">
        <v>865</v>
      </c>
      <c r="M465" s="190">
        <v>7947.03</v>
      </c>
      <c r="N465" s="190"/>
      <c r="O465" s="195"/>
      <c r="P465" s="196"/>
      <c r="Q465" s="189" t="s">
        <v>31</v>
      </c>
      <c r="R465" s="179">
        <v>43913</v>
      </c>
      <c r="S465" s="8" t="s">
        <v>867</v>
      </c>
      <c r="T465" s="6"/>
      <c r="U465" s="6"/>
      <c r="V465" s="6"/>
      <c r="W465" s="6"/>
      <c r="X465" s="6"/>
      <c r="Y465" s="6"/>
      <c r="Z465" s="6"/>
      <c r="AA465" s="6"/>
      <c r="AB465" s="6"/>
    </row>
    <row r="466" ht="18" customHeight="1" spans="2:28">
      <c r="B466" s="182" t="s">
        <v>868</v>
      </c>
      <c r="C466" s="165">
        <v>129716832</v>
      </c>
      <c r="D466" s="165" t="s">
        <v>869</v>
      </c>
      <c r="E466" s="165">
        <v>17136314470</v>
      </c>
      <c r="F466" s="165" t="s">
        <v>27</v>
      </c>
      <c r="G466" s="165">
        <v>1000</v>
      </c>
      <c r="H466" s="183">
        <v>18771691121</v>
      </c>
      <c r="I466" s="165" t="s">
        <v>258</v>
      </c>
      <c r="J466" s="199" t="s">
        <v>103</v>
      </c>
      <c r="K466" s="189" t="s">
        <v>259</v>
      </c>
      <c r="L466" s="182" t="s">
        <v>868</v>
      </c>
      <c r="M466" s="190">
        <v>7938.23</v>
      </c>
      <c r="N466" s="190"/>
      <c r="O466" s="195"/>
      <c r="P466" s="196"/>
      <c r="Q466" s="189" t="s">
        <v>31</v>
      </c>
      <c r="R466" s="205">
        <v>43900</v>
      </c>
      <c r="S466" s="8" t="s">
        <v>870</v>
      </c>
      <c r="T466" s="6"/>
      <c r="U466" s="6"/>
      <c r="V466" s="6"/>
      <c r="W466" s="6"/>
      <c r="X466" s="6"/>
      <c r="Y466" s="6"/>
      <c r="Z466" s="6"/>
      <c r="AA466" s="6"/>
      <c r="AB466" s="6"/>
    </row>
    <row r="467" ht="18" customHeight="1" spans="2:28">
      <c r="B467" s="182" t="s">
        <v>871</v>
      </c>
      <c r="C467" s="168">
        <v>486457658</v>
      </c>
      <c r="D467" s="168" t="s">
        <v>872</v>
      </c>
      <c r="E467" s="165">
        <v>17192714960</v>
      </c>
      <c r="F467" s="165" t="s">
        <v>27</v>
      </c>
      <c r="G467" s="165">
        <v>1000</v>
      </c>
      <c r="H467" s="183">
        <v>15072125895</v>
      </c>
      <c r="I467" s="165" t="s">
        <v>680</v>
      </c>
      <c r="J467" s="199" t="s">
        <v>103</v>
      </c>
      <c r="K467" s="189" t="s">
        <v>681</v>
      </c>
      <c r="L467" s="182" t="s">
        <v>871</v>
      </c>
      <c r="M467" s="190">
        <v>5065.98</v>
      </c>
      <c r="N467" s="190"/>
      <c r="O467" s="200"/>
      <c r="P467" s="196"/>
      <c r="Q467" s="189" t="s">
        <v>31</v>
      </c>
      <c r="R467" s="179">
        <v>43920</v>
      </c>
      <c r="S467" s="8" t="s">
        <v>867</v>
      </c>
      <c r="T467" s="6"/>
      <c r="U467" s="6"/>
      <c r="V467" s="6"/>
      <c r="W467" s="6"/>
      <c r="X467" s="6"/>
      <c r="Y467" s="6"/>
      <c r="Z467" s="6"/>
      <c r="AA467" s="6"/>
      <c r="AB467" s="6"/>
    </row>
    <row r="468" ht="18" customHeight="1" spans="2:28">
      <c r="B468" s="184" t="s">
        <v>873</v>
      </c>
      <c r="C468" s="165">
        <v>875185444</v>
      </c>
      <c r="D468" s="165" t="s">
        <v>874</v>
      </c>
      <c r="E468" s="165">
        <v>16741725610</v>
      </c>
      <c r="F468" s="165" t="s">
        <v>27</v>
      </c>
      <c r="G468" s="165">
        <v>1000</v>
      </c>
      <c r="H468" s="183">
        <v>18771678907</v>
      </c>
      <c r="I468" s="165" t="s">
        <v>409</v>
      </c>
      <c r="J468" s="188" t="s">
        <v>109</v>
      </c>
      <c r="K468" s="189" t="s">
        <v>410</v>
      </c>
      <c r="L468" s="184" t="s">
        <v>873</v>
      </c>
      <c r="M468" s="190">
        <v>4958.42</v>
      </c>
      <c r="N468" s="190"/>
      <c r="O468" s="200"/>
      <c r="P468" s="196"/>
      <c r="Q468" s="189" t="s">
        <v>31</v>
      </c>
      <c r="R468" s="205">
        <v>43901</v>
      </c>
      <c r="S468" s="8" t="s">
        <v>867</v>
      </c>
      <c r="T468" s="6"/>
      <c r="U468" s="6"/>
      <c r="V468" s="6"/>
      <c r="W468" s="6"/>
      <c r="X468" s="6"/>
      <c r="Y468" s="6"/>
      <c r="Z468" s="6"/>
      <c r="AA468" s="6"/>
      <c r="AB468" s="6"/>
    </row>
    <row r="469" ht="18" customHeight="1" spans="2:28">
      <c r="B469" s="184" t="s">
        <v>875</v>
      </c>
      <c r="C469" s="165">
        <v>409834317</v>
      </c>
      <c r="D469" s="165" t="s">
        <v>876</v>
      </c>
      <c r="E469" s="165">
        <v>16741725638</v>
      </c>
      <c r="F469" s="165" t="s">
        <v>27</v>
      </c>
      <c r="G469" s="165">
        <v>1000</v>
      </c>
      <c r="H469" s="183">
        <v>18771678907</v>
      </c>
      <c r="I469" s="165" t="s">
        <v>409</v>
      </c>
      <c r="J469" s="209" t="s">
        <v>29</v>
      </c>
      <c r="K469" s="189" t="s">
        <v>410</v>
      </c>
      <c r="L469" s="184" t="s">
        <v>875</v>
      </c>
      <c r="M469" s="190">
        <v>4961.46</v>
      </c>
      <c r="N469" s="190"/>
      <c r="O469" s="200"/>
      <c r="P469" s="196"/>
      <c r="Q469" s="189" t="s">
        <v>31</v>
      </c>
      <c r="R469" s="205">
        <v>43901</v>
      </c>
      <c r="S469" s="8" t="s">
        <v>867</v>
      </c>
      <c r="T469" s="6"/>
      <c r="U469" s="6"/>
      <c r="V469" s="6"/>
      <c r="W469" s="6"/>
      <c r="X469" s="6"/>
      <c r="Y469" s="6"/>
      <c r="Z469" s="6"/>
      <c r="AA469" s="6"/>
      <c r="AB469" s="6"/>
    </row>
    <row r="470" ht="18" customHeight="1" spans="2:28">
      <c r="B470" s="184" t="s">
        <v>877</v>
      </c>
      <c r="C470" s="165">
        <v>377109484</v>
      </c>
      <c r="D470" s="165" t="s">
        <v>878</v>
      </c>
      <c r="E470" s="165">
        <v>16741725637</v>
      </c>
      <c r="F470" s="165" t="s">
        <v>27</v>
      </c>
      <c r="G470" s="165">
        <v>1000</v>
      </c>
      <c r="H470" s="183">
        <v>18771678907</v>
      </c>
      <c r="I470" s="165" t="s">
        <v>409</v>
      </c>
      <c r="J470" s="209" t="s">
        <v>29</v>
      </c>
      <c r="K470" s="189" t="s">
        <v>410</v>
      </c>
      <c r="L470" s="184" t="s">
        <v>877</v>
      </c>
      <c r="M470" s="190">
        <v>4959.54</v>
      </c>
      <c r="N470" s="190"/>
      <c r="O470" s="200"/>
      <c r="P470" s="196"/>
      <c r="Q470" s="189" t="s">
        <v>31</v>
      </c>
      <c r="R470" s="205">
        <v>43901</v>
      </c>
      <c r="S470" s="8" t="s">
        <v>867</v>
      </c>
      <c r="T470" s="6"/>
      <c r="U470" s="6"/>
      <c r="V470" s="6"/>
      <c r="W470" s="6"/>
      <c r="X470" s="6"/>
      <c r="Y470" s="6"/>
      <c r="Z470" s="6"/>
      <c r="AA470" s="6"/>
      <c r="AB470" s="6"/>
    </row>
    <row r="471" ht="18" customHeight="1" spans="2:28">
      <c r="B471" s="184" t="s">
        <v>879</v>
      </c>
      <c r="C471" s="165">
        <v>340207633</v>
      </c>
      <c r="D471" s="165" t="s">
        <v>880</v>
      </c>
      <c r="E471" s="165">
        <v>16741725615</v>
      </c>
      <c r="F471" s="165" t="s">
        <v>27</v>
      </c>
      <c r="G471" s="165">
        <v>1000</v>
      </c>
      <c r="H471" s="183">
        <v>18771678907</v>
      </c>
      <c r="I471" s="165" t="s">
        <v>409</v>
      </c>
      <c r="J471" s="188" t="s">
        <v>109</v>
      </c>
      <c r="K471" s="189" t="s">
        <v>410</v>
      </c>
      <c r="L471" s="184" t="s">
        <v>879</v>
      </c>
      <c r="M471" s="190">
        <v>6579.04</v>
      </c>
      <c r="N471" s="190"/>
      <c r="O471" s="200"/>
      <c r="P471" s="196"/>
      <c r="Q471" s="189" t="s">
        <v>31</v>
      </c>
      <c r="R471" s="205">
        <v>43901</v>
      </c>
      <c r="S471" s="8" t="s">
        <v>867</v>
      </c>
      <c r="T471" s="6"/>
      <c r="U471" s="6"/>
      <c r="V471" s="6"/>
      <c r="W471" s="6"/>
      <c r="X471" s="6"/>
      <c r="Y471" s="6"/>
      <c r="Z471" s="6"/>
      <c r="AA471" s="6"/>
      <c r="AB471" s="6"/>
    </row>
    <row r="472" ht="18" customHeight="1" spans="2:28">
      <c r="B472" s="182" t="s">
        <v>881</v>
      </c>
      <c r="C472" s="165">
        <v>710137487</v>
      </c>
      <c r="D472" s="165" t="s">
        <v>882</v>
      </c>
      <c r="E472" s="165">
        <v>17192710511</v>
      </c>
      <c r="F472" s="165" t="s">
        <v>27</v>
      </c>
      <c r="G472" s="165">
        <v>1000</v>
      </c>
      <c r="H472" s="183">
        <v>13545476959</v>
      </c>
      <c r="I472" s="165" t="s">
        <v>265</v>
      </c>
      <c r="J472" s="188" t="s">
        <v>109</v>
      </c>
      <c r="K472" s="189" t="s">
        <v>266</v>
      </c>
      <c r="L472" s="182" t="s">
        <v>881</v>
      </c>
      <c r="M472" s="190">
        <v>5060.64</v>
      </c>
      <c r="N472" s="190"/>
      <c r="O472" s="191"/>
      <c r="P472" s="192"/>
      <c r="Q472" s="189" t="s">
        <v>31</v>
      </c>
      <c r="R472" s="179">
        <v>43913</v>
      </c>
      <c r="S472" s="87" t="s">
        <v>883</v>
      </c>
      <c r="T472" s="6"/>
      <c r="U472" s="6"/>
      <c r="V472" s="6"/>
      <c r="W472" s="6"/>
      <c r="X472" s="6"/>
      <c r="Y472" s="6"/>
      <c r="Z472" s="6"/>
      <c r="AA472" s="6"/>
      <c r="AB472" s="6"/>
    </row>
    <row r="473" ht="18" customHeight="1" spans="2:28">
      <c r="B473" s="182" t="s">
        <v>884</v>
      </c>
      <c r="C473" s="165">
        <v>683261128</v>
      </c>
      <c r="D473" s="165" t="s">
        <v>885</v>
      </c>
      <c r="E473" s="165">
        <v>17192710415</v>
      </c>
      <c r="F473" s="165" t="s">
        <v>27</v>
      </c>
      <c r="G473" s="165">
        <v>1000</v>
      </c>
      <c r="H473" s="183">
        <v>13545476959</v>
      </c>
      <c r="I473" s="165" t="s">
        <v>265</v>
      </c>
      <c r="J473" s="199" t="s">
        <v>103</v>
      </c>
      <c r="K473" s="189" t="s">
        <v>266</v>
      </c>
      <c r="L473" s="182" t="s">
        <v>884</v>
      </c>
      <c r="M473" s="190">
        <v>4964.5</v>
      </c>
      <c r="N473" s="190"/>
      <c r="O473" s="191"/>
      <c r="P473" s="192"/>
      <c r="Q473" s="189" t="s">
        <v>31</v>
      </c>
      <c r="R473" s="179">
        <v>43913</v>
      </c>
      <c r="S473" s="87" t="s">
        <v>886</v>
      </c>
      <c r="T473" s="6"/>
      <c r="U473" s="6"/>
      <c r="V473" s="6"/>
      <c r="W473" s="6"/>
      <c r="X473" s="6"/>
      <c r="Y473" s="6"/>
      <c r="Z473" s="6"/>
      <c r="AA473" s="6"/>
      <c r="AB473" s="6"/>
    </row>
    <row r="474" ht="18" customHeight="1" spans="2:28">
      <c r="B474" s="182" t="s">
        <v>887</v>
      </c>
      <c r="C474" s="165">
        <v>658506057</v>
      </c>
      <c r="D474" s="165" t="s">
        <v>888</v>
      </c>
      <c r="E474" s="165">
        <v>17192711435</v>
      </c>
      <c r="F474" s="165" t="s">
        <v>27</v>
      </c>
      <c r="G474" s="165">
        <v>1000</v>
      </c>
      <c r="H474" s="183">
        <v>13545476959</v>
      </c>
      <c r="I474" s="165" t="s">
        <v>265</v>
      </c>
      <c r="J474" s="199" t="s">
        <v>103</v>
      </c>
      <c r="K474" s="189" t="s">
        <v>266</v>
      </c>
      <c r="L474" s="182" t="s">
        <v>887</v>
      </c>
      <c r="M474" s="190">
        <v>8139.04</v>
      </c>
      <c r="N474" s="190"/>
      <c r="O474" s="191"/>
      <c r="P474" s="192"/>
      <c r="Q474" s="189" t="s">
        <v>31</v>
      </c>
      <c r="R474" s="179">
        <v>43913</v>
      </c>
      <c r="S474" s="87" t="s">
        <v>889</v>
      </c>
      <c r="T474" s="6"/>
      <c r="U474" s="6"/>
      <c r="V474" s="6"/>
      <c r="W474" s="6"/>
      <c r="X474" s="6"/>
      <c r="Y474" s="6"/>
      <c r="Z474" s="6"/>
      <c r="AA474" s="6"/>
      <c r="AB474" s="6"/>
    </row>
    <row r="475" ht="18" customHeight="1" spans="2:28">
      <c r="B475" s="182" t="s">
        <v>892</v>
      </c>
      <c r="C475" s="165">
        <v>215460169</v>
      </c>
      <c r="D475" s="165" t="s">
        <v>893</v>
      </c>
      <c r="E475" s="165">
        <v>17192714994</v>
      </c>
      <c r="F475" s="165" t="s">
        <v>27</v>
      </c>
      <c r="G475" s="165">
        <v>1000</v>
      </c>
      <c r="H475" s="183">
        <v>18672882330</v>
      </c>
      <c r="I475" s="165" t="s">
        <v>361</v>
      </c>
      <c r="J475" s="193" t="s">
        <v>367</v>
      </c>
      <c r="K475" s="189" t="s">
        <v>362</v>
      </c>
      <c r="L475" s="182" t="s">
        <v>892</v>
      </c>
      <c r="M475" s="190">
        <v>5155.54</v>
      </c>
      <c r="N475" s="190"/>
      <c r="O475" s="191"/>
      <c r="P475" s="192"/>
      <c r="Q475" s="189" t="s">
        <v>31</v>
      </c>
      <c r="R475" s="179">
        <v>43913</v>
      </c>
      <c r="S475" s="87" t="s">
        <v>883</v>
      </c>
      <c r="T475" s="6"/>
      <c r="U475" s="6"/>
      <c r="V475" s="6"/>
      <c r="W475" s="6"/>
      <c r="X475" s="6"/>
      <c r="Y475" s="6"/>
      <c r="Z475" s="6"/>
      <c r="AA475" s="6"/>
      <c r="AB475" s="6"/>
    </row>
    <row r="476" ht="18" customHeight="1" spans="2:28">
      <c r="B476" s="182" t="s">
        <v>894</v>
      </c>
      <c r="C476" s="165">
        <v>826734945</v>
      </c>
      <c r="D476" s="165" t="s">
        <v>895</v>
      </c>
      <c r="E476" s="165">
        <v>17192714968</v>
      </c>
      <c r="F476" s="165" t="s">
        <v>27</v>
      </c>
      <c r="G476" s="165">
        <v>1000</v>
      </c>
      <c r="H476" s="183">
        <v>18672882330</v>
      </c>
      <c r="I476" s="165" t="s">
        <v>361</v>
      </c>
      <c r="J476" s="193" t="s">
        <v>367</v>
      </c>
      <c r="K476" s="189" t="s">
        <v>362</v>
      </c>
      <c r="L476" s="182" t="s">
        <v>894</v>
      </c>
      <c r="M476" s="190">
        <v>7944.05</v>
      </c>
      <c r="N476" s="190"/>
      <c r="O476" s="191"/>
      <c r="P476" s="192"/>
      <c r="Q476" s="189" t="s">
        <v>31</v>
      </c>
      <c r="R476" s="179">
        <v>43913</v>
      </c>
      <c r="S476" s="87" t="s">
        <v>896</v>
      </c>
      <c r="T476" s="6"/>
      <c r="U476" s="6"/>
      <c r="V476" s="6"/>
      <c r="W476" s="6"/>
      <c r="X476" s="6"/>
      <c r="Y476" s="6"/>
      <c r="Z476" s="6"/>
      <c r="AA476" s="6"/>
      <c r="AB476" s="6"/>
    </row>
    <row r="477" ht="18" customHeight="1" spans="2:28">
      <c r="B477" s="184" t="s">
        <v>897</v>
      </c>
      <c r="C477" s="165">
        <v>326918384</v>
      </c>
      <c r="D477" s="165" t="s">
        <v>898</v>
      </c>
      <c r="E477" s="165">
        <v>16741725478</v>
      </c>
      <c r="F477" s="165" t="s">
        <v>27</v>
      </c>
      <c r="G477" s="165">
        <v>1000</v>
      </c>
      <c r="H477" s="183">
        <v>13545472582</v>
      </c>
      <c r="I477" s="165" t="s">
        <v>370</v>
      </c>
      <c r="J477" s="194" t="s">
        <v>285</v>
      </c>
      <c r="K477" s="189" t="s">
        <v>371</v>
      </c>
      <c r="L477" s="184" t="s">
        <v>897</v>
      </c>
      <c r="M477" s="190">
        <v>7948.63</v>
      </c>
      <c r="N477" s="190"/>
      <c r="O477" s="191"/>
      <c r="P477" s="192"/>
      <c r="Q477" s="189" t="s">
        <v>31</v>
      </c>
      <c r="R477" s="205">
        <v>43902</v>
      </c>
      <c r="S477" s="87" t="s">
        <v>899</v>
      </c>
      <c r="T477" s="6"/>
      <c r="U477" s="6"/>
      <c r="V477" s="6"/>
      <c r="W477" s="6"/>
      <c r="X477" s="6"/>
      <c r="Y477" s="6"/>
      <c r="Z477" s="6"/>
      <c r="AA477" s="6"/>
      <c r="AB477" s="6"/>
    </row>
    <row r="478" ht="18" customHeight="1" spans="2:28">
      <c r="B478" s="184" t="s">
        <v>900</v>
      </c>
      <c r="C478" s="165">
        <v>676343278</v>
      </c>
      <c r="D478" s="165" t="s">
        <v>901</v>
      </c>
      <c r="E478" s="165">
        <v>16741725479</v>
      </c>
      <c r="F478" s="165" t="s">
        <v>27</v>
      </c>
      <c r="G478" s="165">
        <v>1000</v>
      </c>
      <c r="H478" s="183">
        <v>13545472582</v>
      </c>
      <c r="I478" s="165" t="s">
        <v>370</v>
      </c>
      <c r="J478" s="194" t="s">
        <v>285</v>
      </c>
      <c r="K478" s="189" t="s">
        <v>371</v>
      </c>
      <c r="L478" s="184" t="s">
        <v>900</v>
      </c>
      <c r="M478" s="190">
        <v>6249.39</v>
      </c>
      <c r="N478" s="190"/>
      <c r="O478" s="191"/>
      <c r="P478" s="192"/>
      <c r="Q478" s="189" t="s">
        <v>31</v>
      </c>
      <c r="R478" s="205">
        <v>43902</v>
      </c>
      <c r="S478" s="87" t="s">
        <v>899</v>
      </c>
      <c r="T478" s="6"/>
      <c r="U478" s="6"/>
      <c r="V478" s="6"/>
      <c r="W478" s="6"/>
      <c r="X478" s="6"/>
      <c r="Y478" s="6"/>
      <c r="Z478" s="6"/>
      <c r="AA478" s="6"/>
      <c r="AB478" s="6"/>
    </row>
    <row r="479" ht="18" customHeight="1" spans="2:28">
      <c r="B479" s="184" t="s">
        <v>902</v>
      </c>
      <c r="C479" s="165">
        <v>666031702</v>
      </c>
      <c r="D479" s="165" t="s">
        <v>903</v>
      </c>
      <c r="E479" s="165">
        <v>16741725483</v>
      </c>
      <c r="F479" s="165" t="s">
        <v>27</v>
      </c>
      <c r="G479" s="165">
        <v>1000</v>
      </c>
      <c r="H479" s="183">
        <v>13545472582</v>
      </c>
      <c r="I479" s="165" t="s">
        <v>370</v>
      </c>
      <c r="J479" s="194" t="s">
        <v>285</v>
      </c>
      <c r="K479" s="189" t="s">
        <v>371</v>
      </c>
      <c r="L479" s="184" t="s">
        <v>902</v>
      </c>
      <c r="M479" s="190">
        <v>5062.73</v>
      </c>
      <c r="N479" s="190"/>
      <c r="O479" s="195"/>
      <c r="P479" s="196"/>
      <c r="Q479" s="189" t="s">
        <v>31</v>
      </c>
      <c r="R479" s="205">
        <v>43902</v>
      </c>
      <c r="S479" s="87" t="s">
        <v>904</v>
      </c>
      <c r="T479" s="6"/>
      <c r="U479" s="6"/>
      <c r="V479" s="6"/>
      <c r="W479" s="6"/>
      <c r="X479" s="6"/>
      <c r="Y479" s="6"/>
      <c r="Z479" s="6"/>
      <c r="AA479" s="6"/>
      <c r="AB479" s="6"/>
    </row>
    <row r="480" ht="18" customHeight="1" spans="2:28">
      <c r="B480" s="184" t="s">
        <v>905</v>
      </c>
      <c r="C480" s="165">
        <v>953258937</v>
      </c>
      <c r="D480" s="165" t="s">
        <v>906</v>
      </c>
      <c r="E480" s="165">
        <v>16741725506</v>
      </c>
      <c r="F480" s="165" t="s">
        <v>27</v>
      </c>
      <c r="G480" s="165">
        <v>1000</v>
      </c>
      <c r="H480" s="183">
        <v>13545472582</v>
      </c>
      <c r="I480" s="165" t="s">
        <v>370</v>
      </c>
      <c r="J480" s="194" t="s">
        <v>285</v>
      </c>
      <c r="K480" s="189" t="s">
        <v>371</v>
      </c>
      <c r="L480" s="184" t="s">
        <v>905</v>
      </c>
      <c r="M480" s="190">
        <v>4964.74</v>
      </c>
      <c r="N480" s="190"/>
      <c r="O480" s="195"/>
      <c r="P480" s="196"/>
      <c r="Q480" s="189" t="s">
        <v>31</v>
      </c>
      <c r="R480" s="205">
        <v>43902</v>
      </c>
      <c r="S480" s="87" t="s">
        <v>886</v>
      </c>
      <c r="T480" s="6"/>
      <c r="U480" s="6"/>
      <c r="V480" s="6"/>
      <c r="W480" s="6"/>
      <c r="X480" s="6"/>
      <c r="Y480" s="6"/>
      <c r="Z480" s="6"/>
      <c r="AA480" s="6"/>
      <c r="AB480" s="6"/>
    </row>
    <row r="481" ht="18" customHeight="1" spans="2:28">
      <c r="B481" s="184" t="s">
        <v>907</v>
      </c>
      <c r="C481" s="165">
        <v>315215256</v>
      </c>
      <c r="D481" s="165" t="s">
        <v>908</v>
      </c>
      <c r="E481" s="165">
        <v>16741725474</v>
      </c>
      <c r="F481" s="165" t="s">
        <v>27</v>
      </c>
      <c r="G481" s="165">
        <v>1000</v>
      </c>
      <c r="H481" s="183">
        <v>13545472582</v>
      </c>
      <c r="I481" s="165" t="s">
        <v>370</v>
      </c>
      <c r="J481" s="194" t="s">
        <v>285</v>
      </c>
      <c r="K481" s="189" t="s">
        <v>371</v>
      </c>
      <c r="L481" s="184" t="s">
        <v>907</v>
      </c>
      <c r="M481" s="190">
        <v>7936.92</v>
      </c>
      <c r="N481" s="190"/>
      <c r="O481" s="195"/>
      <c r="P481" s="196"/>
      <c r="Q481" s="189" t="s">
        <v>31</v>
      </c>
      <c r="R481" s="205">
        <v>43902</v>
      </c>
      <c r="S481" s="87" t="s">
        <v>909</v>
      </c>
      <c r="T481" s="6"/>
      <c r="U481" s="6"/>
      <c r="V481" s="6"/>
      <c r="W481" s="6"/>
      <c r="X481" s="6"/>
      <c r="Y481" s="6"/>
      <c r="Z481" s="6"/>
      <c r="AA481" s="6"/>
      <c r="AB481" s="6"/>
    </row>
    <row r="482" ht="18" customHeight="1" spans="2:28">
      <c r="B482" s="184" t="s">
        <v>910</v>
      </c>
      <c r="C482" s="165">
        <v>513393706</v>
      </c>
      <c r="D482" s="165" t="s">
        <v>911</v>
      </c>
      <c r="E482" s="165">
        <v>16741725482</v>
      </c>
      <c r="F482" s="165" t="s">
        <v>27</v>
      </c>
      <c r="G482" s="165">
        <v>1000</v>
      </c>
      <c r="H482" s="183">
        <v>13545472582</v>
      </c>
      <c r="I482" s="165" t="s">
        <v>370</v>
      </c>
      <c r="J482" s="194" t="s">
        <v>285</v>
      </c>
      <c r="K482" s="189" t="s">
        <v>371</v>
      </c>
      <c r="L482" s="184" t="s">
        <v>910</v>
      </c>
      <c r="M482" s="190">
        <v>8042.71</v>
      </c>
      <c r="N482" s="190"/>
      <c r="O482" s="195"/>
      <c r="P482" s="196"/>
      <c r="Q482" s="189" t="s">
        <v>31</v>
      </c>
      <c r="R482" s="205">
        <v>43902</v>
      </c>
      <c r="S482" s="87" t="s">
        <v>909</v>
      </c>
      <c r="T482" s="6"/>
      <c r="U482" s="6"/>
      <c r="V482" s="6"/>
      <c r="W482" s="6"/>
      <c r="X482" s="6"/>
      <c r="Y482" s="6"/>
      <c r="Z482" s="6"/>
      <c r="AA482" s="6"/>
      <c r="AB482" s="6"/>
    </row>
    <row r="483" ht="18" customHeight="1" spans="2:28">
      <c r="B483" s="182" t="s">
        <v>912</v>
      </c>
      <c r="C483" s="165">
        <v>209832189</v>
      </c>
      <c r="D483" s="165" t="s">
        <v>913</v>
      </c>
      <c r="E483" s="165">
        <v>16572879521</v>
      </c>
      <c r="F483" s="165" t="s">
        <v>27</v>
      </c>
      <c r="G483" s="165">
        <v>1000</v>
      </c>
      <c r="H483" s="183">
        <v>16602049418</v>
      </c>
      <c r="I483" s="165" t="s">
        <v>377</v>
      </c>
      <c r="J483" s="188" t="s">
        <v>109</v>
      </c>
      <c r="K483" s="189" t="s">
        <v>378</v>
      </c>
      <c r="L483" s="182" t="s">
        <v>912</v>
      </c>
      <c r="M483" s="190">
        <v>9036.72</v>
      </c>
      <c r="N483" s="190"/>
      <c r="O483" s="198"/>
      <c r="P483" s="196"/>
      <c r="Q483" s="189" t="s">
        <v>31</v>
      </c>
      <c r="R483" s="205">
        <v>43902</v>
      </c>
      <c r="S483" s="87" t="s">
        <v>904</v>
      </c>
      <c r="T483" s="6"/>
      <c r="U483" s="6"/>
      <c r="V483" s="6"/>
      <c r="W483" s="6"/>
      <c r="X483" s="6"/>
      <c r="Y483" s="6"/>
      <c r="Z483" s="6"/>
      <c r="AA483" s="6"/>
      <c r="AB483" s="6"/>
    </row>
    <row r="484" ht="18" customHeight="1" spans="2:28">
      <c r="B484" s="182" t="s">
        <v>914</v>
      </c>
      <c r="C484" s="165">
        <v>408146594</v>
      </c>
      <c r="D484" s="165" t="s">
        <v>915</v>
      </c>
      <c r="E484" s="165">
        <v>16572875409</v>
      </c>
      <c r="F484" s="165" t="s">
        <v>27</v>
      </c>
      <c r="G484" s="165">
        <v>1000</v>
      </c>
      <c r="H484" s="183">
        <v>17520439418</v>
      </c>
      <c r="I484" s="165" t="s">
        <v>377</v>
      </c>
      <c r="J484" s="194" t="s">
        <v>285</v>
      </c>
      <c r="K484" s="189" t="s">
        <v>378</v>
      </c>
      <c r="L484" s="182" t="s">
        <v>914</v>
      </c>
      <c r="M484" s="190">
        <v>9035.02</v>
      </c>
      <c r="N484" s="190"/>
      <c r="O484" s="198"/>
      <c r="P484" s="196"/>
      <c r="Q484" s="189" t="s">
        <v>31</v>
      </c>
      <c r="R484" s="205">
        <v>43902</v>
      </c>
      <c r="S484" s="87" t="s">
        <v>904</v>
      </c>
      <c r="T484" s="6"/>
      <c r="U484" s="6"/>
      <c r="V484" s="6"/>
      <c r="W484" s="6"/>
      <c r="X484" s="6"/>
      <c r="Y484" s="6"/>
      <c r="Z484" s="6"/>
      <c r="AA484" s="6"/>
      <c r="AB484" s="6"/>
    </row>
    <row r="485" ht="18" customHeight="1" spans="2:28">
      <c r="B485" s="182" t="s">
        <v>916</v>
      </c>
      <c r="C485" s="165">
        <v>632040172</v>
      </c>
      <c r="D485" s="165" t="s">
        <v>917</v>
      </c>
      <c r="E485" s="165">
        <v>16572203191</v>
      </c>
      <c r="F485" s="165" t="s">
        <v>27</v>
      </c>
      <c r="G485" s="165">
        <v>1000</v>
      </c>
      <c r="H485" s="183">
        <v>17720254512</v>
      </c>
      <c r="I485" s="165" t="s">
        <v>253</v>
      </c>
      <c r="J485" s="199" t="s">
        <v>103</v>
      </c>
      <c r="K485" s="189" t="s">
        <v>254</v>
      </c>
      <c r="L485" s="182" t="s">
        <v>916</v>
      </c>
      <c r="M485" s="190">
        <v>4959.86</v>
      </c>
      <c r="N485" s="190"/>
      <c r="O485" s="198"/>
      <c r="P485" s="196"/>
      <c r="Q485" s="189" t="s">
        <v>31</v>
      </c>
      <c r="R485" s="205">
        <v>43902</v>
      </c>
      <c r="S485" s="87" t="s">
        <v>904</v>
      </c>
      <c r="T485" s="6"/>
      <c r="U485" s="6"/>
      <c r="V485" s="6"/>
      <c r="W485" s="6"/>
      <c r="X485" s="6"/>
      <c r="Y485" s="6"/>
      <c r="Z485" s="6"/>
      <c r="AA485" s="6"/>
      <c r="AB485" s="6"/>
    </row>
    <row r="486" ht="18" customHeight="1" spans="2:28">
      <c r="B486" s="182" t="s">
        <v>918</v>
      </c>
      <c r="C486" s="165">
        <v>165646277</v>
      </c>
      <c r="D486" s="165" t="s">
        <v>919</v>
      </c>
      <c r="E486" s="165">
        <v>16572204408</v>
      </c>
      <c r="F486" s="165" t="s">
        <v>27</v>
      </c>
      <c r="G486" s="165">
        <v>1000</v>
      </c>
      <c r="H486" s="183">
        <v>17720254512</v>
      </c>
      <c r="I486" s="165" t="s">
        <v>253</v>
      </c>
      <c r="J486" s="199" t="s">
        <v>103</v>
      </c>
      <c r="K486" s="189" t="s">
        <v>254</v>
      </c>
      <c r="L486" s="182" t="s">
        <v>918</v>
      </c>
      <c r="M486" s="190">
        <v>5062.7</v>
      </c>
      <c r="N486" s="190"/>
      <c r="O486" s="198"/>
      <c r="P486" s="196"/>
      <c r="Q486" s="189" t="s">
        <v>31</v>
      </c>
      <c r="R486" s="205">
        <v>43902</v>
      </c>
      <c r="S486" s="87" t="s">
        <v>886</v>
      </c>
      <c r="T486" s="6"/>
      <c r="U486" s="6"/>
      <c r="V486" s="6"/>
      <c r="W486" s="6"/>
      <c r="X486" s="6"/>
      <c r="Y486" s="6"/>
      <c r="Z486" s="6"/>
      <c r="AA486" s="6"/>
      <c r="AB486" s="6"/>
    </row>
    <row r="487" ht="18" customHeight="1" spans="2:28">
      <c r="B487" s="182" t="s">
        <v>920</v>
      </c>
      <c r="C487" s="165">
        <v>924026476</v>
      </c>
      <c r="D487" s="165" t="s">
        <v>921</v>
      </c>
      <c r="E487" s="165">
        <v>17192712645</v>
      </c>
      <c r="F487" s="165" t="s">
        <v>27</v>
      </c>
      <c r="G487" s="165">
        <v>1000</v>
      </c>
      <c r="H487" s="183">
        <v>17720254512</v>
      </c>
      <c r="I487" s="165" t="s">
        <v>253</v>
      </c>
      <c r="J487" s="199" t="s">
        <v>103</v>
      </c>
      <c r="K487" s="189" t="s">
        <v>254</v>
      </c>
      <c r="L487" s="182" t="s">
        <v>920</v>
      </c>
      <c r="M487" s="190">
        <v>5065.06</v>
      </c>
      <c r="N487" s="190"/>
      <c r="O487" s="198"/>
      <c r="P487" s="196"/>
      <c r="Q487" s="189" t="s">
        <v>31</v>
      </c>
      <c r="R487" s="179">
        <v>43910</v>
      </c>
      <c r="S487" s="87" t="s">
        <v>886</v>
      </c>
      <c r="T487" s="6"/>
      <c r="U487" s="6"/>
      <c r="V487" s="6"/>
      <c r="W487" s="6"/>
      <c r="X487" s="6"/>
      <c r="Y487" s="6"/>
      <c r="Z487" s="6"/>
      <c r="AA487" s="6"/>
      <c r="AB487" s="6"/>
    </row>
    <row r="488" ht="18" customHeight="1" spans="2:28">
      <c r="B488" s="182" t="s">
        <v>922</v>
      </c>
      <c r="C488" s="165">
        <v>950596110</v>
      </c>
      <c r="D488" s="165" t="s">
        <v>923</v>
      </c>
      <c r="E488" s="165">
        <v>17192714452</v>
      </c>
      <c r="F488" s="165" t="s">
        <v>27</v>
      </c>
      <c r="G488" s="165">
        <v>1000</v>
      </c>
      <c r="H488" s="183">
        <v>18872118075</v>
      </c>
      <c r="I488" s="165" t="s">
        <v>389</v>
      </c>
      <c r="J488" s="208" t="s">
        <v>170</v>
      </c>
      <c r="K488" s="189" t="s">
        <v>390</v>
      </c>
      <c r="L488" s="182" t="s">
        <v>922</v>
      </c>
      <c r="M488" s="190">
        <v>5259.05</v>
      </c>
      <c r="N488" s="190"/>
      <c r="O488" s="210"/>
      <c r="P488" s="192"/>
      <c r="Q488" s="189" t="s">
        <v>31</v>
      </c>
      <c r="R488" s="179">
        <v>43913</v>
      </c>
      <c r="S488" s="87" t="s">
        <v>924</v>
      </c>
      <c r="T488" s="6"/>
      <c r="U488" s="6"/>
      <c r="V488" s="6"/>
      <c r="W488" s="6"/>
      <c r="X488" s="6"/>
      <c r="Y488" s="6"/>
      <c r="Z488" s="6"/>
      <c r="AA488" s="6"/>
      <c r="AB488" s="6"/>
    </row>
    <row r="489" ht="18" customHeight="1" spans="2:28">
      <c r="B489" s="182" t="s">
        <v>925</v>
      </c>
      <c r="C489" s="165">
        <v>200656603</v>
      </c>
      <c r="D489" s="165" t="s">
        <v>926</v>
      </c>
      <c r="E489" s="165">
        <v>16741725517</v>
      </c>
      <c r="F489" s="165" t="s">
        <v>27</v>
      </c>
      <c r="G489" s="165">
        <v>1000</v>
      </c>
      <c r="H489" s="183">
        <v>18327671812</v>
      </c>
      <c r="I489" s="165" t="s">
        <v>247</v>
      </c>
      <c r="J489" s="199" t="s">
        <v>103</v>
      </c>
      <c r="K489" s="189" t="s">
        <v>298</v>
      </c>
      <c r="L489" s="182" t="s">
        <v>925</v>
      </c>
      <c r="M489" s="190">
        <v>5059.66</v>
      </c>
      <c r="N489" s="190"/>
      <c r="O489" s="210"/>
      <c r="P489" s="192"/>
      <c r="Q489" s="189" t="s">
        <v>31</v>
      </c>
      <c r="R489" s="205">
        <v>43900</v>
      </c>
      <c r="S489" s="87" t="s">
        <v>886</v>
      </c>
      <c r="T489" s="6"/>
      <c r="U489" s="6"/>
      <c r="V489" s="6"/>
      <c r="W489" s="6"/>
      <c r="X489" s="6"/>
      <c r="Y489" s="6"/>
      <c r="Z489" s="6"/>
      <c r="AA489" s="6"/>
      <c r="AB489" s="6"/>
    </row>
    <row r="490" ht="18" customHeight="1" spans="2:28">
      <c r="B490" s="182" t="s">
        <v>927</v>
      </c>
      <c r="C490" s="165">
        <v>172633706</v>
      </c>
      <c r="D490" s="165" t="s">
        <v>928</v>
      </c>
      <c r="E490" s="165">
        <v>16741725452</v>
      </c>
      <c r="F490" s="165" t="s">
        <v>27</v>
      </c>
      <c r="G490" s="165">
        <v>1000</v>
      </c>
      <c r="H490" s="183">
        <v>18327671812</v>
      </c>
      <c r="I490" s="165" t="s">
        <v>247</v>
      </c>
      <c r="J490" s="199" t="s">
        <v>103</v>
      </c>
      <c r="K490" s="189" t="s">
        <v>298</v>
      </c>
      <c r="L490" s="182" t="s">
        <v>927</v>
      </c>
      <c r="M490" s="190">
        <v>8046.19</v>
      </c>
      <c r="N490" s="190"/>
      <c r="O490" s="210"/>
      <c r="P490" s="192"/>
      <c r="Q490" s="189" t="s">
        <v>31</v>
      </c>
      <c r="R490" s="205">
        <v>43900</v>
      </c>
      <c r="S490" s="87" t="s">
        <v>929</v>
      </c>
      <c r="T490" s="6"/>
      <c r="U490" s="6"/>
      <c r="V490" s="6"/>
      <c r="W490" s="6"/>
      <c r="X490" s="6"/>
      <c r="Y490" s="6"/>
      <c r="Z490" s="6"/>
      <c r="AA490" s="6"/>
      <c r="AB490" s="6"/>
    </row>
    <row r="491" ht="18" customHeight="1" spans="2:28">
      <c r="B491" s="182" t="s">
        <v>930</v>
      </c>
      <c r="C491" s="165">
        <v>744028099</v>
      </c>
      <c r="D491" s="165" t="s">
        <v>931</v>
      </c>
      <c r="E491" s="165">
        <v>16741725523</v>
      </c>
      <c r="F491" s="165" t="s">
        <v>27</v>
      </c>
      <c r="G491" s="165">
        <v>1000</v>
      </c>
      <c r="H491" s="183">
        <v>18327671812</v>
      </c>
      <c r="I491" s="165" t="s">
        <v>247</v>
      </c>
      <c r="J491" s="199" t="s">
        <v>103</v>
      </c>
      <c r="K491" s="189" t="s">
        <v>298</v>
      </c>
      <c r="L491" s="182" t="s">
        <v>930</v>
      </c>
      <c r="M491" s="190">
        <v>8339.05</v>
      </c>
      <c r="N491" s="190"/>
      <c r="O491" s="210"/>
      <c r="P491" s="192"/>
      <c r="Q491" s="189" t="s">
        <v>31</v>
      </c>
      <c r="R491" s="205">
        <v>43900</v>
      </c>
      <c r="S491" s="87" t="s">
        <v>929</v>
      </c>
      <c r="T491" s="6"/>
      <c r="U491" s="6"/>
      <c r="V491" s="6"/>
      <c r="W491" s="6"/>
      <c r="X491" s="6"/>
      <c r="Y491" s="6"/>
      <c r="Z491" s="6"/>
      <c r="AA491" s="6"/>
      <c r="AB491" s="6"/>
    </row>
    <row r="492" ht="18" customHeight="1" spans="2:28">
      <c r="B492" s="182" t="s">
        <v>932</v>
      </c>
      <c r="C492" s="165">
        <v>365509050</v>
      </c>
      <c r="D492" s="165" t="s">
        <v>933</v>
      </c>
      <c r="E492" s="165">
        <v>17136314500</v>
      </c>
      <c r="F492" s="165" t="s">
        <v>27</v>
      </c>
      <c r="G492" s="165">
        <v>1000</v>
      </c>
      <c r="H492" s="183">
        <v>18771691121</v>
      </c>
      <c r="I492" s="165" t="s">
        <v>258</v>
      </c>
      <c r="J492" s="199" t="s">
        <v>103</v>
      </c>
      <c r="K492" s="189" t="s">
        <v>259</v>
      </c>
      <c r="L492" s="182" t="s">
        <v>932</v>
      </c>
      <c r="M492" s="190">
        <v>5059.75</v>
      </c>
      <c r="N492" s="190"/>
      <c r="O492" s="210"/>
      <c r="P492" s="192"/>
      <c r="Q492" s="189" t="s">
        <v>31</v>
      </c>
      <c r="R492" s="205">
        <v>43900</v>
      </c>
      <c r="S492" s="87" t="s">
        <v>889</v>
      </c>
      <c r="T492" s="6"/>
      <c r="U492" s="6"/>
      <c r="V492" s="6"/>
      <c r="W492" s="6"/>
      <c r="X492" s="6"/>
      <c r="Y492" s="6"/>
      <c r="Z492" s="6"/>
      <c r="AA492" s="6"/>
      <c r="AB492" s="6"/>
    </row>
    <row r="493" ht="18" customHeight="1" spans="2:28">
      <c r="B493" s="182" t="s">
        <v>934</v>
      </c>
      <c r="C493" s="165">
        <v>299124480</v>
      </c>
      <c r="D493" s="165" t="s">
        <v>935</v>
      </c>
      <c r="E493" s="165">
        <v>17136314459</v>
      </c>
      <c r="F493" s="165" t="s">
        <v>27</v>
      </c>
      <c r="G493" s="165">
        <v>1000</v>
      </c>
      <c r="H493" s="183">
        <v>18771691121</v>
      </c>
      <c r="I493" s="165" t="s">
        <v>258</v>
      </c>
      <c r="J493" s="199" t="s">
        <v>103</v>
      </c>
      <c r="K493" s="189" t="s">
        <v>259</v>
      </c>
      <c r="L493" s="182" t="s">
        <v>934</v>
      </c>
      <c r="M493" s="190">
        <v>7737.64</v>
      </c>
      <c r="N493" s="190"/>
      <c r="O493" s="210"/>
      <c r="P493" s="192"/>
      <c r="Q493" s="189" t="s">
        <v>31</v>
      </c>
      <c r="R493" s="205">
        <v>43900</v>
      </c>
      <c r="S493" s="87" t="s">
        <v>889</v>
      </c>
      <c r="T493" s="6"/>
      <c r="U493" s="6"/>
      <c r="V493" s="6"/>
      <c r="W493" s="6"/>
      <c r="X493" s="6"/>
      <c r="Y493" s="6"/>
      <c r="Z493" s="6"/>
      <c r="AA493" s="6"/>
      <c r="AB493" s="6"/>
    </row>
    <row r="494" ht="18" customHeight="1" spans="2:28">
      <c r="B494" s="182" t="s">
        <v>936</v>
      </c>
      <c r="C494" s="165">
        <v>469289271</v>
      </c>
      <c r="D494" s="165" t="s">
        <v>937</v>
      </c>
      <c r="E494" s="165">
        <v>17136314946</v>
      </c>
      <c r="F494" s="165" t="s">
        <v>27</v>
      </c>
      <c r="G494" s="165">
        <v>1000</v>
      </c>
      <c r="H494" s="183">
        <v>18771691121</v>
      </c>
      <c r="I494" s="165" t="s">
        <v>258</v>
      </c>
      <c r="J494" s="199" t="s">
        <v>103</v>
      </c>
      <c r="K494" s="189" t="s">
        <v>259</v>
      </c>
      <c r="L494" s="182" t="s">
        <v>936</v>
      </c>
      <c r="M494" s="190">
        <v>8043.17</v>
      </c>
      <c r="N494" s="190"/>
      <c r="O494" s="210"/>
      <c r="P494" s="192"/>
      <c r="Q494" s="189" t="s">
        <v>31</v>
      </c>
      <c r="R494" s="205">
        <v>43900</v>
      </c>
      <c r="S494" s="87" t="s">
        <v>938</v>
      </c>
      <c r="T494" s="6"/>
      <c r="U494" s="6"/>
      <c r="V494" s="6"/>
      <c r="W494" s="6"/>
      <c r="X494" s="6"/>
      <c r="Y494" s="6"/>
      <c r="Z494" s="6"/>
      <c r="AA494" s="6"/>
      <c r="AB494" s="6"/>
    </row>
    <row r="495" ht="18" customHeight="1" spans="2:28">
      <c r="B495" s="182" t="s">
        <v>939</v>
      </c>
      <c r="C495" s="165">
        <v>638342669</v>
      </c>
      <c r="D495" s="165" t="s">
        <v>940</v>
      </c>
      <c r="E495" s="165">
        <v>17136316497</v>
      </c>
      <c r="F495" s="165" t="s">
        <v>27</v>
      </c>
      <c r="G495" s="165">
        <v>1000</v>
      </c>
      <c r="H495" s="183">
        <v>18771691121</v>
      </c>
      <c r="I495" s="165" t="s">
        <v>258</v>
      </c>
      <c r="J495" s="199" t="s">
        <v>103</v>
      </c>
      <c r="K495" s="189" t="s">
        <v>259</v>
      </c>
      <c r="L495" s="182" t="s">
        <v>939</v>
      </c>
      <c r="M495" s="190">
        <v>7944.15</v>
      </c>
      <c r="N495" s="190"/>
      <c r="O495" s="210"/>
      <c r="P495" s="192"/>
      <c r="Q495" s="189" t="s">
        <v>31</v>
      </c>
      <c r="R495" s="205">
        <v>43900</v>
      </c>
      <c r="S495" s="87" t="s">
        <v>938</v>
      </c>
      <c r="T495" s="6"/>
      <c r="U495" s="6"/>
      <c r="V495" s="6"/>
      <c r="W495" s="6"/>
      <c r="X495" s="6"/>
      <c r="Y495" s="6"/>
      <c r="Z495" s="6"/>
      <c r="AA495" s="6"/>
      <c r="AB495" s="6"/>
    </row>
    <row r="496" ht="18" customHeight="1" spans="2:28">
      <c r="B496" s="182" t="s">
        <v>941</v>
      </c>
      <c r="C496" s="165">
        <v>689940669</v>
      </c>
      <c r="D496" s="165" t="s">
        <v>942</v>
      </c>
      <c r="E496" s="165">
        <v>17038951577</v>
      </c>
      <c r="F496" s="165" t="s">
        <v>27</v>
      </c>
      <c r="G496" s="165">
        <v>1000</v>
      </c>
      <c r="H496" s="183">
        <v>18771691121</v>
      </c>
      <c r="I496" s="165" t="s">
        <v>258</v>
      </c>
      <c r="J496" s="199" t="s">
        <v>103</v>
      </c>
      <c r="K496" s="189" t="s">
        <v>259</v>
      </c>
      <c r="L496" s="182" t="s">
        <v>941</v>
      </c>
      <c r="M496" s="190">
        <v>8044.83</v>
      </c>
      <c r="N496" s="190"/>
      <c r="O496" s="210"/>
      <c r="P496" s="192"/>
      <c r="Q496" s="189" t="s">
        <v>31</v>
      </c>
      <c r="R496" s="205">
        <v>43900</v>
      </c>
      <c r="S496" s="87" t="s">
        <v>938</v>
      </c>
      <c r="T496" s="6"/>
      <c r="U496" s="6"/>
      <c r="V496" s="6"/>
      <c r="W496" s="6"/>
      <c r="X496" s="6"/>
      <c r="Y496" s="6"/>
      <c r="Z496" s="6"/>
      <c r="AA496" s="6"/>
      <c r="AB496" s="6"/>
    </row>
    <row r="497" ht="18" customHeight="1" spans="2:28">
      <c r="B497" s="182" t="s">
        <v>943</v>
      </c>
      <c r="C497" s="165">
        <v>761247535</v>
      </c>
      <c r="D497" s="165" t="s">
        <v>944</v>
      </c>
      <c r="E497" s="165">
        <v>17136317461</v>
      </c>
      <c r="F497" s="165" t="s">
        <v>27</v>
      </c>
      <c r="G497" s="165">
        <v>1000</v>
      </c>
      <c r="H497" s="183">
        <v>18771691121</v>
      </c>
      <c r="I497" s="165" t="s">
        <v>258</v>
      </c>
      <c r="J497" s="199" t="s">
        <v>103</v>
      </c>
      <c r="K497" s="189" t="s">
        <v>259</v>
      </c>
      <c r="L497" s="182" t="s">
        <v>943</v>
      </c>
      <c r="M497" s="190">
        <v>7245.66</v>
      </c>
      <c r="N497" s="190"/>
      <c r="O497" s="210"/>
      <c r="P497" s="192"/>
      <c r="Q497" s="189" t="s">
        <v>31</v>
      </c>
      <c r="R497" s="205">
        <v>43900</v>
      </c>
      <c r="S497" s="87" t="s">
        <v>945</v>
      </c>
      <c r="T497" s="6"/>
      <c r="U497" s="6"/>
      <c r="V497" s="6"/>
      <c r="W497" s="6"/>
      <c r="X497" s="6"/>
      <c r="Y497" s="6"/>
      <c r="Z497" s="6"/>
      <c r="AA497" s="6"/>
      <c r="AB497" s="6"/>
    </row>
    <row r="498" ht="18" customHeight="1" spans="2:28">
      <c r="B498" s="182" t="s">
        <v>946</v>
      </c>
      <c r="C498" s="165">
        <v>230999129</v>
      </c>
      <c r="D498" s="165" t="s">
        <v>947</v>
      </c>
      <c r="E498" s="165">
        <v>17136318499</v>
      </c>
      <c r="F498" s="165" t="s">
        <v>27</v>
      </c>
      <c r="G498" s="165">
        <v>1000</v>
      </c>
      <c r="H498" s="183">
        <v>18771691121</v>
      </c>
      <c r="I498" s="165" t="s">
        <v>258</v>
      </c>
      <c r="J498" s="199" t="s">
        <v>103</v>
      </c>
      <c r="K498" s="189" t="s">
        <v>259</v>
      </c>
      <c r="L498" s="182" t="s">
        <v>946</v>
      </c>
      <c r="M498" s="190">
        <v>8135.73</v>
      </c>
      <c r="N498" s="190"/>
      <c r="O498" s="210"/>
      <c r="P498" s="192"/>
      <c r="Q498" s="189" t="s">
        <v>31</v>
      </c>
      <c r="R498" s="205">
        <v>43900</v>
      </c>
      <c r="S498" s="87" t="s">
        <v>945</v>
      </c>
      <c r="T498" s="6"/>
      <c r="U498" s="6"/>
      <c r="V498" s="6"/>
      <c r="W498" s="6"/>
      <c r="X498" s="6"/>
      <c r="Y498" s="6"/>
      <c r="Z498" s="6"/>
      <c r="AA498" s="6"/>
      <c r="AB498" s="6"/>
    </row>
    <row r="499" ht="18" customHeight="1" spans="2:28">
      <c r="B499" s="182" t="s">
        <v>948</v>
      </c>
      <c r="C499" s="165">
        <v>490799447</v>
      </c>
      <c r="D499" s="165" t="s">
        <v>949</v>
      </c>
      <c r="E499" s="165">
        <v>17187465031</v>
      </c>
      <c r="F499" s="165" t="s">
        <v>27</v>
      </c>
      <c r="G499" s="165">
        <v>1000</v>
      </c>
      <c r="H499" s="183">
        <v>18771691121</v>
      </c>
      <c r="I499" s="165" t="s">
        <v>258</v>
      </c>
      <c r="J499" s="199" t="s">
        <v>103</v>
      </c>
      <c r="K499" s="189" t="s">
        <v>259</v>
      </c>
      <c r="L499" s="182" t="s">
        <v>948</v>
      </c>
      <c r="M499" s="190">
        <v>9132.72</v>
      </c>
      <c r="N499" s="190"/>
      <c r="O499" s="210"/>
      <c r="P499" s="192"/>
      <c r="Q499" s="189" t="s">
        <v>31</v>
      </c>
      <c r="R499" s="205">
        <v>43900</v>
      </c>
      <c r="S499" s="87" t="s">
        <v>950</v>
      </c>
      <c r="T499" s="6"/>
      <c r="U499" s="6"/>
      <c r="V499" s="6"/>
      <c r="W499" s="6"/>
      <c r="X499" s="6"/>
      <c r="Y499" s="6"/>
      <c r="Z499" s="6"/>
      <c r="AA499" s="6"/>
      <c r="AB499" s="6"/>
    </row>
    <row r="500" ht="18" customHeight="1" spans="2:28">
      <c r="B500" s="182" t="s">
        <v>951</v>
      </c>
      <c r="C500" s="165">
        <v>130391043</v>
      </c>
      <c r="D500" s="165" t="s">
        <v>952</v>
      </c>
      <c r="E500" s="165">
        <v>17038924118</v>
      </c>
      <c r="F500" s="165" t="s">
        <v>27</v>
      </c>
      <c r="G500" s="165">
        <v>1000</v>
      </c>
      <c r="H500" s="183">
        <v>18771691121</v>
      </c>
      <c r="I500" s="165" t="s">
        <v>258</v>
      </c>
      <c r="J500" s="199" t="s">
        <v>103</v>
      </c>
      <c r="K500" s="189" t="s">
        <v>259</v>
      </c>
      <c r="L500" s="182" t="s">
        <v>951</v>
      </c>
      <c r="M500" s="190">
        <v>8833.49</v>
      </c>
      <c r="N500" s="190"/>
      <c r="O500" s="210"/>
      <c r="P500" s="192"/>
      <c r="Q500" s="189" t="s">
        <v>31</v>
      </c>
      <c r="R500" s="205">
        <v>43900</v>
      </c>
      <c r="S500" s="87" t="s">
        <v>953</v>
      </c>
      <c r="T500" s="6"/>
      <c r="U500" s="6"/>
      <c r="V500" s="6"/>
      <c r="W500" s="6"/>
      <c r="X500" s="6"/>
      <c r="Y500" s="6"/>
      <c r="Z500" s="6"/>
      <c r="AA500" s="6"/>
      <c r="AB500" s="6"/>
    </row>
    <row r="501" ht="18" customHeight="1" spans="2:28">
      <c r="B501" s="182" t="s">
        <v>954</v>
      </c>
      <c r="C501" s="168">
        <v>179571129</v>
      </c>
      <c r="D501" s="168" t="s">
        <v>955</v>
      </c>
      <c r="E501" s="165">
        <v>17192714824</v>
      </c>
      <c r="F501" s="165" t="s">
        <v>27</v>
      </c>
      <c r="G501" s="165">
        <v>1000</v>
      </c>
      <c r="H501" s="183">
        <v>15072125895</v>
      </c>
      <c r="I501" s="165" t="s">
        <v>680</v>
      </c>
      <c r="J501" s="199" t="s">
        <v>103</v>
      </c>
      <c r="K501" s="189" t="s">
        <v>681</v>
      </c>
      <c r="L501" s="182" t="s">
        <v>954</v>
      </c>
      <c r="M501" s="190">
        <v>5059.81</v>
      </c>
      <c r="N501" s="190"/>
      <c r="O501" s="200"/>
      <c r="P501" s="196"/>
      <c r="Q501" s="189" t="s">
        <v>31</v>
      </c>
      <c r="R501" s="179">
        <v>43913</v>
      </c>
      <c r="S501" s="87" t="s">
        <v>883</v>
      </c>
      <c r="T501" s="6"/>
      <c r="U501" s="6"/>
      <c r="V501" s="6"/>
      <c r="W501" s="6"/>
      <c r="X501" s="6"/>
      <c r="Y501" s="6"/>
      <c r="Z501" s="6"/>
      <c r="AA501" s="6"/>
      <c r="AB501" s="6"/>
    </row>
    <row r="502" ht="18" customHeight="1" spans="2:28">
      <c r="B502" s="182" t="s">
        <v>956</v>
      </c>
      <c r="C502" s="168">
        <v>587314749</v>
      </c>
      <c r="D502" s="168" t="s">
        <v>957</v>
      </c>
      <c r="E502" s="165">
        <v>17192714853</v>
      </c>
      <c r="F502" s="165" t="s">
        <v>27</v>
      </c>
      <c r="G502" s="165">
        <v>1000</v>
      </c>
      <c r="H502" s="183">
        <v>15072125895</v>
      </c>
      <c r="I502" s="165" t="s">
        <v>680</v>
      </c>
      <c r="J502" s="194" t="s">
        <v>285</v>
      </c>
      <c r="K502" s="189" t="s">
        <v>681</v>
      </c>
      <c r="L502" s="182" t="s">
        <v>956</v>
      </c>
      <c r="M502" s="190">
        <v>8039.97</v>
      </c>
      <c r="N502" s="190"/>
      <c r="O502" s="200"/>
      <c r="P502" s="196"/>
      <c r="Q502" s="214"/>
      <c r="R502" s="215"/>
      <c r="S502" s="87" t="s">
        <v>889</v>
      </c>
      <c r="T502" s="6"/>
      <c r="U502" s="6"/>
      <c r="V502" s="6"/>
      <c r="W502" s="6"/>
      <c r="X502" s="6"/>
      <c r="Y502" s="6"/>
      <c r="Z502" s="6"/>
      <c r="AA502" s="6"/>
      <c r="AB502" s="6"/>
    </row>
    <row r="503" ht="18" customHeight="1" spans="2:28">
      <c r="B503" s="184" t="s">
        <v>958</v>
      </c>
      <c r="C503" s="165">
        <v>574307312</v>
      </c>
      <c r="D503" s="165" t="s">
        <v>959</v>
      </c>
      <c r="E503" s="165">
        <v>16741725622</v>
      </c>
      <c r="F503" s="165" t="s">
        <v>27</v>
      </c>
      <c r="G503" s="165">
        <v>1000</v>
      </c>
      <c r="H503" s="183">
        <v>18771678907</v>
      </c>
      <c r="I503" s="165" t="s">
        <v>409</v>
      </c>
      <c r="J503" s="188" t="s">
        <v>109</v>
      </c>
      <c r="K503" s="189" t="s">
        <v>410</v>
      </c>
      <c r="L503" s="184" t="s">
        <v>958</v>
      </c>
      <c r="M503" s="190">
        <v>4966.47</v>
      </c>
      <c r="N503" s="190"/>
      <c r="O503" s="200"/>
      <c r="P503" s="196"/>
      <c r="Q503" s="189" t="s">
        <v>31</v>
      </c>
      <c r="R503" s="205">
        <v>43901</v>
      </c>
      <c r="S503" s="87" t="s">
        <v>883</v>
      </c>
      <c r="T503" s="6"/>
      <c r="U503" s="6"/>
      <c r="V503" s="6"/>
      <c r="W503" s="6"/>
      <c r="X503" s="6"/>
      <c r="Y503" s="6"/>
      <c r="Z503" s="6"/>
      <c r="AA503" s="6"/>
      <c r="AB503" s="6"/>
    </row>
    <row r="504" ht="18" customHeight="1" spans="2:28">
      <c r="B504" s="184" t="s">
        <v>960</v>
      </c>
      <c r="C504" s="165">
        <v>588646454</v>
      </c>
      <c r="D504" s="165" t="s">
        <v>961</v>
      </c>
      <c r="E504" s="165">
        <v>16741725607</v>
      </c>
      <c r="F504" s="165" t="s">
        <v>27</v>
      </c>
      <c r="G504" s="165">
        <v>1000</v>
      </c>
      <c r="H504" s="183">
        <v>18771678907</v>
      </c>
      <c r="I504" s="165" t="s">
        <v>409</v>
      </c>
      <c r="J504" s="188" t="s">
        <v>109</v>
      </c>
      <c r="K504" s="189" t="s">
        <v>410</v>
      </c>
      <c r="L504" s="184" t="s">
        <v>960</v>
      </c>
      <c r="M504" s="190">
        <v>4959.14</v>
      </c>
      <c r="N504" s="190"/>
      <c r="O504" s="200"/>
      <c r="P504" s="196"/>
      <c r="Q504" s="189" t="s">
        <v>31</v>
      </c>
      <c r="R504" s="205">
        <v>43899</v>
      </c>
      <c r="S504" s="87" t="s">
        <v>886</v>
      </c>
      <c r="T504" s="6"/>
      <c r="U504" s="6"/>
      <c r="V504" s="6"/>
      <c r="W504" s="6"/>
      <c r="X504" s="6"/>
      <c r="Y504" s="6"/>
      <c r="Z504" s="6"/>
      <c r="AA504" s="6"/>
      <c r="AB504" s="6"/>
    </row>
    <row r="505" ht="18" customHeight="1" spans="2:28">
      <c r="B505" s="184" t="s">
        <v>962</v>
      </c>
      <c r="C505" s="165">
        <v>258749863</v>
      </c>
      <c r="D505" s="165" t="s">
        <v>963</v>
      </c>
      <c r="E505" s="165">
        <v>16741725626</v>
      </c>
      <c r="F505" s="165" t="s">
        <v>27</v>
      </c>
      <c r="G505" s="165">
        <v>1000</v>
      </c>
      <c r="H505" s="183">
        <v>18771678907</v>
      </c>
      <c r="I505" s="165" t="s">
        <v>409</v>
      </c>
      <c r="J505" s="209" t="s">
        <v>29</v>
      </c>
      <c r="K505" s="189" t="s">
        <v>410</v>
      </c>
      <c r="L505" s="184" t="s">
        <v>962</v>
      </c>
      <c r="M505" s="190">
        <v>5276.71</v>
      </c>
      <c r="N505" s="190"/>
      <c r="O505" s="200"/>
      <c r="P505" s="196"/>
      <c r="Q505" s="189" t="s">
        <v>31</v>
      </c>
      <c r="R505" s="205">
        <v>43901</v>
      </c>
      <c r="S505" s="87" t="s">
        <v>883</v>
      </c>
      <c r="T505" s="6"/>
      <c r="U505" s="6"/>
      <c r="V505" s="6"/>
      <c r="W505" s="6"/>
      <c r="X505" s="6"/>
      <c r="Y505" s="6"/>
      <c r="Z505" s="6"/>
      <c r="AA505" s="6"/>
      <c r="AB505" s="6"/>
    </row>
    <row r="506" ht="18" customHeight="1" spans="2:28">
      <c r="B506" s="182" t="s">
        <v>964</v>
      </c>
      <c r="C506" s="168">
        <v>768975813</v>
      </c>
      <c r="D506" s="168" t="s">
        <v>965</v>
      </c>
      <c r="E506" s="165">
        <v>16741725284</v>
      </c>
      <c r="F506" s="165" t="s">
        <v>27</v>
      </c>
      <c r="G506" s="165">
        <v>1000</v>
      </c>
      <c r="H506" s="183">
        <v>13545445297</v>
      </c>
      <c r="I506" s="165" t="s">
        <v>313</v>
      </c>
      <c r="J506" s="209" t="s">
        <v>29</v>
      </c>
      <c r="K506" s="189" t="s">
        <v>314</v>
      </c>
      <c r="L506" s="182" t="s">
        <v>964</v>
      </c>
      <c r="M506" s="190">
        <v>7943.19</v>
      </c>
      <c r="N506" s="190"/>
      <c r="O506" s="200"/>
      <c r="P506" s="196"/>
      <c r="Q506" s="189" t="s">
        <v>31</v>
      </c>
      <c r="R506" s="205">
        <v>43899</v>
      </c>
      <c r="S506" s="87" t="s">
        <v>904</v>
      </c>
      <c r="T506" s="6"/>
      <c r="U506" s="6"/>
      <c r="V506" s="6"/>
      <c r="W506" s="6"/>
      <c r="X506" s="6"/>
      <c r="Y506" s="6"/>
      <c r="Z506" s="6"/>
      <c r="AA506" s="6"/>
      <c r="AB506" s="6"/>
    </row>
    <row r="507" ht="18" customHeight="1" spans="2:28">
      <c r="B507" s="182" t="s">
        <v>966</v>
      </c>
      <c r="C507" s="165">
        <v>202968372</v>
      </c>
      <c r="D507" s="165" t="s">
        <v>967</v>
      </c>
      <c r="E507" s="165">
        <v>16741725270</v>
      </c>
      <c r="F507" s="165" t="s">
        <v>27</v>
      </c>
      <c r="G507" s="165">
        <v>1000</v>
      </c>
      <c r="H507" s="183">
        <v>13545445297</v>
      </c>
      <c r="I507" s="165" t="s">
        <v>313</v>
      </c>
      <c r="J507" s="194" t="s">
        <v>285</v>
      </c>
      <c r="K507" s="189" t="s">
        <v>314</v>
      </c>
      <c r="L507" s="182" t="s">
        <v>966</v>
      </c>
      <c r="M507" s="190">
        <v>4957.89</v>
      </c>
      <c r="N507" s="190"/>
      <c r="O507" s="200"/>
      <c r="P507" s="196"/>
      <c r="Q507" s="189" t="s">
        <v>31</v>
      </c>
      <c r="R507" s="205">
        <v>43902</v>
      </c>
      <c r="S507" s="87" t="s">
        <v>968</v>
      </c>
      <c r="T507" s="6"/>
      <c r="U507" s="6"/>
      <c r="V507" s="6"/>
      <c r="W507" s="6"/>
      <c r="X507" s="6"/>
      <c r="Y507" s="6"/>
      <c r="Z507" s="6"/>
      <c r="AA507" s="6"/>
      <c r="AB507" s="6"/>
    </row>
    <row r="508" ht="18" customHeight="1" spans="2:28">
      <c r="B508" s="182" t="s">
        <v>969</v>
      </c>
      <c r="C508" s="165">
        <v>915979170</v>
      </c>
      <c r="D508" s="165" t="s">
        <v>970</v>
      </c>
      <c r="E508" s="165">
        <v>17136866793</v>
      </c>
      <c r="F508" s="165" t="s">
        <v>107</v>
      </c>
      <c r="G508" s="165">
        <v>1000</v>
      </c>
      <c r="H508" s="183">
        <v>13422075559</v>
      </c>
      <c r="I508" s="165" t="s">
        <v>971</v>
      </c>
      <c r="J508" s="211" t="s">
        <v>29</v>
      </c>
      <c r="K508" s="189" t="s">
        <v>568</v>
      </c>
      <c r="L508" s="182" t="s">
        <v>969</v>
      </c>
      <c r="M508" s="190">
        <v>4961.01</v>
      </c>
      <c r="N508" s="190"/>
      <c r="O508" s="200"/>
      <c r="P508" s="196"/>
      <c r="Q508" s="189" t="s">
        <v>31</v>
      </c>
      <c r="R508" s="205">
        <v>43910</v>
      </c>
      <c r="S508" s="87" t="s">
        <v>886</v>
      </c>
      <c r="T508" s="6"/>
      <c r="U508" s="6"/>
      <c r="V508" s="6"/>
      <c r="W508" s="6"/>
      <c r="X508" s="6"/>
      <c r="Y508" s="6"/>
      <c r="Z508" s="6"/>
      <c r="AA508" s="6"/>
      <c r="AB508" s="6"/>
    </row>
    <row r="509" ht="18" customHeight="1" spans="2:28">
      <c r="B509" s="182" t="s">
        <v>972</v>
      </c>
      <c r="C509" s="165">
        <v>399078587</v>
      </c>
      <c r="D509" s="165" t="s">
        <v>973</v>
      </c>
      <c r="E509" s="165">
        <v>17136866645</v>
      </c>
      <c r="F509" s="165" t="s">
        <v>107</v>
      </c>
      <c r="G509" s="165">
        <v>1000</v>
      </c>
      <c r="H509" s="183">
        <v>13632223538</v>
      </c>
      <c r="I509" s="165" t="s">
        <v>971</v>
      </c>
      <c r="J509" s="199" t="s">
        <v>103</v>
      </c>
      <c r="K509" s="189" t="s">
        <v>568</v>
      </c>
      <c r="L509" s="182" t="s">
        <v>972</v>
      </c>
      <c r="M509" s="190">
        <v>5248.99</v>
      </c>
      <c r="N509" s="190"/>
      <c r="O509" s="200"/>
      <c r="P509" s="196"/>
      <c r="Q509" s="189" t="s">
        <v>31</v>
      </c>
      <c r="R509" s="205">
        <v>43911</v>
      </c>
      <c r="S509" s="87" t="s">
        <v>886</v>
      </c>
      <c r="T509" s="6"/>
      <c r="U509" s="6"/>
      <c r="V509" s="6"/>
      <c r="W509" s="6"/>
      <c r="X509" s="6"/>
      <c r="Y509" s="6"/>
      <c r="Z509" s="6"/>
      <c r="AA509" s="6"/>
      <c r="AB509" s="6"/>
    </row>
    <row r="510" ht="18" customHeight="1" spans="2:28">
      <c r="B510" s="164" t="s">
        <v>974</v>
      </c>
      <c r="C510" s="165">
        <v>331270480</v>
      </c>
      <c r="D510" s="165" t="s">
        <v>975</v>
      </c>
      <c r="E510" s="165">
        <v>17192715414</v>
      </c>
      <c r="F510" s="165" t="s">
        <v>27</v>
      </c>
      <c r="G510" s="165">
        <v>1000</v>
      </c>
      <c r="H510" s="165">
        <v>18672882330</v>
      </c>
      <c r="I510" s="165" t="s">
        <v>361</v>
      </c>
      <c r="J510" s="174" t="s">
        <v>109</v>
      </c>
      <c r="K510" s="168" t="s">
        <v>362</v>
      </c>
      <c r="L510" s="164" t="s">
        <v>974</v>
      </c>
      <c r="M510" s="190">
        <v>7940.12</v>
      </c>
      <c r="N510" s="190"/>
      <c r="O510" s="191"/>
      <c r="P510" s="192"/>
      <c r="Q510" s="189" t="s">
        <v>31</v>
      </c>
      <c r="R510" s="205">
        <v>43912</v>
      </c>
      <c r="S510" s="87" t="s">
        <v>976</v>
      </c>
      <c r="T510" s="6"/>
      <c r="U510" s="6"/>
      <c r="V510" s="6"/>
      <c r="W510" s="6"/>
      <c r="X510" s="6"/>
      <c r="Y510" s="6"/>
      <c r="Z510" s="6"/>
      <c r="AA510" s="6"/>
      <c r="AB510" s="6"/>
    </row>
    <row r="511" ht="18" customHeight="1" spans="2:28">
      <c r="B511" s="181" t="s">
        <v>25</v>
      </c>
      <c r="C511" s="165">
        <v>873188732</v>
      </c>
      <c r="D511" s="165" t="s">
        <v>26</v>
      </c>
      <c r="E511" s="165">
        <v>16741725723</v>
      </c>
      <c r="F511" s="165" t="s">
        <v>27</v>
      </c>
      <c r="G511" s="165">
        <v>1000</v>
      </c>
      <c r="H511" s="165">
        <v>19172865290</v>
      </c>
      <c r="I511" s="165" t="s">
        <v>28</v>
      </c>
      <c r="J511" s="177" t="s">
        <v>29</v>
      </c>
      <c r="K511" s="168" t="s">
        <v>30</v>
      </c>
      <c r="L511" s="181" t="s">
        <v>25</v>
      </c>
      <c r="M511" s="169">
        <v>5061.17</v>
      </c>
      <c r="N511" s="169"/>
      <c r="O511" s="187"/>
      <c r="P511" s="187"/>
      <c r="Q511" s="189" t="s">
        <v>31</v>
      </c>
      <c r="R511" s="205">
        <v>43900</v>
      </c>
      <c r="S511" s="8" t="s">
        <v>1689</v>
      </c>
      <c r="T511" s="6"/>
      <c r="U511" s="6"/>
      <c r="V511" s="6"/>
      <c r="W511" s="6"/>
      <c r="X511" s="6"/>
      <c r="Y511" s="6"/>
      <c r="Z511" s="6"/>
      <c r="AA511" s="6"/>
      <c r="AB511" s="6"/>
    </row>
    <row r="512" ht="18" customHeight="1" spans="2:28">
      <c r="B512" s="181" t="s">
        <v>33</v>
      </c>
      <c r="C512" s="165">
        <v>117413929</v>
      </c>
      <c r="D512" s="165" t="s">
        <v>34</v>
      </c>
      <c r="E512" s="165">
        <v>16741725704</v>
      </c>
      <c r="F512" s="165" t="s">
        <v>27</v>
      </c>
      <c r="G512" s="165">
        <v>1000</v>
      </c>
      <c r="H512" s="165">
        <v>19172865290</v>
      </c>
      <c r="I512" s="165" t="s">
        <v>28</v>
      </c>
      <c r="J512" s="177" t="s">
        <v>29</v>
      </c>
      <c r="K512" s="168" t="s">
        <v>30</v>
      </c>
      <c r="L512" s="181" t="s">
        <v>33</v>
      </c>
      <c r="M512" s="169">
        <v>5751.68</v>
      </c>
      <c r="N512" s="169"/>
      <c r="O512" s="187"/>
      <c r="P512" s="187"/>
      <c r="Q512" s="189" t="s">
        <v>31</v>
      </c>
      <c r="R512" s="205">
        <v>43900</v>
      </c>
      <c r="S512" s="8" t="s">
        <v>1689</v>
      </c>
      <c r="T512" s="6"/>
      <c r="U512" s="6"/>
      <c r="V512" s="6"/>
      <c r="W512" s="6"/>
      <c r="X512" s="6"/>
      <c r="Y512" s="6"/>
      <c r="Z512" s="6"/>
      <c r="AA512" s="6"/>
      <c r="AB512" s="6"/>
    </row>
    <row r="513" ht="18" customHeight="1" spans="2:28">
      <c r="B513" s="181" t="s">
        <v>35</v>
      </c>
      <c r="C513" s="165">
        <v>988774831</v>
      </c>
      <c r="D513" s="165" t="s">
        <v>36</v>
      </c>
      <c r="E513" s="165">
        <v>16741725724</v>
      </c>
      <c r="F513" s="165" t="s">
        <v>27</v>
      </c>
      <c r="G513" s="165">
        <v>1000</v>
      </c>
      <c r="H513" s="165">
        <v>19172865290</v>
      </c>
      <c r="I513" s="165" t="s">
        <v>28</v>
      </c>
      <c r="J513" s="177" t="s">
        <v>29</v>
      </c>
      <c r="K513" s="168" t="s">
        <v>30</v>
      </c>
      <c r="L513" s="181" t="s">
        <v>35</v>
      </c>
      <c r="M513" s="169">
        <v>6542.3</v>
      </c>
      <c r="N513" s="169"/>
      <c r="O513" s="187"/>
      <c r="P513" s="187"/>
      <c r="Q513" s="189" t="s">
        <v>31</v>
      </c>
      <c r="R513" s="205">
        <v>43900</v>
      </c>
      <c r="S513" s="8" t="s">
        <v>1689</v>
      </c>
      <c r="T513" s="6"/>
      <c r="U513" s="6"/>
      <c r="V513" s="6"/>
      <c r="W513" s="6"/>
      <c r="X513" s="6"/>
      <c r="Y513" s="6"/>
      <c r="Z513" s="6"/>
      <c r="AA513" s="6"/>
      <c r="AB513" s="6"/>
    </row>
    <row r="514" ht="18" customHeight="1" spans="2:28">
      <c r="B514" s="181" t="s">
        <v>37</v>
      </c>
      <c r="C514" s="165">
        <v>317719885</v>
      </c>
      <c r="D514" s="165" t="s">
        <v>38</v>
      </c>
      <c r="E514" s="165">
        <v>16741725732</v>
      </c>
      <c r="F514" s="165" t="s">
        <v>27</v>
      </c>
      <c r="G514" s="165">
        <v>1000</v>
      </c>
      <c r="H514" s="165">
        <v>19172865290</v>
      </c>
      <c r="I514" s="165" t="s">
        <v>28</v>
      </c>
      <c r="J514" s="177" t="s">
        <v>29</v>
      </c>
      <c r="K514" s="168" t="s">
        <v>30</v>
      </c>
      <c r="L514" s="181" t="s">
        <v>37</v>
      </c>
      <c r="M514" s="169">
        <v>4961.42</v>
      </c>
      <c r="N514" s="169"/>
      <c r="O514" s="187"/>
      <c r="P514" s="187"/>
      <c r="Q514" s="189" t="s">
        <v>31</v>
      </c>
      <c r="R514" s="205">
        <v>43900</v>
      </c>
      <c r="S514" s="8" t="s">
        <v>1689</v>
      </c>
      <c r="T514" s="6"/>
      <c r="U514" s="6"/>
      <c r="V514" s="6"/>
      <c r="W514" s="6"/>
      <c r="X514" s="6"/>
      <c r="Y514" s="6"/>
      <c r="Z514" s="6"/>
      <c r="AA514" s="6"/>
      <c r="AB514" s="6"/>
    </row>
    <row r="515" ht="18" customHeight="1" spans="2:28">
      <c r="B515" s="181" t="s">
        <v>41</v>
      </c>
      <c r="C515" s="165">
        <v>806416294</v>
      </c>
      <c r="D515" s="165" t="s">
        <v>42</v>
      </c>
      <c r="E515" s="165">
        <v>16741725662</v>
      </c>
      <c r="F515" s="165" t="s">
        <v>27</v>
      </c>
      <c r="G515" s="165">
        <v>1000</v>
      </c>
      <c r="H515" s="165">
        <v>19172865290</v>
      </c>
      <c r="I515" s="165" t="s">
        <v>28</v>
      </c>
      <c r="J515" s="177" t="s">
        <v>29</v>
      </c>
      <c r="K515" s="168" t="s">
        <v>30</v>
      </c>
      <c r="L515" s="181" t="s">
        <v>41</v>
      </c>
      <c r="M515" s="169">
        <v>5060.12</v>
      </c>
      <c r="N515" s="169"/>
      <c r="O515" s="187"/>
      <c r="P515" s="187"/>
      <c r="Q515" s="189" t="s">
        <v>31</v>
      </c>
      <c r="R515" s="205">
        <v>43900</v>
      </c>
      <c r="S515" s="8" t="s">
        <v>1689</v>
      </c>
      <c r="T515" s="6"/>
      <c r="U515" s="6"/>
      <c r="V515" s="6"/>
      <c r="W515" s="6"/>
      <c r="X515" s="6"/>
      <c r="Y515" s="6"/>
      <c r="Z515" s="6"/>
      <c r="AA515" s="6"/>
      <c r="AB515" s="6"/>
    </row>
    <row r="516" ht="18" customHeight="1" spans="2:28">
      <c r="B516" s="181" t="s">
        <v>53</v>
      </c>
      <c r="C516" s="165">
        <v>298287973</v>
      </c>
      <c r="D516" s="165" t="s">
        <v>54</v>
      </c>
      <c r="E516" s="165">
        <v>16741725705</v>
      </c>
      <c r="F516" s="165" t="s">
        <v>27</v>
      </c>
      <c r="G516" s="165">
        <v>1000</v>
      </c>
      <c r="H516" s="165">
        <v>19172865290</v>
      </c>
      <c r="I516" s="165" t="s">
        <v>28</v>
      </c>
      <c r="J516" s="177" t="s">
        <v>29</v>
      </c>
      <c r="K516" s="168" t="s">
        <v>30</v>
      </c>
      <c r="L516" s="181" t="s">
        <v>53</v>
      </c>
      <c r="M516" s="169">
        <v>5064.73</v>
      </c>
      <c r="N516" s="169"/>
      <c r="O516" s="187"/>
      <c r="P516" s="187"/>
      <c r="Q516" s="189" t="s">
        <v>31</v>
      </c>
      <c r="R516" s="205">
        <v>43900</v>
      </c>
      <c r="S516" s="8" t="s">
        <v>1689</v>
      </c>
      <c r="T516" s="6"/>
      <c r="U516" s="6"/>
      <c r="V516" s="6"/>
      <c r="W516" s="6"/>
      <c r="X516" s="6"/>
      <c r="Y516" s="6"/>
      <c r="Z516" s="6"/>
      <c r="AA516" s="6"/>
      <c r="AB516" s="6"/>
    </row>
    <row r="517" ht="18" customHeight="1" spans="2:28">
      <c r="B517" s="181" t="s">
        <v>95</v>
      </c>
      <c r="C517" s="165">
        <v>920180665</v>
      </c>
      <c r="D517" s="165" t="s">
        <v>96</v>
      </c>
      <c r="E517" s="165">
        <v>16741725734</v>
      </c>
      <c r="F517" s="165" t="s">
        <v>27</v>
      </c>
      <c r="G517" s="165">
        <v>1000</v>
      </c>
      <c r="H517" s="165">
        <v>19172865290</v>
      </c>
      <c r="I517" s="165" t="s">
        <v>28</v>
      </c>
      <c r="J517" s="177" t="s">
        <v>29</v>
      </c>
      <c r="K517" s="168" t="s">
        <v>30</v>
      </c>
      <c r="L517" s="181" t="s">
        <v>95</v>
      </c>
      <c r="M517" s="169">
        <v>4958.73</v>
      </c>
      <c r="N517" s="169"/>
      <c r="O517" s="187"/>
      <c r="P517" s="187"/>
      <c r="Q517" s="189" t="s">
        <v>31</v>
      </c>
      <c r="R517" s="205">
        <v>43900</v>
      </c>
      <c r="S517" s="8" t="s">
        <v>1689</v>
      </c>
      <c r="T517" s="6"/>
      <c r="U517" s="6"/>
      <c r="V517" s="6"/>
      <c r="W517" s="6"/>
      <c r="X517" s="6"/>
      <c r="Y517" s="6"/>
      <c r="Z517" s="6"/>
      <c r="AA517" s="6"/>
      <c r="AB517" s="6"/>
    </row>
    <row r="518" s="1" customFormat="1" ht="18" customHeight="1" spans="2:27">
      <c r="B518" s="206" t="s">
        <v>97</v>
      </c>
      <c r="C518" s="207">
        <v>130649544</v>
      </c>
      <c r="D518" s="207" t="s">
        <v>98</v>
      </c>
      <c r="E518" s="207">
        <v>16741725735</v>
      </c>
      <c r="F518" s="207" t="s">
        <v>27</v>
      </c>
      <c r="G518" s="165">
        <v>1000</v>
      </c>
      <c r="H518" s="207">
        <v>19172865290</v>
      </c>
      <c r="I518" s="207" t="s">
        <v>28</v>
      </c>
      <c r="J518" s="212" t="s">
        <v>29</v>
      </c>
      <c r="K518" s="213" t="s">
        <v>30</v>
      </c>
      <c r="L518" s="206" t="s">
        <v>97</v>
      </c>
      <c r="M518" s="169">
        <v>5159.21</v>
      </c>
      <c r="N518" s="169"/>
      <c r="O518" s="187"/>
      <c r="P518" s="187"/>
      <c r="Q518" s="189" t="s">
        <v>31</v>
      </c>
      <c r="R518" s="205">
        <v>43900</v>
      </c>
      <c r="S518" s="8" t="s">
        <v>1689</v>
      </c>
      <c r="T518" s="6"/>
      <c r="U518" s="6"/>
      <c r="V518" s="6"/>
      <c r="W518" s="6"/>
      <c r="X518" s="6"/>
      <c r="Y518" s="6"/>
      <c r="Z518" s="6"/>
      <c r="AA518" s="6"/>
    </row>
    <row r="519" s="1" customFormat="1" ht="18" customHeight="1" spans="2:27">
      <c r="B519" s="206"/>
      <c r="C519" s="207"/>
      <c r="D519" s="207"/>
      <c r="E519" s="207"/>
      <c r="F519" s="207"/>
      <c r="G519" s="165"/>
      <c r="H519" s="207"/>
      <c r="I519" s="207" t="s">
        <v>28</v>
      </c>
      <c r="J519" s="212" t="s">
        <v>29</v>
      </c>
      <c r="K519" s="213" t="s">
        <v>30</v>
      </c>
      <c r="L519" s="206" t="s">
        <v>39</v>
      </c>
      <c r="M519" s="169">
        <v>5065.37</v>
      </c>
      <c r="N519" s="169">
        <v>0</v>
      </c>
      <c r="O519" s="187"/>
      <c r="P519" s="187"/>
      <c r="Q519" s="189" t="s">
        <v>31</v>
      </c>
      <c r="R519" s="205">
        <v>43900</v>
      </c>
      <c r="S519" s="8" t="s">
        <v>1845</v>
      </c>
      <c r="T519" s="6"/>
      <c r="U519" s="6"/>
      <c r="V519" s="6"/>
      <c r="W519" s="6"/>
      <c r="X519" s="6"/>
      <c r="Y519" s="6"/>
      <c r="Z519" s="6"/>
      <c r="AA519" s="6"/>
    </row>
    <row r="520" s="1" customFormat="1" ht="18" customHeight="1" spans="2:27">
      <c r="B520" s="206"/>
      <c r="C520" s="207"/>
      <c r="D520" s="207"/>
      <c r="E520" s="207"/>
      <c r="F520" s="207"/>
      <c r="G520" s="165"/>
      <c r="H520" s="207"/>
      <c r="I520" s="207" t="s">
        <v>28</v>
      </c>
      <c r="J520" s="212" t="s">
        <v>29</v>
      </c>
      <c r="K520" s="213" t="s">
        <v>30</v>
      </c>
      <c r="L520" s="206" t="s">
        <v>43</v>
      </c>
      <c r="M520" s="169">
        <v>5066.21</v>
      </c>
      <c r="N520" s="169">
        <v>0</v>
      </c>
      <c r="O520" s="187"/>
      <c r="P520" s="187"/>
      <c r="Q520" s="189" t="s">
        <v>31</v>
      </c>
      <c r="R520" s="205">
        <v>43900</v>
      </c>
      <c r="S520" s="8" t="s">
        <v>1845</v>
      </c>
      <c r="T520" s="6"/>
      <c r="U520" s="6"/>
      <c r="V520" s="6"/>
      <c r="W520" s="6"/>
      <c r="X520" s="6"/>
      <c r="Y520" s="6"/>
      <c r="Z520" s="6"/>
      <c r="AA520" s="6"/>
    </row>
    <row r="521" s="1" customFormat="1" ht="18" customHeight="1" spans="2:27">
      <c r="B521" s="206"/>
      <c r="C521" s="207"/>
      <c r="D521" s="207"/>
      <c r="E521" s="207"/>
      <c r="F521" s="207"/>
      <c r="G521" s="165"/>
      <c r="H521" s="207"/>
      <c r="I521" s="207" t="s">
        <v>28</v>
      </c>
      <c r="J521" s="212" t="s">
        <v>29</v>
      </c>
      <c r="K521" s="213" t="s">
        <v>30</v>
      </c>
      <c r="L521" s="206" t="s">
        <v>55</v>
      </c>
      <c r="M521" s="169">
        <v>5065.71</v>
      </c>
      <c r="N521" s="169">
        <v>0</v>
      </c>
      <c r="O521" s="187"/>
      <c r="P521" s="187"/>
      <c r="Q521" s="189" t="s">
        <v>31</v>
      </c>
      <c r="R521" s="205">
        <v>43900</v>
      </c>
      <c r="S521" s="8" t="s">
        <v>1845</v>
      </c>
      <c r="T521" s="6"/>
      <c r="U521" s="6"/>
      <c r="V521" s="6"/>
      <c r="W521" s="6"/>
      <c r="X521" s="6"/>
      <c r="Y521" s="6"/>
      <c r="Z521" s="6"/>
      <c r="AA521" s="6"/>
    </row>
    <row r="522" s="1" customFormat="1" ht="18" customHeight="1" spans="2:27">
      <c r="B522" s="206"/>
      <c r="C522" s="207"/>
      <c r="D522" s="207"/>
      <c r="E522" s="207"/>
      <c r="F522" s="207"/>
      <c r="G522" s="165"/>
      <c r="H522" s="207"/>
      <c r="I522" s="207" t="s">
        <v>28</v>
      </c>
      <c r="J522" s="212" t="s">
        <v>29</v>
      </c>
      <c r="K522" s="213" t="s">
        <v>30</v>
      </c>
      <c r="L522" s="206" t="s">
        <v>63</v>
      </c>
      <c r="M522" s="169">
        <v>5067.78</v>
      </c>
      <c r="N522" s="169">
        <v>0</v>
      </c>
      <c r="O522" s="187"/>
      <c r="P522" s="187"/>
      <c r="Q522" s="189" t="s">
        <v>31</v>
      </c>
      <c r="R522" s="205">
        <v>43900</v>
      </c>
      <c r="S522" s="8" t="s">
        <v>1845</v>
      </c>
      <c r="T522" s="6"/>
      <c r="U522" s="6"/>
      <c r="V522" s="6"/>
      <c r="W522" s="6"/>
      <c r="X522" s="6"/>
      <c r="Y522" s="6"/>
      <c r="Z522" s="6"/>
      <c r="AA522" s="6"/>
    </row>
    <row r="523" s="1" customFormat="1" ht="18" customHeight="1" spans="2:27">
      <c r="B523" s="206"/>
      <c r="C523" s="207"/>
      <c r="D523" s="207"/>
      <c r="E523" s="207"/>
      <c r="F523" s="207"/>
      <c r="G523" s="165"/>
      <c r="H523" s="207"/>
      <c r="I523" s="207" t="s">
        <v>28</v>
      </c>
      <c r="J523" s="212" t="s">
        <v>29</v>
      </c>
      <c r="K523" s="213" t="s">
        <v>30</v>
      </c>
      <c r="L523" s="206" t="s">
        <v>67</v>
      </c>
      <c r="M523" s="169">
        <v>5065.87</v>
      </c>
      <c r="N523" s="169">
        <v>0</v>
      </c>
      <c r="O523" s="187"/>
      <c r="P523" s="187"/>
      <c r="Q523" s="189" t="s">
        <v>31</v>
      </c>
      <c r="R523" s="205">
        <v>43900</v>
      </c>
      <c r="S523" s="8" t="s">
        <v>1845</v>
      </c>
      <c r="T523" s="6"/>
      <c r="U523" s="6"/>
      <c r="V523" s="6"/>
      <c r="W523" s="6"/>
      <c r="X523" s="6"/>
      <c r="Y523" s="6"/>
      <c r="Z523" s="6"/>
      <c r="AA523" s="6"/>
    </row>
    <row r="524" s="1" customFormat="1" ht="18" customHeight="1" spans="2:27">
      <c r="B524" s="206"/>
      <c r="C524" s="207"/>
      <c r="D524" s="207"/>
      <c r="E524" s="207"/>
      <c r="F524" s="207"/>
      <c r="G524" s="165"/>
      <c r="H524" s="207"/>
      <c r="I524" s="207" t="s">
        <v>28</v>
      </c>
      <c r="J524" s="212" t="s">
        <v>29</v>
      </c>
      <c r="K524" s="213" t="s">
        <v>30</v>
      </c>
      <c r="L524" s="206" t="s">
        <v>79</v>
      </c>
      <c r="M524" s="169">
        <v>4966.4</v>
      </c>
      <c r="N524" s="169">
        <v>0</v>
      </c>
      <c r="O524" s="187"/>
      <c r="P524" s="187"/>
      <c r="Q524" s="189" t="s">
        <v>31</v>
      </c>
      <c r="R524" s="205">
        <v>43900</v>
      </c>
      <c r="S524" s="8" t="s">
        <v>1845</v>
      </c>
      <c r="T524" s="6"/>
      <c r="U524" s="6"/>
      <c r="V524" s="6"/>
      <c r="W524" s="6"/>
      <c r="X524" s="6"/>
      <c r="Y524" s="6"/>
      <c r="Z524" s="6"/>
      <c r="AA524" s="6"/>
    </row>
    <row r="525" ht="18" customHeight="1" spans="13:27">
      <c r="M525" s="6"/>
      <c r="N525" s="6"/>
      <c r="O525" s="6"/>
      <c r="P525" s="6"/>
      <c r="X525" s="4"/>
      <c r="Z525" s="9"/>
      <c r="AA525" s="4"/>
    </row>
    <row r="526" ht="18" customHeight="1" spans="7:14">
      <c r="G526" s="23">
        <f>SUM(G385:G525)</f>
        <v>134000</v>
      </c>
      <c r="M526" s="47">
        <f>SUM(M385:M525)</f>
        <v>705298.31</v>
      </c>
      <c r="N526" s="4">
        <f>SUM(N385:N525)</f>
        <v>0</v>
      </c>
    </row>
    <row r="527" ht="18" customHeight="1" spans="13:13">
      <c r="M527" s="47">
        <f>M526+N526</f>
        <v>705298.31</v>
      </c>
    </row>
    <row r="528" ht="18" customHeight="1" spans="13:13">
      <c r="M528" s="47"/>
    </row>
    <row r="529" ht="18" customHeight="1" spans="13:13">
      <c r="M529" s="47"/>
    </row>
    <row r="530" ht="18" customHeight="1" spans="13:13">
      <c r="M530" s="47"/>
    </row>
    <row r="531" ht="18" customHeight="1" spans="13:13">
      <c r="M531" s="47"/>
    </row>
    <row r="532" ht="18" customHeight="1" spans="13:13">
      <c r="M532" s="47"/>
    </row>
    <row r="533" ht="18" customHeight="1" spans="13:13">
      <c r="M533" s="47"/>
    </row>
    <row r="534" ht="18" customHeight="1" spans="13:13">
      <c r="M534" s="47"/>
    </row>
    <row r="535" ht="18" customHeight="1" spans="13:13">
      <c r="M535" s="47"/>
    </row>
    <row r="536" ht="18" customHeight="1" spans="28:28">
      <c r="AB536" s="6"/>
    </row>
    <row r="537" ht="18" customHeight="1" spans="9:28">
      <c r="I537" s="6">
        <v>1</v>
      </c>
      <c r="J537" s="6">
        <v>1</v>
      </c>
      <c r="K537" s="7">
        <v>1</v>
      </c>
      <c r="L537" s="8">
        <v>1</v>
      </c>
      <c r="M537" s="112" t="s">
        <v>658</v>
      </c>
      <c r="N537" s="112" t="s">
        <v>977</v>
      </c>
      <c r="O537" s="112" t="s">
        <v>660</v>
      </c>
      <c r="P537" s="112" t="s">
        <v>661</v>
      </c>
      <c r="Q537" s="47" t="s">
        <v>23</v>
      </c>
      <c r="R537" s="178" t="s">
        <v>24</v>
      </c>
      <c r="S537" s="4" t="s">
        <v>1688</v>
      </c>
      <c r="X537" s="4"/>
      <c r="Z537" s="6"/>
      <c r="AA537" s="6"/>
      <c r="AB537" s="6"/>
    </row>
    <row r="538" ht="18" customHeight="1" spans="2:28">
      <c r="B538" s="216" t="s">
        <v>978</v>
      </c>
      <c r="C538" s="217">
        <v>837512951</v>
      </c>
      <c r="D538" s="217" t="s">
        <v>979</v>
      </c>
      <c r="E538" s="217">
        <v>16741725496</v>
      </c>
      <c r="F538" s="217" t="s">
        <v>27</v>
      </c>
      <c r="G538" s="217">
        <v>1000</v>
      </c>
      <c r="H538" s="217">
        <v>13545472582</v>
      </c>
      <c r="I538" s="217" t="s">
        <v>370</v>
      </c>
      <c r="J538" s="227" t="s">
        <v>285</v>
      </c>
      <c r="K538" s="219" t="s">
        <v>371</v>
      </c>
      <c r="L538" s="216" t="s">
        <v>978</v>
      </c>
      <c r="M538" s="228">
        <v>0</v>
      </c>
      <c r="N538" s="94"/>
      <c r="O538" s="229"/>
      <c r="P538" s="94"/>
      <c r="Q538" s="234" t="s">
        <v>31</v>
      </c>
      <c r="R538" s="249">
        <v>43902</v>
      </c>
      <c r="S538" s="8" t="s">
        <v>980</v>
      </c>
      <c r="T538" s="6"/>
      <c r="U538" s="6"/>
      <c r="V538" s="6"/>
      <c r="W538" s="6"/>
      <c r="X538" s="6"/>
      <c r="Y538" s="6"/>
      <c r="Z538" s="6"/>
      <c r="AA538" s="6"/>
      <c r="AB538" s="6"/>
    </row>
    <row r="539" s="1" customFormat="1" ht="19.9" customHeight="1" spans="2:27">
      <c r="B539" s="216" t="s">
        <v>981</v>
      </c>
      <c r="C539" s="217">
        <v>929582944</v>
      </c>
      <c r="D539" s="217" t="s">
        <v>982</v>
      </c>
      <c r="E539" s="217">
        <v>16741725503</v>
      </c>
      <c r="F539" s="217" t="s">
        <v>27</v>
      </c>
      <c r="G539" s="217">
        <v>1000</v>
      </c>
      <c r="H539" s="217">
        <v>13545472582</v>
      </c>
      <c r="I539" s="217" t="s">
        <v>370</v>
      </c>
      <c r="J539" s="227" t="s">
        <v>285</v>
      </c>
      <c r="K539" s="219" t="s">
        <v>371</v>
      </c>
      <c r="L539" s="216" t="s">
        <v>981</v>
      </c>
      <c r="M539" s="228">
        <v>0</v>
      </c>
      <c r="N539" s="94"/>
      <c r="O539" s="229"/>
      <c r="P539" s="94"/>
      <c r="Q539" s="234" t="s">
        <v>31</v>
      </c>
      <c r="R539" s="249">
        <v>43902</v>
      </c>
      <c r="S539" s="8" t="s">
        <v>980</v>
      </c>
      <c r="T539" s="6"/>
      <c r="U539" s="6"/>
      <c r="V539" s="6"/>
      <c r="W539" s="6"/>
      <c r="X539" s="6"/>
      <c r="Y539" s="6"/>
      <c r="Z539" s="6"/>
      <c r="AA539" s="6"/>
    </row>
    <row r="540" ht="18" customHeight="1" spans="2:28">
      <c r="B540" s="218" t="s">
        <v>983</v>
      </c>
      <c r="C540" s="219">
        <v>396656416</v>
      </c>
      <c r="D540" s="219" t="s">
        <v>984</v>
      </c>
      <c r="E540" s="217">
        <v>17102786712</v>
      </c>
      <c r="F540" s="217" t="s">
        <v>27</v>
      </c>
      <c r="G540" s="217">
        <v>1000</v>
      </c>
      <c r="H540" s="217">
        <v>13545435217</v>
      </c>
      <c r="I540" s="217" t="s">
        <v>284</v>
      </c>
      <c r="J540" s="227" t="s">
        <v>285</v>
      </c>
      <c r="K540" s="219" t="s">
        <v>286</v>
      </c>
      <c r="L540" s="218" t="s">
        <v>983</v>
      </c>
      <c r="M540" s="228">
        <v>0</v>
      </c>
      <c r="N540" s="94"/>
      <c r="O540" s="229"/>
      <c r="P540" s="230"/>
      <c r="Q540" s="234" t="s">
        <v>31</v>
      </c>
      <c r="R540" s="249">
        <v>43901</v>
      </c>
      <c r="S540" s="87" t="s">
        <v>985</v>
      </c>
      <c r="T540" s="1"/>
      <c r="U540" s="1"/>
      <c r="V540" s="1"/>
      <c r="W540" s="1"/>
      <c r="X540" s="1"/>
      <c r="Y540" s="1"/>
      <c r="Z540" s="1"/>
      <c r="AA540" s="1"/>
      <c r="AB540" s="6"/>
    </row>
    <row r="541" ht="18" customHeight="1" spans="2:28">
      <c r="B541" s="218" t="s">
        <v>986</v>
      </c>
      <c r="C541" s="217">
        <v>567498651</v>
      </c>
      <c r="D541" s="217" t="s">
        <v>987</v>
      </c>
      <c r="E541" s="217">
        <v>18645604937</v>
      </c>
      <c r="F541" s="217" t="s">
        <v>664</v>
      </c>
      <c r="G541" s="217">
        <v>1000</v>
      </c>
      <c r="H541" s="217">
        <v>17665435181</v>
      </c>
      <c r="I541" s="217" t="s">
        <v>988</v>
      </c>
      <c r="J541" s="231" t="s">
        <v>103</v>
      </c>
      <c r="K541" s="219" t="s">
        <v>989</v>
      </c>
      <c r="L541" s="218" t="s">
        <v>986</v>
      </c>
      <c r="M541" s="94">
        <v>0</v>
      </c>
      <c r="N541" s="94"/>
      <c r="O541" s="94"/>
      <c r="P541" s="94"/>
      <c r="Q541" s="94" t="s">
        <v>31</v>
      </c>
      <c r="R541" s="249">
        <v>43910</v>
      </c>
      <c r="S541" s="87" t="s">
        <v>985</v>
      </c>
      <c r="T541" s="6"/>
      <c r="U541" s="6"/>
      <c r="V541" s="6"/>
      <c r="W541" s="6"/>
      <c r="X541" s="6"/>
      <c r="Y541" s="6"/>
      <c r="Z541" s="6"/>
      <c r="AA541" s="6"/>
      <c r="AB541" s="6"/>
    </row>
    <row r="542" ht="18" customHeight="1" spans="2:28">
      <c r="B542" s="218" t="s">
        <v>990</v>
      </c>
      <c r="C542" s="217">
        <v>365216773</v>
      </c>
      <c r="D542" s="217" t="s">
        <v>991</v>
      </c>
      <c r="E542" s="217">
        <v>17136866654</v>
      </c>
      <c r="F542" s="217" t="s">
        <v>107</v>
      </c>
      <c r="G542" s="217">
        <v>1000</v>
      </c>
      <c r="H542" s="217">
        <v>17665435181</v>
      </c>
      <c r="I542" s="217" t="s">
        <v>988</v>
      </c>
      <c r="J542" s="232" t="s">
        <v>109</v>
      </c>
      <c r="K542" s="219" t="s">
        <v>989</v>
      </c>
      <c r="L542" s="218" t="s">
        <v>990</v>
      </c>
      <c r="M542" s="94">
        <v>0</v>
      </c>
      <c r="N542" s="94"/>
      <c r="O542" s="94"/>
      <c r="P542" s="94"/>
      <c r="Q542" s="94" t="s">
        <v>31</v>
      </c>
      <c r="R542" s="249">
        <v>43910</v>
      </c>
      <c r="S542" s="87" t="s">
        <v>985</v>
      </c>
      <c r="T542" s="6"/>
      <c r="U542" s="6"/>
      <c r="V542" s="6"/>
      <c r="W542" s="6"/>
      <c r="X542" s="6"/>
      <c r="Y542" s="6"/>
      <c r="Z542" s="6"/>
      <c r="AA542" s="6"/>
      <c r="AB542" s="6"/>
    </row>
    <row r="543" ht="18" customHeight="1" spans="2:28">
      <c r="B543" s="218" t="s">
        <v>992</v>
      </c>
      <c r="C543" s="217">
        <v>887955512</v>
      </c>
      <c r="D543" s="217" t="s">
        <v>993</v>
      </c>
      <c r="E543" s="217">
        <v>17136866773</v>
      </c>
      <c r="F543" s="217" t="s">
        <v>107</v>
      </c>
      <c r="G543" s="217">
        <v>1000</v>
      </c>
      <c r="H543" s="217">
        <v>17665435181</v>
      </c>
      <c r="I543" s="217" t="s">
        <v>988</v>
      </c>
      <c r="J543" s="232" t="s">
        <v>109</v>
      </c>
      <c r="K543" s="219" t="s">
        <v>989</v>
      </c>
      <c r="L543" s="218" t="s">
        <v>992</v>
      </c>
      <c r="M543" s="94">
        <v>0.13</v>
      </c>
      <c r="N543" s="94"/>
      <c r="O543" s="94"/>
      <c r="P543" s="94"/>
      <c r="Q543" s="94" t="s">
        <v>31</v>
      </c>
      <c r="R543" s="249">
        <v>43910</v>
      </c>
      <c r="S543" s="87" t="s">
        <v>985</v>
      </c>
      <c r="T543" s="6"/>
      <c r="U543" s="6"/>
      <c r="V543" s="6"/>
      <c r="W543" s="6"/>
      <c r="X543" s="6"/>
      <c r="Y543" s="6"/>
      <c r="Z543" s="6"/>
      <c r="AA543" s="6"/>
      <c r="AB543" s="6"/>
    </row>
    <row r="544" ht="18" customHeight="1" spans="2:28">
      <c r="B544" s="220" t="s">
        <v>994</v>
      </c>
      <c r="C544" s="217">
        <v>130276725</v>
      </c>
      <c r="D544" s="217" t="s">
        <v>995</v>
      </c>
      <c r="E544" s="217">
        <v>16741725504</v>
      </c>
      <c r="F544" s="217" t="s">
        <v>27</v>
      </c>
      <c r="G544" s="221">
        <v>1000</v>
      </c>
      <c r="H544" s="221">
        <v>13545472582</v>
      </c>
      <c r="I544" s="217" t="s">
        <v>370</v>
      </c>
      <c r="J544" s="233" t="s">
        <v>285</v>
      </c>
      <c r="K544" s="234" t="s">
        <v>371</v>
      </c>
      <c r="L544" s="220" t="s">
        <v>994</v>
      </c>
      <c r="M544" s="235">
        <v>0</v>
      </c>
      <c r="N544" s="235"/>
      <c r="O544" s="235"/>
      <c r="P544" s="235"/>
      <c r="Q544" s="234" t="s">
        <v>31</v>
      </c>
      <c r="R544" s="249">
        <v>43902</v>
      </c>
      <c r="S544" s="8" t="s">
        <v>996</v>
      </c>
      <c r="T544" s="6"/>
      <c r="U544" s="6"/>
      <c r="V544" s="6"/>
      <c r="W544" s="6"/>
      <c r="X544" s="6"/>
      <c r="Y544" s="6"/>
      <c r="Z544" s="6"/>
      <c r="AA544" s="6"/>
      <c r="AB544" s="6"/>
    </row>
    <row r="545" ht="18" customHeight="1" spans="2:28">
      <c r="B545" s="220" t="s">
        <v>997</v>
      </c>
      <c r="C545" s="217">
        <v>390732860</v>
      </c>
      <c r="D545" s="217" t="s">
        <v>998</v>
      </c>
      <c r="E545" s="217">
        <v>16741725463</v>
      </c>
      <c r="F545" s="217" t="s">
        <v>27</v>
      </c>
      <c r="G545" s="221">
        <v>1000</v>
      </c>
      <c r="H545" s="221">
        <v>13545472582</v>
      </c>
      <c r="I545" s="217" t="s">
        <v>370</v>
      </c>
      <c r="J545" s="233" t="s">
        <v>285</v>
      </c>
      <c r="K545" s="234" t="s">
        <v>371</v>
      </c>
      <c r="L545" s="220" t="s">
        <v>997</v>
      </c>
      <c r="M545" s="235">
        <v>0.49</v>
      </c>
      <c r="N545" s="235"/>
      <c r="O545" s="235"/>
      <c r="P545" s="235"/>
      <c r="Q545" s="234" t="s">
        <v>31</v>
      </c>
      <c r="R545" s="249">
        <v>43902</v>
      </c>
      <c r="S545" s="8" t="s">
        <v>999</v>
      </c>
      <c r="T545" s="6"/>
      <c r="U545" s="6"/>
      <c r="V545" s="6"/>
      <c r="W545" s="6"/>
      <c r="X545" s="6"/>
      <c r="Y545" s="6"/>
      <c r="Z545" s="6"/>
      <c r="AA545" s="6"/>
      <c r="AB545" s="6"/>
    </row>
    <row r="546" ht="18" customHeight="1" spans="2:28">
      <c r="B546" s="220" t="s">
        <v>1000</v>
      </c>
      <c r="C546" s="217">
        <v>110991842</v>
      </c>
      <c r="D546" s="217" t="s">
        <v>1001</v>
      </c>
      <c r="E546" s="217">
        <v>16741725466</v>
      </c>
      <c r="F546" s="217" t="s">
        <v>27</v>
      </c>
      <c r="G546" s="221">
        <v>1000</v>
      </c>
      <c r="H546" s="221">
        <v>13545472582</v>
      </c>
      <c r="I546" s="217" t="s">
        <v>370</v>
      </c>
      <c r="J546" s="233" t="s">
        <v>285</v>
      </c>
      <c r="K546" s="234" t="s">
        <v>371</v>
      </c>
      <c r="L546" s="220" t="s">
        <v>1000</v>
      </c>
      <c r="M546" s="235">
        <v>0</v>
      </c>
      <c r="N546" s="235"/>
      <c r="O546" s="235"/>
      <c r="P546" s="235"/>
      <c r="Q546" s="234" t="s">
        <v>31</v>
      </c>
      <c r="R546" s="249">
        <v>43902</v>
      </c>
      <c r="S546" s="8" t="s">
        <v>1002</v>
      </c>
      <c r="T546" s="6"/>
      <c r="U546" s="6"/>
      <c r="V546" s="6"/>
      <c r="W546" s="6"/>
      <c r="X546" s="6"/>
      <c r="Y546" s="6"/>
      <c r="Z546" s="6"/>
      <c r="AA546" s="6"/>
      <c r="AB546" s="6"/>
    </row>
    <row r="547" ht="18" customHeight="1" spans="2:28">
      <c r="B547" s="220" t="s">
        <v>1003</v>
      </c>
      <c r="C547" s="217">
        <v>208487261</v>
      </c>
      <c r="D547" s="217" t="s">
        <v>1004</v>
      </c>
      <c r="E547" s="217">
        <v>16741725505</v>
      </c>
      <c r="F547" s="217" t="s">
        <v>27</v>
      </c>
      <c r="G547" s="221">
        <v>1000</v>
      </c>
      <c r="H547" s="221">
        <v>13545472582</v>
      </c>
      <c r="I547" s="217" t="s">
        <v>370</v>
      </c>
      <c r="J547" s="233" t="s">
        <v>285</v>
      </c>
      <c r="K547" s="234" t="s">
        <v>371</v>
      </c>
      <c r="L547" s="220" t="s">
        <v>1003</v>
      </c>
      <c r="M547" s="235">
        <v>0</v>
      </c>
      <c r="N547" s="235"/>
      <c r="O547" s="235"/>
      <c r="P547" s="235"/>
      <c r="Q547" s="234" t="s">
        <v>31</v>
      </c>
      <c r="R547" s="249">
        <v>43902</v>
      </c>
      <c r="S547" s="8" t="s">
        <v>1005</v>
      </c>
      <c r="T547" s="6"/>
      <c r="U547" s="6"/>
      <c r="V547" s="6"/>
      <c r="W547" s="6"/>
      <c r="X547" s="6"/>
      <c r="Y547" s="6"/>
      <c r="Z547" s="6"/>
      <c r="AA547" s="6"/>
      <c r="AB547" s="6"/>
    </row>
    <row r="548" ht="18" customHeight="1" spans="2:28">
      <c r="B548" s="216" t="s">
        <v>1006</v>
      </c>
      <c r="C548" s="217">
        <v>190348641</v>
      </c>
      <c r="D548" s="217" t="s">
        <v>1007</v>
      </c>
      <c r="E548" s="217">
        <v>16741725468</v>
      </c>
      <c r="F548" s="217" t="s">
        <v>27</v>
      </c>
      <c r="G548" s="217">
        <v>1000</v>
      </c>
      <c r="H548" s="217">
        <v>13545472582</v>
      </c>
      <c r="I548" s="217" t="s">
        <v>370</v>
      </c>
      <c r="J548" s="227" t="s">
        <v>285</v>
      </c>
      <c r="K548" s="234" t="s">
        <v>371</v>
      </c>
      <c r="L548" s="216" t="s">
        <v>1006</v>
      </c>
      <c r="M548" s="235">
        <v>0</v>
      </c>
      <c r="N548" s="235"/>
      <c r="O548" s="235"/>
      <c r="P548" s="235"/>
      <c r="Q548" s="234" t="s">
        <v>31</v>
      </c>
      <c r="R548" s="249">
        <v>43902</v>
      </c>
      <c r="S548" s="8" t="s">
        <v>1008</v>
      </c>
      <c r="T548" s="6"/>
      <c r="U548" s="6"/>
      <c r="V548" s="6"/>
      <c r="W548" s="6"/>
      <c r="X548" s="6"/>
      <c r="Y548" s="6"/>
      <c r="Z548" s="6"/>
      <c r="AA548" s="6"/>
      <c r="AB548" s="6"/>
    </row>
    <row r="549" ht="18" customHeight="1" spans="2:28">
      <c r="B549" s="222" t="s">
        <v>1009</v>
      </c>
      <c r="C549" s="217">
        <v>798295988</v>
      </c>
      <c r="D549" s="217" t="s">
        <v>1010</v>
      </c>
      <c r="E549" s="217">
        <v>16572204407</v>
      </c>
      <c r="F549" s="217" t="s">
        <v>27</v>
      </c>
      <c r="G549" s="221">
        <v>1000</v>
      </c>
      <c r="H549" s="221">
        <v>17720254512</v>
      </c>
      <c r="I549" s="217" t="s">
        <v>253</v>
      </c>
      <c r="J549" s="236" t="s">
        <v>103</v>
      </c>
      <c r="K549" s="234" t="s">
        <v>254</v>
      </c>
      <c r="L549" s="222" t="s">
        <v>1009</v>
      </c>
      <c r="M549" s="235">
        <v>0</v>
      </c>
      <c r="N549" s="235"/>
      <c r="O549" s="235"/>
      <c r="P549" s="235"/>
      <c r="Q549" s="234" t="s">
        <v>31</v>
      </c>
      <c r="R549" s="249">
        <v>43902</v>
      </c>
      <c r="S549" s="8" t="s">
        <v>1011</v>
      </c>
      <c r="T549" s="6"/>
      <c r="U549" s="6"/>
      <c r="V549" s="6"/>
      <c r="W549" s="6"/>
      <c r="X549" s="6"/>
      <c r="Y549" s="6"/>
      <c r="Z549" s="6"/>
      <c r="AA549" s="6"/>
      <c r="AB549" s="6"/>
    </row>
    <row r="550" ht="18" customHeight="1" spans="2:28">
      <c r="B550" s="222" t="s">
        <v>1012</v>
      </c>
      <c r="C550" s="217">
        <v>678489800</v>
      </c>
      <c r="D550" s="217" t="s">
        <v>1013</v>
      </c>
      <c r="E550" s="217">
        <v>17192714356</v>
      </c>
      <c r="F550" s="217" t="s">
        <v>27</v>
      </c>
      <c r="G550" s="221">
        <v>1000</v>
      </c>
      <c r="H550" s="221">
        <v>18872118075</v>
      </c>
      <c r="I550" s="217" t="s">
        <v>389</v>
      </c>
      <c r="J550" s="237" t="s">
        <v>170</v>
      </c>
      <c r="K550" s="234" t="s">
        <v>390</v>
      </c>
      <c r="L550" s="222" t="s">
        <v>1012</v>
      </c>
      <c r="M550" s="235">
        <v>0</v>
      </c>
      <c r="N550" s="235"/>
      <c r="O550" s="235"/>
      <c r="P550" s="235"/>
      <c r="Q550" s="234" t="s">
        <v>31</v>
      </c>
      <c r="R550" s="249">
        <v>43913</v>
      </c>
      <c r="S550" s="8" t="s">
        <v>980</v>
      </c>
      <c r="T550" s="6"/>
      <c r="U550" s="6"/>
      <c r="V550" s="6"/>
      <c r="W550" s="6"/>
      <c r="X550" s="6"/>
      <c r="Y550" s="6"/>
      <c r="Z550" s="6"/>
      <c r="AA550" s="6"/>
      <c r="AB550" s="6"/>
    </row>
    <row r="551" ht="18" customHeight="1" spans="2:28">
      <c r="B551" s="218" t="s">
        <v>1014</v>
      </c>
      <c r="C551" s="217">
        <v>317752392</v>
      </c>
      <c r="D551" s="217" t="s">
        <v>1015</v>
      </c>
      <c r="E551" s="217">
        <v>17192714484</v>
      </c>
      <c r="F551" s="217" t="s">
        <v>27</v>
      </c>
      <c r="G551" s="217">
        <v>1000</v>
      </c>
      <c r="H551" s="217">
        <v>18872118075</v>
      </c>
      <c r="I551" s="217" t="s">
        <v>389</v>
      </c>
      <c r="J551" s="238" t="s">
        <v>29</v>
      </c>
      <c r="K551" s="219" t="s">
        <v>390</v>
      </c>
      <c r="L551" s="218" t="s">
        <v>1014</v>
      </c>
      <c r="M551" s="235">
        <v>0</v>
      </c>
      <c r="N551" s="235"/>
      <c r="O551" s="235"/>
      <c r="P551" s="235"/>
      <c r="Q551" s="234" t="s">
        <v>31</v>
      </c>
      <c r="R551" s="249">
        <v>43920</v>
      </c>
      <c r="S551" s="8" t="s">
        <v>1008</v>
      </c>
      <c r="T551" s="6"/>
      <c r="U551" s="6"/>
      <c r="V551" s="6"/>
      <c r="W551" s="6"/>
      <c r="X551" s="6"/>
      <c r="Y551" s="6"/>
      <c r="Z551" s="6"/>
      <c r="AA551" s="6"/>
      <c r="AB551" s="6"/>
    </row>
    <row r="552" ht="18" customHeight="1" spans="2:28">
      <c r="B552" s="222" t="s">
        <v>1016</v>
      </c>
      <c r="C552" s="217">
        <v>448197054</v>
      </c>
      <c r="D552" s="217" t="s">
        <v>1017</v>
      </c>
      <c r="E552" s="217">
        <v>16741725524</v>
      </c>
      <c r="F552" s="217" t="s">
        <v>27</v>
      </c>
      <c r="G552" s="221">
        <v>1000</v>
      </c>
      <c r="H552" s="221">
        <v>18327671812</v>
      </c>
      <c r="I552" s="217" t="s">
        <v>247</v>
      </c>
      <c r="J552" s="236" t="s">
        <v>103</v>
      </c>
      <c r="K552" s="234" t="s">
        <v>298</v>
      </c>
      <c r="L552" s="222" t="s">
        <v>1016</v>
      </c>
      <c r="M552" s="235">
        <v>0</v>
      </c>
      <c r="N552" s="235"/>
      <c r="O552" s="235"/>
      <c r="P552" s="235"/>
      <c r="Q552" s="234" t="s">
        <v>31</v>
      </c>
      <c r="R552" s="249">
        <v>43900</v>
      </c>
      <c r="S552" s="8" t="s">
        <v>980</v>
      </c>
      <c r="T552" s="6"/>
      <c r="U552" s="6"/>
      <c r="V552" s="6"/>
      <c r="W552" s="6"/>
      <c r="X552" s="6"/>
      <c r="Y552" s="6"/>
      <c r="Z552" s="6"/>
      <c r="AA552" s="6"/>
      <c r="AB552" s="6"/>
    </row>
    <row r="553" ht="18" customHeight="1" spans="2:28">
      <c r="B553" s="222" t="s">
        <v>1018</v>
      </c>
      <c r="C553" s="219" t="s">
        <v>1019</v>
      </c>
      <c r="D553" s="219" t="s">
        <v>1020</v>
      </c>
      <c r="E553" s="217">
        <v>16741725258</v>
      </c>
      <c r="F553" s="217" t="s">
        <v>27</v>
      </c>
      <c r="G553" s="221">
        <v>1000</v>
      </c>
      <c r="H553" s="221">
        <v>13545445297</v>
      </c>
      <c r="I553" s="217" t="s">
        <v>313</v>
      </c>
      <c r="J553" s="239" t="s">
        <v>29</v>
      </c>
      <c r="K553" s="234" t="s">
        <v>314</v>
      </c>
      <c r="L553" s="222" t="s">
        <v>1018</v>
      </c>
      <c r="M553" s="235">
        <v>0.01</v>
      </c>
      <c r="N553" s="235"/>
      <c r="O553" s="235"/>
      <c r="P553" s="235"/>
      <c r="Q553" s="234" t="s">
        <v>31</v>
      </c>
      <c r="R553" s="249">
        <v>43900</v>
      </c>
      <c r="S553" s="8" t="s">
        <v>980</v>
      </c>
      <c r="T553" s="6"/>
      <c r="U553" s="6"/>
      <c r="V553" s="6"/>
      <c r="W553" s="6"/>
      <c r="X553" s="6"/>
      <c r="Y553" s="6"/>
      <c r="Z553" s="6"/>
      <c r="AA553" s="6"/>
      <c r="AB553" s="6"/>
    </row>
    <row r="554" ht="18" customHeight="1" spans="2:28">
      <c r="B554" s="222" t="s">
        <v>1021</v>
      </c>
      <c r="C554" s="217">
        <v>373731697</v>
      </c>
      <c r="D554" s="217" t="s">
        <v>1022</v>
      </c>
      <c r="E554" s="217">
        <v>16741725278</v>
      </c>
      <c r="F554" s="217" t="s">
        <v>27</v>
      </c>
      <c r="G554" s="221">
        <v>1000</v>
      </c>
      <c r="H554" s="221">
        <v>13545445297</v>
      </c>
      <c r="I554" s="217" t="s">
        <v>313</v>
      </c>
      <c r="J554" s="233" t="s">
        <v>285</v>
      </c>
      <c r="K554" s="234" t="s">
        <v>314</v>
      </c>
      <c r="L554" s="222" t="s">
        <v>1021</v>
      </c>
      <c r="M554" s="235">
        <v>0</v>
      </c>
      <c r="N554" s="235"/>
      <c r="O554" s="235"/>
      <c r="P554" s="235"/>
      <c r="Q554" s="234" t="s">
        <v>31</v>
      </c>
      <c r="R554" s="249">
        <v>43901</v>
      </c>
      <c r="S554" s="8" t="s">
        <v>980</v>
      </c>
      <c r="T554" s="6"/>
      <c r="U554" s="6"/>
      <c r="V554" s="6"/>
      <c r="W554" s="6"/>
      <c r="X554" s="6"/>
      <c r="Y554" s="6"/>
      <c r="Z554" s="6"/>
      <c r="AA554" s="6"/>
      <c r="AB554" s="6"/>
    </row>
    <row r="555" ht="18" customHeight="1" spans="2:28">
      <c r="B555" s="223" t="s">
        <v>1023</v>
      </c>
      <c r="C555" s="224">
        <v>685840360</v>
      </c>
      <c r="D555" s="224" t="s">
        <v>1024</v>
      </c>
      <c r="E555" s="224">
        <v>17136866507</v>
      </c>
      <c r="F555" s="224" t="s">
        <v>107</v>
      </c>
      <c r="G555" s="224">
        <v>1000</v>
      </c>
      <c r="H555" s="224">
        <v>17665435181</v>
      </c>
      <c r="I555" s="224" t="s">
        <v>988</v>
      </c>
      <c r="J555" s="240" t="s">
        <v>103</v>
      </c>
      <c r="K555" s="226" t="s">
        <v>989</v>
      </c>
      <c r="L555" s="223" t="s">
        <v>1023</v>
      </c>
      <c r="M555" s="241">
        <v>0.3</v>
      </c>
      <c r="N555" s="241"/>
      <c r="O555" s="241"/>
      <c r="P555" s="241"/>
      <c r="Q555" s="241" t="s">
        <v>31</v>
      </c>
      <c r="R555" s="250">
        <v>43910</v>
      </c>
      <c r="S555" s="87" t="s">
        <v>1025</v>
      </c>
      <c r="T555" s="6"/>
      <c r="U555" s="6"/>
      <c r="V555" s="6"/>
      <c r="W555" s="6"/>
      <c r="X555" s="6"/>
      <c r="Y555" s="6"/>
      <c r="Z555" s="6"/>
      <c r="AA555" s="6"/>
      <c r="AB555" s="6"/>
    </row>
    <row r="556" ht="18" customHeight="1" spans="2:28">
      <c r="B556" s="223" t="s">
        <v>1026</v>
      </c>
      <c r="C556" s="224">
        <v>659619483</v>
      </c>
      <c r="D556" s="224" t="s">
        <v>1027</v>
      </c>
      <c r="E556" s="224">
        <v>17136866718</v>
      </c>
      <c r="F556" s="224" t="s">
        <v>107</v>
      </c>
      <c r="G556" s="224">
        <v>1000</v>
      </c>
      <c r="H556" s="224">
        <v>17665435181</v>
      </c>
      <c r="I556" s="224" t="s">
        <v>988</v>
      </c>
      <c r="J556" s="240" t="s">
        <v>103</v>
      </c>
      <c r="K556" s="226" t="s">
        <v>989</v>
      </c>
      <c r="L556" s="223" t="s">
        <v>1026</v>
      </c>
      <c r="M556" s="241">
        <v>0.88</v>
      </c>
      <c r="N556" s="241"/>
      <c r="O556" s="241"/>
      <c r="P556" s="241"/>
      <c r="Q556" s="241" t="s">
        <v>31</v>
      </c>
      <c r="R556" s="250">
        <v>43910</v>
      </c>
      <c r="S556" s="87" t="s">
        <v>1025</v>
      </c>
      <c r="T556" s="6"/>
      <c r="U556" s="6"/>
      <c r="V556" s="6"/>
      <c r="W556" s="6"/>
      <c r="X556" s="6"/>
      <c r="Y556" s="6"/>
      <c r="Z556" s="6"/>
      <c r="AA556" s="6"/>
      <c r="AB556" s="6"/>
    </row>
    <row r="557" ht="18" customHeight="1" spans="2:28">
      <c r="B557" s="223" t="s">
        <v>1028</v>
      </c>
      <c r="C557" s="224">
        <v>699138387</v>
      </c>
      <c r="D557" s="224" t="s">
        <v>1029</v>
      </c>
      <c r="E557" s="224">
        <v>17192710821</v>
      </c>
      <c r="F557" s="224" t="s">
        <v>27</v>
      </c>
      <c r="G557" s="224">
        <v>1000</v>
      </c>
      <c r="H557" s="224">
        <v>13545476959</v>
      </c>
      <c r="I557" s="224" t="s">
        <v>265</v>
      </c>
      <c r="J557" s="242" t="s">
        <v>109</v>
      </c>
      <c r="K557" s="226" t="s">
        <v>266</v>
      </c>
      <c r="L557" s="223" t="s">
        <v>1028</v>
      </c>
      <c r="M557" s="241">
        <v>0</v>
      </c>
      <c r="N557" s="241"/>
      <c r="O557" s="241"/>
      <c r="P557" s="241"/>
      <c r="Q557" s="226" t="s">
        <v>31</v>
      </c>
      <c r="R557" s="250">
        <v>43910</v>
      </c>
      <c r="S557" s="129" t="s">
        <v>1030</v>
      </c>
      <c r="T557" s="6"/>
      <c r="U557" s="6"/>
      <c r="V557" s="6"/>
      <c r="W557" s="6"/>
      <c r="X557" s="6"/>
      <c r="Y557" s="6"/>
      <c r="Z557" s="6"/>
      <c r="AA557" s="6"/>
      <c r="AB557" s="6"/>
    </row>
    <row r="558" ht="18" customHeight="1" spans="2:28">
      <c r="B558" s="223" t="s">
        <v>1031</v>
      </c>
      <c r="C558" s="224">
        <v>509326095</v>
      </c>
      <c r="D558" s="224" t="s">
        <v>1032</v>
      </c>
      <c r="E558" s="224">
        <v>17192710831</v>
      </c>
      <c r="F558" s="224" t="s">
        <v>27</v>
      </c>
      <c r="G558" s="224">
        <v>1000</v>
      </c>
      <c r="H558" s="224">
        <v>13545476959</v>
      </c>
      <c r="I558" s="224" t="s">
        <v>265</v>
      </c>
      <c r="J558" s="242" t="s">
        <v>109</v>
      </c>
      <c r="K558" s="226" t="s">
        <v>266</v>
      </c>
      <c r="L558" s="223" t="s">
        <v>1031</v>
      </c>
      <c r="M558" s="241">
        <v>0</v>
      </c>
      <c r="N558" s="241"/>
      <c r="O558" s="241"/>
      <c r="P558" s="241"/>
      <c r="Q558" s="226" t="s">
        <v>31</v>
      </c>
      <c r="R558" s="250">
        <v>43910</v>
      </c>
      <c r="S558" s="129" t="s">
        <v>1030</v>
      </c>
      <c r="T558" s="6"/>
      <c r="U558" s="6"/>
      <c r="V558" s="6"/>
      <c r="W558" s="6"/>
      <c r="X558" s="6"/>
      <c r="Y558" s="6"/>
      <c r="Z558" s="6"/>
      <c r="AA558" s="6"/>
      <c r="AB558" s="6"/>
    </row>
    <row r="559" ht="18" customHeight="1" spans="2:28">
      <c r="B559" s="223" t="s">
        <v>1033</v>
      </c>
      <c r="C559" s="224">
        <v>390578471</v>
      </c>
      <c r="D559" s="224" t="s">
        <v>1034</v>
      </c>
      <c r="E559" s="224">
        <v>17192711424</v>
      </c>
      <c r="F559" s="224" t="s">
        <v>27</v>
      </c>
      <c r="G559" s="224">
        <v>1000</v>
      </c>
      <c r="H559" s="224">
        <v>13545476959</v>
      </c>
      <c r="I559" s="224" t="s">
        <v>265</v>
      </c>
      <c r="J559" s="240" t="s">
        <v>103</v>
      </c>
      <c r="K559" s="226" t="s">
        <v>266</v>
      </c>
      <c r="L559" s="223" t="s">
        <v>1033</v>
      </c>
      <c r="M559" s="241">
        <v>0</v>
      </c>
      <c r="N559" s="241"/>
      <c r="O559" s="241"/>
      <c r="P559" s="241"/>
      <c r="Q559" s="226" t="s">
        <v>31</v>
      </c>
      <c r="R559" s="250">
        <v>43910</v>
      </c>
      <c r="S559" s="129" t="s">
        <v>1030</v>
      </c>
      <c r="T559" s="6"/>
      <c r="U559" s="6"/>
      <c r="V559" s="1"/>
      <c r="W559" s="6"/>
      <c r="X559" s="6"/>
      <c r="Y559" s="6"/>
      <c r="Z559" s="6"/>
      <c r="AA559" s="6"/>
      <c r="AB559" s="6"/>
    </row>
    <row r="560" ht="18" customHeight="1" spans="2:28">
      <c r="B560" s="223" t="s">
        <v>1035</v>
      </c>
      <c r="C560" s="224">
        <v>402849151</v>
      </c>
      <c r="D560" s="224" t="s">
        <v>1036</v>
      </c>
      <c r="E560" s="224">
        <v>17192715396</v>
      </c>
      <c r="F560" s="224" t="s">
        <v>27</v>
      </c>
      <c r="G560" s="224">
        <v>1000</v>
      </c>
      <c r="H560" s="224">
        <v>18672882330</v>
      </c>
      <c r="I560" s="224" t="s">
        <v>361</v>
      </c>
      <c r="J560" s="242" t="s">
        <v>109</v>
      </c>
      <c r="K560" s="226" t="s">
        <v>362</v>
      </c>
      <c r="L560" s="223" t="s">
        <v>1035</v>
      </c>
      <c r="M560" s="241">
        <v>0</v>
      </c>
      <c r="N560" s="243"/>
      <c r="O560" s="243"/>
      <c r="P560" s="241"/>
      <c r="Q560" s="226" t="s">
        <v>31</v>
      </c>
      <c r="R560" s="250">
        <v>43910</v>
      </c>
      <c r="S560" s="129" t="s">
        <v>1037</v>
      </c>
      <c r="T560" s="6"/>
      <c r="U560" s="6"/>
      <c r="V560" s="1"/>
      <c r="W560" s="6"/>
      <c r="X560" s="6"/>
      <c r="Y560" s="6"/>
      <c r="Z560" s="6"/>
      <c r="AA560" s="6"/>
      <c r="AB560" s="6"/>
    </row>
    <row r="561" ht="18" customHeight="1" spans="2:28">
      <c r="B561" s="223" t="s">
        <v>1038</v>
      </c>
      <c r="C561" s="224">
        <v>516834208</v>
      </c>
      <c r="D561" s="224" t="s">
        <v>1039</v>
      </c>
      <c r="E561" s="224">
        <v>17192715428</v>
      </c>
      <c r="F561" s="224" t="s">
        <v>27</v>
      </c>
      <c r="G561" s="224">
        <v>1000</v>
      </c>
      <c r="H561" s="224">
        <v>18672882330</v>
      </c>
      <c r="I561" s="224" t="s">
        <v>361</v>
      </c>
      <c r="J561" s="242" t="s">
        <v>109</v>
      </c>
      <c r="K561" s="226" t="s">
        <v>362</v>
      </c>
      <c r="L561" s="223" t="s">
        <v>1038</v>
      </c>
      <c r="M561" s="241">
        <v>0</v>
      </c>
      <c r="N561" s="241"/>
      <c r="O561" s="241"/>
      <c r="P561" s="241"/>
      <c r="Q561" s="226" t="s">
        <v>31</v>
      </c>
      <c r="R561" s="250">
        <v>43910</v>
      </c>
      <c r="S561" s="129" t="s">
        <v>1030</v>
      </c>
      <c r="T561" s="6"/>
      <c r="U561" s="6"/>
      <c r="V561" s="6"/>
      <c r="W561" s="6"/>
      <c r="X561" s="6"/>
      <c r="Y561" s="6"/>
      <c r="Z561" s="6"/>
      <c r="AA561" s="6"/>
      <c r="AB561" s="6"/>
    </row>
    <row r="562" ht="18" customHeight="1" spans="2:28">
      <c r="B562" s="223" t="s">
        <v>1040</v>
      </c>
      <c r="C562" s="224">
        <v>126621449</v>
      </c>
      <c r="D562" s="224" t="s">
        <v>1041</v>
      </c>
      <c r="E562" s="224">
        <v>17192715514</v>
      </c>
      <c r="F562" s="224" t="s">
        <v>27</v>
      </c>
      <c r="G562" s="224">
        <v>1000</v>
      </c>
      <c r="H562" s="224">
        <v>18672882330</v>
      </c>
      <c r="I562" s="224" t="s">
        <v>361</v>
      </c>
      <c r="J562" s="242" t="s">
        <v>109</v>
      </c>
      <c r="K562" s="226" t="s">
        <v>362</v>
      </c>
      <c r="L562" s="223" t="s">
        <v>1040</v>
      </c>
      <c r="M562" s="241">
        <v>0</v>
      </c>
      <c r="N562" s="241"/>
      <c r="O562" s="241"/>
      <c r="P562" s="241"/>
      <c r="Q562" s="226" t="s">
        <v>31</v>
      </c>
      <c r="R562" s="250">
        <v>43910</v>
      </c>
      <c r="S562" s="129" t="s">
        <v>1030</v>
      </c>
      <c r="T562" s="6"/>
      <c r="U562" s="6"/>
      <c r="V562" s="6"/>
      <c r="W562" s="6"/>
      <c r="X562" s="6"/>
      <c r="Y562" s="6"/>
      <c r="Z562" s="6"/>
      <c r="AA562" s="6"/>
      <c r="AB562" s="6"/>
    </row>
    <row r="563" ht="18" customHeight="1" spans="2:28">
      <c r="B563" s="223" t="s">
        <v>1042</v>
      </c>
      <c r="C563" s="224">
        <v>823853406</v>
      </c>
      <c r="D563" s="224" t="s">
        <v>1043</v>
      </c>
      <c r="E563" s="224">
        <v>17192715157</v>
      </c>
      <c r="F563" s="224" t="s">
        <v>27</v>
      </c>
      <c r="G563" s="224">
        <v>1000</v>
      </c>
      <c r="H563" s="224">
        <v>18672882330</v>
      </c>
      <c r="I563" s="224" t="s">
        <v>361</v>
      </c>
      <c r="J563" s="244" t="s">
        <v>367</v>
      </c>
      <c r="K563" s="226" t="s">
        <v>362</v>
      </c>
      <c r="L563" s="223" t="s">
        <v>1042</v>
      </c>
      <c r="M563" s="241">
        <v>0</v>
      </c>
      <c r="N563" s="241"/>
      <c r="O563" s="241"/>
      <c r="P563" s="241"/>
      <c r="Q563" s="226" t="s">
        <v>31</v>
      </c>
      <c r="R563" s="250">
        <v>43910</v>
      </c>
      <c r="S563" s="129" t="s">
        <v>1030</v>
      </c>
      <c r="T563" s="6"/>
      <c r="U563" s="6"/>
      <c r="V563" s="6"/>
      <c r="W563" s="6"/>
      <c r="X563" s="6"/>
      <c r="Y563" s="6"/>
      <c r="Z563" s="6"/>
      <c r="AA563" s="6"/>
      <c r="AB563" s="6"/>
    </row>
    <row r="564" ht="18" customHeight="1" spans="2:28">
      <c r="B564" s="223" t="s">
        <v>1044</v>
      </c>
      <c r="C564" s="224">
        <v>673566175</v>
      </c>
      <c r="D564" s="224" t="s">
        <v>1045</v>
      </c>
      <c r="E564" s="224">
        <v>17192715016</v>
      </c>
      <c r="F564" s="224" t="s">
        <v>27</v>
      </c>
      <c r="G564" s="224">
        <v>1000</v>
      </c>
      <c r="H564" s="224">
        <v>18672882330</v>
      </c>
      <c r="I564" s="224" t="s">
        <v>361</v>
      </c>
      <c r="J564" s="244" t="s">
        <v>367</v>
      </c>
      <c r="K564" s="226" t="s">
        <v>362</v>
      </c>
      <c r="L564" s="223" t="s">
        <v>1044</v>
      </c>
      <c r="M564" s="241">
        <v>0</v>
      </c>
      <c r="N564" s="241"/>
      <c r="O564" s="241"/>
      <c r="P564" s="241"/>
      <c r="Q564" s="226" t="s">
        <v>31</v>
      </c>
      <c r="R564" s="250">
        <v>43910</v>
      </c>
      <c r="S564" s="129" t="s">
        <v>1030</v>
      </c>
      <c r="T564" s="6"/>
      <c r="U564" s="6"/>
      <c r="V564" s="6"/>
      <c r="W564" s="6"/>
      <c r="X564" s="6"/>
      <c r="Y564" s="6"/>
      <c r="Z564" s="6"/>
      <c r="AA564" s="6"/>
      <c r="AB564" s="6"/>
    </row>
    <row r="565" ht="18" customHeight="1" spans="2:28">
      <c r="B565" s="223" t="s">
        <v>1046</v>
      </c>
      <c r="C565" s="224">
        <v>684049329</v>
      </c>
      <c r="D565" s="224" t="s">
        <v>1047</v>
      </c>
      <c r="E565" s="224">
        <v>17192714971</v>
      </c>
      <c r="F565" s="224" t="s">
        <v>27</v>
      </c>
      <c r="G565" s="224">
        <v>1000</v>
      </c>
      <c r="H565" s="224">
        <v>18672882330</v>
      </c>
      <c r="I565" s="224" t="s">
        <v>361</v>
      </c>
      <c r="J565" s="244" t="s">
        <v>367</v>
      </c>
      <c r="K565" s="226" t="s">
        <v>362</v>
      </c>
      <c r="L565" s="223" t="s">
        <v>1046</v>
      </c>
      <c r="M565" s="241">
        <v>0</v>
      </c>
      <c r="N565" s="241"/>
      <c r="O565" s="241"/>
      <c r="P565" s="241"/>
      <c r="Q565" s="226" t="s">
        <v>31</v>
      </c>
      <c r="R565" s="250">
        <v>43910</v>
      </c>
      <c r="S565" s="129" t="s">
        <v>1030</v>
      </c>
      <c r="T565" s="6"/>
      <c r="U565" s="6"/>
      <c r="V565" s="6"/>
      <c r="W565" s="6"/>
      <c r="X565" s="6"/>
      <c r="Y565" s="6"/>
      <c r="Z565" s="6"/>
      <c r="AA565" s="6"/>
      <c r="AB565" s="6"/>
    </row>
    <row r="566" ht="18" customHeight="1" spans="2:28">
      <c r="B566" s="223" t="s">
        <v>1048</v>
      </c>
      <c r="C566" s="224">
        <v>385529365</v>
      </c>
      <c r="D566" s="224" t="s">
        <v>1049</v>
      </c>
      <c r="E566" s="224">
        <v>17192714967</v>
      </c>
      <c r="F566" s="224" t="s">
        <v>27</v>
      </c>
      <c r="G566" s="224">
        <v>1000</v>
      </c>
      <c r="H566" s="224">
        <v>18672882330</v>
      </c>
      <c r="I566" s="224" t="s">
        <v>361</v>
      </c>
      <c r="J566" s="244" t="s">
        <v>367</v>
      </c>
      <c r="K566" s="226" t="s">
        <v>362</v>
      </c>
      <c r="L566" s="223" t="s">
        <v>1048</v>
      </c>
      <c r="M566" s="241">
        <v>0</v>
      </c>
      <c r="N566" s="241"/>
      <c r="O566" s="241"/>
      <c r="P566" s="241"/>
      <c r="Q566" s="226" t="s">
        <v>31</v>
      </c>
      <c r="R566" s="250">
        <v>43923</v>
      </c>
      <c r="S566" s="129" t="s">
        <v>1030</v>
      </c>
      <c r="T566" s="6"/>
      <c r="U566" s="6"/>
      <c r="V566" s="6"/>
      <c r="W566" s="6"/>
      <c r="X566" s="6"/>
      <c r="Y566" s="6"/>
      <c r="Z566" s="6"/>
      <c r="AA566" s="6"/>
      <c r="AB566" s="6"/>
    </row>
    <row r="567" ht="18" customHeight="1" spans="2:28">
      <c r="B567" s="223" t="s">
        <v>1050</v>
      </c>
      <c r="C567" s="224">
        <v>661247668</v>
      </c>
      <c r="D567" s="224" t="s">
        <v>1051</v>
      </c>
      <c r="E567" s="224">
        <v>17192714577</v>
      </c>
      <c r="F567" s="224" t="s">
        <v>27</v>
      </c>
      <c r="G567" s="224">
        <v>1000</v>
      </c>
      <c r="H567" s="224">
        <v>18672882330</v>
      </c>
      <c r="I567" s="224" t="s">
        <v>361</v>
      </c>
      <c r="J567" s="244" t="s">
        <v>367</v>
      </c>
      <c r="K567" s="226" t="s">
        <v>362</v>
      </c>
      <c r="L567" s="223" t="s">
        <v>1050</v>
      </c>
      <c r="M567" s="241">
        <v>0</v>
      </c>
      <c r="N567" s="241"/>
      <c r="O567" s="241"/>
      <c r="P567" s="241"/>
      <c r="Q567" s="226" t="s">
        <v>31</v>
      </c>
      <c r="R567" s="250">
        <v>43910</v>
      </c>
      <c r="S567" s="129" t="s">
        <v>1030</v>
      </c>
      <c r="T567" s="6"/>
      <c r="U567" s="6"/>
      <c r="V567" s="6"/>
      <c r="W567" s="6"/>
      <c r="X567" s="6"/>
      <c r="Y567" s="6"/>
      <c r="Z567" s="6"/>
      <c r="AA567" s="6"/>
      <c r="AB567" s="6"/>
    </row>
    <row r="568" ht="18" customHeight="1" spans="2:28">
      <c r="B568" s="225" t="s">
        <v>1058</v>
      </c>
      <c r="C568" s="224">
        <v>318404956</v>
      </c>
      <c r="D568" s="224" t="s">
        <v>1059</v>
      </c>
      <c r="E568" s="224">
        <v>16741725492</v>
      </c>
      <c r="F568" s="224" t="s">
        <v>27</v>
      </c>
      <c r="G568" s="224">
        <v>1000</v>
      </c>
      <c r="H568" s="224">
        <v>13545472582</v>
      </c>
      <c r="I568" s="224" t="s">
        <v>370</v>
      </c>
      <c r="J568" s="245" t="s">
        <v>285</v>
      </c>
      <c r="K568" s="226" t="s">
        <v>371</v>
      </c>
      <c r="L568" s="225" t="s">
        <v>1058</v>
      </c>
      <c r="M568" s="241">
        <v>0</v>
      </c>
      <c r="N568" s="243"/>
      <c r="O568" s="243"/>
      <c r="P568" s="241"/>
      <c r="Q568" s="226" t="s">
        <v>31</v>
      </c>
      <c r="R568" s="250">
        <v>43894</v>
      </c>
      <c r="S568" s="129" t="s">
        <v>1060</v>
      </c>
      <c r="T568" s="6"/>
      <c r="U568" s="6"/>
      <c r="V568" s="6"/>
      <c r="W568" s="6"/>
      <c r="X568" s="6"/>
      <c r="Y568" s="6"/>
      <c r="Z568" s="6"/>
      <c r="AA568" s="6"/>
      <c r="AB568" s="6"/>
    </row>
    <row r="569" ht="18" customHeight="1" spans="2:28">
      <c r="B569" s="225" t="s">
        <v>1063</v>
      </c>
      <c r="C569" s="224">
        <v>414496131</v>
      </c>
      <c r="D569" s="224" t="s">
        <v>1064</v>
      </c>
      <c r="E569" s="224">
        <v>16741725497</v>
      </c>
      <c r="F569" s="224" t="s">
        <v>27</v>
      </c>
      <c r="G569" s="224">
        <v>1000</v>
      </c>
      <c r="H569" s="224">
        <v>13545472582</v>
      </c>
      <c r="I569" s="224" t="s">
        <v>370</v>
      </c>
      <c r="J569" s="245" t="s">
        <v>285</v>
      </c>
      <c r="K569" s="226" t="s">
        <v>371</v>
      </c>
      <c r="L569" s="225" t="s">
        <v>1063</v>
      </c>
      <c r="M569" s="241">
        <v>0</v>
      </c>
      <c r="N569" s="241"/>
      <c r="O569" s="241"/>
      <c r="P569" s="241"/>
      <c r="Q569" s="226" t="s">
        <v>31</v>
      </c>
      <c r="R569" s="250">
        <v>43894</v>
      </c>
      <c r="S569" s="129" t="s">
        <v>1030</v>
      </c>
      <c r="T569" s="6"/>
      <c r="U569" s="6"/>
      <c r="V569" s="6"/>
      <c r="W569" s="6"/>
      <c r="X569" s="6"/>
      <c r="Y569" s="6"/>
      <c r="Z569" s="6"/>
      <c r="AA569" s="6"/>
      <c r="AB569" s="6"/>
    </row>
    <row r="570" ht="18" customHeight="1" spans="2:28">
      <c r="B570" s="223" t="s">
        <v>1079</v>
      </c>
      <c r="C570" s="224">
        <v>494916572</v>
      </c>
      <c r="D570" s="224" t="s">
        <v>1080</v>
      </c>
      <c r="E570" s="224">
        <v>17038923486</v>
      </c>
      <c r="F570" s="224" t="s">
        <v>27</v>
      </c>
      <c r="G570" s="224">
        <v>1000</v>
      </c>
      <c r="H570" s="224">
        <v>17720254512</v>
      </c>
      <c r="I570" s="224" t="s">
        <v>253</v>
      </c>
      <c r="J570" s="246" t="s">
        <v>294</v>
      </c>
      <c r="K570" s="226" t="s">
        <v>254</v>
      </c>
      <c r="L570" s="223" t="s">
        <v>1079</v>
      </c>
      <c r="M570" s="241">
        <v>0</v>
      </c>
      <c r="N570" s="241"/>
      <c r="O570" s="241"/>
      <c r="P570" s="241"/>
      <c r="Q570" s="251" t="s">
        <v>31</v>
      </c>
      <c r="R570" s="250">
        <v>43894</v>
      </c>
      <c r="S570" s="129" t="s">
        <v>1030</v>
      </c>
      <c r="T570" s="6"/>
      <c r="U570" s="6"/>
      <c r="V570" s="6"/>
      <c r="W570" s="6"/>
      <c r="X570" s="6"/>
      <c r="Y570" s="6"/>
      <c r="Z570" s="6"/>
      <c r="AA570" s="6"/>
      <c r="AB570" s="6"/>
    </row>
    <row r="571" ht="18" customHeight="1" spans="2:28">
      <c r="B571" s="223" t="s">
        <v>1085</v>
      </c>
      <c r="C571" s="224">
        <v>574788214</v>
      </c>
      <c r="D571" s="224" t="s">
        <v>1086</v>
      </c>
      <c r="E571" s="224">
        <v>17192714378</v>
      </c>
      <c r="F571" s="224" t="s">
        <v>27</v>
      </c>
      <c r="G571" s="224">
        <v>1000</v>
      </c>
      <c r="H571" s="224">
        <v>18872118075</v>
      </c>
      <c r="I571" s="224" t="s">
        <v>389</v>
      </c>
      <c r="J571" s="247" t="s">
        <v>170</v>
      </c>
      <c r="K571" s="226" t="s">
        <v>390</v>
      </c>
      <c r="L571" s="223" t="s">
        <v>1085</v>
      </c>
      <c r="M571" s="241">
        <v>0</v>
      </c>
      <c r="N571" s="241"/>
      <c r="O571" s="241"/>
      <c r="P571" s="241"/>
      <c r="Q571" s="252" t="s">
        <v>31</v>
      </c>
      <c r="R571" s="250">
        <v>43913</v>
      </c>
      <c r="S571" s="129" t="s">
        <v>1030</v>
      </c>
      <c r="T571" s="6"/>
      <c r="U571" s="6"/>
      <c r="V571" s="6"/>
      <c r="W571" s="6"/>
      <c r="X571" s="6"/>
      <c r="Y571" s="6"/>
      <c r="Z571" s="6"/>
      <c r="AA571" s="6"/>
      <c r="AB571" s="6"/>
    </row>
    <row r="572" ht="18" customHeight="1" spans="2:28">
      <c r="B572" s="223" t="s">
        <v>1087</v>
      </c>
      <c r="C572" s="224">
        <v>814855011</v>
      </c>
      <c r="D572" s="224" t="s">
        <v>1088</v>
      </c>
      <c r="E572" s="224">
        <v>17192714385</v>
      </c>
      <c r="F572" s="224" t="s">
        <v>27</v>
      </c>
      <c r="G572" s="224">
        <v>1000</v>
      </c>
      <c r="H572" s="224">
        <v>18872118075</v>
      </c>
      <c r="I572" s="224" t="s">
        <v>389</v>
      </c>
      <c r="J572" s="248" t="s">
        <v>29</v>
      </c>
      <c r="K572" s="226" t="s">
        <v>390</v>
      </c>
      <c r="L572" s="223" t="s">
        <v>1087</v>
      </c>
      <c r="M572" s="241">
        <v>0</v>
      </c>
      <c r="N572" s="241"/>
      <c r="O572" s="241"/>
      <c r="P572" s="241"/>
      <c r="Q572" s="226" t="s">
        <v>31</v>
      </c>
      <c r="R572" s="250">
        <v>43913</v>
      </c>
      <c r="S572" s="129" t="s">
        <v>1030</v>
      </c>
      <c r="T572" s="6"/>
      <c r="U572" s="6"/>
      <c r="V572" s="6"/>
      <c r="W572" s="6"/>
      <c r="X572" s="6"/>
      <c r="Y572" s="6"/>
      <c r="Z572" s="6"/>
      <c r="AA572" s="6"/>
      <c r="AB572" s="6"/>
    </row>
    <row r="573" ht="18" customHeight="1" spans="2:28">
      <c r="B573" s="223" t="s">
        <v>1089</v>
      </c>
      <c r="C573" s="224">
        <v>375659402</v>
      </c>
      <c r="D573" s="224" t="s">
        <v>1090</v>
      </c>
      <c r="E573" s="224">
        <v>17192714391</v>
      </c>
      <c r="F573" s="224" t="s">
        <v>27</v>
      </c>
      <c r="G573" s="224">
        <v>1000</v>
      </c>
      <c r="H573" s="224">
        <v>18872118075</v>
      </c>
      <c r="I573" s="224" t="s">
        <v>389</v>
      </c>
      <c r="J573" s="248" t="s">
        <v>29</v>
      </c>
      <c r="K573" s="226" t="s">
        <v>390</v>
      </c>
      <c r="L573" s="223" t="s">
        <v>1089</v>
      </c>
      <c r="M573" s="241">
        <v>0</v>
      </c>
      <c r="N573" s="241"/>
      <c r="O573" s="241"/>
      <c r="P573" s="241"/>
      <c r="Q573" s="252" t="s">
        <v>31</v>
      </c>
      <c r="R573" s="250">
        <v>43913</v>
      </c>
      <c r="S573" s="129" t="s">
        <v>1030</v>
      </c>
      <c r="T573" s="6"/>
      <c r="U573" s="6"/>
      <c r="V573" s="6"/>
      <c r="W573" s="6"/>
      <c r="X573" s="6"/>
      <c r="Y573" s="6"/>
      <c r="Z573" s="6"/>
      <c r="AA573" s="6"/>
      <c r="AB573" s="6"/>
    </row>
    <row r="574" ht="18" customHeight="1" spans="2:28">
      <c r="B574" s="223" t="s">
        <v>1091</v>
      </c>
      <c r="C574" s="224">
        <v>643576334</v>
      </c>
      <c r="D574" s="224" t="s">
        <v>1092</v>
      </c>
      <c r="E574" s="224">
        <v>17192714489</v>
      </c>
      <c r="F574" s="224" t="s">
        <v>27</v>
      </c>
      <c r="G574" s="224">
        <v>1000</v>
      </c>
      <c r="H574" s="224">
        <v>18872118075</v>
      </c>
      <c r="I574" s="224" t="s">
        <v>389</v>
      </c>
      <c r="J574" s="248" t="s">
        <v>29</v>
      </c>
      <c r="K574" s="226" t="s">
        <v>390</v>
      </c>
      <c r="L574" s="223" t="s">
        <v>1091</v>
      </c>
      <c r="M574" s="241">
        <v>0</v>
      </c>
      <c r="N574" s="241"/>
      <c r="O574" s="241"/>
      <c r="P574" s="241"/>
      <c r="Q574" s="252" t="s">
        <v>31</v>
      </c>
      <c r="R574" s="250">
        <v>43913</v>
      </c>
      <c r="S574" s="129" t="s">
        <v>1030</v>
      </c>
      <c r="T574" s="6"/>
      <c r="U574" s="6"/>
      <c r="V574" s="6"/>
      <c r="W574" s="6"/>
      <c r="X574" s="6"/>
      <c r="Y574" s="6"/>
      <c r="Z574" s="6"/>
      <c r="AA574" s="6"/>
      <c r="AB574" s="6"/>
    </row>
    <row r="575" ht="18" customHeight="1" spans="2:28">
      <c r="B575" s="223" t="s">
        <v>1113</v>
      </c>
      <c r="C575" s="226">
        <v>722485201</v>
      </c>
      <c r="D575" s="226" t="s">
        <v>1114</v>
      </c>
      <c r="E575" s="224">
        <v>17192714871</v>
      </c>
      <c r="F575" s="224" t="s">
        <v>27</v>
      </c>
      <c r="G575" s="224">
        <v>1000</v>
      </c>
      <c r="H575" s="224">
        <v>15072125895</v>
      </c>
      <c r="I575" s="224" t="s">
        <v>680</v>
      </c>
      <c r="J575" s="240" t="s">
        <v>103</v>
      </c>
      <c r="K575" s="226" t="s">
        <v>681</v>
      </c>
      <c r="L575" s="223" t="s">
        <v>1113</v>
      </c>
      <c r="M575" s="241">
        <v>0</v>
      </c>
      <c r="N575" s="241"/>
      <c r="O575" s="241"/>
      <c r="P575" s="241"/>
      <c r="Q575" s="252" t="s">
        <v>31</v>
      </c>
      <c r="R575" s="250">
        <v>43913</v>
      </c>
      <c r="S575" s="131" t="s">
        <v>1115</v>
      </c>
      <c r="T575" s="6"/>
      <c r="U575" s="6"/>
      <c r="V575" s="6"/>
      <c r="W575" s="6"/>
      <c r="X575" s="6"/>
      <c r="Y575" s="6"/>
      <c r="Z575" s="6"/>
      <c r="AA575" s="6"/>
      <c r="AB575" s="6"/>
    </row>
    <row r="576" ht="18" customHeight="1" spans="2:28">
      <c r="B576" s="223" t="s">
        <v>1116</v>
      </c>
      <c r="C576" s="226">
        <v>636703198</v>
      </c>
      <c r="D576" s="226" t="s">
        <v>1117</v>
      </c>
      <c r="E576" s="224">
        <v>17192714878</v>
      </c>
      <c r="F576" s="224" t="s">
        <v>27</v>
      </c>
      <c r="G576" s="224">
        <v>1000</v>
      </c>
      <c r="H576" s="224">
        <v>15072125895</v>
      </c>
      <c r="I576" s="224" t="s">
        <v>680</v>
      </c>
      <c r="J576" s="240" t="s">
        <v>103</v>
      </c>
      <c r="K576" s="226" t="s">
        <v>681</v>
      </c>
      <c r="L576" s="223" t="s">
        <v>1116</v>
      </c>
      <c r="M576" s="241">
        <v>0</v>
      </c>
      <c r="N576" s="241"/>
      <c r="O576" s="241"/>
      <c r="P576" s="241"/>
      <c r="Q576" s="252" t="s">
        <v>31</v>
      </c>
      <c r="R576" s="250">
        <v>43913</v>
      </c>
      <c r="S576" s="129" t="s">
        <v>1030</v>
      </c>
      <c r="T576" s="6"/>
      <c r="U576" s="6"/>
      <c r="V576" s="6"/>
      <c r="W576" s="6"/>
      <c r="X576" s="6"/>
      <c r="Y576" s="6"/>
      <c r="Z576" s="6"/>
      <c r="AA576" s="6"/>
      <c r="AB576" s="6"/>
    </row>
    <row r="577" ht="18" customHeight="1" spans="2:28">
      <c r="B577" s="223" t="s">
        <v>1118</v>
      </c>
      <c r="C577" s="226">
        <v>558439294</v>
      </c>
      <c r="D577" s="226" t="s">
        <v>1119</v>
      </c>
      <c r="E577" s="224">
        <v>17192714835</v>
      </c>
      <c r="F577" s="224" t="s">
        <v>27</v>
      </c>
      <c r="G577" s="224">
        <v>1000</v>
      </c>
      <c r="H577" s="224">
        <v>15072125895</v>
      </c>
      <c r="I577" s="224" t="s">
        <v>680</v>
      </c>
      <c r="J577" s="245" t="s">
        <v>285</v>
      </c>
      <c r="K577" s="226" t="s">
        <v>681</v>
      </c>
      <c r="L577" s="223" t="s">
        <v>1118</v>
      </c>
      <c r="M577" s="241">
        <v>0</v>
      </c>
      <c r="N577" s="241"/>
      <c r="O577" s="241"/>
      <c r="P577" s="241"/>
      <c r="Q577" s="252" t="s">
        <v>31</v>
      </c>
      <c r="R577" s="250">
        <v>43913</v>
      </c>
      <c r="S577" s="129" t="s">
        <v>1030</v>
      </c>
      <c r="T577" s="6"/>
      <c r="U577" s="6"/>
      <c r="V577" s="6"/>
      <c r="W577" s="6"/>
      <c r="X577" s="6"/>
      <c r="Y577" s="6"/>
      <c r="Z577" s="6"/>
      <c r="AA577" s="6"/>
      <c r="AB577" s="6"/>
    </row>
    <row r="578" ht="18" customHeight="1" spans="2:28">
      <c r="B578" s="223" t="s">
        <v>1120</v>
      </c>
      <c r="C578" s="226">
        <v>885196020</v>
      </c>
      <c r="D578" s="226" t="s">
        <v>1121</v>
      </c>
      <c r="E578" s="224">
        <v>17192714845</v>
      </c>
      <c r="F578" s="224" t="s">
        <v>27</v>
      </c>
      <c r="G578" s="224">
        <v>1000</v>
      </c>
      <c r="H578" s="224">
        <v>15072125895</v>
      </c>
      <c r="I578" s="224" t="s">
        <v>680</v>
      </c>
      <c r="J578" s="245" t="s">
        <v>285</v>
      </c>
      <c r="K578" s="226" t="s">
        <v>681</v>
      </c>
      <c r="L578" s="223" t="s">
        <v>1120</v>
      </c>
      <c r="M578" s="241">
        <v>0</v>
      </c>
      <c r="N578" s="241"/>
      <c r="O578" s="241"/>
      <c r="P578" s="241"/>
      <c r="Q578" s="252" t="s">
        <v>31</v>
      </c>
      <c r="R578" s="250">
        <v>43913</v>
      </c>
      <c r="S578" s="129" t="s">
        <v>1030</v>
      </c>
      <c r="T578" s="6"/>
      <c r="U578" s="6"/>
      <c r="V578" s="6"/>
      <c r="W578" s="6"/>
      <c r="X578" s="6"/>
      <c r="Y578" s="6"/>
      <c r="Z578" s="6"/>
      <c r="AA578" s="6"/>
      <c r="AB578" s="6"/>
    </row>
    <row r="579" ht="18" customHeight="1" spans="2:28">
      <c r="B579" s="223" t="s">
        <v>1122</v>
      </c>
      <c r="C579" s="226">
        <v>717892107</v>
      </c>
      <c r="D579" s="226" t="s">
        <v>1123</v>
      </c>
      <c r="E579" s="224">
        <v>17192714849</v>
      </c>
      <c r="F579" s="224" t="s">
        <v>27</v>
      </c>
      <c r="G579" s="224">
        <v>1000</v>
      </c>
      <c r="H579" s="224">
        <v>15072125895</v>
      </c>
      <c r="I579" s="224" t="s">
        <v>680</v>
      </c>
      <c r="J579" s="245" t="s">
        <v>285</v>
      </c>
      <c r="K579" s="226" t="s">
        <v>681</v>
      </c>
      <c r="L579" s="223" t="s">
        <v>1122</v>
      </c>
      <c r="M579" s="241">
        <v>0</v>
      </c>
      <c r="N579" s="241"/>
      <c r="O579" s="241"/>
      <c r="P579" s="241"/>
      <c r="Q579" s="252" t="s">
        <v>31</v>
      </c>
      <c r="R579" s="250">
        <v>43913</v>
      </c>
      <c r="S579" s="129" t="s">
        <v>1030</v>
      </c>
      <c r="T579" s="6"/>
      <c r="U579" s="6"/>
      <c r="V579" s="6"/>
      <c r="W579" s="6"/>
      <c r="X579" s="6"/>
      <c r="Y579" s="6"/>
      <c r="Z579" s="6"/>
      <c r="AA579" s="6"/>
      <c r="AB579" s="6"/>
    </row>
    <row r="580" ht="18" customHeight="1" spans="2:28">
      <c r="B580" s="223" t="s">
        <v>1130</v>
      </c>
      <c r="C580" s="224">
        <v>617473420</v>
      </c>
      <c r="D580" s="224" t="s">
        <v>1131</v>
      </c>
      <c r="E580" s="224">
        <v>16741725633</v>
      </c>
      <c r="F580" s="224" t="s">
        <v>27</v>
      </c>
      <c r="G580" s="224">
        <v>1000</v>
      </c>
      <c r="H580" s="224">
        <v>18771678907</v>
      </c>
      <c r="I580" s="224" t="s">
        <v>409</v>
      </c>
      <c r="J580" s="248" t="s">
        <v>29</v>
      </c>
      <c r="K580" s="226" t="s">
        <v>410</v>
      </c>
      <c r="L580" s="223" t="s">
        <v>1130</v>
      </c>
      <c r="M580" s="241">
        <v>0</v>
      </c>
      <c r="N580" s="241"/>
      <c r="O580" s="243"/>
      <c r="P580" s="241"/>
      <c r="Q580" s="408" t="s">
        <v>31</v>
      </c>
      <c r="R580" s="409">
        <v>43895</v>
      </c>
      <c r="S580" s="131" t="s">
        <v>1132</v>
      </c>
      <c r="T580" s="6"/>
      <c r="U580" s="6"/>
      <c r="V580" s="6"/>
      <c r="W580" s="6"/>
      <c r="X580" s="6"/>
      <c r="Y580" s="6"/>
      <c r="Z580" s="6"/>
      <c r="AA580" s="6"/>
      <c r="AB580" s="6"/>
    </row>
    <row r="581" ht="18" customHeight="1" spans="2:28">
      <c r="B581" s="223" t="s">
        <v>1149</v>
      </c>
      <c r="C581" s="224">
        <v>211551030</v>
      </c>
      <c r="D581" s="224" t="s">
        <v>1150</v>
      </c>
      <c r="E581" s="224">
        <v>17136866513</v>
      </c>
      <c r="F581" s="224" t="s">
        <v>664</v>
      </c>
      <c r="G581" s="224">
        <v>1000</v>
      </c>
      <c r="H581" s="224">
        <v>13422075559</v>
      </c>
      <c r="I581" s="224" t="s">
        <v>567</v>
      </c>
      <c r="J581" s="256" t="s">
        <v>29</v>
      </c>
      <c r="K581" s="226" t="s">
        <v>568</v>
      </c>
      <c r="L581" s="223" t="s">
        <v>1149</v>
      </c>
      <c r="M581" s="241">
        <v>0</v>
      </c>
      <c r="N581" s="241"/>
      <c r="O581" s="241"/>
      <c r="P581" s="241"/>
      <c r="Q581" s="266"/>
      <c r="R581" s="267"/>
      <c r="S581" s="129" t="s">
        <v>1030</v>
      </c>
      <c r="T581" s="6"/>
      <c r="U581" s="6"/>
      <c r="V581" s="6"/>
      <c r="W581" s="6"/>
      <c r="X581" s="6"/>
      <c r="Y581" s="6"/>
      <c r="Z581" s="6"/>
      <c r="AA581" s="6"/>
      <c r="AB581" s="6"/>
    </row>
    <row r="582" ht="18" customHeight="1" spans="2:28">
      <c r="B582" s="223" t="s">
        <v>1151</v>
      </c>
      <c r="C582" s="224">
        <v>751772419</v>
      </c>
      <c r="D582" s="224" t="s">
        <v>1152</v>
      </c>
      <c r="E582" s="224">
        <v>16741725601</v>
      </c>
      <c r="F582" s="224" t="s">
        <v>27</v>
      </c>
      <c r="G582" s="224">
        <v>1000</v>
      </c>
      <c r="H582" s="224">
        <v>15771132386</v>
      </c>
      <c r="I582" s="224" t="s">
        <v>584</v>
      </c>
      <c r="J582" s="240" t="s">
        <v>103</v>
      </c>
      <c r="K582" s="226" t="s">
        <v>585</v>
      </c>
      <c r="L582" s="223" t="s">
        <v>1151</v>
      </c>
      <c r="M582" s="241">
        <v>0</v>
      </c>
      <c r="N582" s="241"/>
      <c r="O582" s="241"/>
      <c r="P582" s="241"/>
      <c r="Q582" s="241" t="s">
        <v>31</v>
      </c>
      <c r="R582" s="250">
        <v>43902</v>
      </c>
      <c r="S582" s="8" t="s">
        <v>1153</v>
      </c>
      <c r="T582" s="6"/>
      <c r="U582" s="6"/>
      <c r="V582" s="6"/>
      <c r="W582" s="6"/>
      <c r="X582" s="6"/>
      <c r="Y582" s="6"/>
      <c r="Z582" s="6"/>
      <c r="AA582" s="6"/>
      <c r="AB582" s="6"/>
    </row>
    <row r="583" ht="18" customHeight="1" spans="2:28">
      <c r="B583" s="223" t="s">
        <v>1154</v>
      </c>
      <c r="C583" s="224">
        <v>805176666</v>
      </c>
      <c r="D583" s="224" t="s">
        <v>1155</v>
      </c>
      <c r="E583" s="224">
        <v>16741725583</v>
      </c>
      <c r="F583" s="224" t="s">
        <v>27</v>
      </c>
      <c r="G583" s="224">
        <v>1000</v>
      </c>
      <c r="H583" s="224">
        <v>15771132386</v>
      </c>
      <c r="I583" s="224" t="s">
        <v>584</v>
      </c>
      <c r="J583" s="240" t="s">
        <v>103</v>
      </c>
      <c r="K583" s="226" t="s">
        <v>585</v>
      </c>
      <c r="L583" s="223" t="s">
        <v>1154</v>
      </c>
      <c r="M583" s="241">
        <v>0</v>
      </c>
      <c r="N583" s="241"/>
      <c r="O583" s="241"/>
      <c r="P583" s="241"/>
      <c r="Q583" s="241" t="s">
        <v>31</v>
      </c>
      <c r="R583" s="250">
        <v>43902</v>
      </c>
      <c r="S583" s="8" t="s">
        <v>1153</v>
      </c>
      <c r="T583" s="6"/>
      <c r="U583" s="6"/>
      <c r="V583" s="6"/>
      <c r="W583" s="6"/>
      <c r="X583" s="6"/>
      <c r="Y583" s="6"/>
      <c r="Z583" s="6"/>
      <c r="AA583" s="6"/>
      <c r="AB583" s="6"/>
    </row>
    <row r="584" ht="18" customHeight="1" spans="2:28">
      <c r="B584" s="223" t="s">
        <v>1156</v>
      </c>
      <c r="C584" s="224">
        <v>867950397</v>
      </c>
      <c r="D584" s="224" t="s">
        <v>1157</v>
      </c>
      <c r="E584" s="224">
        <v>16741725580</v>
      </c>
      <c r="F584" s="224" t="s">
        <v>27</v>
      </c>
      <c r="G584" s="224">
        <v>1000</v>
      </c>
      <c r="H584" s="224">
        <v>15771132386</v>
      </c>
      <c r="I584" s="224" t="s">
        <v>584</v>
      </c>
      <c r="J584" s="240" t="s">
        <v>103</v>
      </c>
      <c r="K584" s="226" t="s">
        <v>585</v>
      </c>
      <c r="L584" s="223" t="s">
        <v>1156</v>
      </c>
      <c r="M584" s="241">
        <v>0</v>
      </c>
      <c r="N584" s="241"/>
      <c r="O584" s="241"/>
      <c r="P584" s="241"/>
      <c r="Q584" s="241" t="s">
        <v>31</v>
      </c>
      <c r="R584" s="250">
        <v>43902</v>
      </c>
      <c r="S584" s="8" t="s">
        <v>1153</v>
      </c>
      <c r="T584" s="6"/>
      <c r="U584" s="6"/>
      <c r="V584" s="6"/>
      <c r="W584" s="6"/>
      <c r="X584" s="6"/>
      <c r="Y584" s="6"/>
      <c r="Z584" s="6"/>
      <c r="AA584" s="6"/>
      <c r="AB584" s="6"/>
    </row>
    <row r="585" ht="18" customHeight="1" spans="2:28">
      <c r="B585" s="223" t="s">
        <v>1158</v>
      </c>
      <c r="C585" s="224">
        <v>256542103</v>
      </c>
      <c r="D585" s="224" t="s">
        <v>1159</v>
      </c>
      <c r="E585" s="224">
        <v>16741725576</v>
      </c>
      <c r="F585" s="224" t="s">
        <v>27</v>
      </c>
      <c r="G585" s="224">
        <v>1000</v>
      </c>
      <c r="H585" s="224">
        <v>15771132386</v>
      </c>
      <c r="I585" s="224" t="s">
        <v>584</v>
      </c>
      <c r="J585" s="240" t="s">
        <v>103</v>
      </c>
      <c r="K585" s="226" t="s">
        <v>585</v>
      </c>
      <c r="L585" s="223" t="s">
        <v>1158</v>
      </c>
      <c r="M585" s="241">
        <v>0</v>
      </c>
      <c r="N585" s="241"/>
      <c r="O585" s="241"/>
      <c r="P585" s="241"/>
      <c r="Q585" s="241" t="s">
        <v>31</v>
      </c>
      <c r="R585" s="250">
        <v>43902</v>
      </c>
      <c r="S585" s="8" t="s">
        <v>1153</v>
      </c>
      <c r="T585" s="6"/>
      <c r="U585" s="6"/>
      <c r="V585" s="6"/>
      <c r="W585" s="6"/>
      <c r="X585" s="6"/>
      <c r="Y585" s="6"/>
      <c r="Z585" s="6"/>
      <c r="AA585" s="6"/>
      <c r="AB585" s="6"/>
    </row>
    <row r="586" ht="18" customHeight="1" spans="2:28">
      <c r="B586" s="223" t="s">
        <v>1160</v>
      </c>
      <c r="C586" s="224">
        <v>547645078</v>
      </c>
      <c r="D586" s="224" t="s">
        <v>1161</v>
      </c>
      <c r="E586" s="224">
        <v>16741725568</v>
      </c>
      <c r="F586" s="224" t="s">
        <v>27</v>
      </c>
      <c r="G586" s="224">
        <v>1000</v>
      </c>
      <c r="H586" s="224">
        <v>15771132386</v>
      </c>
      <c r="I586" s="224" t="s">
        <v>584</v>
      </c>
      <c r="J586" s="240" t="s">
        <v>103</v>
      </c>
      <c r="K586" s="226" t="s">
        <v>585</v>
      </c>
      <c r="L586" s="223" t="s">
        <v>1160</v>
      </c>
      <c r="M586" s="241">
        <v>0</v>
      </c>
      <c r="N586" s="241"/>
      <c r="O586" s="241"/>
      <c r="P586" s="241"/>
      <c r="Q586" s="241" t="s">
        <v>31</v>
      </c>
      <c r="R586" s="250">
        <v>43902</v>
      </c>
      <c r="S586" s="8" t="s">
        <v>1153</v>
      </c>
      <c r="T586" s="6"/>
      <c r="U586" s="6"/>
      <c r="V586" s="6"/>
      <c r="W586" s="6"/>
      <c r="X586" s="6"/>
      <c r="Y586" s="6"/>
      <c r="Z586" s="6"/>
      <c r="AA586" s="6"/>
      <c r="AB586" s="6"/>
    </row>
    <row r="587" ht="18" customHeight="1" spans="2:28">
      <c r="B587" s="223" t="s">
        <v>1162</v>
      </c>
      <c r="C587" s="224">
        <v>686821110</v>
      </c>
      <c r="D587" s="224" t="s">
        <v>1163</v>
      </c>
      <c r="E587" s="224">
        <v>16741725565</v>
      </c>
      <c r="F587" s="224" t="s">
        <v>27</v>
      </c>
      <c r="G587" s="224">
        <v>1000</v>
      </c>
      <c r="H587" s="224">
        <v>15771132386</v>
      </c>
      <c r="I587" s="224" t="s">
        <v>584</v>
      </c>
      <c r="J587" s="240" t="s">
        <v>103</v>
      </c>
      <c r="K587" s="226" t="s">
        <v>585</v>
      </c>
      <c r="L587" s="223" t="s">
        <v>1162</v>
      </c>
      <c r="M587" s="241">
        <v>0</v>
      </c>
      <c r="N587" s="241"/>
      <c r="O587" s="241"/>
      <c r="P587" s="241"/>
      <c r="Q587" s="241" t="s">
        <v>31</v>
      </c>
      <c r="R587" s="250">
        <v>43902</v>
      </c>
      <c r="S587" s="8" t="s">
        <v>1153</v>
      </c>
      <c r="T587" s="6"/>
      <c r="U587" s="6"/>
      <c r="V587" s="6"/>
      <c r="W587" s="6"/>
      <c r="X587" s="6"/>
      <c r="Y587" s="6"/>
      <c r="Z587" s="6"/>
      <c r="AA587" s="6"/>
      <c r="AB587" s="6"/>
    </row>
    <row r="588" ht="18" customHeight="1" spans="2:28">
      <c r="B588" s="223" t="s">
        <v>1164</v>
      </c>
      <c r="C588" s="224">
        <v>718333153</v>
      </c>
      <c r="D588" s="224" t="s">
        <v>1165</v>
      </c>
      <c r="E588" s="224">
        <v>16741725548</v>
      </c>
      <c r="F588" s="224" t="s">
        <v>27</v>
      </c>
      <c r="G588" s="224">
        <v>1000</v>
      </c>
      <c r="H588" s="224">
        <v>15771132386</v>
      </c>
      <c r="I588" s="224" t="s">
        <v>584</v>
      </c>
      <c r="J588" s="240" t="s">
        <v>103</v>
      </c>
      <c r="K588" s="226" t="s">
        <v>585</v>
      </c>
      <c r="L588" s="223" t="s">
        <v>1164</v>
      </c>
      <c r="M588" s="241">
        <v>0</v>
      </c>
      <c r="N588" s="241"/>
      <c r="O588" s="241"/>
      <c r="P588" s="241"/>
      <c r="Q588" s="241" t="s">
        <v>31</v>
      </c>
      <c r="R588" s="250">
        <v>43902</v>
      </c>
      <c r="S588" s="8" t="s">
        <v>1153</v>
      </c>
      <c r="T588" s="6"/>
      <c r="U588" s="6"/>
      <c r="V588" s="6"/>
      <c r="W588" s="6"/>
      <c r="X588" s="6"/>
      <c r="Y588" s="6"/>
      <c r="Z588" s="6"/>
      <c r="AA588" s="6"/>
      <c r="AB588" s="6"/>
    </row>
    <row r="589" s="1" customFormat="1" ht="19.9" customHeight="1" spans="2:27">
      <c r="B589" s="223" t="s">
        <v>1166</v>
      </c>
      <c r="C589" s="224">
        <v>129711838</v>
      </c>
      <c r="D589" s="224" t="s">
        <v>1167</v>
      </c>
      <c r="E589" s="224">
        <v>16741725541</v>
      </c>
      <c r="F589" s="224" t="s">
        <v>27</v>
      </c>
      <c r="G589" s="224">
        <v>1000</v>
      </c>
      <c r="H589" s="224">
        <v>15771132386</v>
      </c>
      <c r="I589" s="224" t="s">
        <v>584</v>
      </c>
      <c r="J589" s="240" t="s">
        <v>103</v>
      </c>
      <c r="K589" s="226" t="s">
        <v>585</v>
      </c>
      <c r="L589" s="223" t="s">
        <v>1166</v>
      </c>
      <c r="M589" s="241">
        <v>0</v>
      </c>
      <c r="N589" s="241"/>
      <c r="O589" s="241"/>
      <c r="P589" s="241"/>
      <c r="Q589" s="241" t="s">
        <v>31</v>
      </c>
      <c r="R589" s="250">
        <v>43902</v>
      </c>
      <c r="S589" s="8" t="s">
        <v>1153</v>
      </c>
      <c r="T589" s="6"/>
      <c r="U589" s="6"/>
      <c r="V589" s="6"/>
      <c r="W589" s="6"/>
      <c r="X589" s="6"/>
      <c r="Y589" s="6"/>
      <c r="Z589" s="6"/>
      <c r="AA589" s="6"/>
    </row>
    <row r="590" s="1" customFormat="1" ht="19.9" customHeight="1" spans="2:19">
      <c r="B590" s="223" t="s">
        <v>1168</v>
      </c>
      <c r="C590" s="226">
        <v>608839701</v>
      </c>
      <c r="D590" s="226" t="s">
        <v>1169</v>
      </c>
      <c r="E590" s="224">
        <v>17102786726</v>
      </c>
      <c r="F590" s="224" t="s">
        <v>27</v>
      </c>
      <c r="G590" s="224">
        <v>1000</v>
      </c>
      <c r="H590" s="224">
        <v>13545435217</v>
      </c>
      <c r="I590" s="224" t="s">
        <v>284</v>
      </c>
      <c r="J590" s="245" t="s">
        <v>285</v>
      </c>
      <c r="K590" s="226" t="s">
        <v>286</v>
      </c>
      <c r="L590" s="223" t="s">
        <v>1168</v>
      </c>
      <c r="M590" s="241">
        <v>0</v>
      </c>
      <c r="N590" s="241"/>
      <c r="O590" s="241"/>
      <c r="P590" s="241"/>
      <c r="Q590" s="268" t="s">
        <v>31</v>
      </c>
      <c r="R590" s="250">
        <v>43900</v>
      </c>
      <c r="S590" s="8" t="s">
        <v>1153</v>
      </c>
    </row>
    <row r="591" ht="18" customHeight="1" spans="2:28">
      <c r="B591" s="223" t="s">
        <v>1170</v>
      </c>
      <c r="C591" s="226">
        <v>394267010</v>
      </c>
      <c r="D591" s="226" t="s">
        <v>1171</v>
      </c>
      <c r="E591" s="224">
        <v>17102786761</v>
      </c>
      <c r="F591" s="224" t="s">
        <v>27</v>
      </c>
      <c r="G591" s="224">
        <v>1000</v>
      </c>
      <c r="H591" s="224">
        <v>13545435217</v>
      </c>
      <c r="I591" s="224" t="s">
        <v>284</v>
      </c>
      <c r="J591" s="245" t="s">
        <v>285</v>
      </c>
      <c r="K591" s="226" t="s">
        <v>286</v>
      </c>
      <c r="L591" s="223" t="s">
        <v>1170</v>
      </c>
      <c r="M591" s="241">
        <v>0</v>
      </c>
      <c r="N591" s="241"/>
      <c r="O591" s="241"/>
      <c r="P591" s="241"/>
      <c r="Q591" s="269" t="s">
        <v>31</v>
      </c>
      <c r="R591" s="250">
        <v>43900</v>
      </c>
      <c r="S591" s="8" t="s">
        <v>1153</v>
      </c>
      <c r="T591" s="1"/>
      <c r="U591" s="1"/>
      <c r="V591" s="1"/>
      <c r="W591" s="1"/>
      <c r="X591" s="1"/>
      <c r="Y591" s="1"/>
      <c r="Z591" s="1"/>
      <c r="AA591" s="1"/>
      <c r="AB591" s="6"/>
    </row>
    <row r="592" ht="18" customHeight="1" spans="2:28">
      <c r="B592" s="225" t="s">
        <v>1172</v>
      </c>
      <c r="C592" s="224">
        <v>165055613</v>
      </c>
      <c r="D592" s="224" t="s">
        <v>1173</v>
      </c>
      <c r="E592" s="224">
        <v>16741725655</v>
      </c>
      <c r="F592" s="224" t="s">
        <v>27</v>
      </c>
      <c r="G592" s="224">
        <v>1000</v>
      </c>
      <c r="H592" s="224">
        <v>18771678907</v>
      </c>
      <c r="I592" s="224" t="s">
        <v>409</v>
      </c>
      <c r="J592" s="248" t="s">
        <v>29</v>
      </c>
      <c r="K592" s="226" t="s">
        <v>410</v>
      </c>
      <c r="L592" s="225" t="s">
        <v>1172</v>
      </c>
      <c r="M592" s="241">
        <f>4031.26+5000</f>
        <v>9031.26</v>
      </c>
      <c r="N592" s="241"/>
      <c r="O592" s="257"/>
      <c r="P592" s="257"/>
      <c r="Q592" s="259" t="s">
        <v>31</v>
      </c>
      <c r="R592" s="270">
        <v>43901</v>
      </c>
      <c r="S592" s="8" t="s">
        <v>1174</v>
      </c>
      <c r="T592" s="6"/>
      <c r="U592" s="6"/>
      <c r="V592" s="6"/>
      <c r="W592" s="6"/>
      <c r="X592" s="6"/>
      <c r="Y592" s="6"/>
      <c r="Z592" s="6"/>
      <c r="AA592" s="6"/>
      <c r="AB592" s="6"/>
    </row>
    <row r="593" ht="18" customHeight="1" spans="2:28">
      <c r="B593" s="253" t="s">
        <v>1175</v>
      </c>
      <c r="C593" s="224">
        <v>555537723</v>
      </c>
      <c r="D593" s="224" t="s">
        <v>1176</v>
      </c>
      <c r="E593" s="224">
        <v>17192710541</v>
      </c>
      <c r="F593" s="224" t="s">
        <v>27</v>
      </c>
      <c r="G593" s="254">
        <v>1000</v>
      </c>
      <c r="H593" s="254">
        <v>13545476959</v>
      </c>
      <c r="I593" s="224" t="s">
        <v>265</v>
      </c>
      <c r="J593" s="258" t="s">
        <v>109</v>
      </c>
      <c r="K593" s="259" t="s">
        <v>266</v>
      </c>
      <c r="L593" s="253" t="s">
        <v>1175</v>
      </c>
      <c r="M593" s="260">
        <v>5061.05</v>
      </c>
      <c r="N593" s="260"/>
      <c r="O593" s="260"/>
      <c r="P593" s="260"/>
      <c r="Q593" s="259" t="s">
        <v>31</v>
      </c>
      <c r="R593" s="250">
        <v>43913</v>
      </c>
      <c r="S593" s="8" t="s">
        <v>1177</v>
      </c>
      <c r="T593" s="6"/>
      <c r="U593" s="6"/>
      <c r="V593" s="6"/>
      <c r="W593" s="6"/>
      <c r="X593" s="6"/>
      <c r="Y593" s="6"/>
      <c r="Z593" s="6"/>
      <c r="AA593" s="6"/>
      <c r="AB593" s="6"/>
    </row>
    <row r="594" ht="18" customHeight="1" spans="2:28">
      <c r="B594" s="253" t="s">
        <v>1178</v>
      </c>
      <c r="C594" s="224">
        <v>501268959</v>
      </c>
      <c r="D594" s="224" t="s">
        <v>1179</v>
      </c>
      <c r="E594" s="224">
        <v>17192711228</v>
      </c>
      <c r="F594" s="224" t="s">
        <v>27</v>
      </c>
      <c r="G594" s="254">
        <v>1000</v>
      </c>
      <c r="H594" s="254">
        <v>13545476959</v>
      </c>
      <c r="I594" s="224" t="s">
        <v>265</v>
      </c>
      <c r="J594" s="261" t="s">
        <v>103</v>
      </c>
      <c r="K594" s="259" t="s">
        <v>266</v>
      </c>
      <c r="L594" s="253" t="s">
        <v>1178</v>
      </c>
      <c r="M594" s="260">
        <v>5060.21</v>
      </c>
      <c r="N594" s="260"/>
      <c r="O594" s="260"/>
      <c r="P594" s="260"/>
      <c r="Q594" s="259" t="s">
        <v>31</v>
      </c>
      <c r="R594" s="250">
        <v>43913</v>
      </c>
      <c r="S594" s="8" t="s">
        <v>1180</v>
      </c>
      <c r="T594" s="6"/>
      <c r="U594" s="6"/>
      <c r="V594" s="6"/>
      <c r="W594" s="6"/>
      <c r="X594" s="6"/>
      <c r="Y594" s="6"/>
      <c r="Z594" s="6"/>
      <c r="AA594" s="6"/>
      <c r="AB594" s="6"/>
    </row>
    <row r="595" ht="18" customHeight="1" spans="2:28">
      <c r="B595" s="253" t="s">
        <v>1181</v>
      </c>
      <c r="C595" s="224">
        <v>402659300</v>
      </c>
      <c r="D595" s="224" t="s">
        <v>1182</v>
      </c>
      <c r="E595" s="224">
        <v>17192715495</v>
      </c>
      <c r="F595" s="224" t="s">
        <v>27</v>
      </c>
      <c r="G595" s="254">
        <v>1000</v>
      </c>
      <c r="H595" s="254">
        <v>18672882330</v>
      </c>
      <c r="I595" s="224" t="s">
        <v>361</v>
      </c>
      <c r="J595" s="258" t="s">
        <v>109</v>
      </c>
      <c r="K595" s="259" t="s">
        <v>362</v>
      </c>
      <c r="L595" s="253" t="s">
        <v>1181</v>
      </c>
      <c r="M595" s="260">
        <v>10010.37</v>
      </c>
      <c r="N595" s="260"/>
      <c r="O595" s="260"/>
      <c r="P595" s="260"/>
      <c r="Q595" s="259" t="s">
        <v>31</v>
      </c>
      <c r="R595" s="250">
        <v>43913</v>
      </c>
      <c r="S595" s="8" t="s">
        <v>1183</v>
      </c>
      <c r="T595" s="6"/>
      <c r="U595" s="6"/>
      <c r="V595" s="6"/>
      <c r="W595" s="6"/>
      <c r="X595" s="6"/>
      <c r="Y595" s="6"/>
      <c r="Z595" s="6"/>
      <c r="AA595" s="6"/>
      <c r="AB595" s="6"/>
    </row>
    <row r="596" ht="18" customHeight="1" spans="2:28">
      <c r="B596" s="253" t="s">
        <v>1184</v>
      </c>
      <c r="C596" s="224">
        <v>321991673</v>
      </c>
      <c r="D596" s="224" t="s">
        <v>1185</v>
      </c>
      <c r="E596" s="224">
        <v>17192715549</v>
      </c>
      <c r="F596" s="224" t="s">
        <v>27</v>
      </c>
      <c r="G596" s="254">
        <v>1000</v>
      </c>
      <c r="H596" s="254">
        <v>18672882330</v>
      </c>
      <c r="I596" s="224" t="s">
        <v>361</v>
      </c>
      <c r="J596" s="258" t="s">
        <v>109</v>
      </c>
      <c r="K596" s="259" t="s">
        <v>362</v>
      </c>
      <c r="L596" s="253" t="s">
        <v>1184</v>
      </c>
      <c r="M596" s="260">
        <v>5061.1</v>
      </c>
      <c r="N596" s="260"/>
      <c r="O596" s="260"/>
      <c r="P596" s="260"/>
      <c r="Q596" s="259" t="s">
        <v>31</v>
      </c>
      <c r="R596" s="250">
        <v>43913</v>
      </c>
      <c r="S596" s="8" t="s">
        <v>1183</v>
      </c>
      <c r="T596" s="6"/>
      <c r="U596" s="6"/>
      <c r="V596" s="6"/>
      <c r="W596" s="6"/>
      <c r="X596" s="6"/>
      <c r="Y596" s="6"/>
      <c r="Z596" s="6"/>
      <c r="AA596" s="6"/>
      <c r="AB596" s="6"/>
    </row>
    <row r="597" ht="18" customHeight="1" spans="2:28">
      <c r="B597" s="255" t="s">
        <v>1186</v>
      </c>
      <c r="C597" s="224">
        <v>610586330</v>
      </c>
      <c r="D597" s="224" t="s">
        <v>1187</v>
      </c>
      <c r="E597" s="224">
        <v>16741725475</v>
      </c>
      <c r="F597" s="224" t="s">
        <v>27</v>
      </c>
      <c r="G597" s="254">
        <v>1000</v>
      </c>
      <c r="H597" s="254">
        <v>13545472582</v>
      </c>
      <c r="I597" s="224" t="s">
        <v>370</v>
      </c>
      <c r="J597" s="262" t="s">
        <v>285</v>
      </c>
      <c r="K597" s="259" t="s">
        <v>371</v>
      </c>
      <c r="L597" s="255" t="s">
        <v>1186</v>
      </c>
      <c r="M597" s="260">
        <v>4959.56</v>
      </c>
      <c r="N597" s="260"/>
      <c r="O597" s="260"/>
      <c r="P597" s="260"/>
      <c r="Q597" s="259" t="s">
        <v>31</v>
      </c>
      <c r="R597" s="270">
        <v>43902</v>
      </c>
      <c r="S597" s="8" t="s">
        <v>1183</v>
      </c>
      <c r="T597" s="6"/>
      <c r="U597" s="6"/>
      <c r="V597" s="6"/>
      <c r="W597" s="6"/>
      <c r="X597" s="6"/>
      <c r="Y597" s="6"/>
      <c r="Z597" s="6"/>
      <c r="AA597" s="6"/>
      <c r="AB597" s="6"/>
    </row>
    <row r="598" ht="18" customHeight="1" spans="2:28">
      <c r="B598" s="255" t="s">
        <v>1188</v>
      </c>
      <c r="C598" s="224">
        <v>140673914</v>
      </c>
      <c r="D598" s="224" t="s">
        <v>1189</v>
      </c>
      <c r="E598" s="224">
        <v>16741725485</v>
      </c>
      <c r="F598" s="224" t="s">
        <v>27</v>
      </c>
      <c r="G598" s="254">
        <v>1000</v>
      </c>
      <c r="H598" s="254">
        <v>13545472582</v>
      </c>
      <c r="I598" s="224" t="s">
        <v>370</v>
      </c>
      <c r="J598" s="262" t="s">
        <v>285</v>
      </c>
      <c r="K598" s="259" t="s">
        <v>371</v>
      </c>
      <c r="L598" s="255" t="s">
        <v>1188</v>
      </c>
      <c r="M598" s="260">
        <v>15876.89</v>
      </c>
      <c r="N598" s="260"/>
      <c r="O598" s="260"/>
      <c r="P598" s="260"/>
      <c r="Q598" s="259" t="s">
        <v>31</v>
      </c>
      <c r="R598" s="270">
        <v>43902</v>
      </c>
      <c r="S598" s="8" t="s">
        <v>1183</v>
      </c>
      <c r="T598" s="6"/>
      <c r="U598" s="6"/>
      <c r="V598" s="6"/>
      <c r="W598" s="6"/>
      <c r="X598" s="6"/>
      <c r="Y598" s="6"/>
      <c r="Z598" s="6"/>
      <c r="AA598" s="6"/>
      <c r="AB598" s="6"/>
    </row>
    <row r="599" ht="18" customHeight="1" spans="2:28">
      <c r="B599" s="255" t="s">
        <v>1190</v>
      </c>
      <c r="C599" s="224">
        <v>584908246</v>
      </c>
      <c r="D599" s="224" t="s">
        <v>1191</v>
      </c>
      <c r="E599" s="224">
        <v>16741725501</v>
      </c>
      <c r="F599" s="224" t="s">
        <v>27</v>
      </c>
      <c r="G599" s="254">
        <v>1000</v>
      </c>
      <c r="H599" s="254">
        <v>13545472582</v>
      </c>
      <c r="I599" s="224" t="s">
        <v>370</v>
      </c>
      <c r="J599" s="262" t="s">
        <v>285</v>
      </c>
      <c r="K599" s="259" t="s">
        <v>371</v>
      </c>
      <c r="L599" s="255" t="s">
        <v>1190</v>
      </c>
      <c r="M599" s="260">
        <v>4964.46</v>
      </c>
      <c r="N599" s="260"/>
      <c r="O599" s="260"/>
      <c r="P599" s="260"/>
      <c r="Q599" s="259" t="s">
        <v>31</v>
      </c>
      <c r="R599" s="270">
        <v>43902</v>
      </c>
      <c r="S599" s="8" t="s">
        <v>1192</v>
      </c>
      <c r="T599" s="6"/>
      <c r="U599" s="6"/>
      <c r="V599" s="6"/>
      <c r="W599" s="6"/>
      <c r="X599" s="6"/>
      <c r="Y599" s="6"/>
      <c r="Z599" s="6"/>
      <c r="AA599" s="6"/>
      <c r="AB599" s="6"/>
    </row>
    <row r="600" ht="18" customHeight="1" spans="2:28">
      <c r="B600" s="255" t="s">
        <v>1193</v>
      </c>
      <c r="C600" s="224">
        <v>359689511</v>
      </c>
      <c r="D600" s="224" t="s">
        <v>1194</v>
      </c>
      <c r="E600" s="224">
        <v>16741725493</v>
      </c>
      <c r="F600" s="224" t="s">
        <v>27</v>
      </c>
      <c r="G600" s="254">
        <v>1000</v>
      </c>
      <c r="H600" s="254">
        <v>13545472582</v>
      </c>
      <c r="I600" s="224" t="s">
        <v>370</v>
      </c>
      <c r="J600" s="262" t="s">
        <v>285</v>
      </c>
      <c r="K600" s="259" t="s">
        <v>371</v>
      </c>
      <c r="L600" s="255" t="s">
        <v>1193</v>
      </c>
      <c r="M600" s="260">
        <v>4961.42</v>
      </c>
      <c r="N600" s="260"/>
      <c r="O600" s="260"/>
      <c r="P600" s="260"/>
      <c r="Q600" s="259" t="s">
        <v>31</v>
      </c>
      <c r="R600" s="270">
        <v>43902</v>
      </c>
      <c r="S600" s="8" t="s">
        <v>1192</v>
      </c>
      <c r="T600" s="6"/>
      <c r="U600" s="6"/>
      <c r="V600" s="6"/>
      <c r="W600" s="6"/>
      <c r="X600" s="6"/>
      <c r="Y600" s="6"/>
      <c r="Z600" s="6"/>
      <c r="AA600" s="6"/>
      <c r="AB600" s="6"/>
    </row>
    <row r="601" ht="18" customHeight="1" spans="2:28">
      <c r="B601" s="255" t="s">
        <v>1195</v>
      </c>
      <c r="C601" s="224">
        <v>167880704</v>
      </c>
      <c r="D601" s="224" t="s">
        <v>1196</v>
      </c>
      <c r="E601" s="224">
        <v>16741725502</v>
      </c>
      <c r="F601" s="224" t="s">
        <v>27</v>
      </c>
      <c r="G601" s="254">
        <v>1000</v>
      </c>
      <c r="H601" s="254">
        <v>13545472582</v>
      </c>
      <c r="I601" s="224" t="s">
        <v>370</v>
      </c>
      <c r="J601" s="262" t="s">
        <v>285</v>
      </c>
      <c r="K601" s="259" t="s">
        <v>371</v>
      </c>
      <c r="L601" s="255" t="s">
        <v>1195</v>
      </c>
      <c r="M601" s="260">
        <v>5061.01</v>
      </c>
      <c r="N601" s="260"/>
      <c r="O601" s="260"/>
      <c r="P601" s="260"/>
      <c r="Q601" s="259" t="s">
        <v>31</v>
      </c>
      <c r="R601" s="270">
        <v>43902</v>
      </c>
      <c r="S601" s="8" t="s">
        <v>1192</v>
      </c>
      <c r="T601" s="6"/>
      <c r="U601" s="6"/>
      <c r="V601" s="6"/>
      <c r="W601" s="6"/>
      <c r="X601" s="6"/>
      <c r="Y601" s="6"/>
      <c r="Z601" s="6"/>
      <c r="AA601" s="6"/>
      <c r="AB601" s="6"/>
    </row>
    <row r="602" ht="18" customHeight="1" spans="2:28">
      <c r="B602" s="255" t="s">
        <v>1197</v>
      </c>
      <c r="C602" s="224">
        <v>845052506</v>
      </c>
      <c r="D602" s="224" t="s">
        <v>1198</v>
      </c>
      <c r="E602" s="224">
        <v>16741725472</v>
      </c>
      <c r="F602" s="224" t="s">
        <v>27</v>
      </c>
      <c r="G602" s="254">
        <v>1000</v>
      </c>
      <c r="H602" s="254">
        <v>13545472582</v>
      </c>
      <c r="I602" s="224" t="s">
        <v>370</v>
      </c>
      <c r="J602" s="262" t="s">
        <v>285</v>
      </c>
      <c r="K602" s="259" t="s">
        <v>371</v>
      </c>
      <c r="L602" s="255" t="s">
        <v>1197</v>
      </c>
      <c r="M602" s="260">
        <v>3141.77</v>
      </c>
      <c r="N602" s="260"/>
      <c r="O602" s="260"/>
      <c r="P602" s="260"/>
      <c r="Q602" s="259" t="s">
        <v>31</v>
      </c>
      <c r="R602" s="270">
        <v>43902</v>
      </c>
      <c r="S602" s="8" t="s">
        <v>1199</v>
      </c>
      <c r="T602" s="6"/>
      <c r="U602" s="6"/>
      <c r="V602" s="6"/>
      <c r="W602" s="6"/>
      <c r="X602" s="6"/>
      <c r="Y602" s="6"/>
      <c r="Z602" s="6"/>
      <c r="AA602" s="6"/>
      <c r="AB602" s="6"/>
    </row>
    <row r="603" ht="18" customHeight="1" spans="2:28">
      <c r="B603" s="255" t="s">
        <v>1200</v>
      </c>
      <c r="C603" s="224">
        <v>882086329</v>
      </c>
      <c r="D603" s="224" t="s">
        <v>1201</v>
      </c>
      <c r="E603" s="224">
        <v>16741725489</v>
      </c>
      <c r="F603" s="224" t="s">
        <v>27</v>
      </c>
      <c r="G603" s="254">
        <v>1000</v>
      </c>
      <c r="H603" s="254">
        <v>13545472582</v>
      </c>
      <c r="I603" s="224" t="s">
        <v>370</v>
      </c>
      <c r="J603" s="262" t="s">
        <v>285</v>
      </c>
      <c r="K603" s="259" t="s">
        <v>371</v>
      </c>
      <c r="L603" s="255" t="s">
        <v>1200</v>
      </c>
      <c r="M603" s="260">
        <v>8042.36</v>
      </c>
      <c r="N603" s="260"/>
      <c r="O603" s="260"/>
      <c r="P603" s="260"/>
      <c r="Q603" s="259" t="s">
        <v>31</v>
      </c>
      <c r="R603" s="270">
        <v>43902</v>
      </c>
      <c r="S603" s="8" t="s">
        <v>1199</v>
      </c>
      <c r="T603" s="6"/>
      <c r="U603" s="6"/>
      <c r="V603" s="6"/>
      <c r="W603" s="6"/>
      <c r="X603" s="6"/>
      <c r="Y603" s="6"/>
      <c r="Z603" s="6"/>
      <c r="AA603" s="6"/>
      <c r="AB603" s="6"/>
    </row>
    <row r="604" ht="18" customHeight="1" spans="2:28">
      <c r="B604" s="255" t="s">
        <v>1202</v>
      </c>
      <c r="C604" s="224">
        <v>523392474</v>
      </c>
      <c r="D604" s="224" t="s">
        <v>1203</v>
      </c>
      <c r="E604" s="224">
        <v>16741725491</v>
      </c>
      <c r="F604" s="224" t="s">
        <v>27</v>
      </c>
      <c r="G604" s="254">
        <v>1000</v>
      </c>
      <c r="H604" s="254">
        <v>13545472582</v>
      </c>
      <c r="I604" s="224" t="s">
        <v>370</v>
      </c>
      <c r="J604" s="262" t="s">
        <v>285</v>
      </c>
      <c r="K604" s="259" t="s">
        <v>371</v>
      </c>
      <c r="L604" s="255" t="s">
        <v>1202</v>
      </c>
      <c r="M604" s="260">
        <v>9222.5</v>
      </c>
      <c r="N604" s="260"/>
      <c r="O604" s="260"/>
      <c r="P604" s="260"/>
      <c r="Q604" s="259" t="s">
        <v>31</v>
      </c>
      <c r="R604" s="270">
        <v>43883</v>
      </c>
      <c r="S604" s="8" t="s">
        <v>1204</v>
      </c>
      <c r="T604" s="6"/>
      <c r="U604" s="6"/>
      <c r="V604" s="6"/>
      <c r="W604" s="6"/>
      <c r="X604" s="6"/>
      <c r="Y604" s="6"/>
      <c r="Z604" s="6"/>
      <c r="AA604" s="6"/>
      <c r="AB604" s="6"/>
    </row>
    <row r="605" ht="18" customHeight="1" spans="2:28">
      <c r="B605" s="255" t="s">
        <v>1205</v>
      </c>
      <c r="C605" s="224">
        <v>161337578</v>
      </c>
      <c r="D605" s="224" t="s">
        <v>1206</v>
      </c>
      <c r="E605" s="224">
        <v>16741725469</v>
      </c>
      <c r="F605" s="224" t="s">
        <v>27</v>
      </c>
      <c r="G605" s="254">
        <v>1000</v>
      </c>
      <c r="H605" s="254">
        <v>13545472582</v>
      </c>
      <c r="I605" s="224" t="s">
        <v>370</v>
      </c>
      <c r="J605" s="262" t="s">
        <v>285</v>
      </c>
      <c r="K605" s="259" t="s">
        <v>371</v>
      </c>
      <c r="L605" s="255" t="s">
        <v>1205</v>
      </c>
      <c r="M605" s="260">
        <v>8044.55</v>
      </c>
      <c r="N605" s="260"/>
      <c r="O605" s="260"/>
      <c r="P605" s="260"/>
      <c r="Q605" s="259" t="s">
        <v>31</v>
      </c>
      <c r="R605" s="270">
        <v>43902</v>
      </c>
      <c r="S605" s="8" t="s">
        <v>1207</v>
      </c>
      <c r="T605" s="6"/>
      <c r="U605" s="6"/>
      <c r="V605" s="6"/>
      <c r="W605" s="6"/>
      <c r="X605" s="6"/>
      <c r="Y605" s="6"/>
      <c r="Z605" s="6"/>
      <c r="AA605" s="6"/>
      <c r="AB605" s="6"/>
    </row>
    <row r="606" ht="18" customHeight="1" spans="2:28">
      <c r="B606" s="253" t="s">
        <v>1208</v>
      </c>
      <c r="C606" s="224">
        <v>981409030</v>
      </c>
      <c r="D606" s="224" t="s">
        <v>1209</v>
      </c>
      <c r="E606" s="224">
        <v>16572203187</v>
      </c>
      <c r="F606" s="224" t="s">
        <v>27</v>
      </c>
      <c r="G606" s="254">
        <v>1000</v>
      </c>
      <c r="H606" s="254">
        <v>17720254512</v>
      </c>
      <c r="I606" s="224" t="s">
        <v>253</v>
      </c>
      <c r="J606" s="263" t="s">
        <v>294</v>
      </c>
      <c r="K606" s="259" t="s">
        <v>254</v>
      </c>
      <c r="L606" s="253" t="s">
        <v>1208</v>
      </c>
      <c r="M606" s="260">
        <v>4958.76</v>
      </c>
      <c r="N606" s="260"/>
      <c r="O606" s="260"/>
      <c r="P606" s="260"/>
      <c r="Q606" s="259" t="s">
        <v>31</v>
      </c>
      <c r="R606" s="270">
        <v>43902</v>
      </c>
      <c r="S606" s="8" t="s">
        <v>1192</v>
      </c>
      <c r="T606" s="6"/>
      <c r="U606" s="6"/>
      <c r="V606" s="6"/>
      <c r="W606" s="6"/>
      <c r="X606" s="6"/>
      <c r="Y606" s="6"/>
      <c r="Z606" s="6"/>
      <c r="AA606" s="6"/>
      <c r="AB606" s="6"/>
    </row>
    <row r="607" ht="18" customHeight="1" spans="2:28">
      <c r="B607" s="253" t="s">
        <v>1210</v>
      </c>
      <c r="C607" s="224">
        <v>593231817</v>
      </c>
      <c r="D607" s="224" t="s">
        <v>1211</v>
      </c>
      <c r="E607" s="224">
        <v>16572203185</v>
      </c>
      <c r="F607" s="224" t="s">
        <v>27</v>
      </c>
      <c r="G607" s="254">
        <v>1000</v>
      </c>
      <c r="H607" s="254">
        <v>17720254512</v>
      </c>
      <c r="I607" s="224" t="s">
        <v>253</v>
      </c>
      <c r="J607" s="261" t="s">
        <v>103</v>
      </c>
      <c r="K607" s="259" t="s">
        <v>254</v>
      </c>
      <c r="L607" s="253" t="s">
        <v>1210</v>
      </c>
      <c r="M607" s="260">
        <v>4962.53</v>
      </c>
      <c r="N607" s="260"/>
      <c r="O607" s="260"/>
      <c r="P607" s="260"/>
      <c r="Q607" s="259" t="s">
        <v>31</v>
      </c>
      <c r="R607" s="270">
        <v>43902</v>
      </c>
      <c r="S607" s="8" t="s">
        <v>1212</v>
      </c>
      <c r="T607" s="6"/>
      <c r="U607" s="6"/>
      <c r="V607" s="6"/>
      <c r="W607" s="6"/>
      <c r="X607" s="6"/>
      <c r="Y607" s="6"/>
      <c r="Z607" s="6"/>
      <c r="AA607" s="6"/>
      <c r="AB607" s="6"/>
    </row>
    <row r="608" ht="18" customHeight="1" spans="2:28">
      <c r="B608" s="253" t="s">
        <v>1213</v>
      </c>
      <c r="C608" s="224">
        <v>462315679</v>
      </c>
      <c r="D608" s="224" t="s">
        <v>1214</v>
      </c>
      <c r="E608" s="224">
        <v>16572203710</v>
      </c>
      <c r="F608" s="224" t="s">
        <v>27</v>
      </c>
      <c r="G608" s="254">
        <v>1000</v>
      </c>
      <c r="H608" s="254">
        <v>17720254512</v>
      </c>
      <c r="I608" s="224" t="s">
        <v>253</v>
      </c>
      <c r="J608" s="261" t="s">
        <v>103</v>
      </c>
      <c r="K608" s="259" t="s">
        <v>254</v>
      </c>
      <c r="L608" s="253" t="s">
        <v>1213</v>
      </c>
      <c r="M608" s="260">
        <v>8232.47</v>
      </c>
      <c r="N608" s="260"/>
      <c r="O608" s="260"/>
      <c r="P608" s="260"/>
      <c r="Q608" s="259" t="s">
        <v>31</v>
      </c>
      <c r="R608" s="270">
        <v>43902</v>
      </c>
      <c r="S608" s="8" t="s">
        <v>1204</v>
      </c>
      <c r="T608" s="6"/>
      <c r="U608" s="6"/>
      <c r="V608" s="6"/>
      <c r="W608" s="6"/>
      <c r="X608" s="6"/>
      <c r="Y608" s="6"/>
      <c r="Z608" s="6"/>
      <c r="AA608" s="6"/>
      <c r="AB608" s="6"/>
    </row>
    <row r="609" ht="18" customHeight="1" spans="2:28">
      <c r="B609" s="253" t="s">
        <v>1215</v>
      </c>
      <c r="C609" s="224">
        <v>416533881</v>
      </c>
      <c r="D609" s="224" t="s">
        <v>1216</v>
      </c>
      <c r="E609" s="224">
        <v>16741725598</v>
      </c>
      <c r="F609" s="224" t="s">
        <v>27</v>
      </c>
      <c r="G609" s="254">
        <v>1000</v>
      </c>
      <c r="H609" s="254">
        <v>15771132386</v>
      </c>
      <c r="I609" s="224" t="s">
        <v>584</v>
      </c>
      <c r="J609" s="261" t="s">
        <v>103</v>
      </c>
      <c r="K609" s="259" t="s">
        <v>585</v>
      </c>
      <c r="L609" s="253" t="s">
        <v>1215</v>
      </c>
      <c r="M609" s="260">
        <v>4957.96</v>
      </c>
      <c r="N609" s="260"/>
      <c r="O609" s="260"/>
      <c r="P609" s="260"/>
      <c r="Q609" s="259" t="s">
        <v>31</v>
      </c>
      <c r="R609" s="270">
        <v>43901</v>
      </c>
      <c r="S609" s="87" t="s">
        <v>1177</v>
      </c>
      <c r="T609" s="6"/>
      <c r="U609" s="6"/>
      <c r="V609" s="6"/>
      <c r="W609" s="6"/>
      <c r="X609" s="6"/>
      <c r="Y609" s="6"/>
      <c r="Z609" s="6"/>
      <c r="AA609" s="6"/>
      <c r="AB609" s="6"/>
    </row>
    <row r="610" ht="18" customHeight="1" spans="2:28">
      <c r="B610" s="253" t="s">
        <v>1217</v>
      </c>
      <c r="C610" s="224">
        <v>492208550</v>
      </c>
      <c r="D610" s="224" t="s">
        <v>1218</v>
      </c>
      <c r="E610" s="224">
        <v>16741725592</v>
      </c>
      <c r="F610" s="224" t="s">
        <v>27</v>
      </c>
      <c r="G610" s="254">
        <v>1000</v>
      </c>
      <c r="H610" s="254">
        <v>15771132386</v>
      </c>
      <c r="I610" s="224" t="s">
        <v>584</v>
      </c>
      <c r="J610" s="261" t="s">
        <v>103</v>
      </c>
      <c r="K610" s="259" t="s">
        <v>585</v>
      </c>
      <c r="L610" s="253" t="s">
        <v>1217</v>
      </c>
      <c r="M610" s="260">
        <v>5062.42</v>
      </c>
      <c r="N610" s="260"/>
      <c r="O610" s="260"/>
      <c r="P610" s="260"/>
      <c r="Q610" s="259" t="s">
        <v>31</v>
      </c>
      <c r="R610" s="270">
        <v>43901</v>
      </c>
      <c r="S610" s="87" t="s">
        <v>1177</v>
      </c>
      <c r="T610" s="6"/>
      <c r="U610" s="6"/>
      <c r="V610" s="6"/>
      <c r="W610" s="6"/>
      <c r="X610" s="6"/>
      <c r="Y610" s="6"/>
      <c r="Z610" s="6"/>
      <c r="AA610" s="6"/>
      <c r="AB610" s="6"/>
    </row>
    <row r="611" ht="18" customHeight="1" spans="2:28">
      <c r="B611" s="253" t="s">
        <v>1219</v>
      </c>
      <c r="C611" s="224">
        <v>712816946</v>
      </c>
      <c r="D611" s="224" t="s">
        <v>1220</v>
      </c>
      <c r="E611" s="224">
        <v>16741725591</v>
      </c>
      <c r="F611" s="224" t="s">
        <v>27</v>
      </c>
      <c r="G611" s="254">
        <v>1000</v>
      </c>
      <c r="H611" s="254">
        <v>15771132386</v>
      </c>
      <c r="I611" s="224" t="s">
        <v>584</v>
      </c>
      <c r="J611" s="261" t="s">
        <v>103</v>
      </c>
      <c r="K611" s="259" t="s">
        <v>585</v>
      </c>
      <c r="L611" s="253" t="s">
        <v>1219</v>
      </c>
      <c r="M611" s="260">
        <v>4956.5</v>
      </c>
      <c r="N611" s="260"/>
      <c r="O611" s="260"/>
      <c r="P611" s="260"/>
      <c r="Q611" s="259" t="s">
        <v>31</v>
      </c>
      <c r="R611" s="270">
        <v>43901</v>
      </c>
      <c r="S611" s="87" t="s">
        <v>1177</v>
      </c>
      <c r="T611" s="6"/>
      <c r="U611" s="6"/>
      <c r="V611" s="6"/>
      <c r="W611" s="6"/>
      <c r="X611" s="6"/>
      <c r="Y611" s="6"/>
      <c r="Z611" s="6"/>
      <c r="AA611" s="6"/>
      <c r="AB611" s="6"/>
    </row>
    <row r="612" ht="18" customHeight="1" spans="2:28">
      <c r="B612" s="253" t="s">
        <v>1221</v>
      </c>
      <c r="C612" s="224">
        <v>964546923</v>
      </c>
      <c r="D612" s="224" t="s">
        <v>1222</v>
      </c>
      <c r="E612" s="224">
        <v>16741725586</v>
      </c>
      <c r="F612" s="224" t="s">
        <v>27</v>
      </c>
      <c r="G612" s="254">
        <v>1000</v>
      </c>
      <c r="H612" s="254">
        <v>15771132386</v>
      </c>
      <c r="I612" s="224" t="s">
        <v>584</v>
      </c>
      <c r="J612" s="261" t="s">
        <v>103</v>
      </c>
      <c r="K612" s="259" t="s">
        <v>585</v>
      </c>
      <c r="L612" s="253" t="s">
        <v>1221</v>
      </c>
      <c r="M612" s="260">
        <v>4962.74</v>
      </c>
      <c r="N612" s="260">
        <v>4958</v>
      </c>
      <c r="O612" s="260"/>
      <c r="P612" s="260"/>
      <c r="Q612" s="259" t="s">
        <v>31</v>
      </c>
      <c r="R612" s="270">
        <v>43901</v>
      </c>
      <c r="S612" s="87" t="s">
        <v>1223</v>
      </c>
      <c r="T612" s="6"/>
      <c r="U612" s="6"/>
      <c r="V612" s="6"/>
      <c r="W612" s="6"/>
      <c r="X612" s="6"/>
      <c r="Y612" s="6"/>
      <c r="Z612" s="6"/>
      <c r="AA612" s="6"/>
      <c r="AB612" s="6"/>
    </row>
    <row r="613" ht="18" customHeight="1" spans="2:28">
      <c r="B613" s="253" t="s">
        <v>1224</v>
      </c>
      <c r="C613" s="224">
        <v>494825257</v>
      </c>
      <c r="D613" s="224" t="s">
        <v>1225</v>
      </c>
      <c r="E613" s="224">
        <v>16741725584</v>
      </c>
      <c r="F613" s="224" t="s">
        <v>27</v>
      </c>
      <c r="G613" s="254">
        <v>1000</v>
      </c>
      <c r="H613" s="254">
        <v>15771132386</v>
      </c>
      <c r="I613" s="224" t="s">
        <v>584</v>
      </c>
      <c r="J613" s="261" t="s">
        <v>103</v>
      </c>
      <c r="K613" s="259" t="s">
        <v>585</v>
      </c>
      <c r="L613" s="253" t="s">
        <v>1224</v>
      </c>
      <c r="M613" s="260">
        <v>4960.23</v>
      </c>
      <c r="N613" s="260"/>
      <c r="O613" s="260"/>
      <c r="P613" s="260"/>
      <c r="Q613" s="259" t="s">
        <v>31</v>
      </c>
      <c r="R613" s="270">
        <v>43901</v>
      </c>
      <c r="S613" s="87" t="s">
        <v>1177</v>
      </c>
      <c r="T613" s="6"/>
      <c r="U613" s="6"/>
      <c r="V613" s="6"/>
      <c r="W613" s="6"/>
      <c r="X613" s="6"/>
      <c r="Y613" s="6"/>
      <c r="Z613" s="6"/>
      <c r="AA613" s="6"/>
      <c r="AB613" s="6"/>
    </row>
    <row r="614" ht="18" customHeight="1" spans="2:28">
      <c r="B614" s="253" t="s">
        <v>1226</v>
      </c>
      <c r="C614" s="224">
        <v>126960686</v>
      </c>
      <c r="D614" s="224" t="s">
        <v>1227</v>
      </c>
      <c r="E614" s="224">
        <v>16741725575</v>
      </c>
      <c r="F614" s="224" t="s">
        <v>27</v>
      </c>
      <c r="G614" s="254">
        <v>1000</v>
      </c>
      <c r="H614" s="254">
        <v>15771132386</v>
      </c>
      <c r="I614" s="224" t="s">
        <v>584</v>
      </c>
      <c r="J614" s="261" t="s">
        <v>103</v>
      </c>
      <c r="K614" s="259" t="s">
        <v>585</v>
      </c>
      <c r="L614" s="253" t="s">
        <v>1226</v>
      </c>
      <c r="M614" s="260">
        <v>5059.83</v>
      </c>
      <c r="N614" s="260"/>
      <c r="O614" s="260"/>
      <c r="P614" s="260"/>
      <c r="Q614" s="259" t="s">
        <v>31</v>
      </c>
      <c r="R614" s="270">
        <v>43901</v>
      </c>
      <c r="S614" s="87" t="s">
        <v>1177</v>
      </c>
      <c r="T614" s="6"/>
      <c r="U614" s="6"/>
      <c r="V614" s="6"/>
      <c r="W614" s="6"/>
      <c r="X614" s="6"/>
      <c r="Y614" s="6"/>
      <c r="Z614" s="6"/>
      <c r="AA614" s="6"/>
      <c r="AB614" s="6"/>
    </row>
    <row r="615" ht="18" customHeight="1" spans="2:28">
      <c r="B615" s="253" t="s">
        <v>1228</v>
      </c>
      <c r="C615" s="224">
        <v>722851865</v>
      </c>
      <c r="D615" s="224" t="s">
        <v>1229</v>
      </c>
      <c r="E615" s="224">
        <v>16741725571</v>
      </c>
      <c r="F615" s="224" t="s">
        <v>27</v>
      </c>
      <c r="G615" s="254">
        <v>1000</v>
      </c>
      <c r="H615" s="254">
        <v>15771132386</v>
      </c>
      <c r="I615" s="224" t="s">
        <v>584</v>
      </c>
      <c r="J615" s="261" t="s">
        <v>103</v>
      </c>
      <c r="K615" s="259" t="s">
        <v>585</v>
      </c>
      <c r="L615" s="253" t="s">
        <v>1228</v>
      </c>
      <c r="M615" s="260">
        <v>4956.41</v>
      </c>
      <c r="N615" s="260"/>
      <c r="O615" s="260"/>
      <c r="P615" s="260"/>
      <c r="Q615" s="259" t="s">
        <v>31</v>
      </c>
      <c r="R615" s="270">
        <v>43901</v>
      </c>
      <c r="S615" s="87" t="s">
        <v>1177</v>
      </c>
      <c r="T615" s="6"/>
      <c r="U615" s="6"/>
      <c r="V615" s="6"/>
      <c r="W615" s="6"/>
      <c r="X615" s="6"/>
      <c r="Y615" s="6"/>
      <c r="Z615" s="6"/>
      <c r="AA615" s="6"/>
      <c r="AB615" s="6"/>
    </row>
    <row r="616" ht="18" customHeight="1" spans="2:28">
      <c r="B616" s="253" t="s">
        <v>1230</v>
      </c>
      <c r="C616" s="224">
        <v>750944020</v>
      </c>
      <c r="D616" s="224" t="s">
        <v>1231</v>
      </c>
      <c r="E616" s="224">
        <v>16741725570</v>
      </c>
      <c r="F616" s="224" t="s">
        <v>27</v>
      </c>
      <c r="G616" s="254">
        <v>1000</v>
      </c>
      <c r="H616" s="254">
        <v>15771132386</v>
      </c>
      <c r="I616" s="224" t="s">
        <v>584</v>
      </c>
      <c r="J616" s="261" t="s">
        <v>103</v>
      </c>
      <c r="K616" s="259" t="s">
        <v>585</v>
      </c>
      <c r="L616" s="253" t="s">
        <v>1230</v>
      </c>
      <c r="M616" s="260">
        <v>4965.79</v>
      </c>
      <c r="N616" s="260"/>
      <c r="O616" s="260"/>
      <c r="P616" s="260"/>
      <c r="Q616" s="259" t="s">
        <v>31</v>
      </c>
      <c r="R616" s="270">
        <v>43901</v>
      </c>
      <c r="S616" s="87" t="s">
        <v>1177</v>
      </c>
      <c r="T616" s="6"/>
      <c r="U616" s="6"/>
      <c r="V616" s="6"/>
      <c r="W616" s="6"/>
      <c r="X616" s="6"/>
      <c r="Y616" s="6"/>
      <c r="Z616" s="6"/>
      <c r="AA616" s="6"/>
      <c r="AB616" s="6"/>
    </row>
    <row r="617" ht="18" customHeight="1" spans="2:28">
      <c r="B617" s="253" t="s">
        <v>1232</v>
      </c>
      <c r="C617" s="224">
        <v>514131340</v>
      </c>
      <c r="D617" s="224" t="s">
        <v>1233</v>
      </c>
      <c r="E617" s="224">
        <v>16741725564</v>
      </c>
      <c r="F617" s="224" t="s">
        <v>27</v>
      </c>
      <c r="G617" s="254">
        <v>1000</v>
      </c>
      <c r="H617" s="254">
        <v>15771132386</v>
      </c>
      <c r="I617" s="224" t="s">
        <v>584</v>
      </c>
      <c r="J617" s="261" t="s">
        <v>103</v>
      </c>
      <c r="K617" s="259" t="s">
        <v>585</v>
      </c>
      <c r="L617" s="253" t="s">
        <v>1232</v>
      </c>
      <c r="M617" s="260">
        <v>8049.04</v>
      </c>
      <c r="N617" s="260"/>
      <c r="O617" s="260"/>
      <c r="P617" s="260"/>
      <c r="Q617" s="259" t="s">
        <v>31</v>
      </c>
      <c r="R617" s="270">
        <v>43901</v>
      </c>
      <c r="S617" s="87" t="s">
        <v>1177</v>
      </c>
      <c r="T617" s="6"/>
      <c r="U617" s="6"/>
      <c r="V617" s="6"/>
      <c r="W617" s="6"/>
      <c r="X617" s="6"/>
      <c r="Y617" s="6"/>
      <c r="Z617" s="6"/>
      <c r="AA617" s="6"/>
      <c r="AB617" s="6"/>
    </row>
    <row r="618" ht="18" customHeight="1" spans="2:28">
      <c r="B618" s="253" t="s">
        <v>1234</v>
      </c>
      <c r="C618" s="224">
        <v>607585353</v>
      </c>
      <c r="D618" s="224" t="s">
        <v>1235</v>
      </c>
      <c r="E618" s="224">
        <v>16741725563</v>
      </c>
      <c r="F618" s="224" t="s">
        <v>27</v>
      </c>
      <c r="G618" s="254">
        <v>1000</v>
      </c>
      <c r="H618" s="254">
        <v>15771132386</v>
      </c>
      <c r="I618" s="224" t="s">
        <v>584</v>
      </c>
      <c r="J618" s="261" t="s">
        <v>103</v>
      </c>
      <c r="K618" s="259" t="s">
        <v>585</v>
      </c>
      <c r="L618" s="253" t="s">
        <v>1234</v>
      </c>
      <c r="M618" s="260">
        <v>4963.83</v>
      </c>
      <c r="N618" s="260"/>
      <c r="O618" s="260"/>
      <c r="P618" s="260"/>
      <c r="Q618" s="259" t="s">
        <v>31</v>
      </c>
      <c r="R618" s="270">
        <v>43901</v>
      </c>
      <c r="S618" s="87" t="s">
        <v>1177</v>
      </c>
      <c r="T618" s="6"/>
      <c r="U618" s="6"/>
      <c r="V618" s="6"/>
      <c r="W618" s="6"/>
      <c r="X618" s="6"/>
      <c r="Y618" s="6"/>
      <c r="Z618" s="6"/>
      <c r="AA618" s="6"/>
      <c r="AB618" s="6"/>
    </row>
    <row r="619" ht="18" customHeight="1" spans="2:28">
      <c r="B619" s="253" t="s">
        <v>1236</v>
      </c>
      <c r="C619" s="224">
        <v>222897781</v>
      </c>
      <c r="D619" s="224" t="s">
        <v>1237</v>
      </c>
      <c r="E619" s="224">
        <v>16741725549</v>
      </c>
      <c r="F619" s="224" t="s">
        <v>27</v>
      </c>
      <c r="G619" s="254">
        <v>1000</v>
      </c>
      <c r="H619" s="254">
        <v>15771132386</v>
      </c>
      <c r="I619" s="224" t="s">
        <v>584</v>
      </c>
      <c r="J619" s="261" t="s">
        <v>103</v>
      </c>
      <c r="K619" s="259" t="s">
        <v>585</v>
      </c>
      <c r="L619" s="253" t="s">
        <v>1236</v>
      </c>
      <c r="M619" s="260">
        <v>5356.15</v>
      </c>
      <c r="N619" s="260"/>
      <c r="O619" s="260"/>
      <c r="P619" s="260"/>
      <c r="Q619" s="259" t="s">
        <v>31</v>
      </c>
      <c r="R619" s="270">
        <v>43901</v>
      </c>
      <c r="S619" s="87" t="s">
        <v>1177</v>
      </c>
      <c r="T619" s="6"/>
      <c r="U619" s="6"/>
      <c r="V619" s="6"/>
      <c r="W619" s="6"/>
      <c r="X619" s="6"/>
      <c r="Y619" s="6"/>
      <c r="Z619" s="6"/>
      <c r="AA619" s="6"/>
      <c r="AB619" s="6"/>
    </row>
    <row r="620" ht="18" customHeight="1" spans="2:28">
      <c r="B620" s="253" t="s">
        <v>1238</v>
      </c>
      <c r="C620" s="224">
        <v>936031473</v>
      </c>
      <c r="D620" s="224" t="s">
        <v>1239</v>
      </c>
      <c r="E620" s="224">
        <v>16741725546</v>
      </c>
      <c r="F620" s="224" t="s">
        <v>27</v>
      </c>
      <c r="G620" s="254">
        <v>1000</v>
      </c>
      <c r="H620" s="254">
        <v>15771132386</v>
      </c>
      <c r="I620" s="224" t="s">
        <v>584</v>
      </c>
      <c r="J620" s="261" t="s">
        <v>103</v>
      </c>
      <c r="K620" s="259" t="s">
        <v>585</v>
      </c>
      <c r="L620" s="253" t="s">
        <v>1238</v>
      </c>
      <c r="M620" s="260">
        <v>10533.55</v>
      </c>
      <c r="N620" s="260"/>
      <c r="O620" s="260"/>
      <c r="P620" s="260"/>
      <c r="Q620" s="259" t="s">
        <v>31</v>
      </c>
      <c r="R620" s="270">
        <v>43901</v>
      </c>
      <c r="S620" s="87" t="s">
        <v>1177</v>
      </c>
      <c r="T620" s="6"/>
      <c r="U620" s="6"/>
      <c r="V620" s="6"/>
      <c r="W620" s="6"/>
      <c r="X620" s="6"/>
      <c r="Y620" s="6"/>
      <c r="Z620" s="6"/>
      <c r="AA620" s="6"/>
      <c r="AB620" s="6"/>
    </row>
    <row r="621" ht="18" customHeight="1" spans="2:28">
      <c r="B621" s="253" t="s">
        <v>1240</v>
      </c>
      <c r="C621" s="224">
        <v>113436289</v>
      </c>
      <c r="D621" s="224" t="s">
        <v>1241</v>
      </c>
      <c r="E621" s="224">
        <v>16741725545</v>
      </c>
      <c r="F621" s="224" t="s">
        <v>27</v>
      </c>
      <c r="G621" s="254">
        <v>1000</v>
      </c>
      <c r="H621" s="254">
        <v>15771132386</v>
      </c>
      <c r="I621" s="224" t="s">
        <v>584</v>
      </c>
      <c r="J621" s="261" t="s">
        <v>103</v>
      </c>
      <c r="K621" s="259" t="s">
        <v>585</v>
      </c>
      <c r="L621" s="253" t="s">
        <v>1240</v>
      </c>
      <c r="M621" s="260">
        <v>5059.69</v>
      </c>
      <c r="N621" s="260"/>
      <c r="O621" s="260"/>
      <c r="P621" s="260"/>
      <c r="Q621" s="259" t="s">
        <v>31</v>
      </c>
      <c r="R621" s="270">
        <v>43901</v>
      </c>
      <c r="S621" s="87" t="s">
        <v>1177</v>
      </c>
      <c r="T621" s="6"/>
      <c r="U621" s="6"/>
      <c r="V621" s="6"/>
      <c r="W621" s="6"/>
      <c r="X621" s="6"/>
      <c r="Y621" s="6"/>
      <c r="Z621" s="6"/>
      <c r="AA621" s="6"/>
      <c r="AB621" s="6"/>
    </row>
    <row r="622" ht="18" customHeight="1" spans="2:28">
      <c r="B622" s="253" t="s">
        <v>1242</v>
      </c>
      <c r="C622" s="224">
        <v>294700156</v>
      </c>
      <c r="D622" s="224" t="s">
        <v>1243</v>
      </c>
      <c r="E622" s="224">
        <v>17192714520</v>
      </c>
      <c r="F622" s="224" t="s">
        <v>27</v>
      </c>
      <c r="G622" s="254">
        <v>1000</v>
      </c>
      <c r="H622" s="254">
        <v>18872118075</v>
      </c>
      <c r="I622" s="224" t="s">
        <v>389</v>
      </c>
      <c r="J622" s="264" t="s">
        <v>170</v>
      </c>
      <c r="K622" s="259" t="s">
        <v>390</v>
      </c>
      <c r="L622" s="253" t="s">
        <v>1242</v>
      </c>
      <c r="M622" s="260">
        <v>5215.53</v>
      </c>
      <c r="N622" s="260"/>
      <c r="O622" s="260"/>
      <c r="P622" s="260"/>
      <c r="Q622" s="259" t="s">
        <v>31</v>
      </c>
      <c r="R622" s="250">
        <v>43913</v>
      </c>
      <c r="S622" s="8" t="s">
        <v>1244</v>
      </c>
      <c r="T622" s="6"/>
      <c r="U622" s="6"/>
      <c r="V622" s="6"/>
      <c r="W622" s="6"/>
      <c r="X622" s="6"/>
      <c r="Y622" s="6"/>
      <c r="Z622" s="6"/>
      <c r="AA622" s="6"/>
      <c r="AB622" s="6"/>
    </row>
    <row r="623" ht="18" customHeight="1" spans="2:28">
      <c r="B623" s="253" t="s">
        <v>1245</v>
      </c>
      <c r="C623" s="224">
        <v>579780897</v>
      </c>
      <c r="D623" s="224" t="s">
        <v>1246</v>
      </c>
      <c r="E623" s="224">
        <v>17192714394</v>
      </c>
      <c r="F623" s="224" t="s">
        <v>27</v>
      </c>
      <c r="G623" s="254">
        <v>1000</v>
      </c>
      <c r="H623" s="254">
        <v>18872118075</v>
      </c>
      <c r="I623" s="224" t="s">
        <v>389</v>
      </c>
      <c r="J623" s="265" t="s">
        <v>29</v>
      </c>
      <c r="K623" s="259" t="s">
        <v>390</v>
      </c>
      <c r="L623" s="253" t="s">
        <v>1245</v>
      </c>
      <c r="M623" s="260">
        <v>5056.53</v>
      </c>
      <c r="N623" s="260"/>
      <c r="O623" s="260"/>
      <c r="P623" s="260"/>
      <c r="Q623" s="259" t="s">
        <v>31</v>
      </c>
      <c r="R623" s="250">
        <v>43913</v>
      </c>
      <c r="S623" s="8" t="s">
        <v>1244</v>
      </c>
      <c r="T623" s="6"/>
      <c r="U623" s="6"/>
      <c r="V623" s="6"/>
      <c r="W623" s="6"/>
      <c r="X623" s="6"/>
      <c r="Y623" s="6"/>
      <c r="Z623" s="6"/>
      <c r="AA623" s="6"/>
      <c r="AB623" s="6"/>
    </row>
    <row r="624" ht="18" customHeight="1" spans="2:28">
      <c r="B624" s="253" t="s">
        <v>1247</v>
      </c>
      <c r="C624" s="224">
        <v>821376523</v>
      </c>
      <c r="D624" s="224" t="s">
        <v>1248</v>
      </c>
      <c r="E624" s="224">
        <v>17192714481</v>
      </c>
      <c r="F624" s="224" t="s">
        <v>27</v>
      </c>
      <c r="G624" s="254">
        <v>1000</v>
      </c>
      <c r="H624" s="254">
        <v>18872118075</v>
      </c>
      <c r="I624" s="224" t="s">
        <v>389</v>
      </c>
      <c r="J624" s="265" t="s">
        <v>29</v>
      </c>
      <c r="K624" s="259" t="s">
        <v>390</v>
      </c>
      <c r="L624" s="253" t="s">
        <v>1247</v>
      </c>
      <c r="M624" s="260">
        <v>4961.43</v>
      </c>
      <c r="N624" s="260"/>
      <c r="O624" s="260"/>
      <c r="P624" s="260"/>
      <c r="Q624" s="259" t="s">
        <v>31</v>
      </c>
      <c r="R624" s="250">
        <v>43913</v>
      </c>
      <c r="S624" s="8" t="s">
        <v>1244</v>
      </c>
      <c r="T624" s="6"/>
      <c r="U624" s="6"/>
      <c r="V624" s="6"/>
      <c r="W624" s="6"/>
      <c r="X624" s="6"/>
      <c r="Y624" s="6"/>
      <c r="Z624" s="6"/>
      <c r="AA624" s="6"/>
      <c r="AB624" s="6"/>
    </row>
    <row r="625" ht="18" customHeight="1" spans="2:28">
      <c r="B625" s="253" t="s">
        <v>1249</v>
      </c>
      <c r="C625" s="224">
        <v>370339556</v>
      </c>
      <c r="D625" s="224" t="s">
        <v>1250</v>
      </c>
      <c r="E625" s="224">
        <v>17192714483</v>
      </c>
      <c r="F625" s="224" t="s">
        <v>27</v>
      </c>
      <c r="G625" s="254">
        <v>1000</v>
      </c>
      <c r="H625" s="254">
        <v>18872118075</v>
      </c>
      <c r="I625" s="224" t="s">
        <v>389</v>
      </c>
      <c r="J625" s="265" t="s">
        <v>29</v>
      </c>
      <c r="K625" s="259" t="s">
        <v>390</v>
      </c>
      <c r="L625" s="253" t="s">
        <v>1249</v>
      </c>
      <c r="M625" s="260">
        <v>4959.74</v>
      </c>
      <c r="N625" s="260"/>
      <c r="O625" s="260"/>
      <c r="P625" s="260"/>
      <c r="Q625" s="259" t="s">
        <v>31</v>
      </c>
      <c r="R625" s="250">
        <v>43913</v>
      </c>
      <c r="S625" s="8" t="s">
        <v>1244</v>
      </c>
      <c r="T625" s="6"/>
      <c r="U625" s="6"/>
      <c r="V625" s="6"/>
      <c r="W625" s="6"/>
      <c r="X625" s="6"/>
      <c r="Y625" s="6"/>
      <c r="Z625" s="6"/>
      <c r="AA625" s="6"/>
      <c r="AB625" s="6"/>
    </row>
    <row r="626" ht="18" customHeight="1" spans="2:28">
      <c r="B626" s="253" t="s">
        <v>1251</v>
      </c>
      <c r="C626" s="224">
        <v>797925694</v>
      </c>
      <c r="D626" s="224" t="s">
        <v>1252</v>
      </c>
      <c r="E626" s="224">
        <v>17192714473</v>
      </c>
      <c r="F626" s="224" t="s">
        <v>27</v>
      </c>
      <c r="G626" s="254">
        <v>1000</v>
      </c>
      <c r="H626" s="254">
        <v>18872118075</v>
      </c>
      <c r="I626" s="224" t="s">
        <v>389</v>
      </c>
      <c r="J626" s="265" t="s">
        <v>29</v>
      </c>
      <c r="K626" s="259" t="s">
        <v>390</v>
      </c>
      <c r="L626" s="253" t="s">
        <v>1251</v>
      </c>
      <c r="M626" s="260">
        <v>4959.84</v>
      </c>
      <c r="N626" s="260"/>
      <c r="O626" s="260"/>
      <c r="P626" s="260"/>
      <c r="Q626" s="259" t="s">
        <v>31</v>
      </c>
      <c r="R626" s="250">
        <v>43913</v>
      </c>
      <c r="S626" s="8" t="s">
        <v>1244</v>
      </c>
      <c r="T626" s="6"/>
      <c r="U626" s="6"/>
      <c r="V626" s="6"/>
      <c r="W626" s="6"/>
      <c r="X626" s="6"/>
      <c r="Y626" s="6"/>
      <c r="Z626" s="6"/>
      <c r="AA626" s="6"/>
      <c r="AB626" s="6"/>
    </row>
    <row r="627" ht="18" customHeight="1" spans="2:28">
      <c r="B627" s="253" t="s">
        <v>1253</v>
      </c>
      <c r="C627" s="224">
        <v>706241367</v>
      </c>
      <c r="D627" s="224" t="s">
        <v>1254</v>
      </c>
      <c r="E627" s="224">
        <v>16741725509</v>
      </c>
      <c r="F627" s="224" t="s">
        <v>27</v>
      </c>
      <c r="G627" s="254">
        <v>1000</v>
      </c>
      <c r="H627" s="254">
        <v>18327671812</v>
      </c>
      <c r="I627" s="224" t="s">
        <v>247</v>
      </c>
      <c r="J627" s="265" t="s">
        <v>29</v>
      </c>
      <c r="K627" s="259" t="s">
        <v>298</v>
      </c>
      <c r="L627" s="253" t="s">
        <v>1253</v>
      </c>
      <c r="M627" s="260">
        <v>4958.77</v>
      </c>
      <c r="N627" s="260"/>
      <c r="O627" s="260"/>
      <c r="P627" s="260"/>
      <c r="Q627" s="259" t="s">
        <v>31</v>
      </c>
      <c r="R627" s="270">
        <v>43900</v>
      </c>
      <c r="S627" s="87" t="s">
        <v>1177</v>
      </c>
      <c r="T627" s="6"/>
      <c r="U627" s="6"/>
      <c r="V627" s="6"/>
      <c r="W627" s="6"/>
      <c r="X627" s="6"/>
      <c r="Y627" s="6"/>
      <c r="Z627" s="6"/>
      <c r="AA627" s="6"/>
      <c r="AB627" s="6"/>
    </row>
    <row r="628" ht="18" customHeight="1" spans="2:28">
      <c r="B628" s="253" t="s">
        <v>1255</v>
      </c>
      <c r="C628" s="224">
        <v>856945495</v>
      </c>
      <c r="D628" s="224" t="s">
        <v>1256</v>
      </c>
      <c r="E628" s="224">
        <v>17187467707</v>
      </c>
      <c r="F628" s="224" t="s">
        <v>27</v>
      </c>
      <c r="G628" s="254">
        <v>1000</v>
      </c>
      <c r="H628" s="254">
        <v>18771691121</v>
      </c>
      <c r="I628" s="224" t="s">
        <v>258</v>
      </c>
      <c r="J628" s="261" t="s">
        <v>103</v>
      </c>
      <c r="K628" s="259" t="s">
        <v>259</v>
      </c>
      <c r="L628" s="253" t="s">
        <v>1255</v>
      </c>
      <c r="M628" s="260">
        <v>7942.13</v>
      </c>
      <c r="N628" s="260"/>
      <c r="O628" s="260"/>
      <c r="P628" s="260"/>
      <c r="Q628" s="259" t="s">
        <v>31</v>
      </c>
      <c r="R628" s="270">
        <v>43900</v>
      </c>
      <c r="S628" s="87" t="s">
        <v>1177</v>
      </c>
      <c r="T628" s="6"/>
      <c r="U628" s="6"/>
      <c r="V628" s="6"/>
      <c r="W628" s="6"/>
      <c r="X628" s="6"/>
      <c r="Y628" s="6"/>
      <c r="Z628" s="6"/>
      <c r="AA628" s="6"/>
      <c r="AB628" s="6"/>
    </row>
    <row r="629" ht="18" customHeight="1" spans="2:28">
      <c r="B629" s="253" t="s">
        <v>1257</v>
      </c>
      <c r="C629" s="224">
        <v>867774867</v>
      </c>
      <c r="D629" s="224" t="s">
        <v>1258</v>
      </c>
      <c r="E629" s="224">
        <v>17136314519</v>
      </c>
      <c r="F629" s="224" t="s">
        <v>27</v>
      </c>
      <c r="G629" s="254">
        <v>1000</v>
      </c>
      <c r="H629" s="254">
        <v>18771691121</v>
      </c>
      <c r="I629" s="224" t="s">
        <v>258</v>
      </c>
      <c r="J629" s="261" t="s">
        <v>103</v>
      </c>
      <c r="K629" s="259" t="s">
        <v>259</v>
      </c>
      <c r="L629" s="253" t="s">
        <v>1257</v>
      </c>
      <c r="M629" s="260">
        <v>8041.03</v>
      </c>
      <c r="N629" s="260"/>
      <c r="O629" s="260"/>
      <c r="P629" s="260"/>
      <c r="Q629" s="259" t="s">
        <v>31</v>
      </c>
      <c r="R629" s="270">
        <v>43900</v>
      </c>
      <c r="S629" s="8" t="s">
        <v>1244</v>
      </c>
      <c r="T629" s="6"/>
      <c r="U629" s="6"/>
      <c r="V629" s="6"/>
      <c r="W629" s="6"/>
      <c r="X629" s="6"/>
      <c r="Y629" s="6"/>
      <c r="Z629" s="6"/>
      <c r="AA629" s="6"/>
      <c r="AB629" s="6"/>
    </row>
    <row r="630" ht="18" customHeight="1" spans="2:28">
      <c r="B630" s="253" t="s">
        <v>1259</v>
      </c>
      <c r="C630" s="224">
        <v>577853535</v>
      </c>
      <c r="D630" s="224" t="s">
        <v>1260</v>
      </c>
      <c r="E630" s="224">
        <v>17136317749</v>
      </c>
      <c r="F630" s="224" t="s">
        <v>27</v>
      </c>
      <c r="G630" s="254">
        <v>1000</v>
      </c>
      <c r="H630" s="254">
        <v>18771691121</v>
      </c>
      <c r="I630" s="224" t="s">
        <v>258</v>
      </c>
      <c r="J630" s="261" t="s">
        <v>103</v>
      </c>
      <c r="K630" s="259" t="s">
        <v>259</v>
      </c>
      <c r="L630" s="253" t="s">
        <v>1259</v>
      </c>
      <c r="M630" s="260">
        <v>8038.89</v>
      </c>
      <c r="N630" s="260"/>
      <c r="O630" s="260"/>
      <c r="P630" s="260"/>
      <c r="Q630" s="259" t="s">
        <v>31</v>
      </c>
      <c r="R630" s="270">
        <v>43900</v>
      </c>
      <c r="S630" s="87" t="s">
        <v>1177</v>
      </c>
      <c r="T630" s="6"/>
      <c r="U630" s="6"/>
      <c r="V630" s="6"/>
      <c r="W630" s="6"/>
      <c r="X630" s="6"/>
      <c r="Y630" s="6"/>
      <c r="Z630" s="6"/>
      <c r="AA630" s="6"/>
      <c r="AB630" s="6"/>
    </row>
    <row r="631" ht="18" customHeight="1" spans="2:28">
      <c r="B631" s="253" t="s">
        <v>1261</v>
      </c>
      <c r="C631" s="224">
        <v>858140106</v>
      </c>
      <c r="D631" s="224" t="s">
        <v>1262</v>
      </c>
      <c r="E631" s="224">
        <v>17136314478</v>
      </c>
      <c r="F631" s="224" t="s">
        <v>27</v>
      </c>
      <c r="G631" s="254">
        <v>1000</v>
      </c>
      <c r="H631" s="254">
        <v>18771691121</v>
      </c>
      <c r="I631" s="224" t="s">
        <v>258</v>
      </c>
      <c r="J631" s="261" t="s">
        <v>103</v>
      </c>
      <c r="K631" s="259" t="s">
        <v>259</v>
      </c>
      <c r="L631" s="253" t="s">
        <v>1261</v>
      </c>
      <c r="M631" s="260">
        <v>7945.57</v>
      </c>
      <c r="N631" s="260"/>
      <c r="O631" s="260"/>
      <c r="P631" s="260"/>
      <c r="Q631" s="259" t="s">
        <v>31</v>
      </c>
      <c r="R631" s="270">
        <v>43900</v>
      </c>
      <c r="S631" s="8" t="s">
        <v>1244</v>
      </c>
      <c r="T631" s="6"/>
      <c r="U631" s="6"/>
      <c r="V631" s="6"/>
      <c r="W631" s="6"/>
      <c r="X631" s="6"/>
      <c r="Y631" s="6"/>
      <c r="Z631" s="6"/>
      <c r="AA631" s="6"/>
      <c r="AB631" s="6"/>
    </row>
    <row r="632" ht="18" customHeight="1" spans="2:28">
      <c r="B632" s="253" t="s">
        <v>1263</v>
      </c>
      <c r="C632" s="224">
        <v>918013757</v>
      </c>
      <c r="D632" s="224" t="s">
        <v>1264</v>
      </c>
      <c r="E632" s="224">
        <v>17187465115</v>
      </c>
      <c r="F632" s="224" t="s">
        <v>27</v>
      </c>
      <c r="G632" s="254">
        <v>1000</v>
      </c>
      <c r="H632" s="254">
        <v>18771691121</v>
      </c>
      <c r="I632" s="224" t="s">
        <v>258</v>
      </c>
      <c r="J632" s="261" t="s">
        <v>103</v>
      </c>
      <c r="K632" s="259" t="s">
        <v>259</v>
      </c>
      <c r="L632" s="253" t="s">
        <v>1263</v>
      </c>
      <c r="M632" s="260">
        <v>8231.97</v>
      </c>
      <c r="N632" s="260"/>
      <c r="O632" s="260"/>
      <c r="P632" s="260"/>
      <c r="Q632" s="259" t="s">
        <v>31</v>
      </c>
      <c r="R632" s="270">
        <v>43900</v>
      </c>
      <c r="S632" s="87" t="s">
        <v>1177</v>
      </c>
      <c r="T632" s="6"/>
      <c r="U632" s="6"/>
      <c r="V632" s="6"/>
      <c r="W632" s="6"/>
      <c r="X632" s="6"/>
      <c r="Y632" s="6"/>
      <c r="Z632" s="6"/>
      <c r="AA632" s="6"/>
      <c r="AB632" s="6"/>
    </row>
    <row r="633" s="1" customFormat="1" ht="19.9" customHeight="1" spans="2:27">
      <c r="B633" s="253" t="s">
        <v>1265</v>
      </c>
      <c r="C633" s="224">
        <v>954605434</v>
      </c>
      <c r="D633" s="224" t="s">
        <v>1266</v>
      </c>
      <c r="E633" s="224">
        <v>17187465188</v>
      </c>
      <c r="F633" s="224" t="s">
        <v>27</v>
      </c>
      <c r="G633" s="254">
        <v>1000</v>
      </c>
      <c r="H633" s="254">
        <v>18771691121</v>
      </c>
      <c r="I633" s="224" t="s">
        <v>258</v>
      </c>
      <c r="J633" s="261" t="s">
        <v>103</v>
      </c>
      <c r="K633" s="259" t="s">
        <v>259</v>
      </c>
      <c r="L633" s="253" t="s">
        <v>1265</v>
      </c>
      <c r="M633" s="260">
        <v>8038.23</v>
      </c>
      <c r="N633" s="260"/>
      <c r="O633" s="260"/>
      <c r="P633" s="260"/>
      <c r="Q633" s="259" t="s">
        <v>31</v>
      </c>
      <c r="R633" s="270">
        <v>43900</v>
      </c>
      <c r="S633" s="8" t="s">
        <v>1244</v>
      </c>
      <c r="T633" s="6"/>
      <c r="U633" s="6"/>
      <c r="V633" s="6"/>
      <c r="W633" s="6"/>
      <c r="X633" s="6"/>
      <c r="Y633" s="6"/>
      <c r="Z633" s="6"/>
      <c r="AA633" s="6"/>
    </row>
    <row r="634" s="1" customFormat="1" ht="19.9" customHeight="1" spans="2:19">
      <c r="B634" s="253" t="s">
        <v>1267</v>
      </c>
      <c r="C634" s="226">
        <v>155353854</v>
      </c>
      <c r="D634" s="226" t="s">
        <v>1268</v>
      </c>
      <c r="E634" s="224">
        <v>17102786725</v>
      </c>
      <c r="F634" s="224" t="s">
        <v>27</v>
      </c>
      <c r="G634" s="254">
        <v>1000</v>
      </c>
      <c r="H634" s="254">
        <v>13545435217</v>
      </c>
      <c r="I634" s="224" t="s">
        <v>284</v>
      </c>
      <c r="J634" s="262" t="s">
        <v>285</v>
      </c>
      <c r="K634" s="259" t="s">
        <v>286</v>
      </c>
      <c r="L634" s="253" t="s">
        <v>1267</v>
      </c>
      <c r="M634" s="260">
        <v>4960.07</v>
      </c>
      <c r="N634" s="260"/>
      <c r="O634" s="260"/>
      <c r="P634" s="260"/>
      <c r="Q634" s="259" t="s">
        <v>31</v>
      </c>
      <c r="R634" s="270">
        <v>43901</v>
      </c>
      <c r="S634" s="87" t="s">
        <v>1177</v>
      </c>
    </row>
    <row r="635" s="1" customFormat="1" ht="19.9" customHeight="1" spans="2:19">
      <c r="B635" s="253" t="s">
        <v>1269</v>
      </c>
      <c r="C635" s="226">
        <v>447805955</v>
      </c>
      <c r="D635" s="226" t="s">
        <v>1270</v>
      </c>
      <c r="E635" s="224">
        <v>17102786724</v>
      </c>
      <c r="F635" s="224" t="s">
        <v>27</v>
      </c>
      <c r="G635" s="254">
        <v>1000</v>
      </c>
      <c r="H635" s="254">
        <v>13545435217</v>
      </c>
      <c r="I635" s="224" t="s">
        <v>284</v>
      </c>
      <c r="J635" s="262" t="s">
        <v>285</v>
      </c>
      <c r="K635" s="259" t="s">
        <v>286</v>
      </c>
      <c r="L635" s="253" t="s">
        <v>1269</v>
      </c>
      <c r="M635" s="260">
        <v>5058.1</v>
      </c>
      <c r="N635" s="260"/>
      <c r="O635" s="260"/>
      <c r="P635" s="260"/>
      <c r="Q635" s="259" t="s">
        <v>31</v>
      </c>
      <c r="R635" s="270">
        <v>43901</v>
      </c>
      <c r="S635" s="87" t="s">
        <v>1177</v>
      </c>
    </row>
    <row r="636" s="1" customFormat="1" ht="19.9" customHeight="1" spans="2:19">
      <c r="B636" s="253" t="s">
        <v>1271</v>
      </c>
      <c r="C636" s="226">
        <v>390100188</v>
      </c>
      <c r="D636" s="226" t="s">
        <v>1272</v>
      </c>
      <c r="E636" s="224">
        <v>17102786720</v>
      </c>
      <c r="F636" s="224" t="s">
        <v>27</v>
      </c>
      <c r="G636" s="254">
        <v>1000</v>
      </c>
      <c r="H636" s="254">
        <v>13545435217</v>
      </c>
      <c r="I636" s="224" t="s">
        <v>284</v>
      </c>
      <c r="J636" s="262" t="s">
        <v>285</v>
      </c>
      <c r="K636" s="259" t="s">
        <v>286</v>
      </c>
      <c r="L636" s="253" t="s">
        <v>1271</v>
      </c>
      <c r="M636" s="260">
        <v>10208.31</v>
      </c>
      <c r="N636" s="260"/>
      <c r="O636" s="260"/>
      <c r="P636" s="260"/>
      <c r="Q636" s="259" t="s">
        <v>31</v>
      </c>
      <c r="R636" s="270">
        <v>43901</v>
      </c>
      <c r="S636" s="87" t="s">
        <v>1177</v>
      </c>
    </row>
    <row r="637" s="1" customFormat="1" ht="19.9" customHeight="1" spans="2:19">
      <c r="B637" s="253" t="s">
        <v>1273</v>
      </c>
      <c r="C637" s="226">
        <v>389738123</v>
      </c>
      <c r="D637" s="226" t="s">
        <v>1274</v>
      </c>
      <c r="E637" s="224">
        <v>17102786716</v>
      </c>
      <c r="F637" s="224" t="s">
        <v>27</v>
      </c>
      <c r="G637" s="254">
        <v>1000</v>
      </c>
      <c r="H637" s="254">
        <v>13545435217</v>
      </c>
      <c r="I637" s="224" t="s">
        <v>284</v>
      </c>
      <c r="J637" s="262" t="s">
        <v>285</v>
      </c>
      <c r="K637" s="259" t="s">
        <v>286</v>
      </c>
      <c r="L637" s="253" t="s">
        <v>1273</v>
      </c>
      <c r="M637" s="260">
        <v>5058.08</v>
      </c>
      <c r="N637" s="260"/>
      <c r="O637" s="260"/>
      <c r="P637" s="260"/>
      <c r="Q637" s="259" t="s">
        <v>31</v>
      </c>
      <c r="R637" s="270">
        <v>43901</v>
      </c>
      <c r="S637" s="87" t="s">
        <v>1177</v>
      </c>
    </row>
    <row r="638" s="1" customFormat="1" ht="19.9" customHeight="1" spans="2:19">
      <c r="B638" s="253" t="s">
        <v>1275</v>
      </c>
      <c r="C638" s="226">
        <v>730313153</v>
      </c>
      <c r="D638" s="226" t="s">
        <v>1276</v>
      </c>
      <c r="E638" s="224">
        <v>17102786710</v>
      </c>
      <c r="F638" s="224" t="s">
        <v>27</v>
      </c>
      <c r="G638" s="254">
        <v>1000</v>
      </c>
      <c r="H638" s="254">
        <v>13545435217</v>
      </c>
      <c r="I638" s="224" t="s">
        <v>284</v>
      </c>
      <c r="J638" s="262" t="s">
        <v>285</v>
      </c>
      <c r="K638" s="259" t="s">
        <v>286</v>
      </c>
      <c r="L638" s="253" t="s">
        <v>1275</v>
      </c>
      <c r="M638" s="260">
        <v>7937.95</v>
      </c>
      <c r="N638" s="260"/>
      <c r="O638" s="260"/>
      <c r="P638" s="260"/>
      <c r="Q638" s="259" t="s">
        <v>31</v>
      </c>
      <c r="R638" s="270">
        <v>43901</v>
      </c>
      <c r="S638" s="87" t="s">
        <v>1177</v>
      </c>
    </row>
    <row r="639" s="1" customFormat="1" ht="19.9" customHeight="1" spans="2:19">
      <c r="B639" s="253" t="s">
        <v>1277</v>
      </c>
      <c r="C639" s="224">
        <v>741512954</v>
      </c>
      <c r="D639" s="224" t="s">
        <v>1278</v>
      </c>
      <c r="E639" s="224">
        <v>17102786610</v>
      </c>
      <c r="F639" s="224" t="s">
        <v>27</v>
      </c>
      <c r="G639" s="254">
        <v>1000</v>
      </c>
      <c r="H639" s="254">
        <v>13545435217</v>
      </c>
      <c r="I639" s="224" t="s">
        <v>284</v>
      </c>
      <c r="J639" s="262" t="s">
        <v>285</v>
      </c>
      <c r="K639" s="259" t="s">
        <v>286</v>
      </c>
      <c r="L639" s="253" t="s">
        <v>1277</v>
      </c>
      <c r="M639" s="260">
        <v>5084.48</v>
      </c>
      <c r="N639" s="260"/>
      <c r="O639" s="260"/>
      <c r="P639" s="260"/>
      <c r="Q639" s="259" t="s">
        <v>31</v>
      </c>
      <c r="R639" s="270">
        <v>43901</v>
      </c>
      <c r="S639" s="87" t="s">
        <v>1177</v>
      </c>
    </row>
    <row r="640" s="1" customFormat="1" ht="19.9" customHeight="1" spans="2:19">
      <c r="B640" s="253" t="s">
        <v>1279</v>
      </c>
      <c r="C640" s="226">
        <v>790680463</v>
      </c>
      <c r="D640" s="226" t="s">
        <v>1280</v>
      </c>
      <c r="E640" s="224">
        <v>17102786672</v>
      </c>
      <c r="F640" s="224" t="s">
        <v>27</v>
      </c>
      <c r="G640" s="254">
        <v>1000</v>
      </c>
      <c r="H640" s="254">
        <v>13545435217</v>
      </c>
      <c r="I640" s="224" t="s">
        <v>284</v>
      </c>
      <c r="J640" s="262" t="s">
        <v>285</v>
      </c>
      <c r="K640" s="259" t="s">
        <v>286</v>
      </c>
      <c r="L640" s="253" t="s">
        <v>1279</v>
      </c>
      <c r="M640" s="260">
        <v>4962.58</v>
      </c>
      <c r="N640" s="260"/>
      <c r="O640" s="260"/>
      <c r="P640" s="260"/>
      <c r="Q640" s="259" t="s">
        <v>31</v>
      </c>
      <c r="R640" s="270">
        <v>43901</v>
      </c>
      <c r="S640" s="87" t="s">
        <v>1177</v>
      </c>
    </row>
    <row r="641" ht="18" customHeight="1" spans="2:28">
      <c r="B641" s="253" t="s">
        <v>1281</v>
      </c>
      <c r="C641" s="224">
        <v>681253883</v>
      </c>
      <c r="D641" s="224" t="s">
        <v>1282</v>
      </c>
      <c r="E641" s="224">
        <v>17102786673</v>
      </c>
      <c r="F641" s="224" t="s">
        <v>27</v>
      </c>
      <c r="G641" s="254">
        <v>1000</v>
      </c>
      <c r="H641" s="254">
        <v>13545435217</v>
      </c>
      <c r="I641" s="224" t="s">
        <v>284</v>
      </c>
      <c r="J641" s="262" t="s">
        <v>285</v>
      </c>
      <c r="K641" s="259" t="s">
        <v>286</v>
      </c>
      <c r="L641" s="253" t="s">
        <v>1281</v>
      </c>
      <c r="M641" s="260">
        <v>5057.49</v>
      </c>
      <c r="N641" s="260"/>
      <c r="O641" s="260"/>
      <c r="P641" s="260"/>
      <c r="Q641" s="259" t="s">
        <v>31</v>
      </c>
      <c r="R641" s="270">
        <v>43901</v>
      </c>
      <c r="S641" s="87" t="s">
        <v>1177</v>
      </c>
      <c r="T641" s="1"/>
      <c r="U641" s="1"/>
      <c r="V641" s="1"/>
      <c r="W641" s="1"/>
      <c r="X641" s="1"/>
      <c r="Y641" s="1"/>
      <c r="Z641" s="1"/>
      <c r="AA641" s="1"/>
      <c r="AB641" s="6"/>
    </row>
    <row r="642" ht="18" customHeight="1" spans="2:28">
      <c r="B642" s="253" t="s">
        <v>1283</v>
      </c>
      <c r="C642" s="226">
        <v>766328099</v>
      </c>
      <c r="D642" s="226" t="s">
        <v>1284</v>
      </c>
      <c r="E642" s="224">
        <v>17192714902</v>
      </c>
      <c r="F642" s="224" t="s">
        <v>27</v>
      </c>
      <c r="G642" s="254">
        <v>1000</v>
      </c>
      <c r="H642" s="254">
        <v>15072125895</v>
      </c>
      <c r="I642" s="224" t="s">
        <v>680</v>
      </c>
      <c r="J642" s="262" t="s">
        <v>285</v>
      </c>
      <c r="K642" s="259" t="s">
        <v>681</v>
      </c>
      <c r="L642" s="253" t="s">
        <v>1283</v>
      </c>
      <c r="M642" s="260">
        <v>5060.41</v>
      </c>
      <c r="N642" s="260"/>
      <c r="O642" s="260"/>
      <c r="P642" s="260"/>
      <c r="Q642" s="259" t="s">
        <v>31</v>
      </c>
      <c r="R642" s="250">
        <v>43910</v>
      </c>
      <c r="S642" s="87" t="s">
        <v>1177</v>
      </c>
      <c r="T642" s="6"/>
      <c r="U642" s="6"/>
      <c r="V642" s="6"/>
      <c r="W642" s="6"/>
      <c r="X642" s="6"/>
      <c r="Y642" s="6"/>
      <c r="Z642" s="6"/>
      <c r="AA642" s="6"/>
      <c r="AB642" s="6"/>
    </row>
    <row r="643" ht="18" customHeight="1" spans="2:28">
      <c r="B643" s="253" t="s">
        <v>1285</v>
      </c>
      <c r="C643" s="226">
        <v>750996734</v>
      </c>
      <c r="D643" s="226" t="s">
        <v>1286</v>
      </c>
      <c r="E643" s="224">
        <v>17192714870</v>
      </c>
      <c r="F643" s="224" t="s">
        <v>27</v>
      </c>
      <c r="G643" s="254">
        <v>1000</v>
      </c>
      <c r="H643" s="254">
        <v>15072125895</v>
      </c>
      <c r="I643" s="224" t="s">
        <v>680</v>
      </c>
      <c r="J643" s="262" t="s">
        <v>285</v>
      </c>
      <c r="K643" s="259" t="s">
        <v>681</v>
      </c>
      <c r="L643" s="253" t="s">
        <v>1285</v>
      </c>
      <c r="M643" s="260">
        <v>5063.58</v>
      </c>
      <c r="N643" s="260"/>
      <c r="O643" s="260"/>
      <c r="P643" s="260"/>
      <c r="Q643" s="259" t="s">
        <v>31</v>
      </c>
      <c r="R643" s="250">
        <v>43910</v>
      </c>
      <c r="S643" s="87" t="s">
        <v>1177</v>
      </c>
      <c r="T643" s="6"/>
      <c r="U643" s="6"/>
      <c r="V643" s="6"/>
      <c r="W643" s="6"/>
      <c r="X643" s="6"/>
      <c r="Y643" s="6"/>
      <c r="Z643" s="6"/>
      <c r="AA643" s="6"/>
      <c r="AB643" s="6"/>
    </row>
    <row r="644" ht="18" customHeight="1" spans="2:28">
      <c r="B644" s="255" t="s">
        <v>1287</v>
      </c>
      <c r="C644" s="224">
        <v>937725057</v>
      </c>
      <c r="D644" s="224" t="s">
        <v>1288</v>
      </c>
      <c r="E644" s="224">
        <v>16741725612</v>
      </c>
      <c r="F644" s="224" t="s">
        <v>27</v>
      </c>
      <c r="G644" s="254">
        <v>1000</v>
      </c>
      <c r="H644" s="254">
        <v>18771678907</v>
      </c>
      <c r="I644" s="224" t="s">
        <v>409</v>
      </c>
      <c r="J644" s="258" t="s">
        <v>109</v>
      </c>
      <c r="K644" s="259" t="s">
        <v>410</v>
      </c>
      <c r="L644" s="255" t="s">
        <v>1287</v>
      </c>
      <c r="M644" s="260">
        <v>5064.03</v>
      </c>
      <c r="N644" s="260"/>
      <c r="O644" s="260"/>
      <c r="P644" s="260"/>
      <c r="Q644" s="259" t="s">
        <v>31</v>
      </c>
      <c r="R644" s="270">
        <v>43901</v>
      </c>
      <c r="S644" s="87" t="s">
        <v>1177</v>
      </c>
      <c r="T644" s="6"/>
      <c r="U644" s="6"/>
      <c r="V644" s="6"/>
      <c r="W644" s="6"/>
      <c r="X644" s="6"/>
      <c r="Y644" s="6"/>
      <c r="Z644" s="6"/>
      <c r="AA644" s="6"/>
      <c r="AB644" s="6"/>
    </row>
    <row r="645" ht="18" customHeight="1" spans="2:28">
      <c r="B645" s="255" t="s">
        <v>1289</v>
      </c>
      <c r="C645" s="224">
        <v>895014302</v>
      </c>
      <c r="D645" s="224" t="s">
        <v>1290</v>
      </c>
      <c r="E645" s="224">
        <v>16741725614</v>
      </c>
      <c r="F645" s="224" t="s">
        <v>27</v>
      </c>
      <c r="G645" s="254">
        <v>1000</v>
      </c>
      <c r="H645" s="254">
        <v>18771678907</v>
      </c>
      <c r="I645" s="224" t="s">
        <v>409</v>
      </c>
      <c r="J645" s="258" t="s">
        <v>109</v>
      </c>
      <c r="K645" s="259" t="s">
        <v>410</v>
      </c>
      <c r="L645" s="255" t="s">
        <v>1289</v>
      </c>
      <c r="M645" s="260">
        <v>5056.88</v>
      </c>
      <c r="N645" s="260"/>
      <c r="O645" s="260"/>
      <c r="P645" s="260"/>
      <c r="Q645" s="259" t="s">
        <v>31</v>
      </c>
      <c r="R645" s="270">
        <v>43899</v>
      </c>
      <c r="S645" s="87" t="s">
        <v>1177</v>
      </c>
      <c r="T645" s="6"/>
      <c r="U645" s="6"/>
      <c r="V645" s="6"/>
      <c r="W645" s="6"/>
      <c r="X645" s="6"/>
      <c r="Y645" s="6"/>
      <c r="Z645" s="6"/>
      <c r="AA645" s="6"/>
      <c r="AB645" s="6"/>
    </row>
    <row r="646" ht="18" customHeight="1" spans="2:28">
      <c r="B646" s="255" t="s">
        <v>1291</v>
      </c>
      <c r="C646" s="224">
        <v>736217837</v>
      </c>
      <c r="D646" s="224" t="s">
        <v>1292</v>
      </c>
      <c r="E646" s="224">
        <v>16741725621</v>
      </c>
      <c r="F646" s="224" t="s">
        <v>27</v>
      </c>
      <c r="G646" s="254">
        <v>1000</v>
      </c>
      <c r="H646" s="254">
        <v>18771678907</v>
      </c>
      <c r="I646" s="224" t="s">
        <v>409</v>
      </c>
      <c r="J646" s="258" t="s">
        <v>109</v>
      </c>
      <c r="K646" s="259" t="s">
        <v>410</v>
      </c>
      <c r="L646" s="255" t="s">
        <v>1291</v>
      </c>
      <c r="M646" s="260">
        <v>8044.36</v>
      </c>
      <c r="N646" s="260"/>
      <c r="O646" s="260"/>
      <c r="P646" s="260"/>
      <c r="Q646" s="259" t="s">
        <v>31</v>
      </c>
      <c r="R646" s="270">
        <v>43899</v>
      </c>
      <c r="S646" s="87" t="s">
        <v>1177</v>
      </c>
      <c r="T646" s="6"/>
      <c r="U646" s="6"/>
      <c r="V646" s="6"/>
      <c r="W646" s="6"/>
      <c r="X646" s="6"/>
      <c r="Y646" s="6"/>
      <c r="Z646" s="6"/>
      <c r="AA646" s="6"/>
      <c r="AB646" s="6"/>
    </row>
    <row r="647" ht="18" customHeight="1" spans="2:28">
      <c r="B647" s="255" t="s">
        <v>1293</v>
      </c>
      <c r="C647" s="224">
        <v>487657557</v>
      </c>
      <c r="D647" s="224" t="s">
        <v>1294</v>
      </c>
      <c r="E647" s="224">
        <v>16741725625</v>
      </c>
      <c r="F647" s="224" t="s">
        <v>27</v>
      </c>
      <c r="G647" s="254">
        <v>1000</v>
      </c>
      <c r="H647" s="254">
        <v>18771678907</v>
      </c>
      <c r="I647" s="224" t="s">
        <v>409</v>
      </c>
      <c r="J647" s="265" t="s">
        <v>29</v>
      </c>
      <c r="K647" s="259" t="s">
        <v>410</v>
      </c>
      <c r="L647" s="255" t="s">
        <v>1293</v>
      </c>
      <c r="M647" s="260">
        <v>8041.79</v>
      </c>
      <c r="N647" s="260"/>
      <c r="O647" s="260"/>
      <c r="P647" s="260"/>
      <c r="Q647" s="259" t="s">
        <v>31</v>
      </c>
      <c r="R647" s="270">
        <v>43901</v>
      </c>
      <c r="S647" s="87" t="s">
        <v>1177</v>
      </c>
      <c r="T647" s="6"/>
      <c r="U647" s="6"/>
      <c r="V647" s="6"/>
      <c r="W647" s="6"/>
      <c r="X647" s="6"/>
      <c r="Y647" s="6"/>
      <c r="Z647" s="6"/>
      <c r="AA647" s="6"/>
      <c r="AB647" s="6"/>
    </row>
    <row r="648" ht="18" customHeight="1" spans="2:28">
      <c r="B648" s="255" t="s">
        <v>1295</v>
      </c>
      <c r="C648" s="224">
        <v>180156850</v>
      </c>
      <c r="D648" s="224" t="s">
        <v>1296</v>
      </c>
      <c r="E648" s="224">
        <v>16741725654</v>
      </c>
      <c r="F648" s="224" t="s">
        <v>27</v>
      </c>
      <c r="G648" s="254">
        <v>1000</v>
      </c>
      <c r="H648" s="254">
        <v>18771678907</v>
      </c>
      <c r="I648" s="224" t="s">
        <v>409</v>
      </c>
      <c r="J648" s="265" t="s">
        <v>29</v>
      </c>
      <c r="K648" s="259" t="s">
        <v>410</v>
      </c>
      <c r="L648" s="255" t="s">
        <v>1295</v>
      </c>
      <c r="M648" s="260">
        <v>5056.41</v>
      </c>
      <c r="N648" s="260"/>
      <c r="O648" s="260"/>
      <c r="P648" s="260"/>
      <c r="Q648" s="259" t="s">
        <v>31</v>
      </c>
      <c r="R648" s="270">
        <v>43901</v>
      </c>
      <c r="S648" s="87" t="s">
        <v>1177</v>
      </c>
      <c r="T648" s="6"/>
      <c r="U648" s="6"/>
      <c r="V648" s="6"/>
      <c r="W648" s="6"/>
      <c r="X648" s="6"/>
      <c r="Y648" s="6"/>
      <c r="Z648" s="6"/>
      <c r="AA648" s="6"/>
      <c r="AB648" s="6"/>
    </row>
    <row r="649" ht="18" customHeight="1" spans="2:28">
      <c r="B649" s="253" t="s">
        <v>1297</v>
      </c>
      <c r="C649" s="226">
        <v>482961740</v>
      </c>
      <c r="D649" s="226" t="s">
        <v>1298</v>
      </c>
      <c r="E649" s="224">
        <v>16741725282</v>
      </c>
      <c r="F649" s="224" t="s">
        <v>27</v>
      </c>
      <c r="G649" s="254">
        <v>1000</v>
      </c>
      <c r="H649" s="254">
        <v>13545445297</v>
      </c>
      <c r="I649" s="224" t="s">
        <v>313</v>
      </c>
      <c r="J649" s="265" t="s">
        <v>29</v>
      </c>
      <c r="K649" s="259" t="s">
        <v>314</v>
      </c>
      <c r="L649" s="253" t="s">
        <v>1297</v>
      </c>
      <c r="M649" s="260">
        <v>5183.19</v>
      </c>
      <c r="N649" s="260"/>
      <c r="O649" s="260"/>
      <c r="P649" s="260"/>
      <c r="Q649" s="259" t="s">
        <v>31</v>
      </c>
      <c r="R649" s="270">
        <v>43901</v>
      </c>
      <c r="S649" s="87" t="s">
        <v>1177</v>
      </c>
      <c r="T649" s="6"/>
      <c r="U649" s="6"/>
      <c r="V649" s="6"/>
      <c r="W649" s="6"/>
      <c r="X649" s="6"/>
      <c r="Y649" s="6"/>
      <c r="Z649" s="6"/>
      <c r="AA649" s="6"/>
      <c r="AB649" s="6"/>
    </row>
    <row r="650" ht="18" customHeight="1" spans="2:28">
      <c r="B650" s="253" t="s">
        <v>1299</v>
      </c>
      <c r="C650" s="226">
        <v>529143746</v>
      </c>
      <c r="D650" s="226" t="s">
        <v>1300</v>
      </c>
      <c r="E650" s="224">
        <v>16741725286</v>
      </c>
      <c r="F650" s="224" t="s">
        <v>27</v>
      </c>
      <c r="G650" s="254">
        <v>1000</v>
      </c>
      <c r="H650" s="254">
        <v>13545445297</v>
      </c>
      <c r="I650" s="224" t="s">
        <v>313</v>
      </c>
      <c r="J650" s="265" t="s">
        <v>29</v>
      </c>
      <c r="K650" s="259" t="s">
        <v>314</v>
      </c>
      <c r="L650" s="253" t="s">
        <v>1299</v>
      </c>
      <c r="M650" s="260">
        <v>4962.61</v>
      </c>
      <c r="N650" s="260"/>
      <c r="O650" s="260"/>
      <c r="P650" s="260"/>
      <c r="Q650" s="259" t="s">
        <v>31</v>
      </c>
      <c r="R650" s="270">
        <v>43901</v>
      </c>
      <c r="S650" s="87" t="s">
        <v>1177</v>
      </c>
      <c r="T650" s="6"/>
      <c r="U650" s="6"/>
      <c r="V650" s="6"/>
      <c r="W650" s="6"/>
      <c r="X650" s="6"/>
      <c r="Y650" s="6"/>
      <c r="Z650" s="6"/>
      <c r="AA650" s="6"/>
      <c r="AB650" s="6"/>
    </row>
    <row r="651" ht="18" customHeight="1" spans="2:28">
      <c r="B651" s="253" t="s">
        <v>1301</v>
      </c>
      <c r="C651" s="224">
        <v>967913148</v>
      </c>
      <c r="D651" s="224" t="s">
        <v>1302</v>
      </c>
      <c r="E651" s="224">
        <v>17136866810</v>
      </c>
      <c r="F651" s="224" t="s">
        <v>107</v>
      </c>
      <c r="G651" s="254">
        <v>1000</v>
      </c>
      <c r="H651" s="254">
        <v>13632223538</v>
      </c>
      <c r="I651" s="224" t="s">
        <v>567</v>
      </c>
      <c r="J651" s="279" t="s">
        <v>367</v>
      </c>
      <c r="K651" s="259" t="s">
        <v>568</v>
      </c>
      <c r="L651" s="253" t="s">
        <v>1301</v>
      </c>
      <c r="M651" s="260">
        <v>4960.15</v>
      </c>
      <c r="N651" s="260"/>
      <c r="O651" s="260"/>
      <c r="P651" s="260"/>
      <c r="Q651" s="259" t="s">
        <v>31</v>
      </c>
      <c r="R651" s="250">
        <v>43910</v>
      </c>
      <c r="S651" s="87" t="s">
        <v>1177</v>
      </c>
      <c r="T651" s="6"/>
      <c r="U651" s="6"/>
      <c r="V651" s="6"/>
      <c r="W651" s="6"/>
      <c r="X651" s="6"/>
      <c r="Y651" s="6"/>
      <c r="Z651" s="6"/>
      <c r="AA651" s="6"/>
      <c r="AB651" s="6"/>
    </row>
    <row r="652" s="1" customFormat="1" ht="19.9" customHeight="1" spans="2:27">
      <c r="B652" s="253" t="s">
        <v>1303</v>
      </c>
      <c r="C652" s="224">
        <v>184441541</v>
      </c>
      <c r="D652" s="224" t="s">
        <v>1304</v>
      </c>
      <c r="E652" s="224">
        <v>17043396024</v>
      </c>
      <c r="F652" s="224" t="s">
        <v>101</v>
      </c>
      <c r="G652" s="254">
        <v>1000</v>
      </c>
      <c r="H652" s="254">
        <v>13422075559</v>
      </c>
      <c r="I652" s="224" t="s">
        <v>102</v>
      </c>
      <c r="J652" s="261" t="s">
        <v>103</v>
      </c>
      <c r="K652" s="259" t="s">
        <v>104</v>
      </c>
      <c r="L652" s="253" t="s">
        <v>1303</v>
      </c>
      <c r="M652" s="260">
        <v>9036.42</v>
      </c>
      <c r="N652" s="260"/>
      <c r="O652" s="260"/>
      <c r="P652" s="260"/>
      <c r="Q652" s="303"/>
      <c r="R652" s="304"/>
      <c r="S652" s="8" t="s">
        <v>1305</v>
      </c>
      <c r="T652" s="6"/>
      <c r="U652" s="6"/>
      <c r="V652" s="6"/>
      <c r="W652" s="6"/>
      <c r="X652" s="6"/>
      <c r="Y652" s="6"/>
      <c r="Z652" s="6"/>
      <c r="AA652" s="6"/>
    </row>
    <row r="653" ht="18" customHeight="1" spans="2:27">
      <c r="B653" s="87"/>
      <c r="C653" s="22"/>
      <c r="D653" s="22"/>
      <c r="E653" s="2"/>
      <c r="F653" s="2"/>
      <c r="G653" s="2"/>
      <c r="H653" s="2"/>
      <c r="I653" s="2"/>
      <c r="J653" s="280"/>
      <c r="K653" s="22"/>
      <c r="L653" s="87"/>
      <c r="M653" s="44"/>
      <c r="N653" s="44"/>
      <c r="O653" s="281"/>
      <c r="P653" s="281"/>
      <c r="Q653" s="82"/>
      <c r="R653" s="1"/>
      <c r="S653" s="1"/>
      <c r="T653" s="1"/>
      <c r="U653" s="1"/>
      <c r="V653" s="1"/>
      <c r="W653" s="1"/>
      <c r="X653" s="1"/>
      <c r="Y653" s="1"/>
      <c r="Z653" s="1"/>
      <c r="AA653" s="271"/>
    </row>
    <row r="654" ht="18" customHeight="1" spans="7:22">
      <c r="G654" s="23">
        <f>SUM(G541:G652)</f>
        <v>112000</v>
      </c>
      <c r="M654" s="47">
        <f>SUM(M541:M652)</f>
        <v>382704.77</v>
      </c>
      <c r="N654" s="47">
        <f>SUM(N541:N652)</f>
        <v>4958</v>
      </c>
      <c r="S654" s="6"/>
      <c r="V654" s="47"/>
    </row>
    <row r="655" ht="18" customHeight="1" spans="13:22">
      <c r="M655" s="47">
        <f>M654+N654</f>
        <v>387662.77</v>
      </c>
      <c r="V655" s="47"/>
    </row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s="2" customFormat="1" ht="18" customHeight="1" spans="1:27">
      <c r="A664" s="1"/>
      <c r="B664" s="5"/>
      <c r="C664" s="6"/>
      <c r="D664" s="6"/>
      <c r="E664" s="6"/>
      <c r="F664" s="6"/>
      <c r="G664" s="6"/>
      <c r="H664" s="6"/>
      <c r="I664" s="6"/>
      <c r="J664" s="6"/>
      <c r="K664" s="7"/>
      <c r="L664" s="8"/>
      <c r="M664" s="8"/>
      <c r="N664" s="8"/>
      <c r="O664" s="4"/>
      <c r="P664" s="4"/>
      <c r="Q664" s="4"/>
      <c r="R664" s="4"/>
      <c r="S664" s="4"/>
      <c r="T664" s="4"/>
      <c r="U664" s="4"/>
      <c r="V664" s="4"/>
      <c r="W664" s="4"/>
      <c r="X664" s="9"/>
      <c r="Y664" s="4"/>
      <c r="Z664" s="4"/>
      <c r="AA664" s="10"/>
    </row>
    <row r="665" s="2" customFormat="1" ht="18" customHeight="1" spans="2:27">
      <c r="B665" s="272"/>
      <c r="J665" s="282"/>
      <c r="K665" s="22"/>
      <c r="L665" s="87"/>
      <c r="M665" s="44"/>
      <c r="N665" s="44"/>
      <c r="O665" s="44"/>
      <c r="P665" s="283"/>
      <c r="Q665" s="284"/>
      <c r="R665" s="87"/>
      <c r="AA665" s="311"/>
    </row>
    <row r="666" ht="18" customHeight="1" spans="1:28">
      <c r="A666" s="2"/>
      <c r="B666" s="272"/>
      <c r="C666" s="2"/>
      <c r="D666" s="2"/>
      <c r="E666" s="2"/>
      <c r="F666" s="2"/>
      <c r="G666" s="2"/>
      <c r="H666" s="2"/>
      <c r="I666" s="2"/>
      <c r="J666" s="282"/>
      <c r="K666" s="22"/>
      <c r="L666" s="87"/>
      <c r="M666" s="284" t="s">
        <v>1306</v>
      </c>
      <c r="N666" s="284" t="s">
        <v>658</v>
      </c>
      <c r="O666" s="284" t="s">
        <v>1307</v>
      </c>
      <c r="P666" s="178" t="s">
        <v>1308</v>
      </c>
      <c r="Q666" s="178" t="s">
        <v>23</v>
      </c>
      <c r="R666" s="178" t="s">
        <v>24</v>
      </c>
      <c r="S666" s="2"/>
      <c r="T666" s="2"/>
      <c r="U666" s="2"/>
      <c r="V666" s="2"/>
      <c r="W666" s="2"/>
      <c r="X666" s="2"/>
      <c r="Y666" s="2"/>
      <c r="Z666" s="2"/>
      <c r="AA666" s="311"/>
      <c r="AB666" s="6"/>
    </row>
    <row r="667" ht="18" customHeight="1" spans="2:28">
      <c r="B667" s="273" t="s">
        <v>1309</v>
      </c>
      <c r="C667" s="274">
        <v>268982910</v>
      </c>
      <c r="D667" s="274" t="s">
        <v>1310</v>
      </c>
      <c r="E667" s="274">
        <v>17136866769</v>
      </c>
      <c r="F667" s="274" t="s">
        <v>107</v>
      </c>
      <c r="G667" s="274">
        <v>1000</v>
      </c>
      <c r="H667" s="274">
        <v>17665435181</v>
      </c>
      <c r="I667" s="274" t="s">
        <v>988</v>
      </c>
      <c r="J667" s="285" t="s">
        <v>109</v>
      </c>
      <c r="K667" s="276" t="s">
        <v>989</v>
      </c>
      <c r="L667" s="273" t="s">
        <v>1309</v>
      </c>
      <c r="M667" s="286">
        <v>43800</v>
      </c>
      <c r="N667" s="287">
        <v>4928.12</v>
      </c>
      <c r="O667" s="287">
        <v>699</v>
      </c>
      <c r="P667" s="287">
        <v>699</v>
      </c>
      <c r="Q667" s="305" t="s">
        <v>31</v>
      </c>
      <c r="R667" s="286">
        <v>43910</v>
      </c>
      <c r="S667" s="87"/>
      <c r="T667" s="6"/>
      <c r="U667" s="6"/>
      <c r="V667" s="6"/>
      <c r="W667" s="6"/>
      <c r="X667" s="6"/>
      <c r="Y667" s="6"/>
      <c r="Z667" s="6"/>
      <c r="AA667" s="124"/>
      <c r="AB667" s="6"/>
    </row>
    <row r="668" ht="18" customHeight="1" spans="2:28">
      <c r="B668" s="273" t="s">
        <v>1311</v>
      </c>
      <c r="C668" s="274">
        <v>630678610</v>
      </c>
      <c r="D668" s="274" t="s">
        <v>1312</v>
      </c>
      <c r="E668" s="274">
        <v>17136866682</v>
      </c>
      <c r="F668" s="274" t="s">
        <v>107</v>
      </c>
      <c r="G668" s="274">
        <v>1000</v>
      </c>
      <c r="H668" s="274">
        <v>13422075559</v>
      </c>
      <c r="I668" s="274" t="s">
        <v>567</v>
      </c>
      <c r="J668" s="288" t="s">
        <v>29</v>
      </c>
      <c r="K668" s="276" t="s">
        <v>568</v>
      </c>
      <c r="L668" s="273" t="s">
        <v>1311</v>
      </c>
      <c r="M668" s="286">
        <v>43804</v>
      </c>
      <c r="N668" s="287">
        <v>0</v>
      </c>
      <c r="O668" s="287">
        <v>1999</v>
      </c>
      <c r="P668" s="287">
        <v>1999</v>
      </c>
      <c r="Q668" s="305" t="s">
        <v>31</v>
      </c>
      <c r="R668" s="286">
        <v>43805</v>
      </c>
      <c r="S668" s="87"/>
      <c r="T668" s="6"/>
      <c r="U668" s="6"/>
      <c r="V668" s="6"/>
      <c r="W668" s="6"/>
      <c r="X668" s="6"/>
      <c r="Y668" s="6"/>
      <c r="Z668" s="6"/>
      <c r="AA668" s="124"/>
      <c r="AB668" s="6"/>
    </row>
    <row r="669" ht="18" customHeight="1" spans="2:28">
      <c r="B669" s="273" t="s">
        <v>1313</v>
      </c>
      <c r="C669" s="274">
        <v>918111221</v>
      </c>
      <c r="D669" s="274" t="s">
        <v>1314</v>
      </c>
      <c r="E669" s="274">
        <v>17136866636</v>
      </c>
      <c r="F669" s="274" t="s">
        <v>107</v>
      </c>
      <c r="G669" s="274">
        <v>1000</v>
      </c>
      <c r="H669" s="274">
        <v>13422075559</v>
      </c>
      <c r="I669" s="274" t="s">
        <v>567</v>
      </c>
      <c r="J669" s="288" t="s">
        <v>29</v>
      </c>
      <c r="K669" s="276" t="s">
        <v>568</v>
      </c>
      <c r="L669" s="273" t="s">
        <v>1313</v>
      </c>
      <c r="M669" s="286">
        <v>43804</v>
      </c>
      <c r="N669" s="287">
        <v>0</v>
      </c>
      <c r="O669" s="287">
        <v>1999</v>
      </c>
      <c r="P669" s="287">
        <v>1999</v>
      </c>
      <c r="Q669" s="305" t="s">
        <v>31</v>
      </c>
      <c r="R669" s="286">
        <v>43805</v>
      </c>
      <c r="S669" s="87"/>
      <c r="T669" s="6"/>
      <c r="U669" s="6"/>
      <c r="V669" s="6"/>
      <c r="W669" s="6"/>
      <c r="X669" s="6"/>
      <c r="Y669" s="6"/>
      <c r="Z669" s="6"/>
      <c r="AA669" s="124"/>
      <c r="AB669" s="6"/>
    </row>
    <row r="670" ht="18" customHeight="1" spans="2:28">
      <c r="B670" s="273" t="s">
        <v>1315</v>
      </c>
      <c r="C670" s="274">
        <v>600095235</v>
      </c>
      <c r="D670" s="274" t="s">
        <v>1316</v>
      </c>
      <c r="E670" s="274">
        <v>17136866637</v>
      </c>
      <c r="F670" s="274" t="s">
        <v>107</v>
      </c>
      <c r="G670" s="274">
        <v>1000</v>
      </c>
      <c r="H670" s="274">
        <v>13422075559</v>
      </c>
      <c r="I670" s="274" t="s">
        <v>567</v>
      </c>
      <c r="J670" s="288" t="s">
        <v>29</v>
      </c>
      <c r="K670" s="276" t="s">
        <v>568</v>
      </c>
      <c r="L670" s="273" t="s">
        <v>1315</v>
      </c>
      <c r="M670" s="286">
        <v>43804</v>
      </c>
      <c r="N670" s="287">
        <v>0</v>
      </c>
      <c r="O670" s="287">
        <v>2999</v>
      </c>
      <c r="P670" s="287">
        <v>2999</v>
      </c>
      <c r="Q670" s="305" t="s">
        <v>31</v>
      </c>
      <c r="R670" s="286">
        <v>43805</v>
      </c>
      <c r="S670" s="87"/>
      <c r="T670" s="6"/>
      <c r="U670" s="6"/>
      <c r="V670" s="6"/>
      <c r="W670" s="6"/>
      <c r="X670" s="6"/>
      <c r="Y670" s="6"/>
      <c r="Z670" s="6"/>
      <c r="AA670" s="124"/>
      <c r="AB670" s="6"/>
    </row>
    <row r="671" ht="18" customHeight="1" spans="2:28">
      <c r="B671" s="273" t="s">
        <v>1317</v>
      </c>
      <c r="C671" s="274">
        <v>215087361</v>
      </c>
      <c r="D671" s="274" t="s">
        <v>1318</v>
      </c>
      <c r="E671" s="274">
        <v>17136866623</v>
      </c>
      <c r="F671" s="274" t="s">
        <v>107</v>
      </c>
      <c r="G671" s="274">
        <v>1000</v>
      </c>
      <c r="H671" s="274">
        <v>13632223538</v>
      </c>
      <c r="I671" s="274" t="s">
        <v>567</v>
      </c>
      <c r="J671" s="289" t="s">
        <v>103</v>
      </c>
      <c r="K671" s="276" t="s">
        <v>568</v>
      </c>
      <c r="L671" s="273" t="s">
        <v>1317</v>
      </c>
      <c r="M671" s="286">
        <v>43804</v>
      </c>
      <c r="N671" s="287">
        <v>0</v>
      </c>
      <c r="O671" s="287">
        <v>2999</v>
      </c>
      <c r="P671" s="287">
        <v>2999</v>
      </c>
      <c r="Q671" s="305" t="s">
        <v>31</v>
      </c>
      <c r="R671" s="286">
        <v>43805</v>
      </c>
      <c r="S671" s="87"/>
      <c r="T671" s="6"/>
      <c r="U671" s="6"/>
      <c r="V671" s="6"/>
      <c r="W671" s="6"/>
      <c r="X671" s="6"/>
      <c r="Y671" s="6"/>
      <c r="Z671" s="6"/>
      <c r="AA671" s="124"/>
      <c r="AB671" s="6"/>
    </row>
    <row r="672" ht="18" customHeight="1" spans="2:28">
      <c r="B672" s="273" t="s">
        <v>1319</v>
      </c>
      <c r="C672" s="274">
        <v>477781296</v>
      </c>
      <c r="D672" s="274" t="s">
        <v>1320</v>
      </c>
      <c r="E672" s="274">
        <v>17136866801</v>
      </c>
      <c r="F672" s="274" t="s">
        <v>107</v>
      </c>
      <c r="G672" s="274">
        <v>1000</v>
      </c>
      <c r="H672" s="274">
        <v>13632223538</v>
      </c>
      <c r="I672" s="274" t="s">
        <v>567</v>
      </c>
      <c r="J672" s="290" t="s">
        <v>367</v>
      </c>
      <c r="K672" s="276" t="s">
        <v>568</v>
      </c>
      <c r="L672" s="273" t="s">
        <v>1319</v>
      </c>
      <c r="M672" s="286">
        <v>43804</v>
      </c>
      <c r="N672" s="287">
        <v>0</v>
      </c>
      <c r="O672" s="287">
        <v>999</v>
      </c>
      <c r="P672" s="287">
        <v>999</v>
      </c>
      <c r="Q672" s="305" t="s">
        <v>31</v>
      </c>
      <c r="R672" s="286">
        <v>43805</v>
      </c>
      <c r="S672" s="87"/>
      <c r="T672" s="6"/>
      <c r="U672" s="6"/>
      <c r="V672" s="6"/>
      <c r="W672" s="6"/>
      <c r="X672" s="6"/>
      <c r="Y672" s="6"/>
      <c r="Z672" s="6"/>
      <c r="AA672" s="124"/>
      <c r="AB672" s="6"/>
    </row>
    <row r="673" ht="18" customHeight="1" spans="2:28">
      <c r="B673" s="273" t="s">
        <v>1321</v>
      </c>
      <c r="C673" s="274">
        <v>444285451</v>
      </c>
      <c r="D673" s="274" t="s">
        <v>1322</v>
      </c>
      <c r="E673" s="274">
        <v>17136866503</v>
      </c>
      <c r="F673" s="274" t="s">
        <v>107</v>
      </c>
      <c r="G673" s="274">
        <v>1000</v>
      </c>
      <c r="H673" s="274">
        <v>17665435181</v>
      </c>
      <c r="I673" s="274" t="s">
        <v>988</v>
      </c>
      <c r="J673" s="289" t="s">
        <v>103</v>
      </c>
      <c r="K673" s="276" t="s">
        <v>989</v>
      </c>
      <c r="L673" s="273" t="s">
        <v>1321</v>
      </c>
      <c r="M673" s="286">
        <v>43804</v>
      </c>
      <c r="N673" s="287">
        <v>0</v>
      </c>
      <c r="O673" s="287">
        <v>2999</v>
      </c>
      <c r="P673" s="287">
        <v>2999</v>
      </c>
      <c r="Q673" s="305" t="s">
        <v>31</v>
      </c>
      <c r="R673" s="286">
        <v>43805</v>
      </c>
      <c r="S673" s="87"/>
      <c r="T673" s="6"/>
      <c r="U673" s="6"/>
      <c r="V673" s="6"/>
      <c r="W673" s="6"/>
      <c r="X673" s="6"/>
      <c r="Y673" s="6"/>
      <c r="Z673" s="6"/>
      <c r="AA673" s="124"/>
      <c r="AB673" s="6"/>
    </row>
    <row r="674" ht="18" customHeight="1" spans="2:28">
      <c r="B674" s="273" t="s">
        <v>1323</v>
      </c>
      <c r="C674" s="274">
        <v>349760780</v>
      </c>
      <c r="D674" s="274" t="s">
        <v>1324</v>
      </c>
      <c r="E674" s="274">
        <v>17136866613</v>
      </c>
      <c r="F674" s="274" t="s">
        <v>107</v>
      </c>
      <c r="G674" s="274">
        <v>1000</v>
      </c>
      <c r="H674" s="274">
        <v>13632223538</v>
      </c>
      <c r="I674" s="274" t="s">
        <v>567</v>
      </c>
      <c r="J674" s="290" t="s">
        <v>367</v>
      </c>
      <c r="K674" s="276" t="s">
        <v>568</v>
      </c>
      <c r="L674" s="273" t="s">
        <v>1323</v>
      </c>
      <c r="M674" s="286">
        <v>43812</v>
      </c>
      <c r="N674" s="287">
        <v>0</v>
      </c>
      <c r="O674" s="287">
        <v>2999</v>
      </c>
      <c r="P674" s="287">
        <v>2999</v>
      </c>
      <c r="Q674" s="305" t="s">
        <v>31</v>
      </c>
      <c r="R674" s="286">
        <v>43805</v>
      </c>
      <c r="S674" s="87"/>
      <c r="T674" s="6"/>
      <c r="U674" s="6"/>
      <c r="V674" s="6"/>
      <c r="W674" s="6"/>
      <c r="X674" s="6"/>
      <c r="Y674" s="6"/>
      <c r="Z674" s="6"/>
      <c r="AA674" s="124"/>
      <c r="AB674" s="6"/>
    </row>
    <row r="675" ht="18" customHeight="1" spans="2:28">
      <c r="B675" s="273" t="s">
        <v>1325</v>
      </c>
      <c r="C675" s="274">
        <v>507835794</v>
      </c>
      <c r="D675" s="274" t="s">
        <v>1326</v>
      </c>
      <c r="E675" s="274">
        <v>17136866504</v>
      </c>
      <c r="F675" s="274" t="s">
        <v>107</v>
      </c>
      <c r="G675" s="274">
        <v>1000</v>
      </c>
      <c r="H675" s="274">
        <v>17665435181</v>
      </c>
      <c r="I675" s="274" t="s">
        <v>988</v>
      </c>
      <c r="J675" s="289" t="s">
        <v>103</v>
      </c>
      <c r="K675" s="276" t="s">
        <v>989</v>
      </c>
      <c r="L675" s="273" t="s">
        <v>1325</v>
      </c>
      <c r="M675" s="286">
        <v>43816</v>
      </c>
      <c r="N675" s="287">
        <v>4787.05</v>
      </c>
      <c r="O675" s="287">
        <v>499</v>
      </c>
      <c r="P675" s="287">
        <v>499</v>
      </c>
      <c r="Q675" s="305" t="s">
        <v>31</v>
      </c>
      <c r="R675" s="286">
        <v>43805</v>
      </c>
      <c r="S675" s="87"/>
      <c r="T675" s="6"/>
      <c r="U675" s="6"/>
      <c r="V675" s="6"/>
      <c r="W675" s="6"/>
      <c r="X675" s="6"/>
      <c r="Y675" s="6"/>
      <c r="Z675" s="6"/>
      <c r="AA675" s="124"/>
      <c r="AB675" s="6"/>
    </row>
    <row r="676" ht="18" customHeight="1" spans="2:28">
      <c r="B676" s="273" t="s">
        <v>1327</v>
      </c>
      <c r="C676" s="274">
        <v>213007386</v>
      </c>
      <c r="D676" s="274" t="s">
        <v>1328</v>
      </c>
      <c r="E676" s="274">
        <v>17136866505</v>
      </c>
      <c r="F676" s="274" t="s">
        <v>107</v>
      </c>
      <c r="G676" s="274">
        <v>1000</v>
      </c>
      <c r="H676" s="274">
        <v>17665435181</v>
      </c>
      <c r="I676" s="274" t="s">
        <v>988</v>
      </c>
      <c r="J676" s="289" t="s">
        <v>103</v>
      </c>
      <c r="K676" s="276" t="s">
        <v>989</v>
      </c>
      <c r="L676" s="273" t="s">
        <v>1327</v>
      </c>
      <c r="M676" s="286">
        <v>43822</v>
      </c>
      <c r="N676" s="287">
        <v>499</v>
      </c>
      <c r="O676" s="287">
        <v>499</v>
      </c>
      <c r="P676" s="287">
        <v>499</v>
      </c>
      <c r="Q676" s="305" t="s">
        <v>31</v>
      </c>
      <c r="R676" s="286">
        <v>43805</v>
      </c>
      <c r="S676" s="87"/>
      <c r="T676" s="6"/>
      <c r="U676" s="6"/>
      <c r="V676" s="6"/>
      <c r="W676" s="6"/>
      <c r="X676" s="6"/>
      <c r="Y676" s="6"/>
      <c r="Z676" s="6"/>
      <c r="AA676" s="124"/>
      <c r="AB676" s="6"/>
    </row>
    <row r="677" ht="18" customHeight="1" spans="2:28">
      <c r="B677" s="273" t="s">
        <v>1329</v>
      </c>
      <c r="C677" s="274">
        <v>331024212</v>
      </c>
      <c r="D677" s="274" t="s">
        <v>1330</v>
      </c>
      <c r="E677" s="274">
        <v>17192711477</v>
      </c>
      <c r="F677" s="274" t="s">
        <v>27</v>
      </c>
      <c r="G677" s="274">
        <v>1000</v>
      </c>
      <c r="H677" s="274">
        <v>13545476959</v>
      </c>
      <c r="I677" s="274" t="s">
        <v>265</v>
      </c>
      <c r="J677" s="285" t="s">
        <v>109</v>
      </c>
      <c r="K677" s="276" t="s">
        <v>266</v>
      </c>
      <c r="L677" s="273" t="s">
        <v>1329</v>
      </c>
      <c r="M677" s="286">
        <v>43824</v>
      </c>
      <c r="N677" s="287">
        <v>2263.92</v>
      </c>
      <c r="O677" s="287">
        <v>499</v>
      </c>
      <c r="P677" s="287">
        <v>499</v>
      </c>
      <c r="Q677" s="305" t="s">
        <v>31</v>
      </c>
      <c r="R677" s="286">
        <v>43805</v>
      </c>
      <c r="S677" s="87"/>
      <c r="T677" s="6"/>
      <c r="U677" s="6"/>
      <c r="V677" s="6"/>
      <c r="W677" s="6"/>
      <c r="X677" s="6"/>
      <c r="Y677" s="6"/>
      <c r="Z677" s="6"/>
      <c r="AA677" s="124"/>
      <c r="AB677" s="6"/>
    </row>
    <row r="678" ht="18" customHeight="1" spans="2:28">
      <c r="B678" s="273" t="s">
        <v>1331</v>
      </c>
      <c r="C678" s="274">
        <v>113483256</v>
      </c>
      <c r="D678" s="274" t="s">
        <v>1332</v>
      </c>
      <c r="E678" s="274">
        <v>17192714406</v>
      </c>
      <c r="F678" s="274" t="s">
        <v>27</v>
      </c>
      <c r="G678" s="274">
        <v>1000</v>
      </c>
      <c r="H678" s="274">
        <v>18872118075</v>
      </c>
      <c r="I678" s="274" t="s">
        <v>389</v>
      </c>
      <c r="J678" s="291" t="s">
        <v>170</v>
      </c>
      <c r="K678" s="276" t="s">
        <v>390</v>
      </c>
      <c r="L678" s="273" t="s">
        <v>1331</v>
      </c>
      <c r="M678" s="286">
        <v>43835</v>
      </c>
      <c r="N678" s="287">
        <v>51.31</v>
      </c>
      <c r="O678" s="287">
        <v>499</v>
      </c>
      <c r="P678" s="287">
        <v>499</v>
      </c>
      <c r="Q678" s="305" t="s">
        <v>31</v>
      </c>
      <c r="R678" s="286">
        <v>43805</v>
      </c>
      <c r="S678" s="87"/>
      <c r="T678" s="6"/>
      <c r="U678" s="6"/>
      <c r="V678" s="6"/>
      <c r="W678" s="6"/>
      <c r="X678" s="6"/>
      <c r="Y678" s="6"/>
      <c r="Z678" s="6"/>
      <c r="AA678" s="124"/>
      <c r="AB678" s="6"/>
    </row>
    <row r="679" ht="18" customHeight="1" spans="2:28">
      <c r="B679" s="273" t="s">
        <v>1333</v>
      </c>
      <c r="C679" s="274">
        <v>454744757</v>
      </c>
      <c r="D679" s="274" t="s">
        <v>1334</v>
      </c>
      <c r="E679" s="274">
        <v>17136866583</v>
      </c>
      <c r="F679" s="274" t="s">
        <v>107</v>
      </c>
      <c r="G679" s="274">
        <v>1000</v>
      </c>
      <c r="H679" s="274">
        <v>17665435181</v>
      </c>
      <c r="I679" s="274" t="s">
        <v>988</v>
      </c>
      <c r="J679" s="285" t="s">
        <v>109</v>
      </c>
      <c r="K679" s="276" t="s">
        <v>989</v>
      </c>
      <c r="L679" s="273" t="s">
        <v>1333</v>
      </c>
      <c r="M679" s="286">
        <v>43835</v>
      </c>
      <c r="N679" s="287">
        <v>15911.13</v>
      </c>
      <c r="O679" s="287">
        <v>299</v>
      </c>
      <c r="P679" s="287">
        <v>299</v>
      </c>
      <c r="Q679" s="305" t="s">
        <v>31</v>
      </c>
      <c r="R679" s="286">
        <v>43805</v>
      </c>
      <c r="S679" s="87"/>
      <c r="T679" s="6"/>
      <c r="U679" s="6"/>
      <c r="V679" s="6"/>
      <c r="W679" s="6"/>
      <c r="X679" s="6"/>
      <c r="Y679" s="6"/>
      <c r="Z679" s="6"/>
      <c r="AA679" s="124"/>
      <c r="AB679" s="6"/>
    </row>
    <row r="680" ht="18" customHeight="1" spans="2:28">
      <c r="B680" s="273" t="s">
        <v>1335</v>
      </c>
      <c r="C680" s="274">
        <v>684448612</v>
      </c>
      <c r="D680" s="274" t="s">
        <v>1336</v>
      </c>
      <c r="E680" s="274">
        <v>17192715424</v>
      </c>
      <c r="F680" s="274" t="s">
        <v>27</v>
      </c>
      <c r="G680" s="274">
        <v>1000</v>
      </c>
      <c r="H680" s="274">
        <v>18672882330</v>
      </c>
      <c r="I680" s="274" t="s">
        <v>361</v>
      </c>
      <c r="J680" s="285" t="s">
        <v>109</v>
      </c>
      <c r="K680" s="276" t="s">
        <v>362</v>
      </c>
      <c r="L680" s="273" t="s">
        <v>1335</v>
      </c>
      <c r="M680" s="286">
        <v>43836</v>
      </c>
      <c r="N680" s="287">
        <v>88.76</v>
      </c>
      <c r="O680" s="287">
        <v>499</v>
      </c>
      <c r="P680" s="287">
        <v>499</v>
      </c>
      <c r="Q680" s="305" t="s">
        <v>31</v>
      </c>
      <c r="R680" s="286">
        <v>43845</v>
      </c>
      <c r="S680" s="87"/>
      <c r="T680" s="6"/>
      <c r="U680" s="6"/>
      <c r="V680" s="6"/>
      <c r="W680" s="6"/>
      <c r="X680" s="6"/>
      <c r="Y680" s="6"/>
      <c r="Z680" s="6"/>
      <c r="AA680" s="124"/>
      <c r="AB680" s="6"/>
    </row>
    <row r="681" ht="18" customHeight="1" spans="2:28">
      <c r="B681" s="275" t="s">
        <v>1337</v>
      </c>
      <c r="C681" s="274">
        <v>967409589</v>
      </c>
      <c r="D681" s="274" t="s">
        <v>1338</v>
      </c>
      <c r="E681" s="274">
        <v>17192714857</v>
      </c>
      <c r="F681" s="274" t="s">
        <v>27</v>
      </c>
      <c r="G681" s="274">
        <v>1000</v>
      </c>
      <c r="H681" s="274">
        <v>15072125895</v>
      </c>
      <c r="I681" s="274" t="s">
        <v>680</v>
      </c>
      <c r="J681" s="292" t="s">
        <v>285</v>
      </c>
      <c r="K681" s="293" t="s">
        <v>681</v>
      </c>
      <c r="L681" s="275" t="s">
        <v>1337</v>
      </c>
      <c r="M681" s="286">
        <v>43839</v>
      </c>
      <c r="N681" s="294">
        <v>7937.21</v>
      </c>
      <c r="O681" s="294">
        <v>199</v>
      </c>
      <c r="P681" s="294">
        <v>199</v>
      </c>
      <c r="Q681" s="306" t="s">
        <v>31</v>
      </c>
      <c r="R681" s="286">
        <v>43843</v>
      </c>
      <c r="S681" s="87"/>
      <c r="T681" s="6"/>
      <c r="U681" s="6"/>
      <c r="V681" s="6"/>
      <c r="W681" s="6"/>
      <c r="X681" s="6"/>
      <c r="Y681" s="6"/>
      <c r="Z681" s="6"/>
      <c r="AA681" s="124"/>
      <c r="AB681" s="6"/>
    </row>
    <row r="682" ht="18" customHeight="1" spans="2:28">
      <c r="B682" s="273" t="s">
        <v>1339</v>
      </c>
      <c r="C682" s="274">
        <v>753428435</v>
      </c>
      <c r="D682" s="274" t="s">
        <v>1340</v>
      </c>
      <c r="E682" s="274">
        <v>17136866695</v>
      </c>
      <c r="F682" s="274" t="s">
        <v>664</v>
      </c>
      <c r="G682" s="274">
        <v>1000</v>
      </c>
      <c r="H682" s="274">
        <v>13422075559</v>
      </c>
      <c r="I682" s="274" t="s">
        <v>567</v>
      </c>
      <c r="J682" s="295" t="s">
        <v>29</v>
      </c>
      <c r="K682" s="276" t="s">
        <v>568</v>
      </c>
      <c r="L682" s="273" t="s">
        <v>1339</v>
      </c>
      <c r="M682" s="286">
        <v>43842</v>
      </c>
      <c r="N682" s="287">
        <v>0</v>
      </c>
      <c r="O682" s="287">
        <v>999</v>
      </c>
      <c r="P682" s="287">
        <v>999</v>
      </c>
      <c r="Q682" s="305" t="s">
        <v>31</v>
      </c>
      <c r="R682" s="286">
        <v>43843</v>
      </c>
      <c r="S682" s="87"/>
      <c r="T682" s="6"/>
      <c r="U682" s="6"/>
      <c r="V682" s="6"/>
      <c r="W682" s="6"/>
      <c r="X682" s="6"/>
      <c r="Y682" s="6"/>
      <c r="Z682" s="6"/>
      <c r="AA682" s="124"/>
      <c r="AB682" s="6"/>
    </row>
    <row r="683" ht="18" customHeight="1" spans="2:28">
      <c r="B683" s="273" t="s">
        <v>1341</v>
      </c>
      <c r="C683" s="274">
        <v>977087809</v>
      </c>
      <c r="D683" s="274" t="s">
        <v>1342</v>
      </c>
      <c r="E683" s="274">
        <v>17192710418</v>
      </c>
      <c r="F683" s="274" t="s">
        <v>27</v>
      </c>
      <c r="G683" s="274">
        <v>1000</v>
      </c>
      <c r="H683" s="274">
        <v>13545476959</v>
      </c>
      <c r="I683" s="274" t="s">
        <v>265</v>
      </c>
      <c r="J683" s="296" t="s">
        <v>103</v>
      </c>
      <c r="K683" s="276" t="s">
        <v>266</v>
      </c>
      <c r="L683" s="273" t="s">
        <v>1341</v>
      </c>
      <c r="M683" s="286">
        <v>43843</v>
      </c>
      <c r="N683" s="287">
        <v>5000</v>
      </c>
      <c r="O683" s="287">
        <v>299</v>
      </c>
      <c r="P683" s="287">
        <v>299</v>
      </c>
      <c r="Q683" s="305" t="s">
        <v>31</v>
      </c>
      <c r="R683" s="286">
        <v>43910</v>
      </c>
      <c r="S683" s="87"/>
      <c r="T683" s="6"/>
      <c r="U683" s="6"/>
      <c r="V683" s="6"/>
      <c r="W683" s="6"/>
      <c r="X683" s="6"/>
      <c r="Y683" s="6"/>
      <c r="Z683" s="6"/>
      <c r="AA683" s="124"/>
      <c r="AB683" s="6"/>
    </row>
    <row r="684" ht="18" customHeight="1" spans="2:28">
      <c r="B684" s="273" t="s">
        <v>1343</v>
      </c>
      <c r="C684" s="274">
        <v>130750649</v>
      </c>
      <c r="D684" s="274" t="s">
        <v>1344</v>
      </c>
      <c r="E684" s="274">
        <v>17136866603</v>
      </c>
      <c r="F684" s="274" t="s">
        <v>107</v>
      </c>
      <c r="G684" s="274">
        <v>1000</v>
      </c>
      <c r="H684" s="274">
        <v>13422075559</v>
      </c>
      <c r="I684" s="274" t="s">
        <v>567</v>
      </c>
      <c r="J684" s="295" t="s">
        <v>29</v>
      </c>
      <c r="K684" s="276" t="s">
        <v>568</v>
      </c>
      <c r="L684" s="273" t="s">
        <v>1343</v>
      </c>
      <c r="M684" s="286">
        <v>43843</v>
      </c>
      <c r="N684" s="287">
        <v>0</v>
      </c>
      <c r="O684" s="287">
        <v>499</v>
      </c>
      <c r="P684" s="287">
        <v>499</v>
      </c>
      <c r="Q684" s="305" t="s">
        <v>31</v>
      </c>
      <c r="R684" s="286">
        <v>43843</v>
      </c>
      <c r="S684" s="87"/>
      <c r="T684" s="6"/>
      <c r="U684" s="6"/>
      <c r="V684" s="6"/>
      <c r="W684" s="6"/>
      <c r="X684" s="6"/>
      <c r="Y684" s="6"/>
      <c r="Z684" s="6"/>
      <c r="AA684" s="124"/>
      <c r="AB684" s="6"/>
    </row>
    <row r="685" ht="18" customHeight="1" spans="2:28">
      <c r="B685" s="273" t="s">
        <v>1345</v>
      </c>
      <c r="C685" s="274">
        <v>219126796</v>
      </c>
      <c r="D685" s="274" t="s">
        <v>1346</v>
      </c>
      <c r="E685" s="274">
        <v>17192710435</v>
      </c>
      <c r="F685" s="274" t="s">
        <v>27</v>
      </c>
      <c r="G685" s="274">
        <v>1000</v>
      </c>
      <c r="H685" s="274">
        <v>13545476959</v>
      </c>
      <c r="I685" s="274" t="s">
        <v>265</v>
      </c>
      <c r="J685" s="285" t="s">
        <v>109</v>
      </c>
      <c r="K685" s="276" t="s">
        <v>266</v>
      </c>
      <c r="L685" s="273" t="s">
        <v>1345</v>
      </c>
      <c r="M685" s="286">
        <v>43843</v>
      </c>
      <c r="N685" s="287">
        <v>4995.54</v>
      </c>
      <c r="O685" s="287">
        <v>2999</v>
      </c>
      <c r="P685" s="287">
        <v>2999</v>
      </c>
      <c r="Q685" s="305" t="s">
        <v>31</v>
      </c>
      <c r="R685" s="286">
        <v>43910</v>
      </c>
      <c r="S685" s="87"/>
      <c r="T685" s="6"/>
      <c r="U685" s="6"/>
      <c r="V685" s="6"/>
      <c r="W685" s="6"/>
      <c r="X685" s="6"/>
      <c r="Y685" s="6"/>
      <c r="Z685" s="6"/>
      <c r="AA685" s="124"/>
      <c r="AB685" s="6"/>
    </row>
    <row r="686" ht="18" customHeight="1" spans="2:28">
      <c r="B686" s="273" t="s">
        <v>1347</v>
      </c>
      <c r="C686" s="274">
        <v>181226772</v>
      </c>
      <c r="D686" s="274" t="s">
        <v>1348</v>
      </c>
      <c r="E686" s="274">
        <v>17192710422</v>
      </c>
      <c r="F686" s="274" t="s">
        <v>27</v>
      </c>
      <c r="G686" s="274">
        <v>1000</v>
      </c>
      <c r="H686" s="274">
        <v>13545476959</v>
      </c>
      <c r="I686" s="274" t="s">
        <v>265</v>
      </c>
      <c r="J686" s="296" t="s">
        <v>103</v>
      </c>
      <c r="K686" s="276" t="s">
        <v>266</v>
      </c>
      <c r="L686" s="273" t="s">
        <v>1347</v>
      </c>
      <c r="M686" s="286">
        <v>43843</v>
      </c>
      <c r="N686" s="287">
        <v>0</v>
      </c>
      <c r="O686" s="287">
        <v>999</v>
      </c>
      <c r="P686" s="287">
        <v>999</v>
      </c>
      <c r="Q686" s="305" t="s">
        <v>31</v>
      </c>
      <c r="R686" s="286">
        <v>43845</v>
      </c>
      <c r="S686" s="87"/>
      <c r="T686" s="6"/>
      <c r="U686" s="6"/>
      <c r="V686" s="6"/>
      <c r="W686" s="6"/>
      <c r="X686" s="6"/>
      <c r="Y686" s="6"/>
      <c r="Z686" s="6"/>
      <c r="AA686" s="124"/>
      <c r="AB686" s="6"/>
    </row>
    <row r="687" ht="18" customHeight="1" spans="2:28">
      <c r="B687" s="273" t="s">
        <v>1349</v>
      </c>
      <c r="C687" s="274">
        <v>454392321</v>
      </c>
      <c r="D687" s="274" t="s">
        <v>1350</v>
      </c>
      <c r="E687" s="274">
        <v>17192714895</v>
      </c>
      <c r="F687" s="274" t="s">
        <v>27</v>
      </c>
      <c r="G687" s="274">
        <v>1000</v>
      </c>
      <c r="H687" s="274">
        <v>15072125895</v>
      </c>
      <c r="I687" s="274" t="s">
        <v>680</v>
      </c>
      <c r="J687" s="296" t="s">
        <v>103</v>
      </c>
      <c r="K687" s="276" t="s">
        <v>681</v>
      </c>
      <c r="L687" s="273" t="s">
        <v>1349</v>
      </c>
      <c r="M687" s="286">
        <v>43844</v>
      </c>
      <c r="N687" s="287">
        <v>499</v>
      </c>
      <c r="O687" s="287">
        <v>499</v>
      </c>
      <c r="P687" s="287">
        <v>499</v>
      </c>
      <c r="Q687" s="305" t="s">
        <v>31</v>
      </c>
      <c r="R687" s="286">
        <v>43910</v>
      </c>
      <c r="S687" s="87"/>
      <c r="T687" s="6"/>
      <c r="U687" s="6"/>
      <c r="V687" s="6"/>
      <c r="W687" s="6"/>
      <c r="X687" s="6"/>
      <c r="Y687" s="6"/>
      <c r="Z687" s="6"/>
      <c r="AA687" s="124"/>
      <c r="AB687" s="6"/>
    </row>
    <row r="688" ht="18" customHeight="1" spans="2:28">
      <c r="B688" s="273" t="s">
        <v>1351</v>
      </c>
      <c r="C688" s="274">
        <v>682570578</v>
      </c>
      <c r="D688" s="274" t="s">
        <v>1352</v>
      </c>
      <c r="E688" s="274">
        <v>17192714454</v>
      </c>
      <c r="F688" s="274" t="s">
        <v>27</v>
      </c>
      <c r="G688" s="274">
        <v>1000</v>
      </c>
      <c r="H688" s="274">
        <v>18872118075</v>
      </c>
      <c r="I688" s="274" t="s">
        <v>389</v>
      </c>
      <c r="J688" s="291" t="s">
        <v>170</v>
      </c>
      <c r="K688" s="276" t="s">
        <v>390</v>
      </c>
      <c r="L688" s="273" t="s">
        <v>1351</v>
      </c>
      <c r="M688" s="286">
        <v>43844</v>
      </c>
      <c r="N688" s="287">
        <v>5702.62</v>
      </c>
      <c r="O688" s="297">
        <v>4999</v>
      </c>
      <c r="P688" s="297">
        <v>4999</v>
      </c>
      <c r="Q688" s="305" t="s">
        <v>31</v>
      </c>
      <c r="R688" s="286">
        <v>43910</v>
      </c>
      <c r="S688" s="127"/>
      <c r="T688" s="6"/>
      <c r="U688" s="6"/>
      <c r="V688" s="6"/>
      <c r="W688" s="6"/>
      <c r="X688" s="6"/>
      <c r="Y688" s="6"/>
      <c r="Z688" s="6"/>
      <c r="AA688" s="124"/>
      <c r="AB688" s="6"/>
    </row>
    <row r="689" ht="18" customHeight="1" spans="2:28">
      <c r="B689" s="273" t="s">
        <v>1353</v>
      </c>
      <c r="C689" s="274">
        <v>802853086</v>
      </c>
      <c r="D689" s="274" t="s">
        <v>1354</v>
      </c>
      <c r="E689" s="274">
        <v>17192714827</v>
      </c>
      <c r="F689" s="274" t="s">
        <v>27</v>
      </c>
      <c r="G689" s="274">
        <v>1000</v>
      </c>
      <c r="H689" s="274">
        <v>15072125895</v>
      </c>
      <c r="I689" s="274" t="s">
        <v>680</v>
      </c>
      <c r="J689" s="296" t="s">
        <v>103</v>
      </c>
      <c r="K689" s="276" t="s">
        <v>681</v>
      </c>
      <c r="L689" s="273" t="s">
        <v>1353</v>
      </c>
      <c r="M689" s="286">
        <v>43844</v>
      </c>
      <c r="N689" s="287">
        <v>5402.37</v>
      </c>
      <c r="O689" s="287">
        <v>4999</v>
      </c>
      <c r="P689" s="287">
        <v>4999</v>
      </c>
      <c r="Q689" s="305" t="s">
        <v>31</v>
      </c>
      <c r="R689" s="286">
        <v>43910</v>
      </c>
      <c r="S689" s="87"/>
      <c r="T689" s="6"/>
      <c r="U689" s="6"/>
      <c r="V689" s="6"/>
      <c r="W689" s="6"/>
      <c r="X689" s="6"/>
      <c r="Y689" s="6"/>
      <c r="Z689" s="6"/>
      <c r="AA689" s="124"/>
      <c r="AB689" s="6"/>
    </row>
    <row r="690" ht="18" customHeight="1" spans="2:28">
      <c r="B690" s="273" t="s">
        <v>1355</v>
      </c>
      <c r="C690" s="274">
        <v>839938800</v>
      </c>
      <c r="D690" s="274" t="s">
        <v>1356</v>
      </c>
      <c r="E690" s="274">
        <v>17192714526</v>
      </c>
      <c r="F690" s="274" t="s">
        <v>27</v>
      </c>
      <c r="G690" s="274">
        <v>1000</v>
      </c>
      <c r="H690" s="274">
        <v>18872118075</v>
      </c>
      <c r="I690" s="274" t="s">
        <v>389</v>
      </c>
      <c r="J690" s="295" t="s">
        <v>29</v>
      </c>
      <c r="K690" s="276" t="s">
        <v>390</v>
      </c>
      <c r="L690" s="273" t="s">
        <v>1355</v>
      </c>
      <c r="M690" s="286">
        <v>43847</v>
      </c>
      <c r="N690" s="287">
        <v>0.57</v>
      </c>
      <c r="O690" s="297">
        <v>899</v>
      </c>
      <c r="P690" s="297">
        <v>899</v>
      </c>
      <c r="Q690" s="305" t="s">
        <v>31</v>
      </c>
      <c r="R690" s="286">
        <v>43910</v>
      </c>
      <c r="S690" s="127"/>
      <c r="T690" s="6"/>
      <c r="U690" s="6"/>
      <c r="V690" s="6"/>
      <c r="W690" s="6"/>
      <c r="X690" s="6"/>
      <c r="Y690" s="6"/>
      <c r="Z690" s="6"/>
      <c r="AA690" s="124"/>
      <c r="AB690" s="6"/>
    </row>
    <row r="691" ht="18" customHeight="1" spans="2:28">
      <c r="B691" s="273" t="s">
        <v>1357</v>
      </c>
      <c r="C691" s="276">
        <v>514366622</v>
      </c>
      <c r="D691" s="276" t="s">
        <v>1358</v>
      </c>
      <c r="E691" s="274">
        <v>17192714826</v>
      </c>
      <c r="F691" s="274" t="s">
        <v>27</v>
      </c>
      <c r="G691" s="274">
        <v>1000</v>
      </c>
      <c r="H691" s="274">
        <v>15072125895</v>
      </c>
      <c r="I691" s="274" t="s">
        <v>680</v>
      </c>
      <c r="J691" s="296" t="s">
        <v>103</v>
      </c>
      <c r="K691" s="276" t="s">
        <v>681</v>
      </c>
      <c r="L691" s="273" t="s">
        <v>1357</v>
      </c>
      <c r="M691" s="286">
        <v>43848</v>
      </c>
      <c r="N691" s="287">
        <v>0</v>
      </c>
      <c r="O691" s="287">
        <v>599</v>
      </c>
      <c r="P691" s="287">
        <v>599</v>
      </c>
      <c r="Q691" s="307"/>
      <c r="R691" s="267"/>
      <c r="S691" s="127"/>
      <c r="T691" s="6"/>
      <c r="U691" s="6"/>
      <c r="V691" s="6"/>
      <c r="W691" s="6"/>
      <c r="X691" s="6"/>
      <c r="Y691" s="6"/>
      <c r="Z691" s="6"/>
      <c r="AA691" s="124"/>
      <c r="AB691" s="6"/>
    </row>
    <row r="692" ht="18" customHeight="1" spans="2:28">
      <c r="B692" s="273" t="s">
        <v>1359</v>
      </c>
      <c r="C692" s="274">
        <v>398503572</v>
      </c>
      <c r="D692" s="274" t="s">
        <v>1360</v>
      </c>
      <c r="E692" s="274">
        <v>17192714901</v>
      </c>
      <c r="F692" s="274" t="s">
        <v>27</v>
      </c>
      <c r="G692" s="274">
        <v>1000</v>
      </c>
      <c r="H692" s="274">
        <v>18672882330</v>
      </c>
      <c r="I692" s="274" t="s">
        <v>361</v>
      </c>
      <c r="J692" s="290" t="s">
        <v>367</v>
      </c>
      <c r="K692" s="276" t="s">
        <v>362</v>
      </c>
      <c r="L692" s="273" t="s">
        <v>1359</v>
      </c>
      <c r="M692" s="286">
        <v>43850</v>
      </c>
      <c r="N692" s="287">
        <v>0</v>
      </c>
      <c r="O692" s="287">
        <v>999</v>
      </c>
      <c r="P692" s="287">
        <v>999</v>
      </c>
      <c r="Q692" s="307"/>
      <c r="R692" s="267"/>
      <c r="S692" s="87"/>
      <c r="T692" s="6"/>
      <c r="U692" s="6"/>
      <c r="V692" s="6"/>
      <c r="W692" s="6"/>
      <c r="X692" s="6"/>
      <c r="Y692" s="6"/>
      <c r="Z692" s="6"/>
      <c r="AA692" s="124"/>
      <c r="AB692" s="6"/>
    </row>
    <row r="693" ht="18" customHeight="1" spans="2:28">
      <c r="B693" s="273" t="s">
        <v>1361</v>
      </c>
      <c r="C693" s="276">
        <v>186860011</v>
      </c>
      <c r="D693" s="276" t="s">
        <v>1362</v>
      </c>
      <c r="E693" s="274">
        <v>17192715185</v>
      </c>
      <c r="F693" s="274" t="s">
        <v>27</v>
      </c>
      <c r="G693" s="274">
        <v>1000</v>
      </c>
      <c r="H693" s="274">
        <v>15072125895</v>
      </c>
      <c r="I693" s="274" t="s">
        <v>680</v>
      </c>
      <c r="J693" s="296" t="s">
        <v>103</v>
      </c>
      <c r="K693" s="276" t="s">
        <v>681</v>
      </c>
      <c r="L693" s="273" t="s">
        <v>1361</v>
      </c>
      <c r="M693" s="286">
        <v>43850</v>
      </c>
      <c r="N693" s="287">
        <v>0.01</v>
      </c>
      <c r="O693" s="287">
        <v>499</v>
      </c>
      <c r="P693" s="287">
        <v>499</v>
      </c>
      <c r="Q693" s="305" t="s">
        <v>31</v>
      </c>
      <c r="R693" s="286">
        <v>43910</v>
      </c>
      <c r="S693" s="87"/>
      <c r="T693" s="6"/>
      <c r="U693" s="6"/>
      <c r="V693" s="6"/>
      <c r="W693" s="6"/>
      <c r="X693" s="6"/>
      <c r="Y693" s="6"/>
      <c r="Z693" s="6"/>
      <c r="AA693" s="124"/>
      <c r="AB693" s="6"/>
    </row>
    <row r="694" ht="18" customHeight="1" spans="2:28">
      <c r="B694" s="273" t="s">
        <v>1363</v>
      </c>
      <c r="C694" s="274" t="s">
        <v>1364</v>
      </c>
      <c r="D694" s="274" t="s">
        <v>1365</v>
      </c>
      <c r="E694" s="274">
        <v>18545646530</v>
      </c>
      <c r="F694" s="274" t="s">
        <v>664</v>
      </c>
      <c r="G694" s="274">
        <v>1000</v>
      </c>
      <c r="H694" s="274">
        <v>13422075559</v>
      </c>
      <c r="I694" s="274" t="s">
        <v>567</v>
      </c>
      <c r="J694" s="295" t="s">
        <v>29</v>
      </c>
      <c r="K694" s="276" t="s">
        <v>568</v>
      </c>
      <c r="L694" s="273" t="s">
        <v>1363</v>
      </c>
      <c r="M694" s="286">
        <v>43850</v>
      </c>
      <c r="N694" s="287">
        <v>0.01</v>
      </c>
      <c r="O694" s="287">
        <v>199</v>
      </c>
      <c r="P694" s="287">
        <v>199</v>
      </c>
      <c r="Q694" s="307"/>
      <c r="R694" s="267"/>
      <c r="S694" s="87"/>
      <c r="T694" s="6"/>
      <c r="U694" s="6"/>
      <c r="V694" s="6"/>
      <c r="W694" s="6"/>
      <c r="X694" s="6"/>
      <c r="Y694" s="6"/>
      <c r="Z694" s="6"/>
      <c r="AA694" s="124"/>
      <c r="AB694" s="6"/>
    </row>
    <row r="695" ht="18" customHeight="1" spans="2:28">
      <c r="B695" s="273" t="s">
        <v>1366</v>
      </c>
      <c r="C695" s="274">
        <v>941787777</v>
      </c>
      <c r="D695" s="274" t="s">
        <v>1367</v>
      </c>
      <c r="E695" s="274">
        <v>16572877634</v>
      </c>
      <c r="F695" s="274" t="s">
        <v>27</v>
      </c>
      <c r="G695" s="274">
        <v>1000</v>
      </c>
      <c r="H695" s="274">
        <v>17520439418</v>
      </c>
      <c r="I695" s="274" t="s">
        <v>377</v>
      </c>
      <c r="J695" s="289" t="s">
        <v>285</v>
      </c>
      <c r="K695" s="276" t="s">
        <v>378</v>
      </c>
      <c r="L695" s="273" t="s">
        <v>1366</v>
      </c>
      <c r="M695" s="286">
        <v>43850</v>
      </c>
      <c r="N695" s="287">
        <v>0.83</v>
      </c>
      <c r="O695" s="287">
        <v>1999</v>
      </c>
      <c r="P695" s="287">
        <v>1999</v>
      </c>
      <c r="Q695" s="276" t="s">
        <v>31</v>
      </c>
      <c r="R695" s="286">
        <v>43861</v>
      </c>
      <c r="S695" s="87"/>
      <c r="T695" s="6"/>
      <c r="U695" s="6"/>
      <c r="V695" s="6"/>
      <c r="W695" s="6"/>
      <c r="X695" s="6"/>
      <c r="Y695" s="6"/>
      <c r="Z695" s="6"/>
      <c r="AA695" s="124"/>
      <c r="AB695" s="6"/>
    </row>
    <row r="696" ht="18" customHeight="1" spans="2:28">
      <c r="B696" s="273" t="s">
        <v>1368</v>
      </c>
      <c r="C696" s="274">
        <v>500397570</v>
      </c>
      <c r="D696" s="274" t="s">
        <v>1369</v>
      </c>
      <c r="E696" s="274">
        <v>17136866618</v>
      </c>
      <c r="F696" s="274" t="s">
        <v>107</v>
      </c>
      <c r="G696" s="274">
        <v>1000</v>
      </c>
      <c r="H696" s="274">
        <v>13632223538</v>
      </c>
      <c r="I696" s="274" t="s">
        <v>567</v>
      </c>
      <c r="J696" s="296" t="s">
        <v>103</v>
      </c>
      <c r="K696" s="276" t="s">
        <v>568</v>
      </c>
      <c r="L696" s="273" t="s">
        <v>1368</v>
      </c>
      <c r="M696" s="286">
        <v>43850</v>
      </c>
      <c r="N696" s="287">
        <v>0.57</v>
      </c>
      <c r="O696" s="287">
        <v>499</v>
      </c>
      <c r="P696" s="287">
        <v>499</v>
      </c>
      <c r="Q696" s="276" t="s">
        <v>31</v>
      </c>
      <c r="R696" s="286">
        <v>43910</v>
      </c>
      <c r="S696" s="87"/>
      <c r="T696" s="6"/>
      <c r="U696" s="6"/>
      <c r="V696" s="6"/>
      <c r="W696" s="6"/>
      <c r="X696" s="6"/>
      <c r="Y696" s="6"/>
      <c r="Z696" s="6"/>
      <c r="AA696" s="124"/>
      <c r="AB696" s="6"/>
    </row>
    <row r="697" ht="18" customHeight="1" spans="2:28">
      <c r="B697" s="277" t="s">
        <v>1370</v>
      </c>
      <c r="C697" s="274">
        <v>360233269</v>
      </c>
      <c r="D697" s="274" t="s">
        <v>1371</v>
      </c>
      <c r="E697" s="274">
        <v>17192714374</v>
      </c>
      <c r="F697" s="274" t="s">
        <v>27</v>
      </c>
      <c r="G697" s="274">
        <v>1000</v>
      </c>
      <c r="H697" s="274">
        <v>18872118075</v>
      </c>
      <c r="I697" s="274" t="s">
        <v>389</v>
      </c>
      <c r="J697" s="298" t="s">
        <v>170</v>
      </c>
      <c r="K697" s="276" t="s">
        <v>390</v>
      </c>
      <c r="L697" s="277" t="s">
        <v>1370</v>
      </c>
      <c r="M697" s="286">
        <v>43850</v>
      </c>
      <c r="N697" s="299">
        <v>4956.99</v>
      </c>
      <c r="O697" s="300">
        <v>399</v>
      </c>
      <c r="P697" s="300">
        <v>399</v>
      </c>
      <c r="Q697" s="305" t="s">
        <v>31</v>
      </c>
      <c r="R697" s="286">
        <v>43910</v>
      </c>
      <c r="S697" s="127"/>
      <c r="T697" s="6"/>
      <c r="U697" s="6"/>
      <c r="V697" s="6"/>
      <c r="W697" s="6"/>
      <c r="X697" s="6"/>
      <c r="Y697" s="6"/>
      <c r="Z697" s="6"/>
      <c r="AA697" s="124"/>
      <c r="AB697" s="6"/>
    </row>
    <row r="698" ht="18" customHeight="1" spans="2:28">
      <c r="B698" s="273" t="s">
        <v>1372</v>
      </c>
      <c r="C698" s="274">
        <v>489371538</v>
      </c>
      <c r="D698" s="274" t="s">
        <v>1373</v>
      </c>
      <c r="E698" s="274">
        <v>16574121485</v>
      </c>
      <c r="F698" s="274" t="s">
        <v>27</v>
      </c>
      <c r="G698" s="274">
        <v>1000</v>
      </c>
      <c r="H698" s="274">
        <v>17720254512</v>
      </c>
      <c r="I698" s="274" t="s">
        <v>253</v>
      </c>
      <c r="J698" s="301" t="s">
        <v>294</v>
      </c>
      <c r="K698" s="276" t="s">
        <v>254</v>
      </c>
      <c r="L698" s="273" t="s">
        <v>1372</v>
      </c>
      <c r="M698" s="286">
        <v>43851</v>
      </c>
      <c r="N698" s="287">
        <v>0.07</v>
      </c>
      <c r="O698" s="287">
        <v>499</v>
      </c>
      <c r="P698" s="287">
        <v>499</v>
      </c>
      <c r="Q698" s="276" t="s">
        <v>31</v>
      </c>
      <c r="R698" s="286">
        <v>43894</v>
      </c>
      <c r="S698" s="87"/>
      <c r="T698" s="6"/>
      <c r="U698" s="6"/>
      <c r="V698" s="6"/>
      <c r="W698" s="6"/>
      <c r="X698" s="6"/>
      <c r="Y698" s="6"/>
      <c r="Z698" s="6"/>
      <c r="AA698" s="124"/>
      <c r="AB698" s="6"/>
    </row>
    <row r="699" ht="18" customHeight="1" spans="2:28">
      <c r="B699" s="273" t="s">
        <v>1374</v>
      </c>
      <c r="C699" s="274">
        <v>845490762</v>
      </c>
      <c r="D699" s="274" t="s">
        <v>1375</v>
      </c>
      <c r="E699" s="274">
        <v>17136866512</v>
      </c>
      <c r="F699" s="274" t="s">
        <v>664</v>
      </c>
      <c r="G699" s="274">
        <v>1000</v>
      </c>
      <c r="H699" s="274">
        <v>13422075559</v>
      </c>
      <c r="I699" s="274" t="s">
        <v>567</v>
      </c>
      <c r="J699" s="295" t="s">
        <v>29</v>
      </c>
      <c r="K699" s="276" t="s">
        <v>568</v>
      </c>
      <c r="L699" s="273" t="s">
        <v>1374</v>
      </c>
      <c r="M699" s="286">
        <v>43853</v>
      </c>
      <c r="N699" s="287">
        <v>0.23</v>
      </c>
      <c r="O699" s="287">
        <v>199</v>
      </c>
      <c r="P699" s="287">
        <v>199</v>
      </c>
      <c r="Q699" s="307"/>
      <c r="R699" s="267"/>
      <c r="S699" s="87"/>
      <c r="T699" s="6"/>
      <c r="U699" s="6"/>
      <c r="V699" s="6"/>
      <c r="W699" s="6"/>
      <c r="X699" s="6"/>
      <c r="Y699" s="6"/>
      <c r="Z699" s="6"/>
      <c r="AA699" s="124"/>
      <c r="AB699" s="6"/>
    </row>
    <row r="700" ht="18" customHeight="1" spans="2:28">
      <c r="B700" s="273" t="s">
        <v>1376</v>
      </c>
      <c r="C700" s="274">
        <v>988088279</v>
      </c>
      <c r="D700" s="274" t="s">
        <v>1377</v>
      </c>
      <c r="E700" s="274">
        <v>16741725439</v>
      </c>
      <c r="F700" s="274" t="s">
        <v>27</v>
      </c>
      <c r="G700" s="274">
        <v>1000</v>
      </c>
      <c r="H700" s="274">
        <v>18327671812</v>
      </c>
      <c r="I700" s="274" t="s">
        <v>247</v>
      </c>
      <c r="J700" s="295" t="s">
        <v>29</v>
      </c>
      <c r="K700" s="276" t="s">
        <v>298</v>
      </c>
      <c r="L700" s="273" t="s">
        <v>1376</v>
      </c>
      <c r="M700" s="286">
        <v>43854</v>
      </c>
      <c r="N700" s="287">
        <v>337.57</v>
      </c>
      <c r="O700" s="297">
        <v>199</v>
      </c>
      <c r="P700" s="297">
        <v>199</v>
      </c>
      <c r="Q700" s="308" t="s">
        <v>31</v>
      </c>
      <c r="R700" s="286">
        <v>43869</v>
      </c>
      <c r="S700" s="127"/>
      <c r="T700" s="6"/>
      <c r="U700" s="6"/>
      <c r="V700" s="6"/>
      <c r="W700" s="6"/>
      <c r="X700" s="6"/>
      <c r="Y700" s="6"/>
      <c r="Z700" s="6"/>
      <c r="AA700" s="124"/>
      <c r="AB700" s="6"/>
    </row>
    <row r="701" ht="18" customHeight="1" spans="2:28">
      <c r="B701" s="277" t="s">
        <v>1378</v>
      </c>
      <c r="C701" s="274">
        <v>104951308</v>
      </c>
      <c r="D701" s="274" t="s">
        <v>1379</v>
      </c>
      <c r="E701" s="274">
        <v>16741725445</v>
      </c>
      <c r="F701" s="274" t="s">
        <v>27</v>
      </c>
      <c r="G701" s="274">
        <v>1000</v>
      </c>
      <c r="H701" s="274">
        <v>18327671812</v>
      </c>
      <c r="I701" s="274" t="s">
        <v>247</v>
      </c>
      <c r="J701" s="302" t="s">
        <v>29</v>
      </c>
      <c r="K701" s="276" t="s">
        <v>298</v>
      </c>
      <c r="L701" s="277" t="s">
        <v>1378</v>
      </c>
      <c r="M701" s="286">
        <v>43860</v>
      </c>
      <c r="N701" s="299">
        <v>3999</v>
      </c>
      <c r="O701" s="299">
        <v>3999</v>
      </c>
      <c r="P701" s="299">
        <v>3999</v>
      </c>
      <c r="Q701" s="309" t="s">
        <v>31</v>
      </c>
      <c r="R701" s="286">
        <v>43869</v>
      </c>
      <c r="S701" s="310"/>
      <c r="T701" s="6"/>
      <c r="U701" s="6"/>
      <c r="V701" s="6"/>
      <c r="W701" s="6"/>
      <c r="X701" s="6"/>
      <c r="Y701" s="6"/>
      <c r="Z701" s="6"/>
      <c r="AA701" s="124"/>
      <c r="AB701" s="6"/>
    </row>
    <row r="702" ht="18" customHeight="1" spans="2:28">
      <c r="B702" s="273" t="s">
        <v>1380</v>
      </c>
      <c r="C702" s="274">
        <v>653234061</v>
      </c>
      <c r="D702" s="274" t="s">
        <v>1381</v>
      </c>
      <c r="E702" s="274">
        <v>16572201241</v>
      </c>
      <c r="F702" s="274" t="s">
        <v>27</v>
      </c>
      <c r="G702" s="274">
        <v>1000</v>
      </c>
      <c r="H702" s="274">
        <v>17720254512</v>
      </c>
      <c r="I702" s="274" t="s">
        <v>253</v>
      </c>
      <c r="J702" s="296" t="s">
        <v>103</v>
      </c>
      <c r="K702" s="276" t="s">
        <v>254</v>
      </c>
      <c r="L702" s="273" t="s">
        <v>1380</v>
      </c>
      <c r="M702" s="286">
        <v>43864</v>
      </c>
      <c r="N702" s="287">
        <v>1999.18</v>
      </c>
      <c r="O702" s="287">
        <v>1999</v>
      </c>
      <c r="P702" s="287">
        <v>1999</v>
      </c>
      <c r="Q702" s="276" t="s">
        <v>31</v>
      </c>
      <c r="R702" s="286">
        <v>43867</v>
      </c>
      <c r="S702" s="8"/>
      <c r="T702" s="6"/>
      <c r="U702" s="6"/>
      <c r="V702" s="6"/>
      <c r="W702" s="6"/>
      <c r="X702" s="6"/>
      <c r="Y702" s="6"/>
      <c r="Z702" s="6"/>
      <c r="AA702" s="124"/>
      <c r="AB702" s="6"/>
    </row>
    <row r="703" ht="18" customHeight="1" spans="2:28">
      <c r="B703" s="273" t="s">
        <v>1382</v>
      </c>
      <c r="C703" s="274">
        <v>122195321</v>
      </c>
      <c r="D703" s="274" t="s">
        <v>1383</v>
      </c>
      <c r="E703" s="274">
        <v>17135384592</v>
      </c>
      <c r="F703" s="274" t="s">
        <v>27</v>
      </c>
      <c r="G703" s="274">
        <v>1000</v>
      </c>
      <c r="H703" s="274">
        <v>17720254512</v>
      </c>
      <c r="I703" s="274" t="s">
        <v>253</v>
      </c>
      <c r="J703" s="301" t="s">
        <v>294</v>
      </c>
      <c r="K703" s="276" t="s">
        <v>254</v>
      </c>
      <c r="L703" s="273" t="s">
        <v>1382</v>
      </c>
      <c r="M703" s="286">
        <v>43868</v>
      </c>
      <c r="N703" s="287">
        <v>199</v>
      </c>
      <c r="O703" s="287">
        <v>199</v>
      </c>
      <c r="P703" s="287">
        <v>199</v>
      </c>
      <c r="Q703" s="276" t="s">
        <v>31</v>
      </c>
      <c r="R703" s="286">
        <v>43868</v>
      </c>
      <c r="S703" s="8"/>
      <c r="T703" s="6"/>
      <c r="U703" s="6"/>
      <c r="V703" s="6"/>
      <c r="W703" s="6"/>
      <c r="X703" s="6"/>
      <c r="Y703" s="6"/>
      <c r="Z703" s="6"/>
      <c r="AA703" s="124"/>
      <c r="AB703" s="6"/>
    </row>
    <row r="704" ht="18" customHeight="1" spans="2:28">
      <c r="B704" s="273" t="s">
        <v>1384</v>
      </c>
      <c r="C704" s="274">
        <v>775043960</v>
      </c>
      <c r="D704" s="274" t="s">
        <v>1385</v>
      </c>
      <c r="E704" s="274">
        <v>17038923334</v>
      </c>
      <c r="F704" s="274" t="s">
        <v>27</v>
      </c>
      <c r="G704" s="274">
        <v>1000</v>
      </c>
      <c r="H704" s="274">
        <v>18771691121</v>
      </c>
      <c r="I704" s="274" t="s">
        <v>258</v>
      </c>
      <c r="J704" s="296" t="s">
        <v>103</v>
      </c>
      <c r="K704" s="276" t="s">
        <v>259</v>
      </c>
      <c r="L704" s="273" t="s">
        <v>1384</v>
      </c>
      <c r="M704" s="286">
        <v>43872</v>
      </c>
      <c r="N704" s="287">
        <v>0.22</v>
      </c>
      <c r="O704" s="287">
        <v>2999</v>
      </c>
      <c r="P704" s="287">
        <v>2999</v>
      </c>
      <c r="Q704" s="276" t="s">
        <v>31</v>
      </c>
      <c r="R704" s="286">
        <v>43894</v>
      </c>
      <c r="S704" s="127"/>
      <c r="T704" s="6"/>
      <c r="U704" s="6"/>
      <c r="V704" s="6"/>
      <c r="W704" s="6"/>
      <c r="X704" s="6"/>
      <c r="Y704" s="6"/>
      <c r="Z704" s="6"/>
      <c r="AA704" s="124"/>
      <c r="AB704" s="6"/>
    </row>
    <row r="705" ht="18" customHeight="1" spans="2:28">
      <c r="B705" s="278" t="s">
        <v>1386</v>
      </c>
      <c r="C705" s="274">
        <v>162832708</v>
      </c>
      <c r="D705" s="274" t="s">
        <v>1387</v>
      </c>
      <c r="E705" s="274">
        <v>16741725467</v>
      </c>
      <c r="F705" s="274" t="s">
        <v>27</v>
      </c>
      <c r="G705" s="274">
        <v>1000</v>
      </c>
      <c r="H705" s="274">
        <v>13545472582</v>
      </c>
      <c r="I705" s="274" t="s">
        <v>370</v>
      </c>
      <c r="J705" s="289" t="s">
        <v>285</v>
      </c>
      <c r="K705" s="276" t="s">
        <v>371</v>
      </c>
      <c r="L705" s="278" t="s">
        <v>1386</v>
      </c>
      <c r="M705" s="286">
        <v>43873</v>
      </c>
      <c r="N705" s="287">
        <v>7741.22</v>
      </c>
      <c r="O705" s="287">
        <v>999</v>
      </c>
      <c r="P705" s="287">
        <v>999</v>
      </c>
      <c r="Q705" s="276" t="s">
        <v>31</v>
      </c>
      <c r="R705" s="286">
        <v>43876</v>
      </c>
      <c r="S705" s="87"/>
      <c r="T705" s="6"/>
      <c r="U705" s="6"/>
      <c r="V705" s="6"/>
      <c r="W705" s="6"/>
      <c r="X705" s="6"/>
      <c r="Y705" s="6"/>
      <c r="Z705" s="6"/>
      <c r="AA705" s="124"/>
      <c r="AB705" s="6"/>
    </row>
    <row r="706" ht="18" customHeight="1" spans="2:28">
      <c r="B706" s="278" t="s">
        <v>1388</v>
      </c>
      <c r="C706" s="274">
        <v>820919393</v>
      </c>
      <c r="D706" s="274" t="s">
        <v>1389</v>
      </c>
      <c r="E706" s="274">
        <v>16741725494</v>
      </c>
      <c r="F706" s="274" t="s">
        <v>27</v>
      </c>
      <c r="G706" s="274">
        <v>1000</v>
      </c>
      <c r="H706" s="274">
        <v>13545472582</v>
      </c>
      <c r="I706" s="274" t="s">
        <v>370</v>
      </c>
      <c r="J706" s="289" t="s">
        <v>285</v>
      </c>
      <c r="K706" s="276" t="s">
        <v>371</v>
      </c>
      <c r="L706" s="278" t="s">
        <v>1388</v>
      </c>
      <c r="M706" s="286">
        <v>43873</v>
      </c>
      <c r="N706" s="287">
        <v>4860.72</v>
      </c>
      <c r="O706" s="287">
        <v>399</v>
      </c>
      <c r="P706" s="287">
        <v>399</v>
      </c>
      <c r="Q706" s="276" t="s">
        <v>31</v>
      </c>
      <c r="R706" s="286">
        <v>43883</v>
      </c>
      <c r="S706" s="87"/>
      <c r="T706" s="6"/>
      <c r="U706" s="6"/>
      <c r="V706" s="6"/>
      <c r="W706" s="6"/>
      <c r="X706" s="6"/>
      <c r="Y706" s="6"/>
      <c r="Z706" s="6"/>
      <c r="AA706" s="124"/>
      <c r="AB706" s="6"/>
    </row>
    <row r="707" ht="18" customHeight="1" spans="2:28">
      <c r="B707" s="312" t="s">
        <v>1390</v>
      </c>
      <c r="C707" s="313">
        <v>509728402</v>
      </c>
      <c r="D707" s="313" t="s">
        <v>1391</v>
      </c>
      <c r="E707" s="313">
        <v>16741725653</v>
      </c>
      <c r="F707" s="313" t="s">
        <v>27</v>
      </c>
      <c r="G707" s="314">
        <v>1000</v>
      </c>
      <c r="H707" s="314">
        <v>18771678907</v>
      </c>
      <c r="I707" s="313" t="s">
        <v>409</v>
      </c>
      <c r="J707" s="331" t="s">
        <v>29</v>
      </c>
      <c r="K707" s="332" t="s">
        <v>410</v>
      </c>
      <c r="L707" s="312" t="s">
        <v>1390</v>
      </c>
      <c r="M707" s="333">
        <v>43873</v>
      </c>
      <c r="N707" s="334">
        <v>8936.1</v>
      </c>
      <c r="O707" s="334">
        <v>2999</v>
      </c>
      <c r="P707" s="335">
        <v>0</v>
      </c>
      <c r="Q707" s="332" t="s">
        <v>31</v>
      </c>
      <c r="R707" s="333">
        <v>43883</v>
      </c>
      <c r="S707" s="371" t="s">
        <v>1392</v>
      </c>
      <c r="T707" s="6"/>
      <c r="U707" s="6"/>
      <c r="V707" s="6"/>
      <c r="W707" s="6"/>
      <c r="X707" s="6"/>
      <c r="Y707" s="6"/>
      <c r="Z707" s="6"/>
      <c r="AA707" s="124"/>
      <c r="AB707" s="6"/>
    </row>
    <row r="708" ht="18" customHeight="1" spans="2:28">
      <c r="B708" s="315" t="s">
        <v>1393</v>
      </c>
      <c r="C708" s="316">
        <v>721966099</v>
      </c>
      <c r="D708" s="316" t="s">
        <v>1394</v>
      </c>
      <c r="E708" s="316">
        <v>17136866624</v>
      </c>
      <c r="F708" s="316" t="s">
        <v>107</v>
      </c>
      <c r="G708" s="317">
        <v>1000</v>
      </c>
      <c r="H708" s="317">
        <v>13632223538</v>
      </c>
      <c r="I708" s="316" t="s">
        <v>567</v>
      </c>
      <c r="J708" s="336" t="s">
        <v>103</v>
      </c>
      <c r="K708" s="332" t="s">
        <v>568</v>
      </c>
      <c r="L708" s="315" t="s">
        <v>1393</v>
      </c>
      <c r="M708" s="333">
        <v>43873</v>
      </c>
      <c r="N708" s="334">
        <v>4765.62</v>
      </c>
      <c r="O708" s="334">
        <v>1999</v>
      </c>
      <c r="P708" s="337">
        <v>0</v>
      </c>
      <c r="Q708" s="332" t="s">
        <v>31</v>
      </c>
      <c r="R708" s="333">
        <v>43913</v>
      </c>
      <c r="S708" s="371" t="s">
        <v>1392</v>
      </c>
      <c r="T708" s="6"/>
      <c r="U708" s="6"/>
      <c r="V708" s="6"/>
      <c r="W708" s="6"/>
      <c r="X708" s="6"/>
      <c r="Y708" s="6"/>
      <c r="Z708" s="6"/>
      <c r="AA708" s="124"/>
      <c r="AB708" s="6"/>
    </row>
    <row r="709" ht="18" customHeight="1" spans="2:28">
      <c r="B709" s="315" t="s">
        <v>1395</v>
      </c>
      <c r="C709" s="316">
        <v>801242281</v>
      </c>
      <c r="D709" s="316" t="s">
        <v>1396</v>
      </c>
      <c r="E709" s="316">
        <v>17192712248</v>
      </c>
      <c r="F709" s="316" t="s">
        <v>27</v>
      </c>
      <c r="G709" s="317">
        <v>1000</v>
      </c>
      <c r="H709" s="317">
        <v>17720254512</v>
      </c>
      <c r="I709" s="316" t="s">
        <v>253</v>
      </c>
      <c r="J709" s="336" t="s">
        <v>103</v>
      </c>
      <c r="K709" s="332" t="s">
        <v>254</v>
      </c>
      <c r="L709" s="315" t="s">
        <v>1395</v>
      </c>
      <c r="M709" s="333">
        <v>43873</v>
      </c>
      <c r="N709" s="334">
        <v>4863.4</v>
      </c>
      <c r="O709" s="334">
        <v>599</v>
      </c>
      <c r="P709" s="337">
        <v>0</v>
      </c>
      <c r="Q709" s="332" t="s">
        <v>31</v>
      </c>
      <c r="R709" s="333">
        <v>43895</v>
      </c>
      <c r="S709" s="371" t="s">
        <v>1392</v>
      </c>
      <c r="T709" s="6"/>
      <c r="U709" s="6"/>
      <c r="V709" s="6"/>
      <c r="W709" s="6"/>
      <c r="X709" s="6"/>
      <c r="Y709" s="6"/>
      <c r="Z709" s="6"/>
      <c r="AA709" s="124"/>
      <c r="AB709" s="6"/>
    </row>
    <row r="710" ht="18" customHeight="1" spans="2:28">
      <c r="B710" s="277" t="s">
        <v>1397</v>
      </c>
      <c r="C710" s="274">
        <v>876836310</v>
      </c>
      <c r="D710" s="274" t="s">
        <v>1398</v>
      </c>
      <c r="E710" s="274">
        <v>17192710432</v>
      </c>
      <c r="F710" s="274" t="s">
        <v>27</v>
      </c>
      <c r="G710" s="274">
        <v>1000</v>
      </c>
      <c r="H710" s="274">
        <v>13545476959</v>
      </c>
      <c r="I710" s="274" t="s">
        <v>265</v>
      </c>
      <c r="J710" s="338" t="s">
        <v>109</v>
      </c>
      <c r="K710" s="309" t="s">
        <v>266</v>
      </c>
      <c r="L710" s="277" t="s">
        <v>1397</v>
      </c>
      <c r="M710" s="339">
        <v>43879</v>
      </c>
      <c r="N710" s="299">
        <v>2875.49</v>
      </c>
      <c r="O710" s="299">
        <v>2999</v>
      </c>
      <c r="P710" s="299">
        <v>2999</v>
      </c>
      <c r="Q710" s="309" t="s">
        <v>31</v>
      </c>
      <c r="R710" s="339">
        <v>43913</v>
      </c>
      <c r="S710" s="87"/>
      <c r="T710" s="6"/>
      <c r="U710" s="6"/>
      <c r="V710" s="6"/>
      <c r="W710" s="6"/>
      <c r="X710" s="6"/>
      <c r="Y710" s="6"/>
      <c r="Z710" s="6"/>
      <c r="AA710" s="124"/>
      <c r="AB710" s="6"/>
    </row>
    <row r="711" ht="18" customHeight="1" spans="2:28">
      <c r="B711" s="318" t="s">
        <v>1399</v>
      </c>
      <c r="C711" s="274">
        <v>197257194</v>
      </c>
      <c r="D711" s="274" t="s">
        <v>1400</v>
      </c>
      <c r="E711" s="274">
        <v>16741725476</v>
      </c>
      <c r="F711" s="274" t="s">
        <v>27</v>
      </c>
      <c r="G711" s="319">
        <v>1000</v>
      </c>
      <c r="H711" s="319">
        <v>13545472582</v>
      </c>
      <c r="I711" s="274" t="s">
        <v>370</v>
      </c>
      <c r="J711" s="340" t="s">
        <v>285</v>
      </c>
      <c r="K711" s="341" t="s">
        <v>371</v>
      </c>
      <c r="L711" s="318" t="s">
        <v>1399</v>
      </c>
      <c r="M711" s="92">
        <v>43879</v>
      </c>
      <c r="N711" s="342">
        <v>4865.05</v>
      </c>
      <c r="O711" s="342">
        <v>2999</v>
      </c>
      <c r="P711" s="342">
        <v>2999</v>
      </c>
      <c r="Q711" s="341" t="s">
        <v>31</v>
      </c>
      <c r="R711" s="92">
        <v>43883</v>
      </c>
      <c r="S711" s="87"/>
      <c r="T711" s="6"/>
      <c r="U711" s="6"/>
      <c r="V711" s="6"/>
      <c r="W711" s="6"/>
      <c r="X711" s="6"/>
      <c r="Y711" s="6"/>
      <c r="Z711" s="6"/>
      <c r="AA711" s="124"/>
      <c r="AB711" s="6"/>
    </row>
    <row r="712" ht="18" customHeight="1" spans="2:28">
      <c r="B712" s="320" t="s">
        <v>1401</v>
      </c>
      <c r="C712" s="321">
        <v>958726554</v>
      </c>
      <c r="D712" s="321" t="s">
        <v>1402</v>
      </c>
      <c r="E712" s="321">
        <v>16741725276</v>
      </c>
      <c r="F712" s="321" t="s">
        <v>27</v>
      </c>
      <c r="G712" s="322">
        <v>1000</v>
      </c>
      <c r="H712" s="322">
        <v>13545445297</v>
      </c>
      <c r="I712" s="321" t="s">
        <v>313</v>
      </c>
      <c r="J712" s="343" t="s">
        <v>285</v>
      </c>
      <c r="K712" s="344" t="s">
        <v>314</v>
      </c>
      <c r="L712" s="320" t="s">
        <v>1401</v>
      </c>
      <c r="M712" s="345">
        <v>43879</v>
      </c>
      <c r="N712" s="346">
        <v>0</v>
      </c>
      <c r="O712" s="346">
        <f>199+999</f>
        <v>1198</v>
      </c>
      <c r="P712" s="346">
        <v>199</v>
      </c>
      <c r="Q712" s="404" t="s">
        <v>31</v>
      </c>
      <c r="R712" s="405">
        <v>43895</v>
      </c>
      <c r="S712" s="371" t="s">
        <v>1403</v>
      </c>
      <c r="T712" s="6"/>
      <c r="U712" s="6"/>
      <c r="V712" s="6"/>
      <c r="W712" s="6"/>
      <c r="X712" s="6"/>
      <c r="Y712" s="6"/>
      <c r="Z712" s="6"/>
      <c r="AA712" s="124"/>
      <c r="AB712" s="6"/>
    </row>
    <row r="713" ht="18" customHeight="1" spans="2:28">
      <c r="B713" s="323" t="s">
        <v>1404</v>
      </c>
      <c r="C713" s="274">
        <v>380651357</v>
      </c>
      <c r="D713" s="274" t="s">
        <v>1405</v>
      </c>
      <c r="E713" s="274">
        <v>17136866796</v>
      </c>
      <c r="F713" s="274" t="s">
        <v>107</v>
      </c>
      <c r="G713" s="319">
        <v>1000</v>
      </c>
      <c r="H713" s="319">
        <v>13632223538</v>
      </c>
      <c r="I713" s="274" t="s">
        <v>567</v>
      </c>
      <c r="J713" s="347" t="s">
        <v>367</v>
      </c>
      <c r="K713" s="341" t="s">
        <v>568</v>
      </c>
      <c r="L713" s="323" t="s">
        <v>1404</v>
      </c>
      <c r="M713" s="92">
        <v>43880</v>
      </c>
      <c r="N713" s="342">
        <v>9826.34</v>
      </c>
      <c r="O713" s="342">
        <v>399</v>
      </c>
      <c r="P713" s="342">
        <v>399</v>
      </c>
      <c r="Q713" s="341" t="s">
        <v>31</v>
      </c>
      <c r="R713" s="92">
        <v>43913</v>
      </c>
      <c r="S713" s="8" t="s">
        <v>1406</v>
      </c>
      <c r="T713" s="6"/>
      <c r="U713" s="6"/>
      <c r="V713" s="6"/>
      <c r="W713" s="6"/>
      <c r="X713" s="6"/>
      <c r="Y713" s="6"/>
      <c r="Z713" s="6"/>
      <c r="AA713" s="124"/>
      <c r="AB713" s="6"/>
    </row>
    <row r="714" ht="18" customHeight="1" spans="2:28">
      <c r="B714" s="323" t="s">
        <v>1407</v>
      </c>
      <c r="C714" s="274">
        <v>227784670</v>
      </c>
      <c r="D714" s="274" t="s">
        <v>1408</v>
      </c>
      <c r="E714" s="274">
        <v>17192715427</v>
      </c>
      <c r="F714" s="274" t="s">
        <v>27</v>
      </c>
      <c r="G714" s="319">
        <v>1000</v>
      </c>
      <c r="H714" s="319">
        <v>18672882330</v>
      </c>
      <c r="I714" s="274" t="s">
        <v>361</v>
      </c>
      <c r="J714" s="348" t="s">
        <v>109</v>
      </c>
      <c r="K714" s="341" t="s">
        <v>362</v>
      </c>
      <c r="L714" s="323" t="s">
        <v>1407</v>
      </c>
      <c r="M714" s="92">
        <v>43881</v>
      </c>
      <c r="N714" s="342">
        <v>0</v>
      </c>
      <c r="O714" s="342">
        <v>499</v>
      </c>
      <c r="P714" s="342">
        <v>499</v>
      </c>
      <c r="Q714" s="214"/>
      <c r="R714" s="304"/>
      <c r="S714" s="87"/>
      <c r="T714" s="6"/>
      <c r="U714" s="6"/>
      <c r="V714" s="6"/>
      <c r="W714" s="6"/>
      <c r="X714" s="6"/>
      <c r="Y714" s="6"/>
      <c r="Z714" s="6"/>
      <c r="AA714" s="124"/>
      <c r="AB714" s="6"/>
    </row>
    <row r="715" ht="18" customHeight="1" spans="2:28">
      <c r="B715" s="323" t="s">
        <v>1409</v>
      </c>
      <c r="C715" s="274">
        <v>284627321</v>
      </c>
      <c r="D715" s="274" t="s">
        <v>1410</v>
      </c>
      <c r="E715" s="274">
        <v>17136866609</v>
      </c>
      <c r="F715" s="274" t="s">
        <v>107</v>
      </c>
      <c r="G715" s="319">
        <v>1000</v>
      </c>
      <c r="H715" s="319">
        <v>13422075559</v>
      </c>
      <c r="I715" s="274" t="s">
        <v>567</v>
      </c>
      <c r="J715" s="347" t="s">
        <v>29</v>
      </c>
      <c r="K715" s="341" t="s">
        <v>568</v>
      </c>
      <c r="L715" s="323" t="s">
        <v>1409</v>
      </c>
      <c r="M715" s="92">
        <v>43881</v>
      </c>
      <c r="N715" s="342">
        <v>0.72</v>
      </c>
      <c r="O715" s="342">
        <v>199</v>
      </c>
      <c r="P715" s="342">
        <v>199</v>
      </c>
      <c r="Q715" s="341" t="s">
        <v>31</v>
      </c>
      <c r="R715" s="92">
        <v>43913</v>
      </c>
      <c r="S715" s="8"/>
      <c r="T715" s="6"/>
      <c r="U715" s="6"/>
      <c r="V715" s="6"/>
      <c r="W715" s="6"/>
      <c r="X715" s="6"/>
      <c r="Y715" s="6"/>
      <c r="Z715" s="6"/>
      <c r="AA715" s="124"/>
      <c r="AB715" s="6"/>
    </row>
    <row r="716" ht="18" customHeight="1" spans="2:28">
      <c r="B716" s="323" t="s">
        <v>1411</v>
      </c>
      <c r="C716" s="274">
        <v>550975589</v>
      </c>
      <c r="D716" s="274" t="s">
        <v>1412</v>
      </c>
      <c r="E716" s="274">
        <v>17136866602</v>
      </c>
      <c r="F716" s="274" t="s">
        <v>107</v>
      </c>
      <c r="G716" s="319">
        <v>1000</v>
      </c>
      <c r="H716" s="319">
        <v>13422075559</v>
      </c>
      <c r="I716" s="274" t="s">
        <v>567</v>
      </c>
      <c r="J716" s="349" t="s">
        <v>29</v>
      </c>
      <c r="K716" s="341" t="s">
        <v>568</v>
      </c>
      <c r="L716" s="323" t="s">
        <v>1411</v>
      </c>
      <c r="M716" s="92">
        <v>43882</v>
      </c>
      <c r="N716" s="342">
        <v>7939.23</v>
      </c>
      <c r="O716" s="342">
        <v>899</v>
      </c>
      <c r="P716" s="342">
        <v>899</v>
      </c>
      <c r="Q716" s="341" t="s">
        <v>31</v>
      </c>
      <c r="R716" s="92">
        <v>43913</v>
      </c>
      <c r="S716" s="87" t="s">
        <v>1413</v>
      </c>
      <c r="T716" s="6"/>
      <c r="U716" s="6"/>
      <c r="V716" s="6"/>
      <c r="W716" s="6"/>
      <c r="X716" s="6"/>
      <c r="Y716" s="6"/>
      <c r="Z716" s="6"/>
      <c r="AA716" s="124"/>
      <c r="AB716" s="6"/>
    </row>
    <row r="717" ht="18" customHeight="1" spans="2:28">
      <c r="B717" s="324" t="s">
        <v>1414</v>
      </c>
      <c r="C717" s="316">
        <v>891051751</v>
      </c>
      <c r="D717" s="316" t="s">
        <v>1415</v>
      </c>
      <c r="E717" s="316">
        <v>16741725455</v>
      </c>
      <c r="F717" s="316" t="s">
        <v>27</v>
      </c>
      <c r="G717" s="316">
        <v>1000</v>
      </c>
      <c r="H717" s="316">
        <v>18327671812</v>
      </c>
      <c r="I717" s="316" t="s">
        <v>247</v>
      </c>
      <c r="J717" s="350" t="s">
        <v>103</v>
      </c>
      <c r="K717" s="351" t="s">
        <v>298</v>
      </c>
      <c r="L717" s="324" t="s">
        <v>1414</v>
      </c>
      <c r="M717" s="352">
        <v>43882</v>
      </c>
      <c r="N717" s="353">
        <v>5825.73</v>
      </c>
      <c r="O717" s="354">
        <v>2999</v>
      </c>
      <c r="P717" s="355">
        <v>0</v>
      </c>
      <c r="Q717" s="372" t="s">
        <v>31</v>
      </c>
      <c r="R717" s="352">
        <v>43869</v>
      </c>
      <c r="S717" s="371" t="s">
        <v>1392</v>
      </c>
      <c r="T717" s="6"/>
      <c r="U717" s="6"/>
      <c r="V717" s="6"/>
      <c r="W717" s="6"/>
      <c r="X717" s="6"/>
      <c r="Y717" s="6"/>
      <c r="Z717" s="6"/>
      <c r="AA717" s="124"/>
      <c r="AB717" s="6"/>
    </row>
    <row r="718" ht="18" customHeight="1" spans="2:28">
      <c r="B718" s="273" t="s">
        <v>1416</v>
      </c>
      <c r="C718" s="276">
        <v>457310922</v>
      </c>
      <c r="D718" s="276" t="s">
        <v>1417</v>
      </c>
      <c r="E718" s="274">
        <v>17192714926</v>
      </c>
      <c r="F718" s="274" t="s">
        <v>27</v>
      </c>
      <c r="G718" s="274">
        <v>1000</v>
      </c>
      <c r="H718" s="274">
        <v>15072125895</v>
      </c>
      <c r="I718" s="274" t="s">
        <v>680</v>
      </c>
      <c r="J718" s="289" t="s">
        <v>285</v>
      </c>
      <c r="K718" s="276" t="s">
        <v>681</v>
      </c>
      <c r="L718" s="273" t="s">
        <v>1416</v>
      </c>
      <c r="M718" s="286">
        <v>43883</v>
      </c>
      <c r="N718" s="287">
        <v>0.69</v>
      </c>
      <c r="O718" s="287">
        <v>999</v>
      </c>
      <c r="P718" s="287">
        <v>999</v>
      </c>
      <c r="Q718" s="276" t="s">
        <v>31</v>
      </c>
      <c r="R718" s="286">
        <v>43913</v>
      </c>
      <c r="S718" s="87"/>
      <c r="T718" s="6"/>
      <c r="U718" s="6"/>
      <c r="V718" s="6"/>
      <c r="W718" s="6"/>
      <c r="X718" s="6"/>
      <c r="Y718" s="6"/>
      <c r="Z718" s="6"/>
      <c r="AA718" s="124"/>
      <c r="AB718" s="6"/>
    </row>
    <row r="719" ht="18" customHeight="1" spans="2:28">
      <c r="B719" s="329" t="s">
        <v>1418</v>
      </c>
      <c r="C719" s="316">
        <v>117373401</v>
      </c>
      <c r="D719" s="316" t="s">
        <v>1419</v>
      </c>
      <c r="E719" s="316">
        <v>16572875408</v>
      </c>
      <c r="F719" s="316" t="s">
        <v>27</v>
      </c>
      <c r="G719" s="316">
        <v>1000</v>
      </c>
      <c r="H719" s="316">
        <v>17520439418</v>
      </c>
      <c r="I719" s="316" t="s">
        <v>377</v>
      </c>
      <c r="J719" s="359" t="s">
        <v>285</v>
      </c>
      <c r="K719" s="330" t="s">
        <v>378</v>
      </c>
      <c r="L719" s="329" t="s">
        <v>1418</v>
      </c>
      <c r="M719" s="360">
        <v>43883</v>
      </c>
      <c r="N719" s="361">
        <v>9829.84</v>
      </c>
      <c r="O719" s="361">
        <v>299</v>
      </c>
      <c r="P719" s="355">
        <v>0</v>
      </c>
      <c r="Q719" s="417" t="s">
        <v>31</v>
      </c>
      <c r="R719" s="409">
        <v>43895</v>
      </c>
      <c r="S719" s="371" t="s">
        <v>1392</v>
      </c>
      <c r="T719" s="6"/>
      <c r="U719" s="6"/>
      <c r="V719" s="6"/>
      <c r="W719" s="6"/>
      <c r="X719" s="6"/>
      <c r="Y719" s="6"/>
      <c r="Z719" s="6"/>
      <c r="AA719" s="124"/>
      <c r="AB719" s="6"/>
    </row>
    <row r="720" ht="18" customHeight="1" spans="2:28">
      <c r="B720" s="273" t="s">
        <v>1420</v>
      </c>
      <c r="C720" s="276">
        <v>842990610</v>
      </c>
      <c r="D720" s="276" t="s">
        <v>1421</v>
      </c>
      <c r="E720" s="274">
        <v>16741725271</v>
      </c>
      <c r="F720" s="274" t="s">
        <v>27</v>
      </c>
      <c r="G720" s="274">
        <v>1000</v>
      </c>
      <c r="H720" s="274">
        <v>13545445297</v>
      </c>
      <c r="I720" s="274" t="s">
        <v>313</v>
      </c>
      <c r="J720" s="289" t="s">
        <v>285</v>
      </c>
      <c r="K720" s="276" t="s">
        <v>314</v>
      </c>
      <c r="L720" s="273" t="s">
        <v>1420</v>
      </c>
      <c r="M720" s="286">
        <v>43884</v>
      </c>
      <c r="N720" s="287">
        <v>0</v>
      </c>
      <c r="O720" s="287">
        <v>1999</v>
      </c>
      <c r="P720" s="287">
        <v>1999</v>
      </c>
      <c r="Q720" s="417" t="s">
        <v>31</v>
      </c>
      <c r="R720" s="409">
        <v>43895</v>
      </c>
      <c r="S720" s="87"/>
      <c r="T720" s="6"/>
      <c r="U720" s="6"/>
      <c r="V720" s="6"/>
      <c r="W720" s="6"/>
      <c r="X720" s="6"/>
      <c r="Y720" s="6"/>
      <c r="Z720" s="6"/>
      <c r="AA720" s="124"/>
      <c r="AB720" s="6"/>
    </row>
    <row r="721" ht="18" customHeight="1" spans="2:28">
      <c r="B721" s="273" t="s">
        <v>1422</v>
      </c>
      <c r="C721" s="274">
        <v>508024997</v>
      </c>
      <c r="D721" s="274" t="s">
        <v>1423</v>
      </c>
      <c r="E721" s="274">
        <v>16741725512</v>
      </c>
      <c r="F721" s="274" t="s">
        <v>27</v>
      </c>
      <c r="G721" s="274">
        <v>1000</v>
      </c>
      <c r="H721" s="274">
        <v>18327671812</v>
      </c>
      <c r="I721" s="274" t="s">
        <v>247</v>
      </c>
      <c r="J721" s="295" t="s">
        <v>29</v>
      </c>
      <c r="K721" s="276" t="s">
        <v>298</v>
      </c>
      <c r="L721" s="273" t="s">
        <v>1422</v>
      </c>
      <c r="M721" s="286">
        <v>43884</v>
      </c>
      <c r="N721" s="287">
        <v>0.88</v>
      </c>
      <c r="O721" s="287">
        <v>299</v>
      </c>
      <c r="P721" s="287">
        <v>299</v>
      </c>
      <c r="Q721" s="276" t="s">
        <v>31</v>
      </c>
      <c r="R721" s="286">
        <v>43896</v>
      </c>
      <c r="S721" s="87"/>
      <c r="T721" s="6"/>
      <c r="U721" s="6"/>
      <c r="V721" s="6"/>
      <c r="W721" s="6"/>
      <c r="X721" s="6"/>
      <c r="Y721" s="6"/>
      <c r="Z721" s="6"/>
      <c r="AA721" s="124"/>
      <c r="AB721" s="6"/>
    </row>
    <row r="722" ht="18" customHeight="1" spans="2:28">
      <c r="B722" s="273" t="s">
        <v>1424</v>
      </c>
      <c r="C722" s="274">
        <v>702488460</v>
      </c>
      <c r="D722" s="274" t="s">
        <v>1425</v>
      </c>
      <c r="E722" s="274">
        <v>16741725532</v>
      </c>
      <c r="F722" s="274" t="s">
        <v>27</v>
      </c>
      <c r="G722" s="274">
        <v>1000</v>
      </c>
      <c r="H722" s="274">
        <v>18327671812</v>
      </c>
      <c r="I722" s="274" t="s">
        <v>247</v>
      </c>
      <c r="J722" s="295" t="s">
        <v>29</v>
      </c>
      <c r="K722" s="276" t="s">
        <v>298</v>
      </c>
      <c r="L722" s="273" t="s">
        <v>1424</v>
      </c>
      <c r="M722" s="286">
        <v>43884</v>
      </c>
      <c r="N722" s="287">
        <v>0.83</v>
      </c>
      <c r="O722" s="287">
        <v>299</v>
      </c>
      <c r="P722" s="287">
        <v>299</v>
      </c>
      <c r="Q722" s="276" t="s">
        <v>31</v>
      </c>
      <c r="R722" s="286">
        <v>43893</v>
      </c>
      <c r="S722" s="87"/>
      <c r="T722" s="6"/>
      <c r="U722" s="6"/>
      <c r="V722" s="6"/>
      <c r="W722" s="6"/>
      <c r="X722" s="6"/>
      <c r="Y722" s="6"/>
      <c r="Z722" s="6"/>
      <c r="AA722" s="124"/>
      <c r="AB722" s="6"/>
    </row>
    <row r="723" ht="18" customHeight="1" spans="2:28">
      <c r="B723" s="273" t="s">
        <v>1426</v>
      </c>
      <c r="C723" s="276">
        <v>805547603</v>
      </c>
      <c r="D723" s="276" t="s">
        <v>1427</v>
      </c>
      <c r="E723" s="274">
        <v>16741725291</v>
      </c>
      <c r="F723" s="274" t="s">
        <v>27</v>
      </c>
      <c r="G723" s="274">
        <v>1000</v>
      </c>
      <c r="H723" s="274">
        <v>13545445297</v>
      </c>
      <c r="I723" s="274" t="s">
        <v>313</v>
      </c>
      <c r="J723" s="295" t="s">
        <v>29</v>
      </c>
      <c r="K723" s="276" t="s">
        <v>314</v>
      </c>
      <c r="L723" s="273" t="s">
        <v>1426</v>
      </c>
      <c r="M723" s="286">
        <v>43884</v>
      </c>
      <c r="N723" s="287">
        <v>9920.74</v>
      </c>
      <c r="O723" s="287">
        <v>299</v>
      </c>
      <c r="P723" s="287">
        <v>299</v>
      </c>
      <c r="Q723" s="417" t="s">
        <v>31</v>
      </c>
      <c r="R723" s="409">
        <v>43895</v>
      </c>
      <c r="S723" s="8" t="s">
        <v>1406</v>
      </c>
      <c r="T723" s="6"/>
      <c r="U723" s="6"/>
      <c r="V723" s="6"/>
      <c r="W723" s="6"/>
      <c r="X723" s="6"/>
      <c r="Y723" s="6"/>
      <c r="Z723" s="6"/>
      <c r="AA723" s="124"/>
      <c r="AB723" s="6"/>
    </row>
    <row r="724" ht="18" customHeight="1" spans="2:28">
      <c r="B724" s="410" t="s">
        <v>1428</v>
      </c>
      <c r="C724" s="411" t="s">
        <v>1429</v>
      </c>
      <c r="D724" s="411" t="s">
        <v>1430</v>
      </c>
      <c r="E724" s="412">
        <v>16741725257</v>
      </c>
      <c r="F724" s="412" t="s">
        <v>27</v>
      </c>
      <c r="G724" s="412">
        <v>1000</v>
      </c>
      <c r="H724" s="412">
        <v>13545445297</v>
      </c>
      <c r="I724" s="412" t="s">
        <v>313</v>
      </c>
      <c r="J724" s="413" t="s">
        <v>29</v>
      </c>
      <c r="K724" s="411" t="s">
        <v>314</v>
      </c>
      <c r="L724" s="410" t="s">
        <v>1428</v>
      </c>
      <c r="M724" s="414">
        <v>43884</v>
      </c>
      <c r="N724" s="415">
        <v>0.25</v>
      </c>
      <c r="O724" s="415">
        <f>299+499</f>
        <v>798</v>
      </c>
      <c r="P724" s="415">
        <v>299</v>
      </c>
      <c r="Q724" s="417" t="s">
        <v>31</v>
      </c>
      <c r="R724" s="409">
        <v>43895</v>
      </c>
      <c r="S724" s="371" t="s">
        <v>1431</v>
      </c>
      <c r="T724" s="6"/>
      <c r="U724" s="6"/>
      <c r="V724" s="6"/>
      <c r="W724" s="6"/>
      <c r="X724" s="6"/>
      <c r="Y724" s="6"/>
      <c r="Z724" s="6"/>
      <c r="AA724" s="124"/>
      <c r="AB724" s="6"/>
    </row>
    <row r="725" ht="18" customHeight="1" spans="2:28">
      <c r="B725" s="273" t="s">
        <v>1432</v>
      </c>
      <c r="C725" s="274">
        <v>549992547</v>
      </c>
      <c r="D725" s="274" t="s">
        <v>1433</v>
      </c>
      <c r="E725" s="274">
        <v>16572206147</v>
      </c>
      <c r="F725" s="274" t="s">
        <v>27</v>
      </c>
      <c r="G725" s="274">
        <v>1000</v>
      </c>
      <c r="H725" s="274">
        <v>17720254512</v>
      </c>
      <c r="I725" s="274" t="s">
        <v>253</v>
      </c>
      <c r="J725" s="296" t="s">
        <v>103</v>
      </c>
      <c r="K725" s="276" t="s">
        <v>254</v>
      </c>
      <c r="L725" s="273" t="s">
        <v>1432</v>
      </c>
      <c r="M725" s="286">
        <v>43885</v>
      </c>
      <c r="N725" s="287">
        <v>1999</v>
      </c>
      <c r="O725" s="287">
        <v>1999</v>
      </c>
      <c r="P725" s="287">
        <v>1999</v>
      </c>
      <c r="Q725" s="417" t="s">
        <v>31</v>
      </c>
      <c r="R725" s="409">
        <v>43895</v>
      </c>
      <c r="S725" s="87"/>
      <c r="T725" s="6"/>
      <c r="U725" s="6"/>
      <c r="V725" s="6"/>
      <c r="W725" s="6"/>
      <c r="X725" s="6"/>
      <c r="Y725" s="6"/>
      <c r="Z725" s="6"/>
      <c r="AA725" s="124"/>
      <c r="AB725" s="6"/>
    </row>
    <row r="726" ht="18" customHeight="1" spans="2:28">
      <c r="B726" s="273" t="s">
        <v>1434</v>
      </c>
      <c r="C726" s="274">
        <v>438376977</v>
      </c>
      <c r="D726" s="274" t="s">
        <v>1435</v>
      </c>
      <c r="E726" s="274">
        <v>17192714381</v>
      </c>
      <c r="F726" s="274" t="s">
        <v>27</v>
      </c>
      <c r="G726" s="274">
        <v>1000</v>
      </c>
      <c r="H726" s="274">
        <v>18872118075</v>
      </c>
      <c r="I726" s="274" t="s">
        <v>389</v>
      </c>
      <c r="J726" s="291" t="s">
        <v>170</v>
      </c>
      <c r="K726" s="276" t="s">
        <v>390</v>
      </c>
      <c r="L726" s="273" t="s">
        <v>1434</v>
      </c>
      <c r="M726" s="286">
        <v>43886</v>
      </c>
      <c r="N726" s="287">
        <v>0.11</v>
      </c>
      <c r="O726" s="287">
        <v>399</v>
      </c>
      <c r="P726" s="287">
        <v>399</v>
      </c>
      <c r="Q726" s="276" t="s">
        <v>31</v>
      </c>
      <c r="R726" s="286">
        <v>43910</v>
      </c>
      <c r="S726" s="87"/>
      <c r="T726" s="6"/>
      <c r="U726" s="6"/>
      <c r="V726" s="6"/>
      <c r="W726" s="6"/>
      <c r="X726" s="6"/>
      <c r="Y726" s="6"/>
      <c r="Z726" s="6"/>
      <c r="AA726" s="124"/>
      <c r="AB726" s="6"/>
    </row>
    <row r="727" ht="18" customHeight="1" spans="2:28">
      <c r="B727" s="273" t="s">
        <v>1436</v>
      </c>
      <c r="C727" s="276" t="s">
        <v>1437</v>
      </c>
      <c r="D727" s="276" t="s">
        <v>1438</v>
      </c>
      <c r="E727" s="274">
        <v>16741725253</v>
      </c>
      <c r="F727" s="274" t="s">
        <v>27</v>
      </c>
      <c r="G727" s="274">
        <v>1000</v>
      </c>
      <c r="H727" s="274">
        <v>13545445297</v>
      </c>
      <c r="I727" s="274" t="s">
        <v>313</v>
      </c>
      <c r="J727" s="289" t="s">
        <v>285</v>
      </c>
      <c r="K727" s="276" t="s">
        <v>314</v>
      </c>
      <c r="L727" s="273" t="s">
        <v>1436</v>
      </c>
      <c r="M727" s="286">
        <v>43886</v>
      </c>
      <c r="N727" s="287">
        <v>0.78</v>
      </c>
      <c r="O727" s="287">
        <v>999</v>
      </c>
      <c r="P727" s="287">
        <v>999</v>
      </c>
      <c r="Q727" s="417" t="s">
        <v>31</v>
      </c>
      <c r="R727" s="409">
        <v>43895</v>
      </c>
      <c r="S727" s="87"/>
      <c r="T727" s="6"/>
      <c r="U727" s="6"/>
      <c r="V727" s="6"/>
      <c r="W727" s="6"/>
      <c r="X727" s="6"/>
      <c r="Y727" s="6"/>
      <c r="Z727" s="6"/>
      <c r="AA727" s="124"/>
      <c r="AB727" s="6"/>
    </row>
    <row r="728" ht="18" customHeight="1" spans="2:28">
      <c r="B728" s="278" t="s">
        <v>1439</v>
      </c>
      <c r="C728" s="274">
        <v>102128356</v>
      </c>
      <c r="D728" s="274" t="s">
        <v>1440</v>
      </c>
      <c r="E728" s="274">
        <v>16741725721</v>
      </c>
      <c r="F728" s="274" t="s">
        <v>27</v>
      </c>
      <c r="G728" s="274">
        <v>1000</v>
      </c>
      <c r="H728" s="274">
        <v>19172865290</v>
      </c>
      <c r="I728" s="274" t="s">
        <v>28</v>
      </c>
      <c r="J728" s="295" t="s">
        <v>29</v>
      </c>
      <c r="K728" s="276" t="s">
        <v>30</v>
      </c>
      <c r="L728" s="278" t="s">
        <v>1439</v>
      </c>
      <c r="M728" s="286">
        <v>43887</v>
      </c>
      <c r="N728" s="287">
        <v>0.22</v>
      </c>
      <c r="O728" s="287">
        <v>999</v>
      </c>
      <c r="P728" s="287">
        <v>999</v>
      </c>
      <c r="Q728" s="417" t="s">
        <v>31</v>
      </c>
      <c r="R728" s="409">
        <v>43895</v>
      </c>
      <c r="S728" s="87"/>
      <c r="T728" s="6"/>
      <c r="U728" s="6"/>
      <c r="V728" s="6"/>
      <c r="W728" s="6"/>
      <c r="X728" s="6"/>
      <c r="Y728" s="6"/>
      <c r="Z728" s="6"/>
      <c r="AA728" s="124"/>
      <c r="AB728" s="6"/>
    </row>
    <row r="729" ht="18" customHeight="1" spans="2:28">
      <c r="B729" s="273" t="s">
        <v>1441</v>
      </c>
      <c r="C729" s="274">
        <v>531775249</v>
      </c>
      <c r="D729" s="274" t="s">
        <v>1442</v>
      </c>
      <c r="E729" s="274">
        <v>16741725514</v>
      </c>
      <c r="F729" s="274" t="s">
        <v>27</v>
      </c>
      <c r="G729" s="274">
        <v>1000</v>
      </c>
      <c r="H729" s="274">
        <v>18327671812</v>
      </c>
      <c r="I729" s="274" t="s">
        <v>247</v>
      </c>
      <c r="J729" s="295" t="s">
        <v>29</v>
      </c>
      <c r="K729" s="276" t="s">
        <v>298</v>
      </c>
      <c r="L729" s="273" t="s">
        <v>1441</v>
      </c>
      <c r="M729" s="286">
        <v>43887</v>
      </c>
      <c r="N729" s="287">
        <v>9329.46</v>
      </c>
      <c r="O729" s="287">
        <v>199</v>
      </c>
      <c r="P729" s="287">
        <v>199</v>
      </c>
      <c r="Q729" s="417" t="s">
        <v>31</v>
      </c>
      <c r="R729" s="409">
        <v>43895</v>
      </c>
      <c r="S729" s="87" t="s">
        <v>1443</v>
      </c>
      <c r="T729" s="6"/>
      <c r="U729" s="6"/>
      <c r="V729" s="6"/>
      <c r="W729" s="6"/>
      <c r="X729" s="6"/>
      <c r="Y729" s="6"/>
      <c r="Z729" s="6"/>
      <c r="AA729" s="124"/>
      <c r="AB729" s="6"/>
    </row>
    <row r="730" ht="18" customHeight="1" spans="2:28">
      <c r="B730" s="273" t="s">
        <v>1444</v>
      </c>
      <c r="C730" s="274">
        <v>252860486</v>
      </c>
      <c r="D730" s="274" t="s">
        <v>1445</v>
      </c>
      <c r="E730" s="274">
        <v>17192710467</v>
      </c>
      <c r="F730" s="274" t="s">
        <v>27</v>
      </c>
      <c r="G730" s="274">
        <v>1000</v>
      </c>
      <c r="H730" s="274">
        <v>13545476959</v>
      </c>
      <c r="I730" s="274" t="s">
        <v>265</v>
      </c>
      <c r="J730" s="285" t="s">
        <v>109</v>
      </c>
      <c r="K730" s="276" t="s">
        <v>266</v>
      </c>
      <c r="L730" s="273" t="s">
        <v>1444</v>
      </c>
      <c r="M730" s="286">
        <v>43888</v>
      </c>
      <c r="N730" s="287">
        <v>0.68</v>
      </c>
      <c r="O730" s="287">
        <v>499</v>
      </c>
      <c r="P730" s="287">
        <v>499</v>
      </c>
      <c r="Q730" s="276" t="s">
        <v>31</v>
      </c>
      <c r="R730" s="286">
        <v>43913</v>
      </c>
      <c r="S730" s="87"/>
      <c r="T730" s="6"/>
      <c r="U730" s="6"/>
      <c r="V730" s="6"/>
      <c r="W730" s="6"/>
      <c r="X730" s="6"/>
      <c r="Y730" s="6"/>
      <c r="Z730" s="6"/>
      <c r="AA730" s="124"/>
      <c r="AB730" s="6"/>
    </row>
    <row r="731" ht="18" customHeight="1" spans="2:28">
      <c r="B731" s="273" t="s">
        <v>1446</v>
      </c>
      <c r="C731" s="274">
        <v>790396886</v>
      </c>
      <c r="D731" s="274" t="s">
        <v>1447</v>
      </c>
      <c r="E731" s="274">
        <v>17192710413</v>
      </c>
      <c r="F731" s="274" t="s">
        <v>27</v>
      </c>
      <c r="G731" s="274">
        <v>1000</v>
      </c>
      <c r="H731" s="274">
        <v>13545476959</v>
      </c>
      <c r="I731" s="274" t="s">
        <v>265</v>
      </c>
      <c r="J731" s="296" t="s">
        <v>103</v>
      </c>
      <c r="K731" s="276" t="s">
        <v>266</v>
      </c>
      <c r="L731" s="273" t="s">
        <v>1446</v>
      </c>
      <c r="M731" s="286">
        <v>43887</v>
      </c>
      <c r="N731" s="287">
        <v>4964.02</v>
      </c>
      <c r="O731" s="287">
        <v>299</v>
      </c>
      <c r="P731" s="287">
        <v>299</v>
      </c>
      <c r="Q731" s="276" t="s">
        <v>31</v>
      </c>
      <c r="R731" s="286">
        <v>43913</v>
      </c>
      <c r="S731" s="87"/>
      <c r="T731" s="6"/>
      <c r="U731" s="6"/>
      <c r="V731" s="6"/>
      <c r="W731" s="6"/>
      <c r="X731" s="6"/>
      <c r="Y731" s="6"/>
      <c r="Z731" s="6"/>
      <c r="AA731" s="124"/>
      <c r="AB731" s="6"/>
    </row>
    <row r="732" ht="18" customHeight="1" spans="2:28">
      <c r="B732" s="273" t="s">
        <v>1448</v>
      </c>
      <c r="C732" s="274">
        <v>802500869</v>
      </c>
      <c r="D732" s="274" t="s">
        <v>1449</v>
      </c>
      <c r="E732" s="274">
        <v>16572203712</v>
      </c>
      <c r="F732" s="274" t="s">
        <v>27</v>
      </c>
      <c r="G732" s="274">
        <v>1000</v>
      </c>
      <c r="H732" s="274">
        <v>17720254512</v>
      </c>
      <c r="I732" s="274" t="s">
        <v>253</v>
      </c>
      <c r="J732" s="296" t="s">
        <v>103</v>
      </c>
      <c r="K732" s="276" t="s">
        <v>254</v>
      </c>
      <c r="L732" s="273" t="s">
        <v>1448</v>
      </c>
      <c r="M732" s="286">
        <v>43889</v>
      </c>
      <c r="N732" s="287">
        <v>0.15</v>
      </c>
      <c r="O732" s="287">
        <v>4999</v>
      </c>
      <c r="P732" s="287">
        <v>4999</v>
      </c>
      <c r="Q732" s="417" t="s">
        <v>31</v>
      </c>
      <c r="R732" s="409">
        <v>43895</v>
      </c>
      <c r="S732" s="8"/>
      <c r="T732" s="6"/>
      <c r="U732" s="6"/>
      <c r="V732" s="6"/>
      <c r="W732" s="6"/>
      <c r="X732" s="6"/>
      <c r="Y732" s="6"/>
      <c r="Z732" s="6"/>
      <c r="AA732" s="124"/>
      <c r="AB732" s="6"/>
    </row>
    <row r="733" ht="18" customHeight="1" spans="2:28">
      <c r="B733" s="273" t="s">
        <v>1450</v>
      </c>
      <c r="C733" s="274">
        <v>881415114</v>
      </c>
      <c r="D733" s="274" t="s">
        <v>1451</v>
      </c>
      <c r="E733" s="274">
        <v>17190430809</v>
      </c>
      <c r="F733" s="274" t="s">
        <v>27</v>
      </c>
      <c r="G733" s="274">
        <v>1000</v>
      </c>
      <c r="H733" s="274">
        <v>17720254512</v>
      </c>
      <c r="I733" s="274" t="s">
        <v>253</v>
      </c>
      <c r="J733" s="296" t="s">
        <v>103</v>
      </c>
      <c r="K733" s="276" t="s">
        <v>254</v>
      </c>
      <c r="L733" s="273" t="s">
        <v>1450</v>
      </c>
      <c r="M733" s="286">
        <v>43889</v>
      </c>
      <c r="N733" s="287">
        <v>0.92</v>
      </c>
      <c r="O733" s="287">
        <v>499</v>
      </c>
      <c r="P733" s="287">
        <v>499</v>
      </c>
      <c r="Q733" s="417" t="s">
        <v>31</v>
      </c>
      <c r="R733" s="409">
        <v>43895</v>
      </c>
      <c r="S733" s="8"/>
      <c r="T733" s="6"/>
      <c r="U733" s="6"/>
      <c r="V733" s="6"/>
      <c r="W733" s="6"/>
      <c r="X733" s="6"/>
      <c r="Y733" s="6"/>
      <c r="Z733" s="6"/>
      <c r="AA733" s="124"/>
      <c r="AB733" s="6"/>
    </row>
    <row r="734" ht="18" customHeight="1" spans="2:28">
      <c r="B734" s="278" t="s">
        <v>1452</v>
      </c>
      <c r="C734" s="274">
        <v>423984243</v>
      </c>
      <c r="D734" s="274" t="s">
        <v>1453</v>
      </c>
      <c r="E734" s="274">
        <v>16741725727</v>
      </c>
      <c r="F734" s="274" t="s">
        <v>27</v>
      </c>
      <c r="G734" s="274">
        <v>1000</v>
      </c>
      <c r="H734" s="274">
        <v>19172865290</v>
      </c>
      <c r="I734" s="274" t="s">
        <v>28</v>
      </c>
      <c r="J734" s="295" t="s">
        <v>29</v>
      </c>
      <c r="K734" s="276" t="s">
        <v>30</v>
      </c>
      <c r="L734" s="278" t="s">
        <v>1452</v>
      </c>
      <c r="M734" s="286">
        <v>43889</v>
      </c>
      <c r="N734" s="287">
        <v>0</v>
      </c>
      <c r="O734" s="287">
        <v>4999</v>
      </c>
      <c r="P734" s="287">
        <v>4999</v>
      </c>
      <c r="Q734" s="417" t="s">
        <v>31</v>
      </c>
      <c r="R734" s="409">
        <v>43895</v>
      </c>
      <c r="S734" s="8"/>
      <c r="T734" s="6"/>
      <c r="U734" s="6"/>
      <c r="V734" s="6"/>
      <c r="W734" s="6"/>
      <c r="X734" s="6"/>
      <c r="Y734" s="6"/>
      <c r="Z734" s="6"/>
      <c r="AA734" s="124"/>
      <c r="AB734" s="6"/>
    </row>
    <row r="735" ht="18" customHeight="1" spans="2:28">
      <c r="B735" s="273" t="s">
        <v>1454</v>
      </c>
      <c r="C735" s="274">
        <v>582726124</v>
      </c>
      <c r="D735" s="274" t="s">
        <v>1455</v>
      </c>
      <c r="E735" s="274">
        <v>17192710408</v>
      </c>
      <c r="F735" s="274" t="s">
        <v>27</v>
      </c>
      <c r="G735" s="274">
        <v>1000</v>
      </c>
      <c r="H735" s="274">
        <v>13545476959</v>
      </c>
      <c r="I735" s="274" t="s">
        <v>265</v>
      </c>
      <c r="J735" s="296" t="s">
        <v>103</v>
      </c>
      <c r="K735" s="276" t="s">
        <v>266</v>
      </c>
      <c r="L735" s="273" t="s">
        <v>1454</v>
      </c>
      <c r="M735" s="286">
        <v>43889</v>
      </c>
      <c r="N735" s="287">
        <v>4865.21</v>
      </c>
      <c r="O735" s="287">
        <v>1999</v>
      </c>
      <c r="P735" s="287">
        <v>1999</v>
      </c>
      <c r="Q735" s="418" t="s">
        <v>31</v>
      </c>
      <c r="R735" s="286">
        <v>43913</v>
      </c>
      <c r="S735" s="87" t="s">
        <v>1456</v>
      </c>
      <c r="T735" s="6"/>
      <c r="U735" s="6"/>
      <c r="V735" s="6"/>
      <c r="W735" s="6"/>
      <c r="X735" s="6"/>
      <c r="Y735" s="6"/>
      <c r="Z735" s="6"/>
      <c r="AA735" s="124"/>
      <c r="AB735" s="6"/>
    </row>
    <row r="736" ht="18" customHeight="1" spans="2:28">
      <c r="B736" s="273" t="s">
        <v>1457</v>
      </c>
      <c r="C736" s="274">
        <v>644927712</v>
      </c>
      <c r="D736" s="274" t="s">
        <v>1458</v>
      </c>
      <c r="E736" s="274">
        <v>16741725535</v>
      </c>
      <c r="F736" s="274" t="s">
        <v>27</v>
      </c>
      <c r="G736" s="274">
        <v>1000</v>
      </c>
      <c r="H736" s="274">
        <v>18327671812</v>
      </c>
      <c r="I736" s="274" t="s">
        <v>247</v>
      </c>
      <c r="J736" s="295" t="s">
        <v>29</v>
      </c>
      <c r="K736" s="276" t="s">
        <v>298</v>
      </c>
      <c r="L736" s="273" t="s">
        <v>1457</v>
      </c>
      <c r="M736" s="286">
        <v>43890</v>
      </c>
      <c r="N736" s="287">
        <v>0.75</v>
      </c>
      <c r="O736" s="287">
        <v>2999</v>
      </c>
      <c r="P736" s="287">
        <v>2999</v>
      </c>
      <c r="Q736" s="417" t="s">
        <v>31</v>
      </c>
      <c r="R736" s="409">
        <v>43895</v>
      </c>
      <c r="S736" s="127"/>
      <c r="T736" s="6"/>
      <c r="U736" s="6"/>
      <c r="V736" s="6"/>
      <c r="W736" s="6"/>
      <c r="X736" s="6"/>
      <c r="Y736" s="6"/>
      <c r="Z736" s="6"/>
      <c r="AA736" s="124"/>
      <c r="AB736" s="6"/>
    </row>
    <row r="737" ht="18" customHeight="1" spans="2:28">
      <c r="B737" s="273" t="s">
        <v>1459</v>
      </c>
      <c r="C737" s="274">
        <v>533121914</v>
      </c>
      <c r="D737" s="274" t="s">
        <v>1460</v>
      </c>
      <c r="E737" s="274">
        <v>17192714465</v>
      </c>
      <c r="F737" s="274" t="s">
        <v>27</v>
      </c>
      <c r="G737" s="274">
        <v>1000</v>
      </c>
      <c r="H737" s="274">
        <v>18872118075</v>
      </c>
      <c r="I737" s="274" t="s">
        <v>389</v>
      </c>
      <c r="J737" s="291" t="s">
        <v>170</v>
      </c>
      <c r="K737" s="276" t="s">
        <v>390</v>
      </c>
      <c r="L737" s="273" t="s">
        <v>1459</v>
      </c>
      <c r="M737" s="286">
        <v>43892</v>
      </c>
      <c r="N737" s="287">
        <v>9626.37</v>
      </c>
      <c r="O737" s="287">
        <v>999</v>
      </c>
      <c r="P737" s="287">
        <v>1999</v>
      </c>
      <c r="Q737" s="276" t="s">
        <v>31</v>
      </c>
      <c r="R737" s="286">
        <v>43920</v>
      </c>
      <c r="S737" s="87" t="s">
        <v>1461</v>
      </c>
      <c r="T737" s="6"/>
      <c r="U737" s="6"/>
      <c r="V737" s="6"/>
      <c r="W737" s="6"/>
      <c r="X737" s="6"/>
      <c r="Y737" s="6"/>
      <c r="Z737" s="6"/>
      <c r="AA737" s="124"/>
      <c r="AB737" s="6"/>
    </row>
    <row r="738" ht="14.6" spans="2:27">
      <c r="B738" s="273" t="s">
        <v>1462</v>
      </c>
      <c r="C738" s="276">
        <v>451487393</v>
      </c>
      <c r="D738" s="276" t="s">
        <v>1463</v>
      </c>
      <c r="E738" s="274">
        <v>17192714925</v>
      </c>
      <c r="F738" s="274" t="s">
        <v>27</v>
      </c>
      <c r="G738" s="274">
        <v>1000</v>
      </c>
      <c r="H738" s="274">
        <v>15072125895</v>
      </c>
      <c r="I738" s="274" t="s">
        <v>680</v>
      </c>
      <c r="J738" s="289" t="s">
        <v>285</v>
      </c>
      <c r="K738" s="276" t="s">
        <v>681</v>
      </c>
      <c r="L738" s="273" t="s">
        <v>1462</v>
      </c>
      <c r="M738" s="286">
        <v>43892</v>
      </c>
      <c r="N738" s="287">
        <v>0</v>
      </c>
      <c r="O738" s="287">
        <v>299</v>
      </c>
      <c r="P738" s="287">
        <v>1299</v>
      </c>
      <c r="Q738" s="276" t="s">
        <v>31</v>
      </c>
      <c r="R738" s="286">
        <v>43913</v>
      </c>
      <c r="S738" s="127"/>
      <c r="T738" s="6"/>
      <c r="U738" s="6"/>
      <c r="V738" s="6"/>
      <c r="W738" s="6"/>
      <c r="X738" s="6"/>
      <c r="Y738" s="6"/>
      <c r="Z738" s="6"/>
      <c r="AA738" s="124"/>
    </row>
    <row r="739" ht="18" customHeight="1" spans="2:28">
      <c r="B739" s="273" t="s">
        <v>1464</v>
      </c>
      <c r="C739" s="274">
        <v>874144579</v>
      </c>
      <c r="D739" s="274" t="s">
        <v>1465</v>
      </c>
      <c r="E739" s="274">
        <v>16572209061</v>
      </c>
      <c r="F739" s="274" t="s">
        <v>27</v>
      </c>
      <c r="G739" s="274">
        <v>1000</v>
      </c>
      <c r="H739" s="274">
        <v>17720254512</v>
      </c>
      <c r="I739" s="274" t="s">
        <v>253</v>
      </c>
      <c r="J739" s="291" t="s">
        <v>294</v>
      </c>
      <c r="K739" s="276" t="s">
        <v>254</v>
      </c>
      <c r="L739" s="273" t="s">
        <v>1464</v>
      </c>
      <c r="M739" s="286">
        <v>43892</v>
      </c>
      <c r="N739" s="287">
        <v>0</v>
      </c>
      <c r="O739" s="287">
        <v>2999</v>
      </c>
      <c r="P739" s="287">
        <v>3999</v>
      </c>
      <c r="Q739" s="417" t="s">
        <v>31</v>
      </c>
      <c r="R739" s="409">
        <v>43895</v>
      </c>
      <c r="S739" s="87"/>
      <c r="T739" s="6"/>
      <c r="U739" s="6"/>
      <c r="V739" s="6"/>
      <c r="W739" s="6"/>
      <c r="X739" s="6"/>
      <c r="Y739" s="6"/>
      <c r="Z739" s="6"/>
      <c r="AA739" s="124"/>
      <c r="AB739" s="6"/>
    </row>
    <row r="740" ht="18" customHeight="1" spans="2:28">
      <c r="B740" s="273" t="s">
        <v>1466</v>
      </c>
      <c r="C740" s="274">
        <v>498856386</v>
      </c>
      <c r="D740" s="274" t="s">
        <v>1467</v>
      </c>
      <c r="E740" s="274">
        <v>16741725700</v>
      </c>
      <c r="F740" s="274" t="s">
        <v>27</v>
      </c>
      <c r="G740" s="274">
        <v>1000</v>
      </c>
      <c r="H740" s="274">
        <v>19172865290</v>
      </c>
      <c r="I740" s="274" t="s">
        <v>28</v>
      </c>
      <c r="J740" s="291" t="s">
        <v>29</v>
      </c>
      <c r="K740" s="276" t="s">
        <v>30</v>
      </c>
      <c r="L740" s="273" t="s">
        <v>1466</v>
      </c>
      <c r="M740" s="286">
        <v>43894</v>
      </c>
      <c r="N740" s="287">
        <v>4665.55</v>
      </c>
      <c r="O740" s="287">
        <v>299</v>
      </c>
      <c r="P740" s="287">
        <v>1299</v>
      </c>
      <c r="Q740" s="276" t="s">
        <v>31</v>
      </c>
      <c r="R740" s="286">
        <v>43901</v>
      </c>
      <c r="S740" s="87"/>
      <c r="T740" s="6"/>
      <c r="U740" s="6"/>
      <c r="V740" s="6"/>
      <c r="W740" s="6"/>
      <c r="X740" s="6"/>
      <c r="Y740" s="6"/>
      <c r="Z740" s="6"/>
      <c r="AA740" s="124"/>
      <c r="AB740" s="6"/>
    </row>
    <row r="741" ht="18" customHeight="1" spans="28:28">
      <c r="AB741" s="6"/>
    </row>
    <row r="742" s="1" customFormat="1" ht="19.9" customHeight="1" spans="2:27">
      <c r="B742" s="329" t="s">
        <v>1468</v>
      </c>
      <c r="C742" s="316">
        <v>513831057</v>
      </c>
      <c r="D742" s="316" t="s">
        <v>1469</v>
      </c>
      <c r="E742" s="316">
        <v>16741725529</v>
      </c>
      <c r="F742" s="316" t="s">
        <v>27</v>
      </c>
      <c r="G742" s="316">
        <v>1000</v>
      </c>
      <c r="H742" s="316">
        <v>18327671812</v>
      </c>
      <c r="I742" s="316" t="s">
        <v>247</v>
      </c>
      <c r="J742" s="362" t="s">
        <v>29</v>
      </c>
      <c r="K742" s="330" t="s">
        <v>298</v>
      </c>
      <c r="L742" s="329" t="s">
        <v>1468</v>
      </c>
      <c r="M742" s="360">
        <v>43895</v>
      </c>
      <c r="N742" s="361">
        <v>0</v>
      </c>
      <c r="O742" s="361">
        <v>4999</v>
      </c>
      <c r="P742" s="361"/>
      <c r="Q742" s="361" t="s">
        <v>31</v>
      </c>
      <c r="R742" s="360">
        <v>43900</v>
      </c>
      <c r="S742" s="127" t="s">
        <v>267</v>
      </c>
      <c r="T742" s="6"/>
      <c r="U742" s="6"/>
      <c r="V742" s="6"/>
      <c r="W742" s="6"/>
      <c r="X742" s="6"/>
      <c r="Y742" s="6"/>
      <c r="Z742" s="6"/>
      <c r="AA742" s="124"/>
    </row>
    <row r="743" s="1" customFormat="1" ht="19.9" customHeight="1" spans="2:27">
      <c r="B743" s="325" t="s">
        <v>1470</v>
      </c>
      <c r="C743" s="326">
        <v>802087197</v>
      </c>
      <c r="D743" s="326" t="s">
        <v>1471</v>
      </c>
      <c r="E743" s="327">
        <v>17102786706</v>
      </c>
      <c r="F743" s="327" t="s">
        <v>27</v>
      </c>
      <c r="G743" s="327">
        <v>1000</v>
      </c>
      <c r="H743" s="327">
        <v>13545435217</v>
      </c>
      <c r="I743" s="327" t="s">
        <v>284</v>
      </c>
      <c r="J743" s="356" t="s">
        <v>285</v>
      </c>
      <c r="K743" s="326" t="s">
        <v>286</v>
      </c>
      <c r="L743" s="325" t="s">
        <v>1470</v>
      </c>
      <c r="M743" s="357">
        <v>43895</v>
      </c>
      <c r="N743" s="358">
        <v>4999.22</v>
      </c>
      <c r="O743" s="358">
        <v>4999</v>
      </c>
      <c r="P743" s="358"/>
      <c r="Q743" s="366" t="s">
        <v>31</v>
      </c>
      <c r="R743" s="357">
        <v>43901</v>
      </c>
      <c r="S743" s="8" t="s">
        <v>1472</v>
      </c>
      <c r="AA743" s="271"/>
    </row>
    <row r="744" ht="18" customHeight="1" spans="2:28">
      <c r="B744" s="325" t="s">
        <v>1473</v>
      </c>
      <c r="C744" s="326">
        <v>465994195</v>
      </c>
      <c r="D744" s="326" t="s">
        <v>1474</v>
      </c>
      <c r="E744" s="327">
        <v>17102786746</v>
      </c>
      <c r="F744" s="327" t="s">
        <v>27</v>
      </c>
      <c r="G744" s="327">
        <v>1000</v>
      </c>
      <c r="H744" s="327">
        <v>13545435217</v>
      </c>
      <c r="I744" s="327" t="s">
        <v>284</v>
      </c>
      <c r="J744" s="356" t="s">
        <v>285</v>
      </c>
      <c r="K744" s="326" t="s">
        <v>286</v>
      </c>
      <c r="L744" s="325" t="s">
        <v>1473</v>
      </c>
      <c r="M744" s="357">
        <v>43895</v>
      </c>
      <c r="N744" s="358">
        <v>0</v>
      </c>
      <c r="O744" s="358">
        <v>2999</v>
      </c>
      <c r="P744" s="358"/>
      <c r="Q744" s="366" t="s">
        <v>31</v>
      </c>
      <c r="R744" s="357">
        <v>43901</v>
      </c>
      <c r="S744" s="373" t="s">
        <v>1475</v>
      </c>
      <c r="T744" s="1"/>
      <c r="U744" s="1"/>
      <c r="V744" s="1"/>
      <c r="W744" s="1"/>
      <c r="X744" s="1"/>
      <c r="Y744" s="1"/>
      <c r="Z744" s="1"/>
      <c r="AA744" s="271"/>
      <c r="AB744" s="6"/>
    </row>
    <row r="745" ht="18" customHeight="1" spans="2:28">
      <c r="B745" s="329" t="s">
        <v>1476</v>
      </c>
      <c r="C745" s="330">
        <v>249132407</v>
      </c>
      <c r="D745" s="330" t="s">
        <v>1477</v>
      </c>
      <c r="E745" s="316">
        <v>16741725273</v>
      </c>
      <c r="F745" s="316" t="s">
        <v>27</v>
      </c>
      <c r="G745" s="316">
        <v>1000</v>
      </c>
      <c r="H745" s="316">
        <v>13545445297</v>
      </c>
      <c r="I745" s="316" t="s">
        <v>313</v>
      </c>
      <c r="J745" s="359" t="s">
        <v>285</v>
      </c>
      <c r="K745" s="330" t="s">
        <v>314</v>
      </c>
      <c r="L745" s="329" t="s">
        <v>1476</v>
      </c>
      <c r="M745" s="360">
        <v>43896</v>
      </c>
      <c r="N745" s="361">
        <v>15994.04</v>
      </c>
      <c r="O745" s="361">
        <v>2999</v>
      </c>
      <c r="P745" s="361"/>
      <c r="Q745" s="361" t="s">
        <v>31</v>
      </c>
      <c r="R745" s="360">
        <v>43899</v>
      </c>
      <c r="S745" s="8" t="s">
        <v>1478</v>
      </c>
      <c r="T745" s="6"/>
      <c r="U745" s="6"/>
      <c r="V745" s="6"/>
      <c r="W745" s="6"/>
      <c r="X745" s="6"/>
      <c r="Y745" s="6"/>
      <c r="Z745" s="6"/>
      <c r="AA745" s="124"/>
      <c r="AB745" s="6"/>
    </row>
    <row r="746" ht="18" customHeight="1" spans="2:28">
      <c r="B746" s="329" t="s">
        <v>1479</v>
      </c>
      <c r="C746" s="330">
        <v>635322414</v>
      </c>
      <c r="D746" s="330" t="s">
        <v>1480</v>
      </c>
      <c r="E746" s="316">
        <v>16741725268</v>
      </c>
      <c r="F746" s="316" t="s">
        <v>27</v>
      </c>
      <c r="G746" s="316">
        <v>1000</v>
      </c>
      <c r="H746" s="316">
        <v>13545445297</v>
      </c>
      <c r="I746" s="316" t="s">
        <v>313</v>
      </c>
      <c r="J746" s="362" t="s">
        <v>29</v>
      </c>
      <c r="K746" s="330" t="s">
        <v>314</v>
      </c>
      <c r="L746" s="329" t="s">
        <v>1479</v>
      </c>
      <c r="M746" s="360">
        <v>43896</v>
      </c>
      <c r="N746" s="361">
        <v>0</v>
      </c>
      <c r="O746" s="416">
        <f>3999+999+1999</f>
        <v>6997</v>
      </c>
      <c r="P746" s="361"/>
      <c r="Q746" s="361" t="s">
        <v>31</v>
      </c>
      <c r="R746" s="360">
        <v>43899</v>
      </c>
      <c r="S746" s="87" t="s">
        <v>1840</v>
      </c>
      <c r="T746" s="6"/>
      <c r="U746" s="6"/>
      <c r="V746" s="6"/>
      <c r="W746" s="6"/>
      <c r="X746" s="6"/>
      <c r="Y746" s="6"/>
      <c r="Z746" s="6"/>
      <c r="AA746" s="124"/>
      <c r="AB746" s="6"/>
    </row>
    <row r="747" ht="18" customHeight="1" spans="2:28">
      <c r="B747" s="328" t="s">
        <v>1482</v>
      </c>
      <c r="C747" s="316">
        <v>719359474</v>
      </c>
      <c r="D747" s="316" t="s">
        <v>1483</v>
      </c>
      <c r="E747" s="316">
        <v>16741725470</v>
      </c>
      <c r="F747" s="316" t="s">
        <v>27</v>
      </c>
      <c r="G747" s="316">
        <v>1000</v>
      </c>
      <c r="H747" s="316">
        <v>13545472582</v>
      </c>
      <c r="I747" s="316" t="s">
        <v>370</v>
      </c>
      <c r="J747" s="359" t="s">
        <v>285</v>
      </c>
      <c r="K747" s="330" t="s">
        <v>371</v>
      </c>
      <c r="L747" s="328" t="s">
        <v>1482</v>
      </c>
      <c r="M747" s="360">
        <v>43896</v>
      </c>
      <c r="N747" s="361">
        <v>5061.41</v>
      </c>
      <c r="O747" s="361">
        <v>3999</v>
      </c>
      <c r="P747" s="361"/>
      <c r="Q747" s="361" t="s">
        <v>31</v>
      </c>
      <c r="R747" s="360">
        <v>43902</v>
      </c>
      <c r="S747" s="87" t="s">
        <v>354</v>
      </c>
      <c r="T747" s="6"/>
      <c r="U747" s="6"/>
      <c r="V747" s="6"/>
      <c r="W747" s="6"/>
      <c r="X747" s="6"/>
      <c r="Y747" s="6"/>
      <c r="Z747" s="6"/>
      <c r="AA747" s="124"/>
      <c r="AB747" s="6"/>
    </row>
    <row r="748" ht="18" customHeight="1" spans="2:28">
      <c r="B748" s="329" t="s">
        <v>1484</v>
      </c>
      <c r="C748" s="330" t="s">
        <v>1485</v>
      </c>
      <c r="D748" s="330" t="s">
        <v>1486</v>
      </c>
      <c r="E748" s="316">
        <v>16741725256</v>
      </c>
      <c r="F748" s="316" t="s">
        <v>27</v>
      </c>
      <c r="G748" s="316">
        <v>1000</v>
      </c>
      <c r="H748" s="316">
        <v>13545445297</v>
      </c>
      <c r="I748" s="316" t="s">
        <v>313</v>
      </c>
      <c r="J748" s="362" t="s">
        <v>29</v>
      </c>
      <c r="K748" s="330" t="s">
        <v>314</v>
      </c>
      <c r="L748" s="329" t="s">
        <v>1484</v>
      </c>
      <c r="M748" s="360">
        <v>43898</v>
      </c>
      <c r="N748" s="361">
        <v>0</v>
      </c>
      <c r="O748" s="361">
        <v>299</v>
      </c>
      <c r="P748" s="361"/>
      <c r="Q748" s="408" t="s">
        <v>31</v>
      </c>
      <c r="R748" s="409">
        <v>43895</v>
      </c>
      <c r="S748" s="8" t="s">
        <v>1030</v>
      </c>
      <c r="T748" s="6"/>
      <c r="U748" s="6"/>
      <c r="V748" s="6"/>
      <c r="W748" s="6"/>
      <c r="X748" s="6"/>
      <c r="Y748" s="6"/>
      <c r="Z748" s="6"/>
      <c r="AA748" s="124"/>
      <c r="AB748" s="6"/>
    </row>
    <row r="749" ht="18" customHeight="1" spans="2:28">
      <c r="B749" s="328" t="s">
        <v>1487</v>
      </c>
      <c r="C749" s="316">
        <v>326394022</v>
      </c>
      <c r="D749" s="316" t="s">
        <v>1488</v>
      </c>
      <c r="E749" s="316">
        <v>16741725703</v>
      </c>
      <c r="F749" s="316" t="s">
        <v>27</v>
      </c>
      <c r="G749" s="316">
        <v>1000</v>
      </c>
      <c r="H749" s="316">
        <v>19172865290</v>
      </c>
      <c r="I749" s="316" t="s">
        <v>28</v>
      </c>
      <c r="J749" s="362" t="s">
        <v>29</v>
      </c>
      <c r="K749" s="330" t="s">
        <v>30</v>
      </c>
      <c r="L749" s="328" t="s">
        <v>1487</v>
      </c>
      <c r="M749" s="360">
        <v>43899</v>
      </c>
      <c r="N749" s="363">
        <v>4765.05</v>
      </c>
      <c r="O749" s="363">
        <v>1499</v>
      </c>
      <c r="P749" s="363"/>
      <c r="Q749" s="363" t="s">
        <v>31</v>
      </c>
      <c r="R749" s="360">
        <v>43900</v>
      </c>
      <c r="S749" s="8" t="s">
        <v>260</v>
      </c>
      <c r="T749" s="6"/>
      <c r="U749" s="6"/>
      <c r="V749" s="6"/>
      <c r="W749" s="6"/>
      <c r="X749" s="6"/>
      <c r="Y749" s="6"/>
      <c r="Z749" s="6"/>
      <c r="AA749" s="124"/>
      <c r="AB749" s="6"/>
    </row>
    <row r="750" ht="18" customHeight="1" spans="2:28">
      <c r="B750" s="328" t="s">
        <v>1489</v>
      </c>
      <c r="C750" s="316">
        <v>975625731</v>
      </c>
      <c r="D750" s="316" t="s">
        <v>1490</v>
      </c>
      <c r="E750" s="316">
        <v>16741725726</v>
      </c>
      <c r="F750" s="316" t="s">
        <v>27</v>
      </c>
      <c r="G750" s="316">
        <v>1000</v>
      </c>
      <c r="H750" s="316">
        <v>19172865290</v>
      </c>
      <c r="I750" s="316" t="s">
        <v>28</v>
      </c>
      <c r="J750" s="362" t="s">
        <v>29</v>
      </c>
      <c r="K750" s="330" t="s">
        <v>30</v>
      </c>
      <c r="L750" s="328" t="s">
        <v>1489</v>
      </c>
      <c r="M750" s="360">
        <v>43899</v>
      </c>
      <c r="N750" s="363">
        <v>4964.9</v>
      </c>
      <c r="O750" s="363">
        <v>999</v>
      </c>
      <c r="P750" s="363"/>
      <c r="Q750" s="363" t="s">
        <v>31</v>
      </c>
      <c r="R750" s="360">
        <v>43901</v>
      </c>
      <c r="S750" s="8" t="s">
        <v>260</v>
      </c>
      <c r="T750" s="6"/>
      <c r="U750" s="6"/>
      <c r="V750" s="6"/>
      <c r="W750" s="6"/>
      <c r="X750" s="6"/>
      <c r="Y750" s="6"/>
      <c r="Z750" s="6"/>
      <c r="AA750" s="124"/>
      <c r="AB750" s="6"/>
    </row>
    <row r="751" ht="18" customHeight="1" spans="2:28">
      <c r="B751" s="328" t="s">
        <v>1491</v>
      </c>
      <c r="C751" s="316">
        <v>170482782</v>
      </c>
      <c r="D751" s="316" t="s">
        <v>1492</v>
      </c>
      <c r="E751" s="316">
        <v>16741725632</v>
      </c>
      <c r="F751" s="316" t="s">
        <v>27</v>
      </c>
      <c r="G751" s="316">
        <v>1000</v>
      </c>
      <c r="H751" s="316">
        <v>18771678907</v>
      </c>
      <c r="I751" s="316" t="s">
        <v>409</v>
      </c>
      <c r="J751" s="362" t="s">
        <v>29</v>
      </c>
      <c r="K751" s="330" t="s">
        <v>410</v>
      </c>
      <c r="L751" s="328" t="s">
        <v>1491</v>
      </c>
      <c r="M751" s="360">
        <v>43900</v>
      </c>
      <c r="N751" s="363">
        <v>15794.17</v>
      </c>
      <c r="O751" s="361">
        <v>2999</v>
      </c>
      <c r="P751" s="361"/>
      <c r="Q751" s="361" t="s">
        <v>31</v>
      </c>
      <c r="R751" s="360">
        <v>43900</v>
      </c>
      <c r="S751" s="8" t="s">
        <v>785</v>
      </c>
      <c r="T751" s="6"/>
      <c r="U751" s="6"/>
      <c r="V751" s="6"/>
      <c r="W751" s="6"/>
      <c r="X751" s="6"/>
      <c r="Y751" s="6"/>
      <c r="Z751" s="6"/>
      <c r="AA751" s="124"/>
      <c r="AB751" s="6"/>
    </row>
    <row r="752" ht="18" customHeight="1" spans="2:28">
      <c r="B752" s="329" t="s">
        <v>1493</v>
      </c>
      <c r="C752" s="316">
        <v>619594711</v>
      </c>
      <c r="D752" s="316" t="s">
        <v>1494</v>
      </c>
      <c r="E752" s="316">
        <v>16741725596</v>
      </c>
      <c r="F752" s="316" t="s">
        <v>27</v>
      </c>
      <c r="G752" s="316">
        <v>1000</v>
      </c>
      <c r="H752" s="316">
        <v>15771132386</v>
      </c>
      <c r="I752" s="316" t="s">
        <v>584</v>
      </c>
      <c r="J752" s="364" t="s">
        <v>103</v>
      </c>
      <c r="K752" s="330" t="s">
        <v>585</v>
      </c>
      <c r="L752" s="329" t="s">
        <v>1493</v>
      </c>
      <c r="M752" s="360">
        <v>43904</v>
      </c>
      <c r="N752" s="363">
        <v>5060.52</v>
      </c>
      <c r="O752" s="363">
        <v>1999</v>
      </c>
      <c r="P752" s="363"/>
      <c r="Q752" s="332" t="s">
        <v>31</v>
      </c>
      <c r="R752" s="333">
        <v>43901</v>
      </c>
      <c r="S752" s="8" t="s">
        <v>1495</v>
      </c>
      <c r="T752" s="6"/>
      <c r="U752" s="6"/>
      <c r="V752" s="6"/>
      <c r="W752" s="6"/>
      <c r="X752" s="6"/>
      <c r="Y752" s="6"/>
      <c r="Z752" s="6"/>
      <c r="AA752" s="6"/>
      <c r="AB752" s="6"/>
    </row>
    <row r="753" s="1" customFormat="1" ht="19.9" customHeight="1" spans="2:27">
      <c r="B753" s="329" t="s">
        <v>1496</v>
      </c>
      <c r="C753" s="316">
        <v>503181324</v>
      </c>
      <c r="D753" s="316" t="s">
        <v>1497</v>
      </c>
      <c r="E753" s="316">
        <v>17187465229</v>
      </c>
      <c r="F753" s="316" t="s">
        <v>27</v>
      </c>
      <c r="G753" s="316">
        <v>1000</v>
      </c>
      <c r="H753" s="316">
        <v>18771691121</v>
      </c>
      <c r="I753" s="316" t="s">
        <v>258</v>
      </c>
      <c r="J753" s="364" t="s">
        <v>103</v>
      </c>
      <c r="K753" s="330" t="s">
        <v>259</v>
      </c>
      <c r="L753" s="329" t="s">
        <v>1496</v>
      </c>
      <c r="M753" s="360">
        <v>43906</v>
      </c>
      <c r="N753" s="363">
        <v>0</v>
      </c>
      <c r="O753" s="361">
        <v>299</v>
      </c>
      <c r="P753" s="361"/>
      <c r="Q753" s="332" t="s">
        <v>31</v>
      </c>
      <c r="R753" s="333">
        <v>43900</v>
      </c>
      <c r="S753" s="8" t="s">
        <v>1498</v>
      </c>
      <c r="T753" s="6"/>
      <c r="U753" s="6"/>
      <c r="V753" s="6"/>
      <c r="W753" s="6"/>
      <c r="X753" s="6"/>
      <c r="Y753" s="6"/>
      <c r="Z753" s="6"/>
      <c r="AA753" s="6"/>
    </row>
    <row r="754" ht="18" customHeight="1" spans="2:28">
      <c r="B754" s="325" t="s">
        <v>1499</v>
      </c>
      <c r="C754" s="326">
        <v>922475528</v>
      </c>
      <c r="D754" s="326" t="s">
        <v>1500</v>
      </c>
      <c r="E754" s="327">
        <v>17102786607</v>
      </c>
      <c r="F754" s="327" t="s">
        <v>27</v>
      </c>
      <c r="G754" s="327">
        <v>1000</v>
      </c>
      <c r="H754" s="327">
        <v>13545435217</v>
      </c>
      <c r="I754" s="327" t="s">
        <v>284</v>
      </c>
      <c r="J754" s="356" t="s">
        <v>285</v>
      </c>
      <c r="K754" s="326" t="s">
        <v>286</v>
      </c>
      <c r="L754" s="325" t="s">
        <v>1499</v>
      </c>
      <c r="M754" s="357">
        <v>43906</v>
      </c>
      <c r="N754" s="365">
        <v>0</v>
      </c>
      <c r="O754" s="366">
        <v>299</v>
      </c>
      <c r="P754" s="366"/>
      <c r="Q754" s="374" t="s">
        <v>31</v>
      </c>
      <c r="R754" s="375">
        <v>43901</v>
      </c>
      <c r="S754" s="371" t="s">
        <v>1475</v>
      </c>
      <c r="T754" s="1"/>
      <c r="U754" s="1"/>
      <c r="V754" s="1"/>
      <c r="W754" s="1"/>
      <c r="X754" s="1"/>
      <c r="Y754" s="1"/>
      <c r="Z754" s="1"/>
      <c r="AA754" s="1"/>
      <c r="AB754" s="6"/>
    </row>
    <row r="755" ht="18" customHeight="1" spans="2:28">
      <c r="B755" s="328" t="s">
        <v>1501</v>
      </c>
      <c r="C755" s="316">
        <v>442514438</v>
      </c>
      <c r="D755" s="316" t="s">
        <v>1502</v>
      </c>
      <c r="E755" s="316">
        <v>16741725733</v>
      </c>
      <c r="F755" s="316" t="s">
        <v>27</v>
      </c>
      <c r="G755" s="316">
        <v>1000</v>
      </c>
      <c r="H755" s="316">
        <v>19172865290</v>
      </c>
      <c r="I755" s="316" t="s">
        <v>28</v>
      </c>
      <c r="J755" s="362" t="s">
        <v>29</v>
      </c>
      <c r="K755" s="330" t="s">
        <v>30</v>
      </c>
      <c r="L755" s="328" t="s">
        <v>1501</v>
      </c>
      <c r="M755" s="360">
        <v>43906</v>
      </c>
      <c r="N755" s="363">
        <v>4966.44</v>
      </c>
      <c r="O755" s="363">
        <v>2999</v>
      </c>
      <c r="P755" s="363"/>
      <c r="Q755" s="332" t="s">
        <v>31</v>
      </c>
      <c r="R755" s="333">
        <v>43900</v>
      </c>
      <c r="S755" s="8" t="s">
        <v>260</v>
      </c>
      <c r="T755" s="6"/>
      <c r="U755" s="6"/>
      <c r="V755" s="6"/>
      <c r="W755" s="6"/>
      <c r="X755" s="6"/>
      <c r="Y755" s="6"/>
      <c r="Z755" s="6"/>
      <c r="AA755" s="6"/>
      <c r="AB755" s="6"/>
    </row>
    <row r="756" ht="18" customHeight="1" spans="2:28">
      <c r="B756" s="328" t="s">
        <v>1503</v>
      </c>
      <c r="C756" s="316">
        <v>865844961</v>
      </c>
      <c r="D756" s="316" t="s">
        <v>1504</v>
      </c>
      <c r="E756" s="316">
        <v>16741725486</v>
      </c>
      <c r="F756" s="316" t="s">
        <v>27</v>
      </c>
      <c r="G756" s="316">
        <v>1000</v>
      </c>
      <c r="H756" s="316">
        <v>13545472582</v>
      </c>
      <c r="I756" s="316" t="s">
        <v>370</v>
      </c>
      <c r="J756" s="359" t="s">
        <v>285</v>
      </c>
      <c r="K756" s="330" t="s">
        <v>371</v>
      </c>
      <c r="L756" s="328" t="s">
        <v>1503</v>
      </c>
      <c r="M756" s="360">
        <v>43907</v>
      </c>
      <c r="N756" s="363">
        <v>0</v>
      </c>
      <c r="O756" s="363">
        <v>999</v>
      </c>
      <c r="P756" s="363"/>
      <c r="Q756" s="332" t="s">
        <v>31</v>
      </c>
      <c r="R756" s="333">
        <v>43902</v>
      </c>
      <c r="S756" s="8" t="s">
        <v>1505</v>
      </c>
      <c r="T756" s="6"/>
      <c r="U756" s="6"/>
      <c r="V756" s="6"/>
      <c r="W756" s="6"/>
      <c r="X756" s="6"/>
      <c r="Y756" s="6"/>
      <c r="Z756" s="6"/>
      <c r="AA756" s="6"/>
      <c r="AB756" s="6"/>
    </row>
    <row r="757" s="1" customFormat="1" ht="19.9" customHeight="1" spans="2:27">
      <c r="B757" s="329" t="s">
        <v>1506</v>
      </c>
      <c r="C757" s="316">
        <v>476600872</v>
      </c>
      <c r="D757" s="316" t="s">
        <v>1507</v>
      </c>
      <c r="E757" s="316">
        <v>16741725589</v>
      </c>
      <c r="F757" s="316" t="s">
        <v>27</v>
      </c>
      <c r="G757" s="316">
        <v>1000</v>
      </c>
      <c r="H757" s="316">
        <v>15771132386</v>
      </c>
      <c r="I757" s="316" t="s">
        <v>584</v>
      </c>
      <c r="J757" s="364" t="s">
        <v>103</v>
      </c>
      <c r="K757" s="330" t="s">
        <v>585</v>
      </c>
      <c r="L757" s="329" t="s">
        <v>1506</v>
      </c>
      <c r="M757" s="360">
        <v>43907</v>
      </c>
      <c r="N757" s="363">
        <v>0</v>
      </c>
      <c r="O757" s="363">
        <v>399</v>
      </c>
      <c r="P757" s="363"/>
      <c r="Q757" s="332" t="s">
        <v>31</v>
      </c>
      <c r="R757" s="333">
        <v>43901</v>
      </c>
      <c r="S757" s="87"/>
      <c r="T757" s="6"/>
      <c r="U757" s="6"/>
      <c r="V757" s="6"/>
      <c r="W757" s="6"/>
      <c r="X757" s="6"/>
      <c r="Y757" s="6"/>
      <c r="Z757" s="6"/>
      <c r="AA757" s="6"/>
    </row>
    <row r="758" ht="18" customHeight="1" spans="2:28">
      <c r="B758" s="329" t="s">
        <v>1508</v>
      </c>
      <c r="C758" s="330">
        <v>412449843</v>
      </c>
      <c r="D758" s="330" t="s">
        <v>1509</v>
      </c>
      <c r="E758" s="316">
        <v>17102786713</v>
      </c>
      <c r="F758" s="316" t="s">
        <v>27</v>
      </c>
      <c r="G758" s="316">
        <v>1000</v>
      </c>
      <c r="H758" s="316">
        <v>13545435217</v>
      </c>
      <c r="I758" s="316" t="s">
        <v>284</v>
      </c>
      <c r="J758" s="359" t="s">
        <v>285</v>
      </c>
      <c r="K758" s="330" t="s">
        <v>286</v>
      </c>
      <c r="L758" s="329" t="s">
        <v>1508</v>
      </c>
      <c r="M758" s="360">
        <v>43907</v>
      </c>
      <c r="N758" s="363">
        <v>0</v>
      </c>
      <c r="O758" s="367">
        <v>499</v>
      </c>
      <c r="P758" s="367"/>
      <c r="Q758" s="332" t="s">
        <v>31</v>
      </c>
      <c r="R758" s="333">
        <v>43901</v>
      </c>
      <c r="S758" s="87"/>
      <c r="T758" s="1"/>
      <c r="U758" s="1"/>
      <c r="V758" s="1"/>
      <c r="W758" s="1"/>
      <c r="X758" s="1"/>
      <c r="Y758" s="1"/>
      <c r="Z758" s="1"/>
      <c r="AA758" s="1"/>
      <c r="AB758" s="6"/>
    </row>
    <row r="759" ht="18" customHeight="1" spans="2:28">
      <c r="B759" s="328" t="s">
        <v>1510</v>
      </c>
      <c r="C759" s="316">
        <v>599877328</v>
      </c>
      <c r="D759" s="316" t="s">
        <v>1511</v>
      </c>
      <c r="E759" s="316">
        <v>16741725487</v>
      </c>
      <c r="F759" s="316" t="s">
        <v>27</v>
      </c>
      <c r="G759" s="316">
        <v>1000</v>
      </c>
      <c r="H759" s="316">
        <v>13545472582</v>
      </c>
      <c r="I759" s="316" t="s">
        <v>370</v>
      </c>
      <c r="J759" s="359" t="s">
        <v>285</v>
      </c>
      <c r="K759" s="330" t="s">
        <v>371</v>
      </c>
      <c r="L759" s="328" t="s">
        <v>1510</v>
      </c>
      <c r="M759" s="360">
        <v>43908</v>
      </c>
      <c r="N759" s="363">
        <v>63.8</v>
      </c>
      <c r="O759" s="363">
        <v>299</v>
      </c>
      <c r="P759" s="363"/>
      <c r="Q759" s="330" t="s">
        <v>31</v>
      </c>
      <c r="R759" s="360">
        <v>43894</v>
      </c>
      <c r="S759" s="8" t="s">
        <v>1512</v>
      </c>
      <c r="T759" s="6"/>
      <c r="U759" s="6"/>
      <c r="V759" s="6"/>
      <c r="W759" s="6"/>
      <c r="X759" s="6"/>
      <c r="Y759" s="6"/>
      <c r="Z759" s="6"/>
      <c r="AA759" s="6"/>
      <c r="AB759" s="6"/>
    </row>
    <row r="760" ht="18" customHeight="1" spans="2:28">
      <c r="B760" s="329" t="s">
        <v>1513</v>
      </c>
      <c r="C760" s="316">
        <v>771665335</v>
      </c>
      <c r="D760" s="316" t="s">
        <v>1514</v>
      </c>
      <c r="E760" s="316">
        <v>17135328534</v>
      </c>
      <c r="F760" s="316" t="s">
        <v>27</v>
      </c>
      <c r="G760" s="316">
        <v>1000</v>
      </c>
      <c r="H760" s="316">
        <v>17720254512</v>
      </c>
      <c r="I760" s="316" t="s">
        <v>253</v>
      </c>
      <c r="J760" s="364" t="s">
        <v>103</v>
      </c>
      <c r="K760" s="330" t="s">
        <v>254</v>
      </c>
      <c r="L760" s="329" t="s">
        <v>1513</v>
      </c>
      <c r="M760" s="360">
        <v>43908</v>
      </c>
      <c r="N760" s="363">
        <v>5063.31</v>
      </c>
      <c r="O760" s="363">
        <v>299</v>
      </c>
      <c r="P760" s="363"/>
      <c r="Q760" s="332" t="s">
        <v>31</v>
      </c>
      <c r="R760" s="333">
        <v>43902</v>
      </c>
      <c r="S760" s="8" t="s">
        <v>1515</v>
      </c>
      <c r="T760" s="6"/>
      <c r="U760" s="6"/>
      <c r="V760" s="6"/>
      <c r="W760" s="6"/>
      <c r="X760" s="6"/>
      <c r="Y760" s="6"/>
      <c r="Z760" s="6"/>
      <c r="AA760" s="6"/>
      <c r="AB760" s="6"/>
    </row>
    <row r="761" ht="18" customHeight="1" spans="2:28">
      <c r="B761" s="329" t="s">
        <v>1516</v>
      </c>
      <c r="C761" s="316">
        <v>243489043</v>
      </c>
      <c r="D761" s="316" t="s">
        <v>1517</v>
      </c>
      <c r="E761" s="316">
        <v>16741725448</v>
      </c>
      <c r="F761" s="316" t="s">
        <v>27</v>
      </c>
      <c r="G761" s="316">
        <v>1000</v>
      </c>
      <c r="H761" s="316">
        <v>18327671812</v>
      </c>
      <c r="I761" s="316" t="s">
        <v>247</v>
      </c>
      <c r="J761" s="364" t="s">
        <v>103</v>
      </c>
      <c r="K761" s="330" t="s">
        <v>298</v>
      </c>
      <c r="L761" s="329" t="s">
        <v>1516</v>
      </c>
      <c r="M761" s="360">
        <v>43908</v>
      </c>
      <c r="N761" s="363">
        <v>0</v>
      </c>
      <c r="O761" s="363">
        <v>199</v>
      </c>
      <c r="P761" s="363"/>
      <c r="Q761" s="419" t="s">
        <v>31</v>
      </c>
      <c r="R761" s="409">
        <v>43895</v>
      </c>
      <c r="S761" s="8" t="s">
        <v>1518</v>
      </c>
      <c r="T761" s="6"/>
      <c r="U761" s="6"/>
      <c r="V761" s="6"/>
      <c r="W761" s="6"/>
      <c r="X761" s="6"/>
      <c r="Y761" s="6"/>
      <c r="Z761" s="6"/>
      <c r="AA761" s="6"/>
      <c r="AB761" s="6"/>
    </row>
    <row r="762" ht="18" customHeight="1" spans="2:28">
      <c r="B762" s="329" t="s">
        <v>1519</v>
      </c>
      <c r="C762" s="316">
        <v>301535009</v>
      </c>
      <c r="D762" s="316" t="s">
        <v>1520</v>
      </c>
      <c r="E762" s="316">
        <v>16741725451</v>
      </c>
      <c r="F762" s="316" t="s">
        <v>27</v>
      </c>
      <c r="G762" s="316">
        <v>1000</v>
      </c>
      <c r="H762" s="316">
        <v>18327671812</v>
      </c>
      <c r="I762" s="316" t="s">
        <v>247</v>
      </c>
      <c r="J762" s="364" t="s">
        <v>103</v>
      </c>
      <c r="K762" s="330" t="s">
        <v>298</v>
      </c>
      <c r="L762" s="329" t="s">
        <v>1519</v>
      </c>
      <c r="M762" s="360">
        <v>43908</v>
      </c>
      <c r="N762" s="363">
        <v>9934.52</v>
      </c>
      <c r="O762" s="363">
        <v>299</v>
      </c>
      <c r="P762" s="363"/>
      <c r="Q762" s="332" t="s">
        <v>31</v>
      </c>
      <c r="R762" s="333">
        <v>43900</v>
      </c>
      <c r="S762" s="8" t="s">
        <v>1521</v>
      </c>
      <c r="T762" s="6"/>
      <c r="U762" s="6"/>
      <c r="V762" s="6"/>
      <c r="W762" s="6"/>
      <c r="X762" s="6"/>
      <c r="Y762" s="6"/>
      <c r="Z762" s="6"/>
      <c r="AA762" s="6"/>
      <c r="AB762" s="6"/>
    </row>
    <row r="763" ht="18" customHeight="1" spans="2:28">
      <c r="B763" s="328" t="s">
        <v>1522</v>
      </c>
      <c r="C763" s="316">
        <v>622509730</v>
      </c>
      <c r="D763" s="316" t="s">
        <v>1523</v>
      </c>
      <c r="E763" s="316">
        <v>16741725636</v>
      </c>
      <c r="F763" s="316" t="s">
        <v>27</v>
      </c>
      <c r="G763" s="316">
        <v>1000</v>
      </c>
      <c r="H763" s="316">
        <v>18771678907</v>
      </c>
      <c r="I763" s="316" t="s">
        <v>409</v>
      </c>
      <c r="J763" s="362" t="s">
        <v>29</v>
      </c>
      <c r="K763" s="330" t="s">
        <v>410</v>
      </c>
      <c r="L763" s="328" t="s">
        <v>1522</v>
      </c>
      <c r="M763" s="360">
        <v>43908</v>
      </c>
      <c r="N763" s="363">
        <v>17867.8</v>
      </c>
      <c r="O763" s="363">
        <v>499</v>
      </c>
      <c r="P763" s="363"/>
      <c r="Q763" s="361" t="s">
        <v>31</v>
      </c>
      <c r="R763" s="360">
        <v>43902</v>
      </c>
      <c r="S763" s="8" t="s">
        <v>1524</v>
      </c>
      <c r="T763" s="6"/>
      <c r="U763" s="6"/>
      <c r="V763" s="6"/>
      <c r="W763" s="6"/>
      <c r="X763" s="6"/>
      <c r="Y763" s="6"/>
      <c r="Z763" s="6"/>
      <c r="AA763" s="6"/>
      <c r="AB763" s="6"/>
    </row>
    <row r="764" s="1" customFormat="1" ht="18" customHeight="1" spans="2:27">
      <c r="B764" s="328" t="s">
        <v>1525</v>
      </c>
      <c r="C764" s="316">
        <v>156500485</v>
      </c>
      <c r="D764" s="316" t="s">
        <v>1526</v>
      </c>
      <c r="E764" s="316">
        <v>16741725473</v>
      </c>
      <c r="F764" s="316" t="s">
        <v>27</v>
      </c>
      <c r="G764" s="316">
        <v>1000</v>
      </c>
      <c r="H764" s="316">
        <v>13545472582</v>
      </c>
      <c r="I764" s="316" t="s">
        <v>370</v>
      </c>
      <c r="J764" s="359" t="s">
        <v>285</v>
      </c>
      <c r="K764" s="330" t="s">
        <v>371</v>
      </c>
      <c r="L764" s="328" t="s">
        <v>1525</v>
      </c>
      <c r="M764" s="360">
        <v>43909</v>
      </c>
      <c r="N764" s="363">
        <v>10451.36</v>
      </c>
      <c r="O764" s="368">
        <v>999</v>
      </c>
      <c r="P764" s="368"/>
      <c r="Q764" s="332" t="s">
        <v>31</v>
      </c>
      <c r="R764" s="333">
        <v>43902</v>
      </c>
      <c r="S764" s="87" t="s">
        <v>435</v>
      </c>
      <c r="T764" s="6"/>
      <c r="U764" s="6"/>
      <c r="V764" s="6"/>
      <c r="W764" s="6"/>
      <c r="X764" s="6"/>
      <c r="Y764" s="6"/>
      <c r="Z764" s="6"/>
      <c r="AA764" s="6"/>
    </row>
    <row r="765" ht="18" customHeight="1" spans="2:28">
      <c r="B765" s="329" t="s">
        <v>1527</v>
      </c>
      <c r="C765" s="330">
        <v>855885776</v>
      </c>
      <c r="D765" s="330" t="s">
        <v>1528</v>
      </c>
      <c r="E765" s="316">
        <v>17102786718</v>
      </c>
      <c r="F765" s="316" t="s">
        <v>27</v>
      </c>
      <c r="G765" s="316">
        <v>1000</v>
      </c>
      <c r="H765" s="316">
        <v>13545435217</v>
      </c>
      <c r="I765" s="316" t="s">
        <v>284</v>
      </c>
      <c r="J765" s="359" t="s">
        <v>285</v>
      </c>
      <c r="K765" s="330" t="s">
        <v>286</v>
      </c>
      <c r="L765" s="329" t="s">
        <v>1527</v>
      </c>
      <c r="M765" s="360">
        <v>43909</v>
      </c>
      <c r="N765" s="363">
        <v>5064.42</v>
      </c>
      <c r="O765" s="367">
        <v>999</v>
      </c>
      <c r="P765" s="367"/>
      <c r="Q765" s="332" t="s">
        <v>31</v>
      </c>
      <c r="R765" s="333">
        <v>43900</v>
      </c>
      <c r="S765" s="87" t="s">
        <v>522</v>
      </c>
      <c r="T765" s="1"/>
      <c r="U765" s="1"/>
      <c r="V765" s="1"/>
      <c r="W765" s="1"/>
      <c r="X765" s="1"/>
      <c r="Y765" s="1"/>
      <c r="Z765" s="1"/>
      <c r="AA765" s="1"/>
      <c r="AB765" s="6"/>
    </row>
    <row r="766" ht="18" customHeight="1" spans="2:28">
      <c r="B766" s="328" t="s">
        <v>1529</v>
      </c>
      <c r="C766" s="316">
        <v>896875239</v>
      </c>
      <c r="D766" s="316" t="s">
        <v>1530</v>
      </c>
      <c r="E766" s="316">
        <v>17038923644</v>
      </c>
      <c r="F766" s="316" t="s">
        <v>27</v>
      </c>
      <c r="G766" s="316">
        <v>1000</v>
      </c>
      <c r="H766" s="316">
        <v>13545471531</v>
      </c>
      <c r="I766" s="316" t="s">
        <v>293</v>
      </c>
      <c r="J766" s="369" t="s">
        <v>294</v>
      </c>
      <c r="K766" s="330" t="s">
        <v>295</v>
      </c>
      <c r="L766" s="328" t="s">
        <v>1529</v>
      </c>
      <c r="M766" s="360">
        <v>43909</v>
      </c>
      <c r="N766" s="363">
        <v>5062.86</v>
      </c>
      <c r="O766" s="368">
        <v>999</v>
      </c>
      <c r="P766" s="368"/>
      <c r="Q766" s="332" t="s">
        <v>31</v>
      </c>
      <c r="R766" s="333">
        <v>43902</v>
      </c>
      <c r="S766" s="8" t="s">
        <v>571</v>
      </c>
      <c r="T766" s="6"/>
      <c r="U766" s="6"/>
      <c r="V766" s="6"/>
      <c r="W766" s="6"/>
      <c r="X766" s="6"/>
      <c r="Y766" s="6"/>
      <c r="Z766" s="6"/>
      <c r="AA766" s="6"/>
      <c r="AB766" s="6"/>
    </row>
    <row r="767" ht="18" customHeight="1" spans="2:28">
      <c r="B767" s="329" t="s">
        <v>1531</v>
      </c>
      <c r="C767" s="316">
        <v>110885252</v>
      </c>
      <c r="D767" s="316" t="s">
        <v>1532</v>
      </c>
      <c r="E767" s="316">
        <v>17192711008</v>
      </c>
      <c r="F767" s="316" t="s">
        <v>27</v>
      </c>
      <c r="G767" s="316">
        <v>1000</v>
      </c>
      <c r="H767" s="316">
        <v>13545476959</v>
      </c>
      <c r="I767" s="316" t="s">
        <v>265</v>
      </c>
      <c r="J767" s="364" t="s">
        <v>103</v>
      </c>
      <c r="K767" s="330" t="s">
        <v>266</v>
      </c>
      <c r="L767" s="329" t="s">
        <v>1531</v>
      </c>
      <c r="M767" s="360">
        <v>43909</v>
      </c>
      <c r="N767" s="363">
        <v>5067.25</v>
      </c>
      <c r="O767" s="363">
        <v>299</v>
      </c>
      <c r="P767" s="363"/>
      <c r="Q767" s="332" t="s">
        <v>31</v>
      </c>
      <c r="R767" s="333">
        <v>43910</v>
      </c>
      <c r="S767" s="127" t="s">
        <v>290</v>
      </c>
      <c r="T767" s="6"/>
      <c r="U767" s="6"/>
      <c r="V767" s="6"/>
      <c r="W767" s="6"/>
      <c r="X767" s="6"/>
      <c r="Y767" s="6"/>
      <c r="Z767" s="6"/>
      <c r="AA767" s="6"/>
      <c r="AB767" s="6"/>
    </row>
    <row r="768" ht="18" customHeight="1" spans="2:28">
      <c r="B768" s="329" t="s">
        <v>1534</v>
      </c>
      <c r="C768" s="316">
        <v>816014088</v>
      </c>
      <c r="D768" s="316" t="s">
        <v>1535</v>
      </c>
      <c r="E768" s="316">
        <v>17187465335</v>
      </c>
      <c r="F768" s="316" t="s">
        <v>27</v>
      </c>
      <c r="G768" s="316">
        <v>1000</v>
      </c>
      <c r="H768" s="316">
        <v>18771691121</v>
      </c>
      <c r="I768" s="316" t="s">
        <v>258</v>
      </c>
      <c r="J768" s="364" t="s">
        <v>103</v>
      </c>
      <c r="K768" s="330" t="s">
        <v>259</v>
      </c>
      <c r="L768" s="329" t="s">
        <v>1534</v>
      </c>
      <c r="M768" s="360">
        <v>43909</v>
      </c>
      <c r="N768" s="363">
        <v>5069.52</v>
      </c>
      <c r="O768" s="361">
        <v>499</v>
      </c>
      <c r="P768" s="361"/>
      <c r="Q768" s="332" t="s">
        <v>31</v>
      </c>
      <c r="R768" s="333">
        <v>43900</v>
      </c>
      <c r="S768" s="127" t="s">
        <v>290</v>
      </c>
      <c r="T768" s="6"/>
      <c r="U768" s="6"/>
      <c r="V768" s="6"/>
      <c r="W768" s="6"/>
      <c r="X768" s="6"/>
      <c r="Y768" s="6"/>
      <c r="Z768" s="6"/>
      <c r="AA768" s="6"/>
      <c r="AB768" s="6"/>
    </row>
    <row r="769" ht="18" customHeight="1" spans="2:28">
      <c r="B769" s="328" t="s">
        <v>1536</v>
      </c>
      <c r="C769" s="316">
        <v>813018183</v>
      </c>
      <c r="D769" s="316" t="s">
        <v>1537</v>
      </c>
      <c r="E769" s="316">
        <v>16741725498</v>
      </c>
      <c r="F769" s="316" t="s">
        <v>27</v>
      </c>
      <c r="G769" s="316">
        <v>1000</v>
      </c>
      <c r="H769" s="316">
        <v>13545472582</v>
      </c>
      <c r="I769" s="316" t="s">
        <v>370</v>
      </c>
      <c r="J769" s="359" t="s">
        <v>285</v>
      </c>
      <c r="K769" s="330" t="s">
        <v>371</v>
      </c>
      <c r="L769" s="328" t="s">
        <v>1536</v>
      </c>
      <c r="M769" s="360">
        <v>43910</v>
      </c>
      <c r="N769" s="363">
        <v>0</v>
      </c>
      <c r="O769" s="370">
        <v>999</v>
      </c>
      <c r="P769" s="370"/>
      <c r="Q769" s="332" t="s">
        <v>31</v>
      </c>
      <c r="R769" s="333">
        <v>43902</v>
      </c>
      <c r="S769" s="8" t="s">
        <v>1538</v>
      </c>
      <c r="T769" s="6"/>
      <c r="U769" s="6"/>
      <c r="V769" s="6"/>
      <c r="W769" s="6"/>
      <c r="X769" s="6"/>
      <c r="Y769" s="6"/>
      <c r="Z769" s="6"/>
      <c r="AA769" s="6"/>
      <c r="AB769" s="6"/>
    </row>
    <row r="770" ht="18" customHeight="1" spans="2:28">
      <c r="B770" s="329" t="s">
        <v>1539</v>
      </c>
      <c r="C770" s="316">
        <v>701185421</v>
      </c>
      <c r="D770" s="316" t="s">
        <v>1540</v>
      </c>
      <c r="E770" s="316">
        <v>16572201269</v>
      </c>
      <c r="F770" s="316" t="s">
        <v>27</v>
      </c>
      <c r="G770" s="316">
        <v>1000</v>
      </c>
      <c r="H770" s="316">
        <v>17720254512</v>
      </c>
      <c r="I770" s="316" t="s">
        <v>253</v>
      </c>
      <c r="J770" s="369" t="s">
        <v>294</v>
      </c>
      <c r="K770" s="330" t="s">
        <v>254</v>
      </c>
      <c r="L770" s="329" t="s">
        <v>1539</v>
      </c>
      <c r="M770" s="360">
        <v>43910</v>
      </c>
      <c r="N770" s="363">
        <v>0</v>
      </c>
      <c r="O770" s="367">
        <v>1999</v>
      </c>
      <c r="P770" s="367"/>
      <c r="Q770" s="332" t="s">
        <v>31</v>
      </c>
      <c r="R770" s="333">
        <v>43902</v>
      </c>
      <c r="S770" s="8" t="s">
        <v>1541</v>
      </c>
      <c r="T770" s="6"/>
      <c r="U770" s="6"/>
      <c r="V770" s="6"/>
      <c r="W770" s="6"/>
      <c r="X770" s="6"/>
      <c r="Y770" s="6"/>
      <c r="Z770" s="6"/>
      <c r="AA770" s="6"/>
      <c r="AB770" s="6"/>
    </row>
    <row r="771" ht="18" customHeight="1" spans="2:28">
      <c r="B771" s="329" t="s">
        <v>1542</v>
      </c>
      <c r="C771" s="316">
        <v>728890466</v>
      </c>
      <c r="D771" s="316" t="s">
        <v>1543</v>
      </c>
      <c r="E771" s="316">
        <v>17187467699</v>
      </c>
      <c r="F771" s="316" t="s">
        <v>27</v>
      </c>
      <c r="G771" s="316">
        <v>1000</v>
      </c>
      <c r="H771" s="316">
        <v>18771691121</v>
      </c>
      <c r="I771" s="316" t="s">
        <v>258</v>
      </c>
      <c r="J771" s="364" t="s">
        <v>103</v>
      </c>
      <c r="K771" s="330" t="s">
        <v>259</v>
      </c>
      <c r="L771" s="329" t="s">
        <v>1542</v>
      </c>
      <c r="M771" s="360">
        <v>43910</v>
      </c>
      <c r="N771" s="363">
        <v>4965.97</v>
      </c>
      <c r="O771" s="361">
        <v>299</v>
      </c>
      <c r="P771" s="361"/>
      <c r="Q771" s="332" t="s">
        <v>31</v>
      </c>
      <c r="R771" s="333">
        <v>43900</v>
      </c>
      <c r="S771" s="127" t="s">
        <v>1544</v>
      </c>
      <c r="T771" s="6"/>
      <c r="U771" s="6"/>
      <c r="V771" s="6"/>
      <c r="W771" s="6"/>
      <c r="X771" s="6"/>
      <c r="Y771" s="6"/>
      <c r="Z771" s="6"/>
      <c r="AA771" s="6"/>
      <c r="AB771" s="6"/>
    </row>
    <row r="772" ht="18" customHeight="1" spans="2:28">
      <c r="B772" s="329" t="s">
        <v>1545</v>
      </c>
      <c r="C772" s="316">
        <v>954209920</v>
      </c>
      <c r="D772" s="316" t="s">
        <v>1546</v>
      </c>
      <c r="E772" s="316">
        <v>17192712274</v>
      </c>
      <c r="F772" s="316" t="s">
        <v>27</v>
      </c>
      <c r="G772" s="316">
        <v>1000</v>
      </c>
      <c r="H772" s="316">
        <v>17720254512</v>
      </c>
      <c r="I772" s="316" t="s">
        <v>253</v>
      </c>
      <c r="J772" s="369" t="s">
        <v>294</v>
      </c>
      <c r="K772" s="330" t="s">
        <v>254</v>
      </c>
      <c r="L772" s="329" t="s">
        <v>1545</v>
      </c>
      <c r="M772" s="360">
        <v>43910</v>
      </c>
      <c r="N772" s="363">
        <v>5261.79</v>
      </c>
      <c r="O772" s="363">
        <v>499</v>
      </c>
      <c r="P772" s="363"/>
      <c r="Q772" s="332" t="s">
        <v>31</v>
      </c>
      <c r="R772" s="360">
        <v>43910</v>
      </c>
      <c r="S772" s="87" t="s">
        <v>1547</v>
      </c>
      <c r="T772" s="6"/>
      <c r="U772" s="6"/>
      <c r="V772" s="6"/>
      <c r="W772" s="6"/>
      <c r="X772" s="6"/>
      <c r="Y772" s="6"/>
      <c r="Z772" s="6"/>
      <c r="AA772" s="6"/>
      <c r="AB772" s="6"/>
    </row>
    <row r="773" ht="18" customHeight="1" spans="2:28">
      <c r="B773" s="329" t="s">
        <v>1548</v>
      </c>
      <c r="C773" s="316">
        <v>366586487</v>
      </c>
      <c r="D773" s="316" t="s">
        <v>1549</v>
      </c>
      <c r="E773" s="316">
        <v>17192712146</v>
      </c>
      <c r="F773" s="316" t="s">
        <v>27</v>
      </c>
      <c r="G773" s="316">
        <v>1000</v>
      </c>
      <c r="H773" s="316">
        <v>17720254512</v>
      </c>
      <c r="I773" s="316" t="s">
        <v>253</v>
      </c>
      <c r="J773" s="369" t="s">
        <v>294</v>
      </c>
      <c r="K773" s="330" t="s">
        <v>254</v>
      </c>
      <c r="L773" s="329" t="s">
        <v>1548</v>
      </c>
      <c r="M773" s="360">
        <v>43910</v>
      </c>
      <c r="N773" s="363">
        <v>5262.25</v>
      </c>
      <c r="O773" s="363">
        <v>299</v>
      </c>
      <c r="P773" s="363"/>
      <c r="Q773" s="332" t="s">
        <v>31</v>
      </c>
      <c r="R773" s="360">
        <v>43910</v>
      </c>
      <c r="S773" s="87" t="s">
        <v>1841</v>
      </c>
      <c r="T773" s="6"/>
      <c r="U773" s="6"/>
      <c r="V773" s="6"/>
      <c r="W773" s="6"/>
      <c r="X773" s="6"/>
      <c r="Y773" s="6"/>
      <c r="Z773" s="6"/>
      <c r="AA773" s="6"/>
      <c r="AB773" s="6"/>
    </row>
    <row r="774" ht="18" customHeight="1" spans="2:28">
      <c r="B774" s="315" t="s">
        <v>1551</v>
      </c>
      <c r="C774" s="316">
        <v>137250416</v>
      </c>
      <c r="D774" s="316" t="s">
        <v>1552</v>
      </c>
      <c r="E774" s="316">
        <v>17136314979</v>
      </c>
      <c r="F774" s="316" t="s">
        <v>27</v>
      </c>
      <c r="G774" s="317">
        <v>1000</v>
      </c>
      <c r="H774" s="317">
        <v>18771691121</v>
      </c>
      <c r="I774" s="316" t="s">
        <v>258</v>
      </c>
      <c r="J774" s="336" t="s">
        <v>103</v>
      </c>
      <c r="K774" s="332" t="s">
        <v>259</v>
      </c>
      <c r="L774" s="315" t="s">
        <v>1551</v>
      </c>
      <c r="M774" s="360">
        <v>43912</v>
      </c>
      <c r="N774" s="381">
        <v>0</v>
      </c>
      <c r="O774" s="382">
        <v>1198</v>
      </c>
      <c r="P774" s="334"/>
      <c r="Q774" s="332" t="s">
        <v>31</v>
      </c>
      <c r="R774" s="333">
        <v>43900</v>
      </c>
      <c r="S774" s="8" t="s">
        <v>1553</v>
      </c>
      <c r="T774" s="6"/>
      <c r="U774" s="6"/>
      <c r="V774" s="6"/>
      <c r="W774" s="6"/>
      <c r="X774" s="6"/>
      <c r="Y774" s="6"/>
      <c r="Z774" s="6"/>
      <c r="AA774" s="6"/>
      <c r="AB774" s="6"/>
    </row>
    <row r="775" ht="18" customHeight="1" spans="2:28">
      <c r="B775" s="329" t="s">
        <v>1554</v>
      </c>
      <c r="C775" s="330" t="s">
        <v>1555</v>
      </c>
      <c r="D775" s="330" t="s">
        <v>1556</v>
      </c>
      <c r="E775" s="316">
        <v>16741725250</v>
      </c>
      <c r="F775" s="316" t="s">
        <v>27</v>
      </c>
      <c r="G775" s="316">
        <v>1000</v>
      </c>
      <c r="H775" s="316">
        <v>13545445297</v>
      </c>
      <c r="I775" s="316" t="s">
        <v>313</v>
      </c>
      <c r="J775" s="359" t="s">
        <v>285</v>
      </c>
      <c r="K775" s="330" t="s">
        <v>314</v>
      </c>
      <c r="L775" s="329" t="s">
        <v>1554</v>
      </c>
      <c r="M775" s="360">
        <v>43912</v>
      </c>
      <c r="N775" s="363">
        <v>5958.24</v>
      </c>
      <c r="O775" s="367">
        <v>199</v>
      </c>
      <c r="P775" s="367"/>
      <c r="Q775" s="332" t="s">
        <v>31</v>
      </c>
      <c r="R775" s="333">
        <v>43902</v>
      </c>
      <c r="S775" s="87" t="s">
        <v>1557</v>
      </c>
      <c r="T775" s="6"/>
      <c r="U775" s="6"/>
      <c r="V775" s="6"/>
      <c r="W775" s="6"/>
      <c r="X775" s="6"/>
      <c r="Y775" s="6"/>
      <c r="Z775" s="6"/>
      <c r="AA775" s="6"/>
      <c r="AB775" s="6"/>
    </row>
    <row r="776" s="2" customFormat="1" ht="18" customHeight="1" spans="1:27">
      <c r="A776" s="1"/>
      <c r="B776" s="329" t="s">
        <v>1558</v>
      </c>
      <c r="C776" s="316">
        <v>434198741</v>
      </c>
      <c r="D776" s="316" t="s">
        <v>1559</v>
      </c>
      <c r="E776" s="316">
        <v>17136314965</v>
      </c>
      <c r="F776" s="316" t="s">
        <v>27</v>
      </c>
      <c r="G776" s="316">
        <v>1000</v>
      </c>
      <c r="H776" s="316">
        <v>18771691121</v>
      </c>
      <c r="I776" s="316" t="s">
        <v>258</v>
      </c>
      <c r="J776" s="364" t="s">
        <v>103</v>
      </c>
      <c r="K776" s="330" t="s">
        <v>259</v>
      </c>
      <c r="L776" s="329" t="s">
        <v>1558</v>
      </c>
      <c r="M776" s="360">
        <v>43914</v>
      </c>
      <c r="N776" s="363">
        <v>4864.94</v>
      </c>
      <c r="O776" s="361">
        <v>499</v>
      </c>
      <c r="P776" s="361"/>
      <c r="Q776" s="332" t="s">
        <v>31</v>
      </c>
      <c r="R776" s="333">
        <v>43900</v>
      </c>
      <c r="S776" s="8" t="s">
        <v>260</v>
      </c>
      <c r="T776" s="6"/>
      <c r="U776" s="6"/>
      <c r="V776" s="6"/>
      <c r="W776" s="6"/>
      <c r="X776" s="6"/>
      <c r="Y776" s="6"/>
      <c r="Z776" s="6"/>
      <c r="AA776" s="6"/>
    </row>
    <row r="777" s="2" customFormat="1" ht="18" customHeight="1" spans="1:27">
      <c r="A777" s="1"/>
      <c r="B777" s="329" t="s">
        <v>729</v>
      </c>
      <c r="C777" s="316">
        <v>320186493</v>
      </c>
      <c r="D777" s="316" t="s">
        <v>730</v>
      </c>
      <c r="E777" s="316">
        <v>17192714517</v>
      </c>
      <c r="F777" s="316" t="s">
        <v>27</v>
      </c>
      <c r="G777" s="316">
        <v>1000</v>
      </c>
      <c r="H777" s="316">
        <v>18872118075</v>
      </c>
      <c r="I777" s="316" t="s">
        <v>389</v>
      </c>
      <c r="J777" s="364" t="s">
        <v>170</v>
      </c>
      <c r="K777" s="330" t="s">
        <v>390</v>
      </c>
      <c r="L777" s="329" t="s">
        <v>729</v>
      </c>
      <c r="M777" s="360">
        <v>43925</v>
      </c>
      <c r="N777" s="363">
        <v>0</v>
      </c>
      <c r="O777" s="361">
        <v>1499</v>
      </c>
      <c r="P777" s="361"/>
      <c r="Q777" s="332" t="s">
        <v>31</v>
      </c>
      <c r="R777" s="333">
        <v>43920</v>
      </c>
      <c r="S777" s="129" t="s">
        <v>1842</v>
      </c>
      <c r="T777" s="6"/>
      <c r="U777" s="6"/>
      <c r="V777" s="6"/>
      <c r="W777" s="6"/>
      <c r="X777" s="6"/>
      <c r="Y777" s="6"/>
      <c r="Z777" s="6"/>
      <c r="AA777" s="6"/>
    </row>
    <row r="778" s="2" customFormat="1" ht="18" customHeight="1" spans="1:27">
      <c r="A778" s="1"/>
      <c r="B778" s="329" t="s">
        <v>890</v>
      </c>
      <c r="C778" s="316">
        <v>159471637</v>
      </c>
      <c r="D778" s="316" t="s">
        <v>891</v>
      </c>
      <c r="E778" s="316">
        <v>17192715420</v>
      </c>
      <c r="F778" s="316" t="s">
        <v>27</v>
      </c>
      <c r="G778" s="316">
        <v>1000</v>
      </c>
      <c r="H778" s="316">
        <v>18672882330</v>
      </c>
      <c r="I778" s="316" t="s">
        <v>361</v>
      </c>
      <c r="J778" s="364" t="s">
        <v>109</v>
      </c>
      <c r="K778" s="330" t="s">
        <v>362</v>
      </c>
      <c r="L778" s="329" t="s">
        <v>890</v>
      </c>
      <c r="M778" s="360">
        <v>43925</v>
      </c>
      <c r="N778" s="363">
        <v>5061.81</v>
      </c>
      <c r="O778" s="361">
        <v>1999</v>
      </c>
      <c r="P778" s="361"/>
      <c r="Q778" s="332" t="s">
        <v>31</v>
      </c>
      <c r="R778" s="333">
        <v>43913</v>
      </c>
      <c r="S778" s="8" t="s">
        <v>883</v>
      </c>
      <c r="T778" s="6"/>
      <c r="U778" s="6"/>
      <c r="V778" s="6"/>
      <c r="W778" s="6"/>
      <c r="X778" s="6"/>
      <c r="Y778" s="6"/>
      <c r="Z778" s="6"/>
      <c r="AA778" s="6"/>
    </row>
    <row r="779" s="2" customFormat="1" ht="18" customHeight="1" spans="1:27">
      <c r="A779" s="1"/>
      <c r="B779" s="329" t="s">
        <v>494</v>
      </c>
      <c r="C779" s="316">
        <v>649534430</v>
      </c>
      <c r="D779" s="316" t="s">
        <v>495</v>
      </c>
      <c r="E779" s="316">
        <v>16572875404</v>
      </c>
      <c r="F779" s="316" t="s">
        <v>27</v>
      </c>
      <c r="G779" s="316">
        <v>1000</v>
      </c>
      <c r="H779" s="316">
        <v>17520439418</v>
      </c>
      <c r="I779" s="316" t="s">
        <v>377</v>
      </c>
      <c r="J779" s="364" t="s">
        <v>285</v>
      </c>
      <c r="K779" s="330" t="s">
        <v>378</v>
      </c>
      <c r="L779" s="329" t="s">
        <v>494</v>
      </c>
      <c r="M779" s="360">
        <v>43925</v>
      </c>
      <c r="N779" s="363">
        <v>5064.21</v>
      </c>
      <c r="O779" s="361">
        <v>2999</v>
      </c>
      <c r="P779" s="361"/>
      <c r="Q779" s="332" t="s">
        <v>31</v>
      </c>
      <c r="R779" s="333">
        <v>43902</v>
      </c>
      <c r="S779" s="8" t="s">
        <v>435</v>
      </c>
      <c r="T779" s="6"/>
      <c r="U779" s="6"/>
      <c r="V779" s="6"/>
      <c r="W779" s="6"/>
      <c r="X779" s="6"/>
      <c r="Y779" s="6"/>
      <c r="Z779" s="6"/>
      <c r="AA779" s="6"/>
    </row>
    <row r="780" s="2" customFormat="1" ht="18" customHeight="1" spans="1:27">
      <c r="A780" s="1"/>
      <c r="B780" s="329" t="s">
        <v>387</v>
      </c>
      <c r="C780" s="316">
        <v>794541017</v>
      </c>
      <c r="D780" s="316" t="s">
        <v>388</v>
      </c>
      <c r="E780" s="316">
        <v>17192714363</v>
      </c>
      <c r="F780" s="316" t="s">
        <v>27</v>
      </c>
      <c r="G780" s="316">
        <v>1000</v>
      </c>
      <c r="H780" s="316">
        <v>18872118075</v>
      </c>
      <c r="I780" s="316" t="s">
        <v>389</v>
      </c>
      <c r="J780" s="364" t="s">
        <v>170</v>
      </c>
      <c r="K780" s="330" t="s">
        <v>390</v>
      </c>
      <c r="L780" s="329" t="s">
        <v>387</v>
      </c>
      <c r="M780" s="360">
        <v>43925</v>
      </c>
      <c r="N780" s="363">
        <v>10028.11</v>
      </c>
      <c r="O780" s="361">
        <v>1499</v>
      </c>
      <c r="P780" s="361"/>
      <c r="Q780" s="332" t="s">
        <v>31</v>
      </c>
      <c r="R780" s="333">
        <v>43921</v>
      </c>
      <c r="S780" s="8" t="s">
        <v>354</v>
      </c>
      <c r="T780" s="6"/>
      <c r="U780" s="6"/>
      <c r="V780" s="6"/>
      <c r="W780" s="6"/>
      <c r="X780" s="6"/>
      <c r="Y780" s="6"/>
      <c r="Z780" s="6"/>
      <c r="AA780" s="6"/>
    </row>
    <row r="781" s="2" customFormat="1" ht="18" customHeight="1" spans="1:27">
      <c r="A781" s="1"/>
      <c r="B781" s="329" t="s">
        <v>1409</v>
      </c>
      <c r="C781" s="316">
        <v>284627321</v>
      </c>
      <c r="D781" s="316" t="s">
        <v>1410</v>
      </c>
      <c r="E781" s="316">
        <v>17136866609</v>
      </c>
      <c r="F781" s="316" t="s">
        <v>107</v>
      </c>
      <c r="G781" s="316">
        <v>1000</v>
      </c>
      <c r="H781" s="316">
        <v>13422075559</v>
      </c>
      <c r="I781" s="316" t="s">
        <v>567</v>
      </c>
      <c r="J781" s="364" t="s">
        <v>29</v>
      </c>
      <c r="K781" s="330" t="s">
        <v>568</v>
      </c>
      <c r="L781" s="329" t="s">
        <v>1409</v>
      </c>
      <c r="M781" s="360">
        <v>43925</v>
      </c>
      <c r="N781" s="363">
        <v>0.72</v>
      </c>
      <c r="O781" s="361">
        <v>2999</v>
      </c>
      <c r="P781" s="361"/>
      <c r="Q781" s="332" t="s">
        <v>31</v>
      </c>
      <c r="R781" s="333">
        <v>43913</v>
      </c>
      <c r="S781" s="8"/>
      <c r="T781" s="6"/>
      <c r="U781" s="6"/>
      <c r="V781" s="6"/>
      <c r="W781" s="6"/>
      <c r="X781" s="6"/>
      <c r="Y781" s="6"/>
      <c r="Z781" s="6"/>
      <c r="AA781" s="6"/>
    </row>
    <row r="782" s="2" customFormat="1" ht="18" customHeight="1" spans="1:27">
      <c r="A782" s="1"/>
      <c r="B782" s="329" t="s">
        <v>1404</v>
      </c>
      <c r="C782" s="316">
        <v>380651357</v>
      </c>
      <c r="D782" s="316" t="s">
        <v>1405</v>
      </c>
      <c r="E782" s="316">
        <v>17136866796</v>
      </c>
      <c r="F782" s="316" t="s">
        <v>107</v>
      </c>
      <c r="G782" s="316">
        <v>1000</v>
      </c>
      <c r="H782" s="316">
        <v>13632223538</v>
      </c>
      <c r="I782" s="316" t="s">
        <v>567</v>
      </c>
      <c r="J782" s="364" t="s">
        <v>367</v>
      </c>
      <c r="K782" s="330" t="s">
        <v>568</v>
      </c>
      <c r="L782" s="329" t="s">
        <v>1404</v>
      </c>
      <c r="M782" s="360">
        <v>43925</v>
      </c>
      <c r="N782" s="363">
        <v>9826.34</v>
      </c>
      <c r="O782" s="361">
        <v>2999</v>
      </c>
      <c r="P782" s="361"/>
      <c r="Q782" s="332" t="s">
        <v>31</v>
      </c>
      <c r="R782" s="333">
        <v>43913</v>
      </c>
      <c r="S782" s="8" t="s">
        <v>1406</v>
      </c>
      <c r="T782" s="6"/>
      <c r="U782" s="6"/>
      <c r="V782" s="6"/>
      <c r="W782" s="6"/>
      <c r="X782" s="6"/>
      <c r="Y782" s="6"/>
      <c r="Z782" s="6"/>
      <c r="AA782" s="6"/>
    </row>
    <row r="783" s="2" customFormat="1" ht="18" customHeight="1" spans="1:27">
      <c r="A783" s="1"/>
      <c r="B783" s="329"/>
      <c r="C783" s="316"/>
      <c r="D783" s="316"/>
      <c r="E783" s="316"/>
      <c r="F783" s="316"/>
      <c r="G783" s="316"/>
      <c r="H783" s="316"/>
      <c r="I783" s="316"/>
      <c r="J783" s="364"/>
      <c r="K783" s="330"/>
      <c r="L783" s="329"/>
      <c r="M783" s="360"/>
      <c r="N783" s="363"/>
      <c r="O783" s="361"/>
      <c r="P783" s="361"/>
      <c r="Q783" s="332"/>
      <c r="R783" s="333"/>
      <c r="S783" s="8"/>
      <c r="T783" s="6"/>
      <c r="U783" s="6"/>
      <c r="V783" s="6"/>
      <c r="W783" s="6"/>
      <c r="X783" s="6"/>
      <c r="Y783" s="6"/>
      <c r="Z783" s="6"/>
      <c r="AA783" s="6"/>
    </row>
    <row r="784" s="2" customFormat="1" ht="18" customHeight="1" spans="2:27">
      <c r="B784" s="272"/>
      <c r="J784" s="282"/>
      <c r="K784" s="22"/>
      <c r="L784" s="87"/>
      <c r="M784" s="44"/>
      <c r="N784" s="44"/>
      <c r="O784" s="44"/>
      <c r="P784" s="87"/>
      <c r="U784" s="44"/>
      <c r="V784" s="44"/>
      <c r="W784" s="44"/>
      <c r="X784" s="87"/>
      <c r="AA784" s="311"/>
    </row>
    <row r="785" s="2" customFormat="1" ht="18" customHeight="1" spans="2:28">
      <c r="B785" s="272"/>
      <c r="G785" s="376">
        <f>SUM(G667:G784)</f>
        <v>115000</v>
      </c>
      <c r="J785" s="282"/>
      <c r="K785" s="22"/>
      <c r="L785" s="87"/>
      <c r="M785" s="44"/>
      <c r="N785" s="284">
        <f>SUM(N667:N784)</f>
        <v>368811.32</v>
      </c>
      <c r="O785" s="44">
        <f>SUM(O667:O784)</f>
        <v>168480</v>
      </c>
      <c r="P785" s="44">
        <f>SUM(P668:P783)</f>
        <v>95732</v>
      </c>
      <c r="U785" s="44"/>
      <c r="V785" s="44"/>
      <c r="W785" s="44"/>
      <c r="X785" s="87"/>
      <c r="AA785" s="311"/>
      <c r="AB785" s="87"/>
    </row>
    <row r="786" s="2" customFormat="1" ht="18" customHeight="1" spans="2:28">
      <c r="B786" s="272"/>
      <c r="J786" s="282"/>
      <c r="K786" s="22"/>
      <c r="L786" s="87"/>
      <c r="M786" s="44"/>
      <c r="N786" s="44"/>
      <c r="O786" s="44"/>
      <c r="P786" s="44"/>
      <c r="Q786" s="44"/>
      <c r="R786" s="44"/>
      <c r="S786" s="44"/>
      <c r="T786" s="44"/>
      <c r="U786" s="44"/>
      <c r="W786" s="44"/>
      <c r="X786" s="283"/>
      <c r="Y786" s="44"/>
      <c r="Z786" s="44"/>
      <c r="AA786" s="84"/>
      <c r="AB786" s="87"/>
    </row>
    <row r="787" s="2" customFormat="1" ht="18" customHeight="1" spans="2:28">
      <c r="B787" s="272"/>
      <c r="J787" s="282"/>
      <c r="K787" s="22"/>
      <c r="L787" s="87"/>
      <c r="M787" s="44"/>
      <c r="N787" s="44"/>
      <c r="O787" s="44"/>
      <c r="P787" s="44"/>
      <c r="Q787" s="44"/>
      <c r="R787" s="44"/>
      <c r="S787" s="44"/>
      <c r="T787" s="44"/>
      <c r="U787" s="44"/>
      <c r="W787" s="44"/>
      <c r="X787" s="283"/>
      <c r="Y787" s="44"/>
      <c r="Z787" s="44"/>
      <c r="AA787" s="84"/>
      <c r="AB787" s="11"/>
    </row>
    <row r="788" s="2" customFormat="1" ht="18" customHeight="1" spans="2:28">
      <c r="B788" s="272"/>
      <c r="J788" s="282"/>
      <c r="K788" s="22"/>
      <c r="L788" s="87"/>
      <c r="M788" s="44"/>
      <c r="N788" s="44"/>
      <c r="O788" s="44"/>
      <c r="P788" s="44"/>
      <c r="Q788" s="44"/>
      <c r="R788" s="44"/>
      <c r="S788" s="44"/>
      <c r="T788" s="44"/>
      <c r="U788" s="4"/>
      <c r="V788" s="4"/>
      <c r="W788" s="4"/>
      <c r="X788" s="9"/>
      <c r="Y788" s="4"/>
      <c r="Z788" s="4"/>
      <c r="AA788" s="10"/>
      <c r="AB788" s="87"/>
    </row>
    <row r="789" ht="14.6" spans="1:27">
      <c r="A789" s="2"/>
      <c r="B789" s="272"/>
      <c r="C789" s="2"/>
      <c r="D789" s="2"/>
      <c r="E789" s="2"/>
      <c r="F789" s="2"/>
      <c r="G789" s="2"/>
      <c r="H789" s="2"/>
      <c r="I789" s="2"/>
      <c r="J789" s="282"/>
      <c r="K789" s="22"/>
      <c r="L789" s="87"/>
      <c r="M789" s="44"/>
      <c r="N789" s="44"/>
      <c r="O789" s="44"/>
      <c r="P789" s="44"/>
      <c r="Q789" s="44"/>
      <c r="R789" s="44"/>
      <c r="S789" s="44"/>
      <c r="T789" s="44"/>
      <c r="U789" s="44"/>
      <c r="V789" s="284"/>
      <c r="W789" s="44"/>
      <c r="X789" s="283"/>
      <c r="Y789" s="44"/>
      <c r="Z789" s="44"/>
      <c r="AA789" s="84"/>
    </row>
    <row r="790" s="2" customFormat="1" ht="18" customHeight="1" spans="1:28">
      <c r="A790" s="1"/>
      <c r="B790" s="5"/>
      <c r="C790" s="6"/>
      <c r="D790" s="6"/>
      <c r="E790" s="6"/>
      <c r="F790" s="6"/>
      <c r="G790" s="6"/>
      <c r="H790" s="6"/>
      <c r="I790" s="6"/>
      <c r="J790" s="6"/>
      <c r="K790" s="7"/>
      <c r="L790" s="8"/>
      <c r="M790" s="8"/>
      <c r="N790" s="8"/>
      <c r="O790" s="4"/>
      <c r="P790" s="4"/>
      <c r="Q790" s="4"/>
      <c r="R790" s="4"/>
      <c r="S790" s="4"/>
      <c r="T790" s="4"/>
      <c r="U790" s="4"/>
      <c r="V790" s="4"/>
      <c r="W790" s="4"/>
      <c r="X790" s="9"/>
      <c r="Y790" s="4"/>
      <c r="Z790" s="4"/>
      <c r="AA790" s="10"/>
      <c r="AB790" s="87"/>
    </row>
    <row r="791" ht="14.6" spans="1:28">
      <c r="A791" s="2"/>
      <c r="B791" s="272"/>
      <c r="C791" s="2"/>
      <c r="D791" s="2"/>
      <c r="E791" s="2"/>
      <c r="F791" s="2"/>
      <c r="G791" s="2"/>
      <c r="H791" s="2"/>
      <c r="I791" s="2"/>
      <c r="J791" s="282"/>
      <c r="K791" s="22"/>
      <c r="L791" s="87"/>
      <c r="M791" s="44"/>
      <c r="N791" s="44"/>
      <c r="O791" s="44"/>
      <c r="P791" s="44"/>
      <c r="Q791" s="44"/>
      <c r="R791" s="44"/>
      <c r="S791" s="44"/>
      <c r="T791" s="44"/>
      <c r="U791" s="44"/>
      <c r="V791" s="284"/>
      <c r="W791" s="44"/>
      <c r="X791" s="283"/>
      <c r="Y791" s="44"/>
      <c r="Z791" s="44"/>
      <c r="AA791" s="84"/>
      <c r="AB791" s="87"/>
    </row>
    <row r="792" s="2" customFormat="1" ht="18" customHeight="1" spans="1:28">
      <c r="A792" s="1"/>
      <c r="B792" s="5"/>
      <c r="C792" s="6"/>
      <c r="D792" s="6"/>
      <c r="E792" s="6"/>
      <c r="F792" s="6"/>
      <c r="G792" s="6"/>
      <c r="H792" s="6"/>
      <c r="I792" s="6"/>
      <c r="J792" s="6"/>
      <c r="K792" s="7"/>
      <c r="L792" s="8"/>
      <c r="M792" s="8"/>
      <c r="N792" s="8"/>
      <c r="O792" s="4"/>
      <c r="P792" s="4"/>
      <c r="Q792" s="4"/>
      <c r="R792" s="4"/>
      <c r="S792" s="4"/>
      <c r="T792" s="4"/>
      <c r="U792" s="44"/>
      <c r="V792" s="284"/>
      <c r="W792" s="44"/>
      <c r="X792" s="283"/>
      <c r="Y792" s="44"/>
      <c r="Z792" s="44"/>
      <c r="AA792" s="84"/>
      <c r="AB792" s="11"/>
    </row>
    <row r="793" s="2" customFormat="1" ht="18" customHeight="1" spans="2:28">
      <c r="B793" s="272"/>
      <c r="J793" s="282"/>
      <c r="K793" s="22"/>
      <c r="L793" s="87"/>
      <c r="M793" s="44"/>
      <c r="N793" s="44"/>
      <c r="O793" s="44"/>
      <c r="P793" s="44"/>
      <c r="Q793" s="44"/>
      <c r="R793" s="44"/>
      <c r="S793" s="44"/>
      <c r="T793" s="44"/>
      <c r="U793" s="4"/>
      <c r="V793" s="4"/>
      <c r="W793" s="4"/>
      <c r="X793" s="9"/>
      <c r="Y793" s="4"/>
      <c r="Z793" s="4"/>
      <c r="AA793" s="10"/>
      <c r="AB793" s="11"/>
    </row>
    <row r="794" ht="14.6" spans="1:20">
      <c r="A794" s="2"/>
      <c r="B794" s="272"/>
      <c r="C794" s="2"/>
      <c r="D794" s="2"/>
      <c r="E794" s="2"/>
      <c r="F794" s="2"/>
      <c r="G794" s="2"/>
      <c r="H794" s="2"/>
      <c r="I794" s="2"/>
      <c r="J794" s="282"/>
      <c r="K794" s="22"/>
      <c r="L794" s="87"/>
      <c r="M794" s="44"/>
      <c r="N794" s="44"/>
      <c r="O794" s="44"/>
      <c r="P794" s="44"/>
      <c r="Q794" s="44"/>
      <c r="R794" s="44"/>
      <c r="S794" s="44"/>
      <c r="T794" s="44"/>
    </row>
    <row r="796" spans="28:28">
      <c r="AB796" s="3"/>
    </row>
    <row r="797" ht="18" customHeight="1" spans="21:28">
      <c r="U797" s="3"/>
      <c r="V797" s="3"/>
      <c r="W797" s="3"/>
      <c r="X797" s="3"/>
      <c r="Y797" s="3"/>
      <c r="Z797" s="3"/>
      <c r="AA797" s="384"/>
      <c r="AB797" s="3"/>
    </row>
    <row r="798" s="3" customFormat="1" ht="18" customHeight="1" spans="1:27">
      <c r="A798" s="1"/>
      <c r="B798" s="5"/>
      <c r="C798" s="6"/>
      <c r="D798" s="6"/>
      <c r="E798" s="6"/>
      <c r="F798" s="6"/>
      <c r="G798" s="6"/>
      <c r="H798" s="6"/>
      <c r="I798" s="6"/>
      <c r="J798" s="6"/>
      <c r="K798" s="7"/>
      <c r="L798" s="8"/>
      <c r="M798" s="8"/>
      <c r="N798" s="8"/>
      <c r="O798" s="4"/>
      <c r="P798" s="4"/>
      <c r="Q798" s="4"/>
      <c r="R798" s="4"/>
      <c r="S798" s="4"/>
      <c r="T798" s="4"/>
      <c r="AA798" s="384"/>
    </row>
    <row r="799" s="3" customFormat="1" ht="18" customHeight="1" spans="1:28">
      <c r="A799" s="377"/>
      <c r="B799" s="378" t="s">
        <v>1560</v>
      </c>
      <c r="C799" s="95">
        <v>300657659</v>
      </c>
      <c r="D799" s="95" t="s">
        <v>1561</v>
      </c>
      <c r="E799" s="95">
        <v>13079613823</v>
      </c>
      <c r="F799" s="95" t="s">
        <v>664</v>
      </c>
      <c r="G799" s="95"/>
      <c r="H799" s="95">
        <v>17876533309</v>
      </c>
      <c r="I799" s="95" t="s">
        <v>1562</v>
      </c>
      <c r="J799" s="95" t="s">
        <v>109</v>
      </c>
      <c r="K799" s="95"/>
      <c r="L799" s="378" t="s">
        <v>1560</v>
      </c>
      <c r="M799" s="87" t="s">
        <v>1563</v>
      </c>
      <c r="AA799" s="384"/>
      <c r="AB799" s="6"/>
    </row>
    <row r="800" s="3" customFormat="1" ht="18" customHeight="1" spans="1:28">
      <c r="A800" s="377"/>
      <c r="B800" s="378" t="s">
        <v>1564</v>
      </c>
      <c r="C800" s="95">
        <v>502321064</v>
      </c>
      <c r="D800" s="95" t="s">
        <v>1565</v>
      </c>
      <c r="E800" s="95">
        <v>17136866582</v>
      </c>
      <c r="F800" s="95" t="s">
        <v>107</v>
      </c>
      <c r="G800" s="95"/>
      <c r="H800" s="95">
        <v>17665435181</v>
      </c>
      <c r="I800" s="95" t="s">
        <v>1566</v>
      </c>
      <c r="J800" s="95" t="s">
        <v>109</v>
      </c>
      <c r="K800" s="95"/>
      <c r="L800" s="378" t="s">
        <v>1564</v>
      </c>
      <c r="M800" s="87" t="s">
        <v>1567</v>
      </c>
      <c r="U800" s="6"/>
      <c r="V800" s="6"/>
      <c r="W800" s="6"/>
      <c r="X800" s="6"/>
      <c r="Y800" s="6"/>
      <c r="Z800" s="6"/>
      <c r="AA800" s="124"/>
      <c r="AB800" s="6"/>
    </row>
    <row r="801" ht="18" customHeight="1" spans="1:28">
      <c r="A801" s="377"/>
      <c r="B801" s="378" t="s">
        <v>1568</v>
      </c>
      <c r="C801" s="95">
        <v>196912058</v>
      </c>
      <c r="D801" s="95" t="s">
        <v>1569</v>
      </c>
      <c r="E801" s="95">
        <v>17136866445</v>
      </c>
      <c r="F801" s="95" t="s">
        <v>107</v>
      </c>
      <c r="G801" s="95"/>
      <c r="H801" s="95">
        <v>13632223538</v>
      </c>
      <c r="I801" s="95" t="s">
        <v>1570</v>
      </c>
      <c r="J801" s="95" t="s">
        <v>103</v>
      </c>
      <c r="K801" s="95"/>
      <c r="L801" s="378" t="s">
        <v>1568</v>
      </c>
      <c r="M801" s="87" t="s">
        <v>1567</v>
      </c>
      <c r="N801" s="3"/>
      <c r="O801" s="3"/>
      <c r="P801" s="3"/>
      <c r="Q801" s="3"/>
      <c r="R801" s="3"/>
      <c r="S801" s="3"/>
      <c r="T801" s="3"/>
      <c r="U801" s="6"/>
      <c r="V801" s="6"/>
      <c r="W801" s="6"/>
      <c r="X801" s="6"/>
      <c r="Y801" s="6"/>
      <c r="Z801" s="6"/>
      <c r="AA801" s="124"/>
      <c r="AB801" s="6"/>
    </row>
    <row r="802" ht="18" customHeight="1" spans="2:28">
      <c r="B802" s="379" t="s">
        <v>1571</v>
      </c>
      <c r="C802" s="380">
        <v>904507802</v>
      </c>
      <c r="D802" s="380" t="s">
        <v>1572</v>
      </c>
      <c r="E802" s="380">
        <v>17136866626</v>
      </c>
      <c r="F802" s="380" t="s">
        <v>107</v>
      </c>
      <c r="G802" s="380"/>
      <c r="H802" s="380">
        <v>13422075559</v>
      </c>
      <c r="I802" s="380" t="s">
        <v>1570</v>
      </c>
      <c r="J802" s="95" t="s">
        <v>29</v>
      </c>
      <c r="K802" s="95"/>
      <c r="L802" s="378" t="s">
        <v>1571</v>
      </c>
      <c r="M802" s="87" t="s">
        <v>1573</v>
      </c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124"/>
      <c r="AB802" s="6"/>
    </row>
    <row r="803" ht="18" customHeight="1" spans="2:28">
      <c r="B803" s="379" t="s">
        <v>1574</v>
      </c>
      <c r="C803" s="380">
        <v>154114034</v>
      </c>
      <c r="D803" s="380" t="s">
        <v>1575</v>
      </c>
      <c r="E803" s="380">
        <v>17136866615</v>
      </c>
      <c r="F803" s="380" t="s">
        <v>107</v>
      </c>
      <c r="G803" s="380"/>
      <c r="H803" s="380">
        <v>13632223538</v>
      </c>
      <c r="I803" s="380" t="s">
        <v>1570</v>
      </c>
      <c r="J803" s="95" t="s">
        <v>103</v>
      </c>
      <c r="K803" s="95"/>
      <c r="L803" s="378" t="s">
        <v>1574</v>
      </c>
      <c r="M803" s="87" t="s">
        <v>1573</v>
      </c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124"/>
      <c r="AB803" s="6"/>
    </row>
    <row r="804" ht="18" customHeight="1" spans="2:28">
      <c r="B804" s="379" t="s">
        <v>1576</v>
      </c>
      <c r="C804" s="380">
        <v>866252015</v>
      </c>
      <c r="D804" s="380" t="s">
        <v>1577</v>
      </c>
      <c r="E804" s="380">
        <v>17136866794</v>
      </c>
      <c r="F804" s="380" t="s">
        <v>107</v>
      </c>
      <c r="G804" s="380"/>
      <c r="H804" s="380">
        <v>13632223538</v>
      </c>
      <c r="I804" s="380" t="s">
        <v>1570</v>
      </c>
      <c r="J804" s="95" t="s">
        <v>367</v>
      </c>
      <c r="K804" s="95"/>
      <c r="L804" s="378" t="s">
        <v>1576</v>
      </c>
      <c r="M804" s="87" t="s">
        <v>1573</v>
      </c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124"/>
      <c r="AB804" s="6"/>
    </row>
    <row r="805" ht="18" customHeight="1" spans="2:28">
      <c r="B805" s="379" t="s">
        <v>1578</v>
      </c>
      <c r="C805" s="380">
        <v>432923124</v>
      </c>
      <c r="D805" s="380" t="s">
        <v>1579</v>
      </c>
      <c r="E805" s="380">
        <v>17136866585</v>
      </c>
      <c r="F805" s="380" t="s">
        <v>107</v>
      </c>
      <c r="G805" s="380"/>
      <c r="H805" s="380">
        <v>17665435181</v>
      </c>
      <c r="I805" s="380" t="s">
        <v>1566</v>
      </c>
      <c r="J805" s="95" t="s">
        <v>109</v>
      </c>
      <c r="K805" s="95"/>
      <c r="L805" s="378" t="s">
        <v>1578</v>
      </c>
      <c r="M805" s="87" t="s">
        <v>1573</v>
      </c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124"/>
      <c r="AB805" s="6"/>
    </row>
    <row r="806" ht="18" customHeight="1" spans="2:28">
      <c r="B806" s="379" t="s">
        <v>1580</v>
      </c>
      <c r="C806" s="380">
        <v>677364003</v>
      </c>
      <c r="D806" s="380" t="s">
        <v>1581</v>
      </c>
      <c r="E806" s="380">
        <v>17136866652</v>
      </c>
      <c r="F806" s="380" t="s">
        <v>107</v>
      </c>
      <c r="G806" s="380"/>
      <c r="H806" s="380">
        <v>17665435181</v>
      </c>
      <c r="I806" s="380" t="s">
        <v>1566</v>
      </c>
      <c r="J806" s="95" t="s">
        <v>109</v>
      </c>
      <c r="K806" s="95"/>
      <c r="L806" s="378" t="s">
        <v>1580</v>
      </c>
      <c r="M806" s="87" t="s">
        <v>1573</v>
      </c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124"/>
      <c r="AB806" s="6"/>
    </row>
    <row r="807" ht="18" customHeight="1" spans="2:28">
      <c r="B807" s="379" t="s">
        <v>1582</v>
      </c>
      <c r="C807" s="380">
        <v>545884480</v>
      </c>
      <c r="D807" s="380" t="s">
        <v>1583</v>
      </c>
      <c r="E807" s="380">
        <v>17136866822</v>
      </c>
      <c r="F807" s="380" t="s">
        <v>107</v>
      </c>
      <c r="G807" s="380"/>
      <c r="H807" s="380">
        <v>13422075559</v>
      </c>
      <c r="I807" s="380" t="s">
        <v>1570</v>
      </c>
      <c r="J807" s="95" t="s">
        <v>29</v>
      </c>
      <c r="K807" s="95"/>
      <c r="L807" s="378" t="s">
        <v>1582</v>
      </c>
      <c r="M807" s="87" t="s">
        <v>1573</v>
      </c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124"/>
      <c r="AB807" s="6"/>
    </row>
    <row r="808" ht="18" customHeight="1" spans="2:28">
      <c r="B808" s="379" t="s">
        <v>1584</v>
      </c>
      <c r="C808" s="380">
        <v>738931101</v>
      </c>
      <c r="D808" s="380" t="s">
        <v>1585</v>
      </c>
      <c r="E808" s="380">
        <v>17136866785</v>
      </c>
      <c r="F808" s="380" t="s">
        <v>107</v>
      </c>
      <c r="G808" s="380"/>
      <c r="H808" s="380">
        <v>13632223538</v>
      </c>
      <c r="I808" s="380" t="s">
        <v>1570</v>
      </c>
      <c r="J808" s="95" t="s">
        <v>103</v>
      </c>
      <c r="K808" s="95"/>
      <c r="L808" s="378" t="s">
        <v>1584</v>
      </c>
      <c r="M808" s="87" t="s">
        <v>1573</v>
      </c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124"/>
      <c r="AB808" s="6"/>
    </row>
    <row r="809" ht="18" customHeight="1" spans="2:28">
      <c r="B809" s="379" t="s">
        <v>1586</v>
      </c>
      <c r="C809" s="380">
        <v>583562310</v>
      </c>
      <c r="D809" s="380" t="s">
        <v>1587</v>
      </c>
      <c r="E809" s="380">
        <v>17136866716</v>
      </c>
      <c r="F809" s="380" t="s">
        <v>107</v>
      </c>
      <c r="G809" s="380"/>
      <c r="H809" s="380">
        <v>13632223538</v>
      </c>
      <c r="I809" s="380" t="s">
        <v>1570</v>
      </c>
      <c r="J809" s="95" t="s">
        <v>367</v>
      </c>
      <c r="K809" s="95"/>
      <c r="L809" s="378" t="s">
        <v>1586</v>
      </c>
      <c r="M809" s="87" t="s">
        <v>1573</v>
      </c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124"/>
      <c r="AB809" s="6"/>
    </row>
    <row r="810" ht="18" customHeight="1" spans="2:28">
      <c r="B810" s="379" t="s">
        <v>1588</v>
      </c>
      <c r="C810" s="380">
        <v>522039218</v>
      </c>
      <c r="D810" s="380" t="s">
        <v>1589</v>
      </c>
      <c r="E810" s="380">
        <v>17136866500</v>
      </c>
      <c r="F810" s="380" t="s">
        <v>107</v>
      </c>
      <c r="G810" s="380"/>
      <c r="H810" s="380">
        <v>17665435181</v>
      </c>
      <c r="I810" s="380" t="s">
        <v>1566</v>
      </c>
      <c r="J810" s="95" t="s">
        <v>103</v>
      </c>
      <c r="K810" s="95"/>
      <c r="L810" s="378" t="s">
        <v>1588</v>
      </c>
      <c r="M810" s="87" t="s">
        <v>1573</v>
      </c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124"/>
      <c r="AB810" s="6"/>
    </row>
    <row r="811" ht="18" customHeight="1" spans="2:28">
      <c r="B811" s="379" t="s">
        <v>1590</v>
      </c>
      <c r="C811" s="380">
        <v>158335898</v>
      </c>
      <c r="D811" s="380" t="s">
        <v>1591</v>
      </c>
      <c r="E811" s="380">
        <v>17136866581</v>
      </c>
      <c r="F811" s="380" t="s">
        <v>107</v>
      </c>
      <c r="G811" s="380"/>
      <c r="H811" s="380">
        <v>17665435181</v>
      </c>
      <c r="I811" s="380" t="s">
        <v>1566</v>
      </c>
      <c r="J811" s="95" t="s">
        <v>109</v>
      </c>
      <c r="K811" s="95"/>
      <c r="L811" s="378" t="s">
        <v>1590</v>
      </c>
      <c r="M811" s="87" t="s">
        <v>1573</v>
      </c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124"/>
      <c r="AB811" s="6"/>
    </row>
    <row r="812" ht="18" customHeight="1" spans="2:28">
      <c r="B812" s="379" t="s">
        <v>1592</v>
      </c>
      <c r="C812" s="380">
        <v>257480891</v>
      </c>
      <c r="D812" s="380" t="s">
        <v>1593</v>
      </c>
      <c r="E812" s="380">
        <v>17136866647</v>
      </c>
      <c r="F812" s="380" t="s">
        <v>107</v>
      </c>
      <c r="G812" s="380"/>
      <c r="H812" s="380">
        <v>17665435181</v>
      </c>
      <c r="I812" s="380" t="s">
        <v>1566</v>
      </c>
      <c r="J812" s="95" t="s">
        <v>109</v>
      </c>
      <c r="K812" s="95"/>
      <c r="L812" s="378" t="s">
        <v>1592</v>
      </c>
      <c r="M812" s="87" t="s">
        <v>1573</v>
      </c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124"/>
      <c r="AB812" s="6"/>
    </row>
    <row r="813" ht="18" customHeight="1" spans="2:28">
      <c r="B813" s="379" t="s">
        <v>1594</v>
      </c>
      <c r="C813" s="380">
        <v>213339249</v>
      </c>
      <c r="D813" s="380" t="s">
        <v>1595</v>
      </c>
      <c r="E813" s="380">
        <v>17192710434</v>
      </c>
      <c r="F813" s="380" t="s">
        <v>27</v>
      </c>
      <c r="G813" s="380"/>
      <c r="H813" s="380">
        <v>13545476959</v>
      </c>
      <c r="I813" s="380" t="s">
        <v>1596</v>
      </c>
      <c r="J813" s="95" t="s">
        <v>109</v>
      </c>
      <c r="K813" s="95"/>
      <c r="L813" s="383" t="s">
        <v>1594</v>
      </c>
      <c r="M813" s="87" t="s">
        <v>1573</v>
      </c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124"/>
      <c r="AB813" s="6"/>
    </row>
    <row r="814" ht="18" customHeight="1" spans="2:28">
      <c r="B814" s="379" t="s">
        <v>1597</v>
      </c>
      <c r="C814" s="380">
        <v>427289434</v>
      </c>
      <c r="D814" s="380" t="s">
        <v>1598</v>
      </c>
      <c r="E814" s="380">
        <v>17192711423</v>
      </c>
      <c r="F814" s="380" t="s">
        <v>27</v>
      </c>
      <c r="G814" s="380"/>
      <c r="H814" s="380">
        <v>13545476959</v>
      </c>
      <c r="I814" s="380" t="s">
        <v>1596</v>
      </c>
      <c r="J814" s="95" t="s">
        <v>103</v>
      </c>
      <c r="K814" s="95"/>
      <c r="L814" s="383" t="s">
        <v>1597</v>
      </c>
      <c r="M814" s="87" t="s">
        <v>1573</v>
      </c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124"/>
      <c r="AB814" s="6"/>
    </row>
    <row r="815" ht="18" customHeight="1" spans="2:28">
      <c r="B815" s="379" t="s">
        <v>1599</v>
      </c>
      <c r="C815" s="380">
        <v>466350960</v>
      </c>
      <c r="D815" s="380" t="s">
        <v>1600</v>
      </c>
      <c r="E815" s="380">
        <v>17192714524</v>
      </c>
      <c r="F815" s="380" t="s">
        <v>27</v>
      </c>
      <c r="G815" s="380"/>
      <c r="H815" s="380">
        <v>18872118075</v>
      </c>
      <c r="I815" s="380" t="s">
        <v>1601</v>
      </c>
      <c r="J815" s="95" t="s">
        <v>170</v>
      </c>
      <c r="K815" s="95"/>
      <c r="L815" s="383" t="s">
        <v>1599</v>
      </c>
      <c r="M815" s="87" t="s">
        <v>1573</v>
      </c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124"/>
      <c r="AB815" s="6"/>
    </row>
    <row r="816" ht="18" customHeight="1" spans="2:28">
      <c r="B816" s="379" t="s">
        <v>1602</v>
      </c>
      <c r="C816" s="380">
        <v>358154825</v>
      </c>
      <c r="D816" s="380" t="s">
        <v>1603</v>
      </c>
      <c r="E816" s="380">
        <v>17192714396</v>
      </c>
      <c r="F816" s="380" t="s">
        <v>27</v>
      </c>
      <c r="G816" s="380"/>
      <c r="H816" s="380">
        <v>18872118075</v>
      </c>
      <c r="I816" s="380" t="s">
        <v>1601</v>
      </c>
      <c r="J816" s="95" t="s">
        <v>29</v>
      </c>
      <c r="K816" s="95"/>
      <c r="L816" s="378" t="s">
        <v>1602</v>
      </c>
      <c r="M816" s="87" t="s">
        <v>1573</v>
      </c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124"/>
      <c r="AB816" s="6"/>
    </row>
    <row r="817" ht="18" customHeight="1" spans="2:28">
      <c r="B817" s="379" t="s">
        <v>1604</v>
      </c>
      <c r="C817" s="380">
        <v>846783775</v>
      </c>
      <c r="D817" s="380" t="s">
        <v>1605</v>
      </c>
      <c r="E817" s="380">
        <v>17192714404</v>
      </c>
      <c r="F817" s="380" t="s">
        <v>27</v>
      </c>
      <c r="G817" s="380"/>
      <c r="H817" s="380">
        <v>18872118075</v>
      </c>
      <c r="I817" s="380" t="s">
        <v>1601</v>
      </c>
      <c r="J817" s="95" t="s">
        <v>29</v>
      </c>
      <c r="K817" s="95"/>
      <c r="L817" s="383" t="s">
        <v>1604</v>
      </c>
      <c r="M817" s="87" t="s">
        <v>1573</v>
      </c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124"/>
      <c r="AB817" s="6"/>
    </row>
    <row r="818" ht="18" customHeight="1" spans="2:28">
      <c r="B818" s="379" t="s">
        <v>1606</v>
      </c>
      <c r="C818" s="380">
        <v>531459705</v>
      </c>
      <c r="D818" s="380" t="s">
        <v>1607</v>
      </c>
      <c r="E818" s="380">
        <v>17192710409</v>
      </c>
      <c r="F818" s="380" t="s">
        <v>27</v>
      </c>
      <c r="G818" s="380"/>
      <c r="H818" s="380">
        <v>13545476959</v>
      </c>
      <c r="I818" s="380" t="s">
        <v>1596</v>
      </c>
      <c r="J818" s="95" t="s">
        <v>103</v>
      </c>
      <c r="K818" s="95"/>
      <c r="L818" s="383" t="s">
        <v>1606</v>
      </c>
      <c r="M818" s="87" t="s">
        <v>1573</v>
      </c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124"/>
      <c r="AB818" s="6"/>
    </row>
    <row r="819" ht="18" customHeight="1" spans="2:28">
      <c r="B819" s="379" t="s">
        <v>1608</v>
      </c>
      <c r="C819" s="380">
        <v>124719085</v>
      </c>
      <c r="D819" s="380" t="s">
        <v>1609</v>
      </c>
      <c r="E819" s="380">
        <v>17192714831</v>
      </c>
      <c r="F819" s="380" t="s">
        <v>27</v>
      </c>
      <c r="G819" s="380"/>
      <c r="H819" s="380">
        <v>15072125895</v>
      </c>
      <c r="I819" s="380" t="s">
        <v>1610</v>
      </c>
      <c r="J819" s="95" t="s">
        <v>103</v>
      </c>
      <c r="K819" s="95"/>
      <c r="L819" s="378" t="s">
        <v>1608</v>
      </c>
      <c r="M819" s="87" t="s">
        <v>1573</v>
      </c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124"/>
      <c r="AB819" s="6"/>
    </row>
    <row r="820" ht="18" customHeight="1" spans="2:28">
      <c r="B820" s="379" t="s">
        <v>1611</v>
      </c>
      <c r="C820" s="380">
        <v>485473251</v>
      </c>
      <c r="D820" s="380" t="s">
        <v>1612</v>
      </c>
      <c r="E820" s="380">
        <v>17192714885</v>
      </c>
      <c r="F820" s="380" t="s">
        <v>27</v>
      </c>
      <c r="G820" s="380"/>
      <c r="H820" s="380">
        <v>15072125895</v>
      </c>
      <c r="I820" s="380" t="s">
        <v>1610</v>
      </c>
      <c r="J820" s="95" t="s">
        <v>103</v>
      </c>
      <c r="K820" s="95"/>
      <c r="L820" s="378" t="s">
        <v>1611</v>
      </c>
      <c r="M820" s="87" t="s">
        <v>1573</v>
      </c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124"/>
      <c r="AB820" s="6"/>
    </row>
    <row r="821" ht="18" customHeight="1" spans="2:28">
      <c r="B821" s="379" t="s">
        <v>1613</v>
      </c>
      <c r="C821" s="380">
        <v>482509491</v>
      </c>
      <c r="D821" s="380" t="s">
        <v>1614</v>
      </c>
      <c r="E821" s="380">
        <v>17192714955</v>
      </c>
      <c r="F821" s="380" t="s">
        <v>27</v>
      </c>
      <c r="G821" s="380"/>
      <c r="H821" s="380">
        <v>15072125895</v>
      </c>
      <c r="I821" s="380" t="s">
        <v>1610</v>
      </c>
      <c r="J821" s="95" t="s">
        <v>103</v>
      </c>
      <c r="K821" s="95"/>
      <c r="L821" s="378" t="s">
        <v>1613</v>
      </c>
      <c r="M821" s="87" t="s">
        <v>1573</v>
      </c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124"/>
      <c r="AB821" s="6"/>
    </row>
    <row r="822" ht="18" customHeight="1" spans="2:28">
      <c r="B822" s="379" t="s">
        <v>1615</v>
      </c>
      <c r="C822" s="380">
        <v>185048541</v>
      </c>
      <c r="D822" s="380" t="s">
        <v>1616</v>
      </c>
      <c r="E822" s="380">
        <v>17192714843</v>
      </c>
      <c r="F822" s="380" t="s">
        <v>27</v>
      </c>
      <c r="G822" s="380"/>
      <c r="H822" s="380">
        <v>15072125895</v>
      </c>
      <c r="I822" s="380" t="s">
        <v>1610</v>
      </c>
      <c r="J822" s="95" t="s">
        <v>285</v>
      </c>
      <c r="K822" s="95"/>
      <c r="L822" s="378" t="s">
        <v>1615</v>
      </c>
      <c r="M822" s="87" t="s">
        <v>1573</v>
      </c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124"/>
      <c r="AB822" s="6"/>
    </row>
    <row r="823" ht="18" customHeight="1" spans="2:28">
      <c r="B823" s="379" t="s">
        <v>1617</v>
      </c>
      <c r="C823" s="380">
        <v>828323610</v>
      </c>
      <c r="D823" s="380" t="s">
        <v>1618</v>
      </c>
      <c r="E823" s="380">
        <v>17192714907</v>
      </c>
      <c r="F823" s="380" t="s">
        <v>27</v>
      </c>
      <c r="G823" s="380"/>
      <c r="H823" s="380">
        <v>15072125895</v>
      </c>
      <c r="I823" s="380" t="s">
        <v>1610</v>
      </c>
      <c r="J823" s="95" t="s">
        <v>285</v>
      </c>
      <c r="K823" s="95"/>
      <c r="L823" s="378" t="s">
        <v>1617</v>
      </c>
      <c r="M823" s="87" t="s">
        <v>1573</v>
      </c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124"/>
      <c r="AB823" s="6"/>
    </row>
    <row r="824" ht="18" customHeight="1" spans="2:28">
      <c r="B824" s="379" t="s">
        <v>1619</v>
      </c>
      <c r="C824" s="380">
        <v>848123002</v>
      </c>
      <c r="D824" s="380" t="s">
        <v>1620</v>
      </c>
      <c r="E824" s="380">
        <v>16572877612</v>
      </c>
      <c r="F824" s="380" t="s">
        <v>27</v>
      </c>
      <c r="G824" s="380"/>
      <c r="H824" s="380">
        <v>16602049418</v>
      </c>
      <c r="I824" s="380" t="s">
        <v>1621</v>
      </c>
      <c r="J824" s="95" t="s">
        <v>109</v>
      </c>
      <c r="K824" s="95"/>
      <c r="L824" s="383" t="s">
        <v>1619</v>
      </c>
      <c r="M824" s="87" t="s">
        <v>1573</v>
      </c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124"/>
      <c r="AB824" s="6"/>
    </row>
    <row r="825" ht="18" customHeight="1" spans="2:28">
      <c r="B825" s="379" t="s">
        <v>1622</v>
      </c>
      <c r="C825" s="380">
        <v>548831376</v>
      </c>
      <c r="D825" s="380" t="s">
        <v>1623</v>
      </c>
      <c r="E825" s="380">
        <v>16572877625</v>
      </c>
      <c r="F825" s="380" t="s">
        <v>27</v>
      </c>
      <c r="G825" s="380"/>
      <c r="H825" s="380">
        <v>17520439418</v>
      </c>
      <c r="I825" s="380" t="s">
        <v>1621</v>
      </c>
      <c r="J825" s="95" t="s">
        <v>285</v>
      </c>
      <c r="K825" s="95"/>
      <c r="L825" s="383" t="s">
        <v>1622</v>
      </c>
      <c r="M825" s="87" t="s">
        <v>1573</v>
      </c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124"/>
      <c r="AB825" s="6"/>
    </row>
    <row r="826" ht="18" customHeight="1" spans="2:28">
      <c r="B826" s="379" t="s">
        <v>1624</v>
      </c>
      <c r="C826" s="380">
        <v>140831182</v>
      </c>
      <c r="D826" s="380" t="s">
        <v>1625</v>
      </c>
      <c r="E826" s="380">
        <v>17192714478</v>
      </c>
      <c r="F826" s="380" t="s">
        <v>27</v>
      </c>
      <c r="G826" s="380"/>
      <c r="H826" s="380">
        <v>18872118075</v>
      </c>
      <c r="I826" s="380" t="s">
        <v>1601</v>
      </c>
      <c r="J826" s="95" t="s">
        <v>29</v>
      </c>
      <c r="K826" s="95"/>
      <c r="L826" s="383" t="s">
        <v>1624</v>
      </c>
      <c r="M826" s="87" t="s">
        <v>1573</v>
      </c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124"/>
      <c r="AB826" s="6"/>
    </row>
    <row r="827" ht="18" customHeight="1" spans="2:28">
      <c r="B827" s="379" t="s">
        <v>1626</v>
      </c>
      <c r="C827" s="380">
        <v>295983659</v>
      </c>
      <c r="D827" s="380" t="s">
        <v>1627</v>
      </c>
      <c r="E827" s="380">
        <v>17192711210</v>
      </c>
      <c r="F827" s="380" t="s">
        <v>27</v>
      </c>
      <c r="G827" s="380"/>
      <c r="H827" s="380">
        <v>13545476959</v>
      </c>
      <c r="I827" s="380" t="s">
        <v>1596</v>
      </c>
      <c r="J827" s="95" t="s">
        <v>103</v>
      </c>
      <c r="K827" s="95"/>
      <c r="L827" s="383" t="s">
        <v>1626</v>
      </c>
      <c r="M827" s="87" t="s">
        <v>1573</v>
      </c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124"/>
      <c r="AB827" s="6"/>
    </row>
    <row r="828" ht="18" customHeight="1" spans="2:28">
      <c r="B828" s="379" t="s">
        <v>1628</v>
      </c>
      <c r="C828" s="380">
        <v>207586113</v>
      </c>
      <c r="D828" s="380" t="s">
        <v>1629</v>
      </c>
      <c r="E828" s="380">
        <v>17192711374</v>
      </c>
      <c r="F828" s="380" t="s">
        <v>27</v>
      </c>
      <c r="G828" s="380"/>
      <c r="H828" s="380">
        <v>13545476959</v>
      </c>
      <c r="I828" s="380" t="s">
        <v>1596</v>
      </c>
      <c r="J828" s="95" t="s">
        <v>103</v>
      </c>
      <c r="K828" s="95"/>
      <c r="L828" s="383" t="s">
        <v>1628</v>
      </c>
      <c r="M828" s="87" t="s">
        <v>1573</v>
      </c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124"/>
      <c r="AB828" s="6"/>
    </row>
    <row r="829" ht="18" customHeight="1" spans="2:28">
      <c r="B829" s="379" t="s">
        <v>1630</v>
      </c>
      <c r="C829" s="380">
        <v>943707939</v>
      </c>
      <c r="D829" s="380" t="s">
        <v>1631</v>
      </c>
      <c r="E829" s="380">
        <v>17192714856</v>
      </c>
      <c r="F829" s="380" t="s">
        <v>27</v>
      </c>
      <c r="G829" s="380"/>
      <c r="H829" s="380">
        <v>15072125895</v>
      </c>
      <c r="I829" s="380" t="s">
        <v>1610</v>
      </c>
      <c r="J829" s="95" t="s">
        <v>285</v>
      </c>
      <c r="K829" s="95"/>
      <c r="L829" s="378" t="s">
        <v>1630</v>
      </c>
      <c r="M829" s="87" t="s">
        <v>1573</v>
      </c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124"/>
      <c r="AB829" s="6"/>
    </row>
    <row r="830" ht="18" customHeight="1" spans="2:28">
      <c r="B830" s="379" t="s">
        <v>1632</v>
      </c>
      <c r="C830" s="380">
        <v>681369773</v>
      </c>
      <c r="D830" s="380" t="s">
        <v>1633</v>
      </c>
      <c r="E830" s="380">
        <v>16572874045</v>
      </c>
      <c r="F830" s="380" t="s">
        <v>27</v>
      </c>
      <c r="G830" s="380"/>
      <c r="H830" s="380">
        <v>16602049418</v>
      </c>
      <c r="I830" s="380" t="s">
        <v>1621</v>
      </c>
      <c r="J830" s="95" t="s">
        <v>109</v>
      </c>
      <c r="K830" s="95"/>
      <c r="L830" s="383" t="s">
        <v>1632</v>
      </c>
      <c r="M830" s="87" t="s">
        <v>1573</v>
      </c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124"/>
      <c r="AB830" s="6"/>
    </row>
    <row r="831" ht="18" customHeight="1" spans="2:28">
      <c r="B831" s="379" t="s">
        <v>1634</v>
      </c>
      <c r="C831" s="380">
        <v>516296513</v>
      </c>
      <c r="D831" s="380" t="s">
        <v>1635</v>
      </c>
      <c r="E831" s="380">
        <v>16572875405</v>
      </c>
      <c r="F831" s="380" t="s">
        <v>27</v>
      </c>
      <c r="G831" s="380"/>
      <c r="H831" s="380">
        <v>17520439418</v>
      </c>
      <c r="I831" s="380" t="s">
        <v>1621</v>
      </c>
      <c r="J831" s="95" t="s">
        <v>285</v>
      </c>
      <c r="K831" s="95"/>
      <c r="L831" s="383" t="s">
        <v>1634</v>
      </c>
      <c r="M831" s="87" t="s">
        <v>1573</v>
      </c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124"/>
      <c r="AB831" s="6"/>
    </row>
    <row r="832" ht="18" customHeight="1" spans="2:28">
      <c r="B832" s="379" t="s">
        <v>1636</v>
      </c>
      <c r="C832" s="380">
        <v>247453565</v>
      </c>
      <c r="D832" s="380" t="s">
        <v>1637</v>
      </c>
      <c r="E832" s="380">
        <v>17192714503</v>
      </c>
      <c r="F832" s="380" t="s">
        <v>27</v>
      </c>
      <c r="G832" s="380"/>
      <c r="H832" s="380">
        <v>18872118075</v>
      </c>
      <c r="I832" s="380" t="s">
        <v>1601</v>
      </c>
      <c r="J832" s="95" t="s">
        <v>170</v>
      </c>
      <c r="K832" s="95"/>
      <c r="L832" s="383" t="s">
        <v>1636</v>
      </c>
      <c r="M832" s="87" t="s">
        <v>1573</v>
      </c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124"/>
      <c r="AB832" s="6"/>
    </row>
    <row r="833" ht="18" customHeight="1" spans="2:28">
      <c r="B833" s="379" t="s">
        <v>1638</v>
      </c>
      <c r="C833" s="380">
        <v>858183186</v>
      </c>
      <c r="D833" s="380" t="s">
        <v>1639</v>
      </c>
      <c r="E833" s="380">
        <v>17136866651</v>
      </c>
      <c r="F833" s="380" t="s">
        <v>107</v>
      </c>
      <c r="G833" s="380"/>
      <c r="H833" s="380">
        <v>17665435181</v>
      </c>
      <c r="I833" s="380" t="s">
        <v>1566</v>
      </c>
      <c r="J833" s="95" t="s">
        <v>109</v>
      </c>
      <c r="K833" s="95"/>
      <c r="L833" s="378" t="s">
        <v>1638</v>
      </c>
      <c r="M833" s="87" t="s">
        <v>1573</v>
      </c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124"/>
      <c r="AB833" s="6"/>
    </row>
    <row r="834" ht="18" customHeight="1" spans="2:28">
      <c r="B834" s="379" t="s">
        <v>1640</v>
      </c>
      <c r="C834" s="380">
        <v>565110358</v>
      </c>
      <c r="D834" s="380" t="s">
        <v>1641</v>
      </c>
      <c r="E834" s="380">
        <v>17192710417</v>
      </c>
      <c r="F834" s="380" t="s">
        <v>27</v>
      </c>
      <c r="G834" s="380"/>
      <c r="H834" s="380">
        <v>13545476959</v>
      </c>
      <c r="I834" s="380" t="s">
        <v>1596</v>
      </c>
      <c r="J834" s="95" t="s">
        <v>103</v>
      </c>
      <c r="K834" s="95"/>
      <c r="L834" s="383" t="s">
        <v>1640</v>
      </c>
      <c r="M834" s="87" t="s">
        <v>1642</v>
      </c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124"/>
      <c r="AB834" s="6"/>
    </row>
    <row r="835" ht="18" customHeight="1" spans="2:28">
      <c r="B835" s="379" t="s">
        <v>1643</v>
      </c>
      <c r="C835" s="380">
        <v>163021099</v>
      </c>
      <c r="D835" s="380" t="s">
        <v>1644</v>
      </c>
      <c r="E835" s="380">
        <v>17192714821</v>
      </c>
      <c r="F835" s="380" t="s">
        <v>27</v>
      </c>
      <c r="G835" s="380"/>
      <c r="H835" s="380">
        <v>13545476959</v>
      </c>
      <c r="I835" s="380" t="s">
        <v>1596</v>
      </c>
      <c r="J835" s="95" t="s">
        <v>103</v>
      </c>
      <c r="K835" s="95"/>
      <c r="L835" s="383" t="s">
        <v>1643</v>
      </c>
      <c r="M835" s="87" t="s">
        <v>1642</v>
      </c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124"/>
      <c r="AB835" s="6"/>
    </row>
    <row r="836" ht="18" customHeight="1" spans="2:28">
      <c r="B836" s="379" t="s">
        <v>1645</v>
      </c>
      <c r="C836" s="380">
        <v>980451955</v>
      </c>
      <c r="D836" s="380" t="s">
        <v>1646</v>
      </c>
      <c r="E836" s="380">
        <v>17192714504</v>
      </c>
      <c r="F836" s="380" t="s">
        <v>27</v>
      </c>
      <c r="G836" s="380"/>
      <c r="H836" s="380">
        <v>18872118075</v>
      </c>
      <c r="I836" s="380" t="s">
        <v>1601</v>
      </c>
      <c r="J836" s="95" t="s">
        <v>170</v>
      </c>
      <c r="K836" s="95"/>
      <c r="L836" s="378" t="s">
        <v>1645</v>
      </c>
      <c r="M836" s="87" t="s">
        <v>1647</v>
      </c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124"/>
      <c r="AB836" s="6"/>
    </row>
    <row r="837" ht="18" customHeight="1" spans="2:28">
      <c r="B837" s="379" t="s">
        <v>1648</v>
      </c>
      <c r="C837" s="380">
        <v>375863217</v>
      </c>
      <c r="D837" s="380" t="s">
        <v>1649</v>
      </c>
      <c r="E837" s="380">
        <v>17192714514</v>
      </c>
      <c r="F837" s="380" t="s">
        <v>27</v>
      </c>
      <c r="G837" s="380"/>
      <c r="H837" s="380">
        <v>18872118075</v>
      </c>
      <c r="I837" s="380" t="s">
        <v>1601</v>
      </c>
      <c r="J837" s="95" t="s">
        <v>170</v>
      </c>
      <c r="K837" s="95"/>
      <c r="L837" s="378" t="s">
        <v>1648</v>
      </c>
      <c r="M837" s="87" t="s">
        <v>1650</v>
      </c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124"/>
      <c r="AB837" s="6"/>
    </row>
    <row r="838" ht="18" customHeight="1" spans="2:28">
      <c r="B838" s="379" t="s">
        <v>1651</v>
      </c>
      <c r="C838" s="380">
        <v>122838225</v>
      </c>
      <c r="D838" s="380" t="s">
        <v>1652</v>
      </c>
      <c r="E838" s="380">
        <v>17136866499</v>
      </c>
      <c r="F838" s="380" t="s">
        <v>107</v>
      </c>
      <c r="G838" s="380"/>
      <c r="H838" s="380">
        <v>17665435181</v>
      </c>
      <c r="I838" s="380" t="s">
        <v>1566</v>
      </c>
      <c r="J838" s="95" t="s">
        <v>103</v>
      </c>
      <c r="K838" s="95"/>
      <c r="L838" s="378" t="s">
        <v>1651</v>
      </c>
      <c r="M838" s="87" t="s">
        <v>1650</v>
      </c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124"/>
      <c r="AB838" s="6"/>
    </row>
    <row r="839" ht="18" customHeight="1" spans="2:28">
      <c r="B839" s="379" t="s">
        <v>1653</v>
      </c>
      <c r="C839" s="380">
        <v>232663239</v>
      </c>
      <c r="D839" s="380" t="s">
        <v>1654</v>
      </c>
      <c r="E839" s="380">
        <v>17136866653</v>
      </c>
      <c r="F839" s="380" t="s">
        <v>107</v>
      </c>
      <c r="G839" s="380"/>
      <c r="H839" s="380">
        <v>17665435181</v>
      </c>
      <c r="I839" s="380" t="s">
        <v>1566</v>
      </c>
      <c r="J839" s="385" t="s">
        <v>109</v>
      </c>
      <c r="K839" s="385"/>
      <c r="L839" s="386" t="s">
        <v>1653</v>
      </c>
      <c r="M839" s="87" t="s">
        <v>1650</v>
      </c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124"/>
      <c r="AB839" s="6"/>
    </row>
    <row r="840" ht="18" customHeight="1" spans="2:28">
      <c r="B840" s="379" t="s">
        <v>1655</v>
      </c>
      <c r="C840" s="380">
        <v>385118981</v>
      </c>
      <c r="D840" s="380" t="s">
        <v>1656</v>
      </c>
      <c r="E840" s="380">
        <v>17136866656</v>
      </c>
      <c r="F840" s="380" t="s">
        <v>107</v>
      </c>
      <c r="G840" s="380"/>
      <c r="H840" s="380">
        <v>17665435181</v>
      </c>
      <c r="I840" s="380" t="s">
        <v>1566</v>
      </c>
      <c r="J840" s="95" t="s">
        <v>109</v>
      </c>
      <c r="K840" s="95"/>
      <c r="L840" s="378" t="s">
        <v>1655</v>
      </c>
      <c r="M840" s="87" t="s">
        <v>1650</v>
      </c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124"/>
      <c r="AB840" s="6"/>
    </row>
    <row r="841" ht="18" customHeight="1" spans="2:28">
      <c r="B841" s="379" t="s">
        <v>1657</v>
      </c>
      <c r="C841" s="380">
        <v>474324617</v>
      </c>
      <c r="D841" s="380" t="s">
        <v>1658</v>
      </c>
      <c r="E841" s="380">
        <v>17136866607</v>
      </c>
      <c r="F841" s="380" t="s">
        <v>107</v>
      </c>
      <c r="G841" s="380"/>
      <c r="H841" s="380">
        <v>13422075559</v>
      </c>
      <c r="I841" s="380" t="s">
        <v>1570</v>
      </c>
      <c r="J841" s="95" t="s">
        <v>29</v>
      </c>
      <c r="K841" s="95"/>
      <c r="L841" s="378" t="s">
        <v>1657</v>
      </c>
      <c r="M841" s="87" t="s">
        <v>1650</v>
      </c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124"/>
      <c r="AB841" s="6"/>
    </row>
    <row r="842" ht="18" customHeight="1" spans="2:28">
      <c r="B842" s="379" t="s">
        <v>1659</v>
      </c>
      <c r="C842" s="380">
        <v>297158166</v>
      </c>
      <c r="D842" s="380" t="s">
        <v>1660</v>
      </c>
      <c r="E842" s="380">
        <v>17136866812</v>
      </c>
      <c r="F842" s="380" t="s">
        <v>107</v>
      </c>
      <c r="G842" s="380"/>
      <c r="H842" s="380">
        <v>13632223538</v>
      </c>
      <c r="I842" s="380" t="s">
        <v>1570</v>
      </c>
      <c r="J842" s="95" t="s">
        <v>367</v>
      </c>
      <c r="K842" s="95"/>
      <c r="L842" s="378" t="s">
        <v>1659</v>
      </c>
      <c r="M842" s="87" t="s">
        <v>1650</v>
      </c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124"/>
      <c r="AB842" s="6"/>
    </row>
    <row r="843" ht="18" customHeight="1" spans="2:28">
      <c r="B843" s="379" t="s">
        <v>1661</v>
      </c>
      <c r="C843" s="380">
        <v>121260668</v>
      </c>
      <c r="D843" s="380" t="s">
        <v>1662</v>
      </c>
      <c r="E843" s="380">
        <v>17136866681</v>
      </c>
      <c r="F843" s="380" t="s">
        <v>107</v>
      </c>
      <c r="G843" s="380"/>
      <c r="H843" s="380">
        <v>13422075559</v>
      </c>
      <c r="I843" s="380" t="s">
        <v>1570</v>
      </c>
      <c r="J843" s="95" t="s">
        <v>29</v>
      </c>
      <c r="K843" s="95"/>
      <c r="L843" s="378" t="s">
        <v>1661</v>
      </c>
      <c r="M843" s="87" t="s">
        <v>1650</v>
      </c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124"/>
      <c r="AB843" s="6"/>
    </row>
    <row r="844" ht="18" customHeight="1" spans="2:28">
      <c r="B844" s="379" t="s">
        <v>1663</v>
      </c>
      <c r="C844" s="380">
        <v>114664646</v>
      </c>
      <c r="D844" s="380" t="s">
        <v>1664</v>
      </c>
      <c r="E844" s="380">
        <v>16572879520</v>
      </c>
      <c r="F844" s="380" t="s">
        <v>27</v>
      </c>
      <c r="G844" s="380"/>
      <c r="H844" s="380">
        <v>16602049418</v>
      </c>
      <c r="I844" s="380" t="s">
        <v>1621</v>
      </c>
      <c r="J844" s="95" t="s">
        <v>109</v>
      </c>
      <c r="K844" s="95"/>
      <c r="L844" s="383" t="s">
        <v>1663</v>
      </c>
      <c r="M844" s="87" t="s">
        <v>1665</v>
      </c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124"/>
      <c r="AB844" s="6"/>
    </row>
    <row r="845" ht="18" customHeight="1" spans="2:28">
      <c r="B845" s="379" t="s">
        <v>1666</v>
      </c>
      <c r="C845" s="380">
        <v>157450628</v>
      </c>
      <c r="D845" s="380" t="s">
        <v>1667</v>
      </c>
      <c r="E845" s="380">
        <v>16741725458</v>
      </c>
      <c r="F845" s="380" t="s">
        <v>27</v>
      </c>
      <c r="G845" s="380"/>
      <c r="H845" s="380">
        <v>18327671812</v>
      </c>
      <c r="I845" s="380" t="s">
        <v>1668</v>
      </c>
      <c r="J845" s="387" t="s">
        <v>103</v>
      </c>
      <c r="K845" s="95"/>
      <c r="L845" s="378" t="s">
        <v>1666</v>
      </c>
      <c r="M845" s="87" t="s">
        <v>1669</v>
      </c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124"/>
      <c r="AB845" s="6"/>
    </row>
    <row r="846" ht="18" customHeight="1" spans="2:28">
      <c r="B846" s="379" t="s">
        <v>1670</v>
      </c>
      <c r="C846" s="380">
        <v>807905473</v>
      </c>
      <c r="D846" s="380" t="s">
        <v>1671</v>
      </c>
      <c r="E846" s="380">
        <v>16741725534</v>
      </c>
      <c r="F846" s="380" t="s">
        <v>27</v>
      </c>
      <c r="G846" s="380"/>
      <c r="H846" s="380">
        <v>18327671812</v>
      </c>
      <c r="I846" s="380" t="s">
        <v>1668</v>
      </c>
      <c r="J846" s="388" t="s">
        <v>29</v>
      </c>
      <c r="K846" s="95"/>
      <c r="L846" s="378" t="s">
        <v>1670</v>
      </c>
      <c r="M846" s="87" t="s">
        <v>1669</v>
      </c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124"/>
      <c r="AB846" s="6"/>
    </row>
    <row r="847" ht="18" customHeight="1" spans="2:28">
      <c r="B847" s="379" t="s">
        <v>1672</v>
      </c>
      <c r="C847" s="380">
        <v>567718451</v>
      </c>
      <c r="D847" s="380" t="s">
        <v>1673</v>
      </c>
      <c r="E847" s="380">
        <v>16572877614</v>
      </c>
      <c r="F847" s="380" t="s">
        <v>27</v>
      </c>
      <c r="G847" s="380"/>
      <c r="H847" s="380">
        <v>16602049418</v>
      </c>
      <c r="I847" s="380" t="s">
        <v>1621</v>
      </c>
      <c r="J847" s="389" t="s">
        <v>109</v>
      </c>
      <c r="K847" s="95"/>
      <c r="L847" s="378" t="s">
        <v>1672</v>
      </c>
      <c r="M847" s="87" t="s">
        <v>1674</v>
      </c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124"/>
      <c r="AB847" s="6"/>
    </row>
    <row r="848" ht="18" customHeight="1" spans="2:28">
      <c r="B848" s="379" t="s">
        <v>1675</v>
      </c>
      <c r="C848" s="380">
        <v>627709021</v>
      </c>
      <c r="D848" s="380" t="s">
        <v>1676</v>
      </c>
      <c r="E848" s="380">
        <v>16572879512</v>
      </c>
      <c r="F848" s="380" t="s">
        <v>27</v>
      </c>
      <c r="G848" s="380"/>
      <c r="H848" s="380">
        <v>16602049418</v>
      </c>
      <c r="I848" s="380" t="s">
        <v>1621</v>
      </c>
      <c r="J848" s="389" t="s">
        <v>109</v>
      </c>
      <c r="K848" s="95"/>
      <c r="L848" s="378" t="s">
        <v>1675</v>
      </c>
      <c r="M848" s="87" t="s">
        <v>1674</v>
      </c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124"/>
      <c r="AB848" s="6"/>
    </row>
    <row r="849" ht="18" customHeight="1" spans="2:28">
      <c r="B849" s="379" t="s">
        <v>1677</v>
      </c>
      <c r="C849" s="380">
        <v>891084272</v>
      </c>
      <c r="D849" s="380" t="s">
        <v>1678</v>
      </c>
      <c r="E849" s="380">
        <v>16572879514</v>
      </c>
      <c r="F849" s="380" t="s">
        <v>27</v>
      </c>
      <c r="G849" s="380"/>
      <c r="H849" s="380">
        <v>16602049418</v>
      </c>
      <c r="I849" s="380" t="s">
        <v>1621</v>
      </c>
      <c r="J849" s="389" t="s">
        <v>109</v>
      </c>
      <c r="K849" s="95"/>
      <c r="L849" s="378" t="s">
        <v>1677</v>
      </c>
      <c r="M849" s="87" t="s">
        <v>1674</v>
      </c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124"/>
      <c r="AB849" s="6"/>
    </row>
    <row r="850" ht="18" customHeight="1" spans="2:28">
      <c r="B850" s="379" t="s">
        <v>1679</v>
      </c>
      <c r="C850" s="380">
        <v>913725967</v>
      </c>
      <c r="D850" s="380" t="s">
        <v>1680</v>
      </c>
      <c r="E850" s="380">
        <v>16572877629</v>
      </c>
      <c r="F850" s="380" t="s">
        <v>27</v>
      </c>
      <c r="G850" s="380"/>
      <c r="H850" s="380">
        <v>17520439418</v>
      </c>
      <c r="I850" s="380" t="s">
        <v>1621</v>
      </c>
      <c r="J850" s="390" t="s">
        <v>285</v>
      </c>
      <c r="K850" s="95"/>
      <c r="L850" s="378" t="s">
        <v>1679</v>
      </c>
      <c r="M850" s="87" t="s">
        <v>1674</v>
      </c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124"/>
      <c r="AB850" s="6"/>
    </row>
    <row r="851" ht="18" customHeight="1" spans="2:27">
      <c r="B851" s="379" t="s">
        <v>1681</v>
      </c>
      <c r="C851" s="380">
        <v>492748118</v>
      </c>
      <c r="D851" s="380" t="s">
        <v>1682</v>
      </c>
      <c r="E851" s="380">
        <v>16572203189</v>
      </c>
      <c r="F851" s="380" t="s">
        <v>27</v>
      </c>
      <c r="G851" s="380"/>
      <c r="H851" s="380">
        <v>17720254512</v>
      </c>
      <c r="I851" s="380" t="s">
        <v>1683</v>
      </c>
      <c r="J851" s="391" t="s">
        <v>294</v>
      </c>
      <c r="K851" s="95"/>
      <c r="L851" s="378" t="s">
        <v>1681</v>
      </c>
      <c r="M851" s="87" t="s">
        <v>1674</v>
      </c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124"/>
    </row>
    <row r="852" ht="18" customHeight="1" spans="2:27">
      <c r="B852" s="379" t="s">
        <v>1684</v>
      </c>
      <c r="C852" s="380">
        <v>183471262</v>
      </c>
      <c r="D852" s="380" t="s">
        <v>1685</v>
      </c>
      <c r="E852" s="380">
        <v>17135328634</v>
      </c>
      <c r="F852" s="380" t="s">
        <v>27</v>
      </c>
      <c r="G852" s="380"/>
      <c r="H852" s="380">
        <v>17720254512</v>
      </c>
      <c r="I852" s="380" t="s">
        <v>1683</v>
      </c>
      <c r="J852" s="391" t="s">
        <v>294</v>
      </c>
      <c r="K852" s="95"/>
      <c r="L852" s="378" t="s">
        <v>1684</v>
      </c>
      <c r="M852" s="87" t="s">
        <v>1674</v>
      </c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124"/>
    </row>
    <row r="853" ht="18" customHeight="1" spans="2:27">
      <c r="B853" s="379" t="s">
        <v>1686</v>
      </c>
      <c r="C853" s="380">
        <v>172079884</v>
      </c>
      <c r="D853" s="380" t="s">
        <v>1687</v>
      </c>
      <c r="E853" s="380">
        <v>16572204405</v>
      </c>
      <c r="F853" s="380" t="s">
        <v>27</v>
      </c>
      <c r="G853" s="380"/>
      <c r="H853" s="380">
        <v>17720254512</v>
      </c>
      <c r="I853" s="380" t="s">
        <v>1683</v>
      </c>
      <c r="J853" s="387" t="s">
        <v>103</v>
      </c>
      <c r="K853" s="95"/>
      <c r="L853" s="378" t="s">
        <v>1686</v>
      </c>
      <c r="M853" s="87" t="s">
        <v>1674</v>
      </c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124"/>
    </row>
    <row r="854" ht="18" customHeight="1" spans="2:27">
      <c r="B854" s="379" t="s">
        <v>1052</v>
      </c>
      <c r="C854" s="380">
        <v>837522475</v>
      </c>
      <c r="D854" s="380" t="s">
        <v>1053</v>
      </c>
      <c r="E854" s="380">
        <v>16741725462</v>
      </c>
      <c r="F854" s="380" t="s">
        <v>27</v>
      </c>
      <c r="G854" s="380">
        <v>1000</v>
      </c>
      <c r="H854" s="380">
        <v>13545472582</v>
      </c>
      <c r="I854" s="380" t="s">
        <v>370</v>
      </c>
      <c r="J854" s="387" t="s">
        <v>285</v>
      </c>
      <c r="K854" s="95"/>
      <c r="L854" s="378" t="s">
        <v>1052</v>
      </c>
      <c r="M854" s="87" t="s">
        <v>1843</v>
      </c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124"/>
    </row>
    <row r="855" ht="18" customHeight="1" spans="2:27">
      <c r="B855" s="379" t="s">
        <v>1054</v>
      </c>
      <c r="C855" s="380">
        <v>739010982</v>
      </c>
      <c r="D855" s="380" t="s">
        <v>1055</v>
      </c>
      <c r="E855" s="380">
        <v>16741725465</v>
      </c>
      <c r="F855" s="380" t="s">
        <v>27</v>
      </c>
      <c r="G855" s="380">
        <v>1000</v>
      </c>
      <c r="H855" s="380">
        <v>13545472582</v>
      </c>
      <c r="I855" s="380" t="s">
        <v>370</v>
      </c>
      <c r="J855" s="387" t="s">
        <v>285</v>
      </c>
      <c r="K855" s="95"/>
      <c r="L855" s="378" t="s">
        <v>1054</v>
      </c>
      <c r="M855" s="87" t="s">
        <v>1843</v>
      </c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124"/>
    </row>
    <row r="856" ht="18" customHeight="1" spans="2:28">
      <c r="B856" s="379" t="s">
        <v>1056</v>
      </c>
      <c r="C856" s="380">
        <v>437157364</v>
      </c>
      <c r="D856" s="380" t="s">
        <v>1057</v>
      </c>
      <c r="E856" s="380">
        <v>16741725480</v>
      </c>
      <c r="F856" s="380" t="s">
        <v>27</v>
      </c>
      <c r="G856" s="380">
        <v>1000</v>
      </c>
      <c r="H856" s="380">
        <v>13545472582</v>
      </c>
      <c r="I856" s="380" t="s">
        <v>370</v>
      </c>
      <c r="J856" s="387" t="s">
        <v>285</v>
      </c>
      <c r="K856" s="95"/>
      <c r="L856" s="378" t="s">
        <v>1056</v>
      </c>
      <c r="M856" s="87" t="s">
        <v>1843</v>
      </c>
      <c r="N856" s="6"/>
      <c r="O856" s="6"/>
      <c r="P856" s="6"/>
      <c r="Q856" s="6"/>
      <c r="R856" s="6"/>
      <c r="S856" s="6"/>
      <c r="T856" s="6"/>
      <c r="U856" s="6"/>
      <c r="V856" s="124"/>
      <c r="W856" s="11"/>
      <c r="X856" s="6"/>
      <c r="Y856" s="6"/>
      <c r="Z856" s="6"/>
      <c r="AA856" s="6"/>
      <c r="AB856" s="6"/>
    </row>
    <row r="857" ht="18" customHeight="1" spans="2:20">
      <c r="B857" s="379" t="s">
        <v>1061</v>
      </c>
      <c r="C857" s="380">
        <v>265847668</v>
      </c>
      <c r="D857" s="380" t="s">
        <v>1062</v>
      </c>
      <c r="E857" s="380">
        <v>16741725495</v>
      </c>
      <c r="F857" s="380" t="s">
        <v>27</v>
      </c>
      <c r="G857" s="380">
        <v>1000</v>
      </c>
      <c r="H857" s="380">
        <v>13545472582</v>
      </c>
      <c r="I857" s="380" t="s">
        <v>370</v>
      </c>
      <c r="J857" s="387" t="s">
        <v>285</v>
      </c>
      <c r="K857" s="95" t="s">
        <v>371</v>
      </c>
      <c r="L857" s="378" t="s">
        <v>1061</v>
      </c>
      <c r="M857" s="87" t="s">
        <v>1844</v>
      </c>
      <c r="N857" s="6"/>
      <c r="O857" s="6"/>
      <c r="P857" s="6"/>
      <c r="Q857" s="6"/>
      <c r="R857" s="6"/>
      <c r="S857" s="6"/>
      <c r="T857" s="6"/>
    </row>
    <row r="858" ht="18" customHeight="1" spans="2:20">
      <c r="B858" s="379" t="s">
        <v>1065</v>
      </c>
      <c r="C858" s="380">
        <v>564544238</v>
      </c>
      <c r="D858" s="380" t="s">
        <v>1066</v>
      </c>
      <c r="E858" s="380">
        <v>16741725499</v>
      </c>
      <c r="F858" s="380" t="s">
        <v>27</v>
      </c>
      <c r="G858" s="380">
        <v>1000</v>
      </c>
      <c r="H858" s="380">
        <v>13545472582</v>
      </c>
      <c r="I858" s="380" t="s">
        <v>370</v>
      </c>
      <c r="J858" s="387" t="s">
        <v>285</v>
      </c>
      <c r="K858" s="95" t="s">
        <v>371</v>
      </c>
      <c r="L858" s="378" t="s">
        <v>1065</v>
      </c>
      <c r="M858" s="87" t="s">
        <v>1843</v>
      </c>
      <c r="N858" s="6"/>
      <c r="O858" s="6"/>
      <c r="P858" s="6"/>
      <c r="Q858" s="6"/>
      <c r="R858" s="6"/>
      <c r="S858" s="6"/>
      <c r="T858" s="6"/>
    </row>
    <row r="859" ht="18" customHeight="1" spans="2:20">
      <c r="B859" s="379" t="s">
        <v>752</v>
      </c>
      <c r="C859" s="380">
        <v>784019578</v>
      </c>
      <c r="D859" s="380" t="s">
        <v>753</v>
      </c>
      <c r="E859" s="380">
        <v>16741725613</v>
      </c>
      <c r="F859" s="380" t="s">
        <v>27</v>
      </c>
      <c r="G859" s="380">
        <v>1000</v>
      </c>
      <c r="H859" s="380">
        <v>18771678907</v>
      </c>
      <c r="I859" s="380" t="s">
        <v>409</v>
      </c>
      <c r="J859" s="387" t="s">
        <v>109</v>
      </c>
      <c r="K859" s="95" t="s">
        <v>410</v>
      </c>
      <c r="L859" s="378" t="s">
        <v>752</v>
      </c>
      <c r="M859" s="87" t="s">
        <v>1894</v>
      </c>
      <c r="N859" s="6"/>
      <c r="O859" s="6"/>
      <c r="P859" s="6"/>
      <c r="Q859" s="6"/>
      <c r="R859" s="6"/>
      <c r="S859" s="6"/>
      <c r="T859" s="6"/>
    </row>
    <row r="860" ht="18" customHeight="1" spans="2:20">
      <c r="B860" s="379" t="s">
        <v>754</v>
      </c>
      <c r="C860" s="380">
        <v>655685751</v>
      </c>
      <c r="D860" s="380" t="s">
        <v>755</v>
      </c>
      <c r="E860" s="380">
        <v>16741725630</v>
      </c>
      <c r="F860" s="380" t="s">
        <v>27</v>
      </c>
      <c r="G860" s="380">
        <v>1000</v>
      </c>
      <c r="H860" s="380">
        <v>18771678907</v>
      </c>
      <c r="I860" s="380" t="s">
        <v>409</v>
      </c>
      <c r="J860" s="387" t="s">
        <v>29</v>
      </c>
      <c r="K860" s="95" t="s">
        <v>410</v>
      </c>
      <c r="L860" s="378" t="s">
        <v>754</v>
      </c>
      <c r="M860" s="87" t="s">
        <v>1895</v>
      </c>
      <c r="N860" s="6"/>
      <c r="O860" s="6"/>
      <c r="P860" s="6"/>
      <c r="Q860" s="6"/>
      <c r="R860" s="6"/>
      <c r="S860" s="6"/>
      <c r="T860" s="6"/>
    </row>
    <row r="861" ht="18" customHeight="1" spans="2:20">
      <c r="B861" s="379" t="s">
        <v>758</v>
      </c>
      <c r="C861" s="380">
        <v>782431171</v>
      </c>
      <c r="D861" s="380" t="s">
        <v>759</v>
      </c>
      <c r="E861" s="380">
        <v>16741725639</v>
      </c>
      <c r="F861" s="380" t="s">
        <v>27</v>
      </c>
      <c r="G861" s="380">
        <v>1000</v>
      </c>
      <c r="H861" s="380">
        <v>18771678907</v>
      </c>
      <c r="I861" s="380" t="s">
        <v>409</v>
      </c>
      <c r="J861" s="387" t="s">
        <v>29</v>
      </c>
      <c r="K861" s="95" t="s">
        <v>410</v>
      </c>
      <c r="L861" s="378" t="s">
        <v>758</v>
      </c>
      <c r="M861" s="87" t="s">
        <v>1896</v>
      </c>
      <c r="N861" s="6"/>
      <c r="O861" s="6"/>
      <c r="P861" s="6"/>
      <c r="Q861" s="6"/>
      <c r="R861" s="6"/>
      <c r="S861" s="6"/>
      <c r="T861" s="6"/>
    </row>
    <row r="862" ht="18" customHeight="1" spans="2:20">
      <c r="B862" s="379" t="s">
        <v>760</v>
      </c>
      <c r="C862" s="380">
        <v>555864507</v>
      </c>
      <c r="D862" s="380" t="s">
        <v>761</v>
      </c>
      <c r="E862" s="380">
        <v>16741725536</v>
      </c>
      <c r="F862" s="380" t="s">
        <v>27</v>
      </c>
      <c r="G862" s="380">
        <v>1000</v>
      </c>
      <c r="H862" s="380">
        <v>18771678907</v>
      </c>
      <c r="I862" s="380" t="s">
        <v>409</v>
      </c>
      <c r="J862" s="387" t="s">
        <v>29</v>
      </c>
      <c r="K862" s="95" t="s">
        <v>410</v>
      </c>
      <c r="L862" s="378" t="s">
        <v>760</v>
      </c>
      <c r="M862" s="87" t="s">
        <v>1897</v>
      </c>
      <c r="N862" s="6"/>
      <c r="O862" s="6"/>
      <c r="P862" s="6"/>
      <c r="Q862" s="6"/>
      <c r="R862" s="6"/>
      <c r="S862" s="6"/>
      <c r="T862" s="6"/>
    </row>
    <row r="863" ht="18" customHeight="1" spans="2:20">
      <c r="B863" s="379" t="s">
        <v>1067</v>
      </c>
      <c r="C863" s="380">
        <v>373983370</v>
      </c>
      <c r="D863" s="380" t="s">
        <v>1068</v>
      </c>
      <c r="E863" s="380">
        <v>16572877620</v>
      </c>
      <c r="F863" s="380" t="s">
        <v>27</v>
      </c>
      <c r="G863" s="380">
        <v>1000</v>
      </c>
      <c r="H863" s="380">
        <v>16602049418</v>
      </c>
      <c r="I863" s="380" t="s">
        <v>377</v>
      </c>
      <c r="J863" s="387" t="s">
        <v>109</v>
      </c>
      <c r="K863" s="95" t="s">
        <v>378</v>
      </c>
      <c r="L863" s="378" t="s">
        <v>1067</v>
      </c>
      <c r="M863" s="87" t="s">
        <v>1894</v>
      </c>
      <c r="N863" s="6"/>
      <c r="O863" s="6"/>
      <c r="P863" s="6"/>
      <c r="Q863" s="6"/>
      <c r="R863" s="6"/>
      <c r="S863" s="6"/>
      <c r="T863" s="6"/>
    </row>
    <row r="864" ht="18" customHeight="1" spans="2:20">
      <c r="B864" s="379" t="s">
        <v>1069</v>
      </c>
      <c r="C864" s="380">
        <v>443997997</v>
      </c>
      <c r="D864" s="380" t="s">
        <v>1070</v>
      </c>
      <c r="E864" s="380">
        <v>17191140871</v>
      </c>
      <c r="F864" s="380" t="s">
        <v>27</v>
      </c>
      <c r="G864" s="380">
        <v>1000</v>
      </c>
      <c r="H864" s="380">
        <v>17720254512</v>
      </c>
      <c r="I864" s="380" t="s">
        <v>253</v>
      </c>
      <c r="J864" s="387" t="s">
        <v>294</v>
      </c>
      <c r="K864" s="95" t="s">
        <v>254</v>
      </c>
      <c r="L864" s="378" t="s">
        <v>1069</v>
      </c>
      <c r="M864" s="87" t="s">
        <v>1894</v>
      </c>
      <c r="N864" s="6"/>
      <c r="O864" s="6"/>
      <c r="P864" s="6"/>
      <c r="Q864" s="6"/>
      <c r="R864" s="6"/>
      <c r="S864" s="6"/>
      <c r="T864" s="6"/>
    </row>
    <row r="865" ht="18" customHeight="1" spans="2:20">
      <c r="B865" s="379" t="s">
        <v>1071</v>
      </c>
      <c r="C865" s="380">
        <v>607636098</v>
      </c>
      <c r="D865" s="380" t="s">
        <v>1072</v>
      </c>
      <c r="E865" s="380">
        <v>16572201268</v>
      </c>
      <c r="F865" s="380" t="s">
        <v>27</v>
      </c>
      <c r="G865" s="380">
        <v>1000</v>
      </c>
      <c r="H865" s="380">
        <v>17720254512</v>
      </c>
      <c r="I865" s="380" t="s">
        <v>253</v>
      </c>
      <c r="J865" s="387" t="s">
        <v>294</v>
      </c>
      <c r="K865" s="95" t="s">
        <v>254</v>
      </c>
      <c r="L865" s="378" t="s">
        <v>1071</v>
      </c>
      <c r="M865" s="87" t="s">
        <v>1894</v>
      </c>
      <c r="N865" s="6"/>
      <c r="O865" s="6"/>
      <c r="P865" s="6"/>
      <c r="Q865" s="6"/>
      <c r="R865" s="6"/>
      <c r="S865" s="6"/>
      <c r="T865" s="6"/>
    </row>
    <row r="866" ht="18" customHeight="1" spans="2:20">
      <c r="B866" s="379" t="s">
        <v>1075</v>
      </c>
      <c r="C866" s="380">
        <v>624563227</v>
      </c>
      <c r="D866" s="380" t="s">
        <v>1076</v>
      </c>
      <c r="E866" s="380">
        <v>16572203708</v>
      </c>
      <c r="F866" s="380" t="s">
        <v>27</v>
      </c>
      <c r="G866" s="380">
        <v>1000</v>
      </c>
      <c r="H866" s="380">
        <v>17720254512</v>
      </c>
      <c r="I866" s="380" t="s">
        <v>253</v>
      </c>
      <c r="J866" s="387" t="s">
        <v>294</v>
      </c>
      <c r="K866" s="95" t="s">
        <v>254</v>
      </c>
      <c r="L866" s="378" t="s">
        <v>1075</v>
      </c>
      <c r="M866" s="87" t="s">
        <v>1894</v>
      </c>
      <c r="N866" s="6"/>
      <c r="O866" s="6"/>
      <c r="P866" s="6"/>
      <c r="Q866" s="6"/>
      <c r="R866" s="6"/>
      <c r="S866" s="6"/>
      <c r="T866" s="6"/>
    </row>
    <row r="867" ht="18" customHeight="1" spans="2:20">
      <c r="B867" s="379" t="s">
        <v>1077</v>
      </c>
      <c r="C867" s="380">
        <v>582499681</v>
      </c>
      <c r="D867" s="380" t="s">
        <v>1078</v>
      </c>
      <c r="E867" s="380">
        <v>16572203186</v>
      </c>
      <c r="F867" s="380" t="s">
        <v>27</v>
      </c>
      <c r="G867" s="380">
        <v>1000</v>
      </c>
      <c r="H867" s="380">
        <v>17720254512</v>
      </c>
      <c r="I867" s="380" t="s">
        <v>253</v>
      </c>
      <c r="J867" s="387" t="s">
        <v>294</v>
      </c>
      <c r="K867" s="95" t="s">
        <v>254</v>
      </c>
      <c r="L867" s="378" t="s">
        <v>1077</v>
      </c>
      <c r="M867" s="87" t="s">
        <v>1894</v>
      </c>
      <c r="N867" s="6"/>
      <c r="O867" s="6"/>
      <c r="P867" s="6"/>
      <c r="Q867" s="6"/>
      <c r="R867" s="6"/>
      <c r="S867" s="6"/>
      <c r="T867" s="6"/>
    </row>
    <row r="868" ht="18" customHeight="1" spans="2:20">
      <c r="B868" s="379" t="s">
        <v>1081</v>
      </c>
      <c r="C868" s="380">
        <v>169230098</v>
      </c>
      <c r="D868" s="380" t="s">
        <v>1082</v>
      </c>
      <c r="E868" s="380">
        <v>16572204409</v>
      </c>
      <c r="F868" s="380" t="s">
        <v>27</v>
      </c>
      <c r="G868" s="380">
        <v>1000</v>
      </c>
      <c r="H868" s="380">
        <v>17720254512</v>
      </c>
      <c r="I868" s="380" t="s">
        <v>253</v>
      </c>
      <c r="J868" s="387" t="s">
        <v>103</v>
      </c>
      <c r="K868" s="95" t="s">
        <v>254</v>
      </c>
      <c r="L868" s="378" t="s">
        <v>1081</v>
      </c>
      <c r="M868" s="87" t="s">
        <v>1894</v>
      </c>
      <c r="N868" s="6"/>
      <c r="O868" s="6"/>
      <c r="P868" s="6"/>
      <c r="Q868" s="6"/>
      <c r="R868" s="6"/>
      <c r="S868" s="6"/>
      <c r="T868" s="6"/>
    </row>
    <row r="869" ht="18" customHeight="1" spans="2:20">
      <c r="B869" s="379" t="s">
        <v>1083</v>
      </c>
      <c r="C869" s="380">
        <v>660874096</v>
      </c>
      <c r="D869" s="380" t="s">
        <v>1084</v>
      </c>
      <c r="E869" s="380">
        <v>16572203190</v>
      </c>
      <c r="F869" s="380" t="s">
        <v>27</v>
      </c>
      <c r="G869" s="380">
        <v>1000</v>
      </c>
      <c r="H869" s="380">
        <v>17720254512</v>
      </c>
      <c r="I869" s="380" t="s">
        <v>253</v>
      </c>
      <c r="J869" s="387" t="s">
        <v>103</v>
      </c>
      <c r="K869" s="95" t="s">
        <v>254</v>
      </c>
      <c r="L869" s="378" t="s">
        <v>1083</v>
      </c>
      <c r="M869" s="87" t="s">
        <v>1894</v>
      </c>
      <c r="N869" s="6"/>
      <c r="O869" s="6"/>
      <c r="P869" s="6"/>
      <c r="Q869" s="6"/>
      <c r="R869" s="6"/>
      <c r="S869" s="6"/>
      <c r="T869" s="6"/>
    </row>
    <row r="870" ht="18" customHeight="1" spans="2:20">
      <c r="B870" s="379" t="s">
        <v>1093</v>
      </c>
      <c r="C870" s="380">
        <v>285333628</v>
      </c>
      <c r="D870" s="380" t="s">
        <v>1094</v>
      </c>
      <c r="E870" s="380">
        <v>16741725450</v>
      </c>
      <c r="F870" s="380" t="s">
        <v>27</v>
      </c>
      <c r="G870" s="380">
        <v>1000</v>
      </c>
      <c r="H870" s="380">
        <v>18327671812</v>
      </c>
      <c r="I870" s="380" t="s">
        <v>247</v>
      </c>
      <c r="J870" s="387" t="s">
        <v>103</v>
      </c>
      <c r="K870" s="95" t="s">
        <v>298</v>
      </c>
      <c r="L870" s="378" t="s">
        <v>1093</v>
      </c>
      <c r="M870" s="87" t="s">
        <v>1894</v>
      </c>
      <c r="N870" s="6"/>
      <c r="O870" s="6"/>
      <c r="P870" s="6"/>
      <c r="Q870" s="6"/>
      <c r="R870" s="6"/>
      <c r="S870" s="6"/>
      <c r="T870" s="6"/>
    </row>
    <row r="871" ht="18" customHeight="1" spans="2:20">
      <c r="B871" s="379" t="s">
        <v>1095</v>
      </c>
      <c r="C871" s="380">
        <v>864153631</v>
      </c>
      <c r="D871" s="380" t="s">
        <v>1096</v>
      </c>
      <c r="E871" s="380">
        <v>16741725528</v>
      </c>
      <c r="F871" s="380" t="s">
        <v>27</v>
      </c>
      <c r="G871" s="380">
        <v>1000</v>
      </c>
      <c r="H871" s="380">
        <v>18327671812</v>
      </c>
      <c r="I871" s="380" t="s">
        <v>247</v>
      </c>
      <c r="J871" s="387" t="s">
        <v>103</v>
      </c>
      <c r="K871" s="95" t="s">
        <v>298</v>
      </c>
      <c r="L871" s="378" t="s">
        <v>1095</v>
      </c>
      <c r="M871" s="87" t="s">
        <v>1894</v>
      </c>
      <c r="N871" s="6"/>
      <c r="O871" s="6"/>
      <c r="P871" s="6"/>
      <c r="Q871" s="6"/>
      <c r="R871" s="6"/>
      <c r="S871" s="6"/>
      <c r="T871" s="6"/>
    </row>
    <row r="872" ht="18" customHeight="1" spans="2:20">
      <c r="B872" s="379" t="s">
        <v>1097</v>
      </c>
      <c r="C872" s="380">
        <v>411710219</v>
      </c>
      <c r="D872" s="380" t="s">
        <v>1098</v>
      </c>
      <c r="E872" s="380">
        <v>16741725440</v>
      </c>
      <c r="F872" s="380" t="s">
        <v>27</v>
      </c>
      <c r="G872" s="380">
        <v>1000</v>
      </c>
      <c r="H872" s="380">
        <v>18327671812</v>
      </c>
      <c r="I872" s="380" t="s">
        <v>247</v>
      </c>
      <c r="J872" s="387" t="s">
        <v>29</v>
      </c>
      <c r="K872" s="95" t="s">
        <v>298</v>
      </c>
      <c r="L872" s="378" t="s">
        <v>1097</v>
      </c>
      <c r="M872" s="87" t="s">
        <v>1894</v>
      </c>
      <c r="N872" s="6"/>
      <c r="O872" s="6"/>
      <c r="P872" s="6"/>
      <c r="Q872" s="6"/>
      <c r="R872" s="6"/>
      <c r="S872" s="6"/>
      <c r="T872" s="6"/>
    </row>
    <row r="873" ht="18" customHeight="1" spans="2:20">
      <c r="B873" s="379" t="s">
        <v>1099</v>
      </c>
      <c r="C873" s="380">
        <v>111194945</v>
      </c>
      <c r="D873" s="380" t="s">
        <v>1100</v>
      </c>
      <c r="E873" s="380">
        <v>16741725441</v>
      </c>
      <c r="F873" s="380" t="s">
        <v>27</v>
      </c>
      <c r="G873" s="380">
        <v>1000</v>
      </c>
      <c r="H873" s="380">
        <v>18327671812</v>
      </c>
      <c r="I873" s="380" t="s">
        <v>247</v>
      </c>
      <c r="J873" s="387" t="s">
        <v>29</v>
      </c>
      <c r="K873" s="95" t="s">
        <v>298</v>
      </c>
      <c r="L873" s="378" t="s">
        <v>1099</v>
      </c>
      <c r="M873" s="87" t="s">
        <v>1894</v>
      </c>
      <c r="N873" s="6"/>
      <c r="O873" s="6"/>
      <c r="P873" s="6"/>
      <c r="Q873" s="6"/>
      <c r="R873" s="6"/>
      <c r="S873" s="6"/>
      <c r="T873" s="6"/>
    </row>
    <row r="874" ht="18" customHeight="1" spans="2:20">
      <c r="B874" s="379" t="s">
        <v>1101</v>
      </c>
      <c r="C874" s="380">
        <v>377949982</v>
      </c>
      <c r="D874" s="380" t="s">
        <v>1102</v>
      </c>
      <c r="E874" s="380">
        <v>16741725443</v>
      </c>
      <c r="F874" s="380" t="s">
        <v>27</v>
      </c>
      <c r="G874" s="380">
        <v>1000</v>
      </c>
      <c r="H874" s="380">
        <v>18327671812</v>
      </c>
      <c r="I874" s="380" t="s">
        <v>247</v>
      </c>
      <c r="J874" s="387" t="s">
        <v>29</v>
      </c>
      <c r="K874" s="95" t="s">
        <v>298</v>
      </c>
      <c r="L874" s="378" t="s">
        <v>1101</v>
      </c>
      <c r="M874" s="87" t="s">
        <v>1894</v>
      </c>
      <c r="N874" s="6"/>
      <c r="O874" s="6"/>
      <c r="P874" s="6"/>
      <c r="Q874" s="6"/>
      <c r="R874" s="6"/>
      <c r="S874" s="6"/>
      <c r="T874" s="6"/>
    </row>
    <row r="875" ht="18" customHeight="1" spans="2:20">
      <c r="B875" s="379" t="s">
        <v>1103</v>
      </c>
      <c r="C875" s="380">
        <v>480079074</v>
      </c>
      <c r="D875" s="380" t="s">
        <v>1104</v>
      </c>
      <c r="E875" s="380">
        <v>16741725508</v>
      </c>
      <c r="F875" s="380" t="s">
        <v>27</v>
      </c>
      <c r="G875" s="380">
        <v>1000</v>
      </c>
      <c r="H875" s="380">
        <v>18327671812</v>
      </c>
      <c r="I875" s="380" t="s">
        <v>247</v>
      </c>
      <c r="J875" s="387" t="s">
        <v>29</v>
      </c>
      <c r="K875" s="95" t="s">
        <v>298</v>
      </c>
      <c r="L875" s="378" t="s">
        <v>1103</v>
      </c>
      <c r="M875" s="87" t="s">
        <v>1894</v>
      </c>
      <c r="N875" s="6"/>
      <c r="O875" s="6"/>
      <c r="P875" s="6"/>
      <c r="Q875" s="6"/>
      <c r="R875" s="6"/>
      <c r="S875" s="6"/>
      <c r="T875" s="6"/>
    </row>
    <row r="876" ht="18" customHeight="1" spans="2:20">
      <c r="B876" s="379" t="s">
        <v>1105</v>
      </c>
      <c r="C876" s="380">
        <v>526621106</v>
      </c>
      <c r="D876" s="380" t="s">
        <v>1106</v>
      </c>
      <c r="E876" s="380">
        <v>16741725515</v>
      </c>
      <c r="F876" s="380" t="s">
        <v>27</v>
      </c>
      <c r="G876" s="380">
        <v>1000</v>
      </c>
      <c r="H876" s="380">
        <v>18327671812</v>
      </c>
      <c r="I876" s="380" t="s">
        <v>247</v>
      </c>
      <c r="J876" s="387" t="s">
        <v>29</v>
      </c>
      <c r="K876" s="95" t="s">
        <v>298</v>
      </c>
      <c r="L876" s="378" t="s">
        <v>1105</v>
      </c>
      <c r="M876" s="87" t="s">
        <v>1894</v>
      </c>
      <c r="N876" s="6"/>
      <c r="O876" s="6"/>
      <c r="P876" s="6"/>
      <c r="Q876" s="6"/>
      <c r="R876" s="6"/>
      <c r="S876" s="6"/>
      <c r="T876" s="6"/>
    </row>
    <row r="877" ht="18" customHeight="1" spans="2:20">
      <c r="B877" s="379" t="s">
        <v>1107</v>
      </c>
      <c r="C877" s="380">
        <v>372534493</v>
      </c>
      <c r="D877" s="380" t="s">
        <v>1108</v>
      </c>
      <c r="E877" s="380">
        <v>17136314547</v>
      </c>
      <c r="F877" s="380" t="s">
        <v>27</v>
      </c>
      <c r="G877" s="380">
        <v>1000</v>
      </c>
      <c r="H877" s="380">
        <v>18771691121</v>
      </c>
      <c r="I877" s="380" t="s">
        <v>258</v>
      </c>
      <c r="J877" s="387" t="s">
        <v>103</v>
      </c>
      <c r="K877" s="95" t="s">
        <v>259</v>
      </c>
      <c r="L877" s="378" t="s">
        <v>1107</v>
      </c>
      <c r="M877" s="87" t="s">
        <v>1894</v>
      </c>
      <c r="N877" s="6"/>
      <c r="O877" s="6"/>
      <c r="P877" s="6"/>
      <c r="Q877" s="6"/>
      <c r="R877" s="6"/>
      <c r="S877" s="6"/>
      <c r="T877" s="6"/>
    </row>
    <row r="878" ht="18" customHeight="1" spans="2:20">
      <c r="B878" s="379" t="s">
        <v>1109</v>
      </c>
      <c r="C878" s="380">
        <v>159861187</v>
      </c>
      <c r="D878" s="380" t="s">
        <v>1110</v>
      </c>
      <c r="E878" s="380">
        <v>17136314590</v>
      </c>
      <c r="F878" s="380" t="s">
        <v>27</v>
      </c>
      <c r="G878" s="380">
        <v>1000</v>
      </c>
      <c r="H878" s="380">
        <v>18771691121</v>
      </c>
      <c r="I878" s="380" t="s">
        <v>258</v>
      </c>
      <c r="J878" s="387" t="s">
        <v>103</v>
      </c>
      <c r="K878" s="95" t="s">
        <v>259</v>
      </c>
      <c r="L878" s="378" t="s">
        <v>1109</v>
      </c>
      <c r="M878" s="87" t="s">
        <v>1894</v>
      </c>
      <c r="N878" s="6"/>
      <c r="O878" s="6"/>
      <c r="P878" s="6"/>
      <c r="Q878" s="6"/>
      <c r="R878" s="6"/>
      <c r="S878" s="6"/>
      <c r="T878" s="6"/>
    </row>
    <row r="879" ht="18" customHeight="1" spans="2:20">
      <c r="B879" s="379" t="s">
        <v>1111</v>
      </c>
      <c r="C879" s="380">
        <v>812758053</v>
      </c>
      <c r="D879" s="380" t="s">
        <v>1112</v>
      </c>
      <c r="E879" s="380">
        <v>17136314597</v>
      </c>
      <c r="F879" s="380" t="s">
        <v>27</v>
      </c>
      <c r="G879" s="380">
        <v>1000</v>
      </c>
      <c r="H879" s="380">
        <v>18771691121</v>
      </c>
      <c r="I879" s="380" t="s">
        <v>258</v>
      </c>
      <c r="J879" s="387" t="s">
        <v>103</v>
      </c>
      <c r="K879" s="95" t="s">
        <v>259</v>
      </c>
      <c r="L879" s="378" t="s">
        <v>1111</v>
      </c>
      <c r="M879" s="87" t="s">
        <v>1898</v>
      </c>
      <c r="N879" s="6"/>
      <c r="O879" s="87"/>
      <c r="P879" s="6"/>
      <c r="Q879" s="6"/>
      <c r="R879" s="6"/>
      <c r="S879" s="6"/>
      <c r="T879" s="6"/>
    </row>
    <row r="880" ht="18" customHeight="1" spans="2:20">
      <c r="B880" s="379" t="s">
        <v>1124</v>
      </c>
      <c r="C880" s="380">
        <v>182170366</v>
      </c>
      <c r="D880" s="380" t="s">
        <v>1125</v>
      </c>
      <c r="E880" s="380">
        <v>16741725620</v>
      </c>
      <c r="F880" s="380" t="s">
        <v>27</v>
      </c>
      <c r="G880" s="380">
        <v>1000</v>
      </c>
      <c r="H880" s="380">
        <v>18771678907</v>
      </c>
      <c r="I880" s="380" t="s">
        <v>409</v>
      </c>
      <c r="J880" s="387" t="s">
        <v>109</v>
      </c>
      <c r="K880" s="95" t="s">
        <v>410</v>
      </c>
      <c r="L880" s="378" t="s">
        <v>1124</v>
      </c>
      <c r="M880" s="87" t="s">
        <v>1894</v>
      </c>
      <c r="N880" s="6"/>
      <c r="O880" s="6"/>
      <c r="P880" s="6"/>
      <c r="Q880" s="6"/>
      <c r="R880" s="6"/>
      <c r="S880" s="6"/>
      <c r="T880" s="6"/>
    </row>
    <row r="881" ht="18" customHeight="1" spans="2:20">
      <c r="B881" s="379" t="s">
        <v>1126</v>
      </c>
      <c r="C881" s="380">
        <v>239530679</v>
      </c>
      <c r="D881" s="380" t="s">
        <v>1127</v>
      </c>
      <c r="E881" s="380">
        <v>16741725619</v>
      </c>
      <c r="F881" s="380" t="s">
        <v>27</v>
      </c>
      <c r="G881" s="380">
        <v>1000</v>
      </c>
      <c r="H881" s="380">
        <v>18771678907</v>
      </c>
      <c r="I881" s="380" t="s">
        <v>409</v>
      </c>
      <c r="J881" s="387" t="s">
        <v>109</v>
      </c>
      <c r="K881" s="95" t="s">
        <v>410</v>
      </c>
      <c r="L881" s="378" t="s">
        <v>1126</v>
      </c>
      <c r="M881" s="87" t="s">
        <v>1894</v>
      </c>
      <c r="N881" s="6"/>
      <c r="O881" s="6"/>
      <c r="P881" s="6"/>
      <c r="Q881" s="6"/>
      <c r="R881" s="6"/>
      <c r="S881" s="6"/>
      <c r="T881" s="6"/>
    </row>
    <row r="882" ht="18" customHeight="1" spans="2:20">
      <c r="B882" s="379" t="s">
        <v>1128</v>
      </c>
      <c r="C882" s="380">
        <v>768496318</v>
      </c>
      <c r="D882" s="380" t="s">
        <v>1129</v>
      </c>
      <c r="E882" s="380">
        <v>16741725628</v>
      </c>
      <c r="F882" s="380" t="s">
        <v>27</v>
      </c>
      <c r="G882" s="380">
        <v>1000</v>
      </c>
      <c r="H882" s="380">
        <v>18771678907</v>
      </c>
      <c r="I882" s="380" t="s">
        <v>409</v>
      </c>
      <c r="J882" s="387" t="s">
        <v>29</v>
      </c>
      <c r="K882" s="95" t="s">
        <v>410</v>
      </c>
      <c r="L882" s="378" t="s">
        <v>1128</v>
      </c>
      <c r="M882" s="87" t="s">
        <v>1894</v>
      </c>
      <c r="N882" s="6"/>
      <c r="O882" s="6"/>
      <c r="P882" s="6"/>
      <c r="Q882" s="6"/>
      <c r="R882" s="6"/>
      <c r="S882" s="6"/>
      <c r="T882" s="6"/>
    </row>
    <row r="883" ht="18" customHeight="1" spans="2:20">
      <c r="B883" s="379" t="s">
        <v>1133</v>
      </c>
      <c r="C883" s="380">
        <v>593946766</v>
      </c>
      <c r="D883" s="380" t="s">
        <v>1134</v>
      </c>
      <c r="E883" s="380">
        <v>16741725631</v>
      </c>
      <c r="F883" s="380" t="s">
        <v>27</v>
      </c>
      <c r="G883" s="380">
        <v>1000</v>
      </c>
      <c r="H883" s="380">
        <v>18771678907</v>
      </c>
      <c r="I883" s="380" t="s">
        <v>409</v>
      </c>
      <c r="J883" s="387" t="s">
        <v>29</v>
      </c>
      <c r="K883" s="95" t="s">
        <v>410</v>
      </c>
      <c r="L883" s="378" t="s">
        <v>1133</v>
      </c>
      <c r="M883" s="87" t="s">
        <v>1894</v>
      </c>
      <c r="N883" s="6"/>
      <c r="O883" s="6"/>
      <c r="P883" s="6"/>
      <c r="Q883" s="6"/>
      <c r="R883" s="6"/>
      <c r="S883" s="6"/>
      <c r="T883" s="6"/>
    </row>
    <row r="884" ht="18" customHeight="1" spans="2:20">
      <c r="B884" s="379" t="s">
        <v>1135</v>
      </c>
      <c r="C884" s="380">
        <v>532040475</v>
      </c>
      <c r="D884" s="380" t="s">
        <v>1136</v>
      </c>
      <c r="E884" s="380">
        <v>16741725643</v>
      </c>
      <c r="F884" s="380" t="s">
        <v>27</v>
      </c>
      <c r="G884" s="380">
        <v>1000</v>
      </c>
      <c r="H884" s="380">
        <v>18771678907</v>
      </c>
      <c r="I884" s="380" t="s">
        <v>409</v>
      </c>
      <c r="J884" s="387" t="s">
        <v>29</v>
      </c>
      <c r="K884" s="95" t="s">
        <v>410</v>
      </c>
      <c r="L884" s="378" t="s">
        <v>1135</v>
      </c>
      <c r="M884" s="87" t="s">
        <v>1894</v>
      </c>
      <c r="N884" s="6"/>
      <c r="O884" s="6"/>
      <c r="P884" s="6"/>
      <c r="Q884" s="6"/>
      <c r="R884" s="6"/>
      <c r="S884" s="6"/>
      <c r="T884" s="6"/>
    </row>
    <row r="885" ht="18" customHeight="1" spans="2:20">
      <c r="B885" s="379" t="s">
        <v>1137</v>
      </c>
      <c r="C885" s="380">
        <v>853005178</v>
      </c>
      <c r="D885" s="380" t="s">
        <v>1138</v>
      </c>
      <c r="E885" s="380">
        <v>16741725641</v>
      </c>
      <c r="F885" s="380" t="s">
        <v>27</v>
      </c>
      <c r="G885" s="380">
        <v>1000</v>
      </c>
      <c r="H885" s="380">
        <v>18771678907</v>
      </c>
      <c r="I885" s="380" t="s">
        <v>409</v>
      </c>
      <c r="J885" s="387" t="s">
        <v>29</v>
      </c>
      <c r="K885" s="95" t="s">
        <v>410</v>
      </c>
      <c r="L885" s="378" t="s">
        <v>1137</v>
      </c>
      <c r="M885" s="87" t="s">
        <v>1894</v>
      </c>
      <c r="N885" s="6"/>
      <c r="O885" s="6"/>
      <c r="P885" s="6"/>
      <c r="Q885" s="6"/>
      <c r="R885" s="6"/>
      <c r="S885" s="6"/>
      <c r="T885" s="6"/>
    </row>
    <row r="886" ht="18" customHeight="1" spans="2:20">
      <c r="B886" s="379" t="s">
        <v>1139</v>
      </c>
      <c r="C886" s="380">
        <v>725364218</v>
      </c>
      <c r="D886" s="380" t="s">
        <v>1140</v>
      </c>
      <c r="E886" s="380">
        <v>16741725635</v>
      </c>
      <c r="F886" s="380" t="s">
        <v>27</v>
      </c>
      <c r="G886" s="380">
        <v>1000</v>
      </c>
      <c r="H886" s="380">
        <v>18771678907</v>
      </c>
      <c r="I886" s="380" t="s">
        <v>409</v>
      </c>
      <c r="J886" s="387" t="s">
        <v>29</v>
      </c>
      <c r="K886" s="95" t="s">
        <v>410</v>
      </c>
      <c r="L886" s="378" t="s">
        <v>1139</v>
      </c>
      <c r="M886" s="87" t="s">
        <v>1894</v>
      </c>
      <c r="N886" s="6"/>
      <c r="O886" s="6"/>
      <c r="P886" s="6"/>
      <c r="Q886" s="6"/>
      <c r="R886" s="6"/>
      <c r="S886" s="6"/>
      <c r="T886" s="6"/>
    </row>
    <row r="887" ht="18" customHeight="1" spans="2:20">
      <c r="B887" s="379" t="s">
        <v>1141</v>
      </c>
      <c r="C887" s="380" t="s">
        <v>1142</v>
      </c>
      <c r="D887" s="380" t="s">
        <v>1143</v>
      </c>
      <c r="E887" s="380">
        <v>16741725254</v>
      </c>
      <c r="F887" s="380" t="s">
        <v>27</v>
      </c>
      <c r="G887" s="380">
        <v>1000</v>
      </c>
      <c r="H887" s="380">
        <v>13545445297</v>
      </c>
      <c r="I887" s="380" t="s">
        <v>313</v>
      </c>
      <c r="J887" s="387" t="s">
        <v>285</v>
      </c>
      <c r="K887" s="95" t="s">
        <v>314</v>
      </c>
      <c r="L887" s="378" t="s">
        <v>1141</v>
      </c>
      <c r="M887" s="87" t="s">
        <v>1894</v>
      </c>
      <c r="N887" s="6"/>
      <c r="O887" s="6"/>
      <c r="P887" s="6"/>
      <c r="Q887" s="6"/>
      <c r="R887" s="6"/>
      <c r="S887" s="6"/>
      <c r="T887" s="6"/>
    </row>
    <row r="888" ht="18" customHeight="1" spans="2:20">
      <c r="B888" s="379" t="s">
        <v>1144</v>
      </c>
      <c r="C888" s="380" t="s">
        <v>1145</v>
      </c>
      <c r="D888" s="380" t="s">
        <v>1146</v>
      </c>
      <c r="E888" s="380">
        <v>16741725293</v>
      </c>
      <c r="F888" s="380" t="s">
        <v>27</v>
      </c>
      <c r="G888" s="380">
        <v>1000</v>
      </c>
      <c r="H888" s="380">
        <v>13545445297</v>
      </c>
      <c r="I888" s="380" t="s">
        <v>313</v>
      </c>
      <c r="J888" s="387" t="s">
        <v>285</v>
      </c>
      <c r="K888" s="95" t="s">
        <v>314</v>
      </c>
      <c r="L888" s="378" t="s">
        <v>1144</v>
      </c>
      <c r="M888" s="87" t="s">
        <v>1894</v>
      </c>
      <c r="N888" s="6"/>
      <c r="O888" s="6"/>
      <c r="P888" s="6"/>
      <c r="Q888" s="6"/>
      <c r="R888" s="6"/>
      <c r="S888" s="6"/>
      <c r="T888" s="6"/>
    </row>
    <row r="889" ht="18" customHeight="1" spans="2:20">
      <c r="B889" s="379" t="s">
        <v>1147</v>
      </c>
      <c r="C889" s="380">
        <v>707046447</v>
      </c>
      <c r="D889" s="380" t="s">
        <v>1148</v>
      </c>
      <c r="E889" s="380">
        <v>16741725247</v>
      </c>
      <c r="F889" s="380" t="s">
        <v>27</v>
      </c>
      <c r="G889" s="380">
        <v>1000</v>
      </c>
      <c r="H889" s="380">
        <v>13545445297</v>
      </c>
      <c r="I889" s="380" t="s">
        <v>313</v>
      </c>
      <c r="J889" s="387" t="s">
        <v>285</v>
      </c>
      <c r="K889" s="95" t="s">
        <v>314</v>
      </c>
      <c r="L889" s="378" t="s">
        <v>1147</v>
      </c>
      <c r="M889" s="87" t="s">
        <v>1894</v>
      </c>
      <c r="N889" s="6"/>
      <c r="O889" s="6"/>
      <c r="P889" s="6"/>
      <c r="Q889" s="6"/>
      <c r="R889" s="6"/>
      <c r="S889" s="6"/>
      <c r="T889" s="6"/>
    </row>
    <row r="890" ht="18" customHeight="1" spans="2:20">
      <c r="B890" s="379" t="s">
        <v>1073</v>
      </c>
      <c r="C890" s="380">
        <v>641497228</v>
      </c>
      <c r="D890" s="380" t="s">
        <v>1074</v>
      </c>
      <c r="E890" s="380">
        <v>16572203707</v>
      </c>
      <c r="F890" s="380" t="s">
        <v>27</v>
      </c>
      <c r="G890" s="380">
        <v>1000</v>
      </c>
      <c r="H890" s="380">
        <v>17720254512</v>
      </c>
      <c r="I890" s="380" t="s">
        <v>253</v>
      </c>
      <c r="J890" s="387" t="s">
        <v>294</v>
      </c>
      <c r="K890" s="95" t="s">
        <v>254</v>
      </c>
      <c r="L890" s="378" t="s">
        <v>1073</v>
      </c>
      <c r="M890" s="87" t="s">
        <v>1899</v>
      </c>
      <c r="N890" s="6"/>
      <c r="O890" s="6"/>
      <c r="P890" s="6"/>
      <c r="Q890" s="6"/>
      <c r="R890" s="6"/>
      <c r="S890" s="6"/>
      <c r="T890" s="6"/>
    </row>
    <row r="891" s="1" customFormat="1" ht="18" customHeight="1" spans="2:28">
      <c r="B891" s="5"/>
      <c r="C891" s="6"/>
      <c r="D891" s="6"/>
      <c r="E891" s="6"/>
      <c r="F891" s="6"/>
      <c r="G891" s="6"/>
      <c r="H891" s="6"/>
      <c r="I891" s="6"/>
      <c r="J891" s="6"/>
      <c r="K891" s="7"/>
      <c r="L891" s="8"/>
      <c r="M891" s="8"/>
      <c r="N891" s="8"/>
      <c r="O891" s="4"/>
      <c r="P891" s="4"/>
      <c r="Q891" s="4"/>
      <c r="R891" s="4"/>
      <c r="S891" s="4"/>
      <c r="T891" s="4"/>
      <c r="U891" s="4"/>
      <c r="V891" s="4"/>
      <c r="W891" s="4"/>
      <c r="X891" s="9"/>
      <c r="Y891" s="4"/>
      <c r="Z891" s="4"/>
      <c r="AA891" s="10"/>
      <c r="AB891" s="11"/>
    </row>
    <row r="892" s="1" customFormat="1" ht="18" customHeight="1" spans="2:28">
      <c r="B892" s="5"/>
      <c r="C892" s="6"/>
      <c r="D892" s="6"/>
      <c r="E892" s="6"/>
      <c r="F892" s="6"/>
      <c r="G892" s="6"/>
      <c r="H892" s="6"/>
      <c r="I892" s="6"/>
      <c r="J892" s="6"/>
      <c r="K892" s="7"/>
      <c r="L892" s="8"/>
      <c r="M892" s="8"/>
      <c r="N892" s="8"/>
      <c r="O892" s="4"/>
      <c r="P892" s="4"/>
      <c r="Q892" s="4"/>
      <c r="R892" s="4"/>
      <c r="S892" s="4"/>
      <c r="T892" s="4"/>
      <c r="U892" s="4"/>
      <c r="V892" s="4"/>
      <c r="W892" s="4"/>
      <c r="X892" s="9"/>
      <c r="Y892" s="4"/>
      <c r="Z892" s="4"/>
      <c r="AA892" s="10"/>
      <c r="AB892" s="11"/>
    </row>
    <row r="893" s="1" customFormat="1" ht="18" customHeight="1" spans="2:28">
      <c r="B893" s="5"/>
      <c r="C893" s="6"/>
      <c r="D893" s="6"/>
      <c r="E893" s="6"/>
      <c r="F893" s="6"/>
      <c r="G893" s="6"/>
      <c r="H893" s="6"/>
      <c r="I893" s="6"/>
      <c r="J893" s="6"/>
      <c r="K893" s="7"/>
      <c r="L893" s="8"/>
      <c r="M893" s="8"/>
      <c r="N893" s="8"/>
      <c r="O893" s="4"/>
      <c r="P893" s="4"/>
      <c r="Q893" s="4"/>
      <c r="R893" s="4"/>
      <c r="S893" s="4"/>
      <c r="T893" s="4"/>
      <c r="U893" s="4"/>
      <c r="V893" s="4"/>
      <c r="W893" s="4"/>
      <c r="X893" s="9"/>
      <c r="Y893" s="4"/>
      <c r="Z893" s="4"/>
      <c r="AA893" s="10"/>
      <c r="AB893" s="11"/>
    </row>
    <row r="894" s="1" customFormat="1" ht="18" customHeight="1" spans="2:28">
      <c r="B894" s="5"/>
      <c r="C894" s="6"/>
      <c r="D894" s="6"/>
      <c r="E894" s="6"/>
      <c r="F894" s="6"/>
      <c r="G894" s="6"/>
      <c r="H894" s="6"/>
      <c r="I894" s="6"/>
      <c r="J894" s="6"/>
      <c r="K894" s="7"/>
      <c r="L894" s="8"/>
      <c r="M894" s="8"/>
      <c r="N894" s="8"/>
      <c r="O894" s="4"/>
      <c r="P894" s="4"/>
      <c r="Q894" s="4"/>
      <c r="R894" s="4"/>
      <c r="S894" s="4"/>
      <c r="T894" s="4"/>
      <c r="U894" s="4"/>
      <c r="V894" s="4"/>
      <c r="W894" s="4"/>
      <c r="X894" s="9"/>
      <c r="Y894" s="4"/>
      <c r="Z894" s="4"/>
      <c r="AA894" s="10"/>
      <c r="AB894" s="11"/>
    </row>
    <row r="895" s="1" customFormat="1" ht="18" customHeight="1" spans="2:28">
      <c r="B895" s="5"/>
      <c r="C895" s="6"/>
      <c r="D895" s="6"/>
      <c r="E895" s="6"/>
      <c r="F895" s="6"/>
      <c r="G895" s="6"/>
      <c r="H895" s="6"/>
      <c r="I895" s="6"/>
      <c r="J895" s="6"/>
      <c r="K895" s="7"/>
      <c r="L895" s="8"/>
      <c r="M895" s="8"/>
      <c r="N895" s="8"/>
      <c r="O895" s="4"/>
      <c r="P895" s="4"/>
      <c r="Q895" s="4"/>
      <c r="R895" s="4"/>
      <c r="S895" s="4"/>
      <c r="T895" s="4"/>
      <c r="U895" s="4"/>
      <c r="V895" s="4"/>
      <c r="W895" s="4"/>
      <c r="X895" s="9"/>
      <c r="Y895" s="4"/>
      <c r="Z895" s="4"/>
      <c r="AA895" s="10"/>
      <c r="AB895" s="11"/>
    </row>
    <row r="896" s="1" customFormat="1" ht="18" customHeight="1" spans="2:28">
      <c r="B896" s="5"/>
      <c r="C896" s="6"/>
      <c r="D896" s="6"/>
      <c r="E896" s="6"/>
      <c r="F896" s="6"/>
      <c r="G896" s="6"/>
      <c r="H896" s="6"/>
      <c r="I896" s="6"/>
      <c r="J896" s="6"/>
      <c r="K896" s="7"/>
      <c r="L896" s="8"/>
      <c r="M896" s="8"/>
      <c r="N896" s="8"/>
      <c r="O896" s="4"/>
      <c r="P896" s="4"/>
      <c r="Q896" s="4"/>
      <c r="R896" s="4"/>
      <c r="S896" s="4"/>
      <c r="T896" s="4"/>
      <c r="U896" s="4"/>
      <c r="V896" s="4"/>
      <c r="W896" s="4"/>
      <c r="X896" s="9"/>
      <c r="Y896" s="4"/>
      <c r="Z896" s="4"/>
      <c r="AA896" s="10"/>
      <c r="AB896" s="11"/>
    </row>
    <row r="897" s="1" customFormat="1" ht="18" customHeight="1" spans="2:28">
      <c r="B897" s="5"/>
      <c r="C897" s="6"/>
      <c r="D897" s="6"/>
      <c r="E897" s="6"/>
      <c r="F897" s="6"/>
      <c r="G897" s="6"/>
      <c r="H897" s="6"/>
      <c r="I897" s="6"/>
      <c r="J897" s="6"/>
      <c r="K897" s="7"/>
      <c r="L897" s="8"/>
      <c r="M897" s="8"/>
      <c r="N897" s="8"/>
      <c r="O897" s="4"/>
      <c r="P897" s="4"/>
      <c r="Q897" s="4"/>
      <c r="R897" s="4"/>
      <c r="S897" s="4"/>
      <c r="T897" s="4"/>
      <c r="U897" s="4"/>
      <c r="V897" s="4"/>
      <c r="W897" s="4"/>
      <c r="X897" s="9"/>
      <c r="Y897" s="4"/>
      <c r="Z897" s="4"/>
      <c r="AA897" s="10"/>
      <c r="AB897" s="11"/>
    </row>
    <row r="898" s="1" customFormat="1" ht="18" customHeight="1" spans="2:28">
      <c r="B898" s="5"/>
      <c r="C898" s="6"/>
      <c r="D898" s="6"/>
      <c r="E898" s="6"/>
      <c r="F898" s="6"/>
      <c r="G898" s="6"/>
      <c r="H898" s="6"/>
      <c r="I898" s="6"/>
      <c r="J898" s="6"/>
      <c r="K898" s="7"/>
      <c r="L898" s="8"/>
      <c r="M898" s="8"/>
      <c r="N898" s="8"/>
      <c r="O898" s="4"/>
      <c r="P898" s="4"/>
      <c r="Q898" s="4"/>
      <c r="R898" s="4"/>
      <c r="S898" s="4"/>
      <c r="T898" s="4"/>
      <c r="U898" s="4"/>
      <c r="V898" s="4"/>
      <c r="W898" s="4"/>
      <c r="X898" s="9"/>
      <c r="Y898" s="4"/>
      <c r="Z898" s="4"/>
      <c r="AA898" s="10"/>
      <c r="AB898" s="11"/>
    </row>
    <row r="899" s="1" customFormat="1" ht="18" customHeight="1" spans="2:28">
      <c r="B899" s="5"/>
      <c r="C899" s="6"/>
      <c r="D899" s="6"/>
      <c r="E899" s="6"/>
      <c r="F899" s="6"/>
      <c r="G899" s="6"/>
      <c r="H899" s="6"/>
      <c r="I899" s="6"/>
      <c r="J899" s="6"/>
      <c r="K899" s="7"/>
      <c r="L899" s="8"/>
      <c r="M899" s="8"/>
      <c r="N899" s="8"/>
      <c r="O899" s="4"/>
      <c r="P899" s="4"/>
      <c r="Q899" s="4"/>
      <c r="R899" s="4"/>
      <c r="S899" s="4"/>
      <c r="T899" s="4"/>
      <c r="U899" s="4"/>
      <c r="V899" s="4"/>
      <c r="W899" s="4"/>
      <c r="X899" s="9"/>
      <c r="Y899" s="4"/>
      <c r="Z899" s="4"/>
      <c r="AA899" s="10"/>
      <c r="AB899" s="11"/>
    </row>
    <row r="900" s="1" customFormat="1" ht="18" customHeight="1" spans="2:28">
      <c r="B900" s="5"/>
      <c r="C900" s="6"/>
      <c r="D900" s="6"/>
      <c r="E900" s="6"/>
      <c r="F900" s="6"/>
      <c r="G900" s="6"/>
      <c r="H900" s="6"/>
      <c r="I900" s="6"/>
      <c r="J900" s="6"/>
      <c r="K900" s="7"/>
      <c r="L900" s="8"/>
      <c r="M900" s="8"/>
      <c r="N900" s="8"/>
      <c r="O900" s="4"/>
      <c r="P900" s="4"/>
      <c r="Q900" s="4"/>
      <c r="R900" s="4"/>
      <c r="S900" s="4"/>
      <c r="T900" s="4"/>
      <c r="U900" s="4"/>
      <c r="V900" s="4"/>
      <c r="W900" s="4"/>
      <c r="X900" s="9"/>
      <c r="Y900" s="4"/>
      <c r="Z900" s="4"/>
      <c r="AA900" s="10"/>
      <c r="AB900" s="11"/>
    </row>
    <row r="901" s="1" customFormat="1" ht="18" customHeight="1" spans="2:28">
      <c r="B901" s="5"/>
      <c r="C901" s="6"/>
      <c r="D901" s="6"/>
      <c r="E901" s="6"/>
      <c r="F901" s="6"/>
      <c r="G901" s="6"/>
      <c r="H901" s="6"/>
      <c r="I901" s="6"/>
      <c r="J901" s="6"/>
      <c r="K901" s="7"/>
      <c r="L901" s="8"/>
      <c r="M901" s="8"/>
      <c r="N901" s="8"/>
      <c r="O901" s="4"/>
      <c r="P901" s="4"/>
      <c r="Q901" s="4"/>
      <c r="R901" s="4"/>
      <c r="S901" s="4"/>
      <c r="T901" s="4"/>
      <c r="U901" s="4"/>
      <c r="V901" s="4"/>
      <c r="W901" s="4"/>
      <c r="X901" s="9"/>
      <c r="Y901" s="4"/>
      <c r="Z901" s="4"/>
      <c r="AA901" s="10"/>
      <c r="AB901" s="11"/>
    </row>
    <row r="902" s="1" customFormat="1" ht="18" customHeight="1" spans="2:28">
      <c r="B902" s="5"/>
      <c r="C902" s="6"/>
      <c r="D902" s="6"/>
      <c r="E902" s="6"/>
      <c r="F902" s="6"/>
      <c r="G902" s="6"/>
      <c r="H902" s="6"/>
      <c r="I902" s="6"/>
      <c r="J902" s="6"/>
      <c r="K902" s="7"/>
      <c r="L902" s="8"/>
      <c r="M902" s="8"/>
      <c r="N902" s="8"/>
      <c r="O902" s="4"/>
      <c r="P902" s="4"/>
      <c r="Q902" s="4"/>
      <c r="R902" s="4"/>
      <c r="S902" s="4"/>
      <c r="T902" s="4"/>
      <c r="U902" s="4"/>
      <c r="V902" s="4"/>
      <c r="W902" s="4"/>
      <c r="X902" s="9"/>
      <c r="Y902" s="4"/>
      <c r="Z902" s="4"/>
      <c r="AA902" s="10"/>
      <c r="AB902" s="11"/>
    </row>
    <row r="903" s="1" customFormat="1" ht="18" customHeight="1" spans="2:28">
      <c r="B903" s="5"/>
      <c r="C903" s="6"/>
      <c r="D903" s="6"/>
      <c r="E903" s="6"/>
      <c r="F903" s="6"/>
      <c r="G903" s="6"/>
      <c r="H903" s="6"/>
      <c r="I903" s="6"/>
      <c r="J903" s="6"/>
      <c r="K903" s="7"/>
      <c r="L903" s="8"/>
      <c r="M903" s="8"/>
      <c r="N903" s="8"/>
      <c r="O903" s="4"/>
      <c r="P903" s="4"/>
      <c r="Q903" s="4"/>
      <c r="R903" s="4"/>
      <c r="S903" s="4"/>
      <c r="T903" s="4"/>
      <c r="U903" s="4"/>
      <c r="V903" s="4"/>
      <c r="W903" s="4"/>
      <c r="X903" s="9"/>
      <c r="Y903" s="4"/>
      <c r="Z903" s="4"/>
      <c r="AA903" s="10"/>
      <c r="AB903" s="11"/>
    </row>
    <row r="904" s="1" customFormat="1" ht="18" customHeight="1" spans="2:28">
      <c r="B904" s="5"/>
      <c r="C904" s="6"/>
      <c r="D904" s="6"/>
      <c r="E904" s="6"/>
      <c r="F904" s="6"/>
      <c r="G904" s="6"/>
      <c r="H904" s="6"/>
      <c r="I904" s="6"/>
      <c r="J904" s="6"/>
      <c r="K904" s="7"/>
      <c r="L904" s="8"/>
      <c r="M904" s="8"/>
      <c r="N904" s="8"/>
      <c r="O904" s="4"/>
      <c r="P904" s="4"/>
      <c r="Q904" s="4"/>
      <c r="R904" s="4"/>
      <c r="S904" s="4"/>
      <c r="T904" s="4"/>
      <c r="U904" s="4"/>
      <c r="V904" s="4"/>
      <c r="W904" s="4"/>
      <c r="X904" s="9"/>
      <c r="Y904" s="4"/>
      <c r="Z904" s="4"/>
      <c r="AA904" s="10"/>
      <c r="AB904" s="11"/>
    </row>
    <row r="905" s="1" customFormat="1" ht="18" customHeight="1" spans="2:28">
      <c r="B905" s="5"/>
      <c r="C905" s="6"/>
      <c r="D905" s="6"/>
      <c r="E905" s="6"/>
      <c r="F905" s="6"/>
      <c r="G905" s="6"/>
      <c r="H905" s="6"/>
      <c r="I905" s="6"/>
      <c r="J905" s="6"/>
      <c r="K905" s="7"/>
      <c r="L905" s="8"/>
      <c r="M905" s="8"/>
      <c r="N905" s="8"/>
      <c r="O905" s="4"/>
      <c r="P905" s="4"/>
      <c r="Q905" s="4"/>
      <c r="R905" s="4"/>
      <c r="S905" s="4"/>
      <c r="T905" s="4"/>
      <c r="U905" s="4"/>
      <c r="V905" s="4"/>
      <c r="W905" s="4"/>
      <c r="X905" s="9"/>
      <c r="Y905" s="4"/>
      <c r="Z905" s="4"/>
      <c r="AA905" s="10"/>
      <c r="AB905" s="11"/>
    </row>
    <row r="906" s="1" customFormat="1" ht="18" customHeight="1" spans="2:28">
      <c r="B906" s="5"/>
      <c r="C906" s="6"/>
      <c r="D906" s="6"/>
      <c r="E906" s="6"/>
      <c r="F906" s="6"/>
      <c r="G906" s="6"/>
      <c r="H906" s="6"/>
      <c r="I906" s="6"/>
      <c r="J906" s="6"/>
      <c r="K906" s="7"/>
      <c r="L906" s="8"/>
      <c r="M906" s="8"/>
      <c r="N906" s="8"/>
      <c r="O906" s="4"/>
      <c r="P906" s="4"/>
      <c r="Q906" s="4"/>
      <c r="R906" s="4"/>
      <c r="S906" s="4"/>
      <c r="T906" s="4"/>
      <c r="U906" s="4"/>
      <c r="V906" s="4"/>
      <c r="W906" s="4"/>
      <c r="X906" s="9"/>
      <c r="Y906" s="4"/>
      <c r="Z906" s="4"/>
      <c r="AA906" s="10"/>
      <c r="AB906" s="11"/>
    </row>
    <row r="907" s="1" customFormat="1" ht="18" customHeight="1" spans="2:28">
      <c r="B907" s="5"/>
      <c r="C907" s="6"/>
      <c r="D907" s="6"/>
      <c r="E907" s="6"/>
      <c r="F907" s="6"/>
      <c r="G907" s="6"/>
      <c r="H907" s="6"/>
      <c r="I907" s="6"/>
      <c r="J907" s="6"/>
      <c r="K907" s="7"/>
      <c r="L907" s="8"/>
      <c r="M907" s="8"/>
      <c r="N907" s="8"/>
      <c r="O907" s="4"/>
      <c r="P907" s="4"/>
      <c r="Q907" s="4"/>
      <c r="R907" s="4"/>
      <c r="S907" s="4"/>
      <c r="T907" s="4"/>
      <c r="U907" s="4"/>
      <c r="V907" s="4"/>
      <c r="W907" s="4"/>
      <c r="X907" s="9"/>
      <c r="Y907" s="4"/>
      <c r="Z907" s="4"/>
      <c r="AA907" s="10"/>
      <c r="AB907" s="11"/>
    </row>
    <row r="908" s="1" customFormat="1" ht="18" customHeight="1" spans="2:28">
      <c r="B908" s="5"/>
      <c r="C908" s="6"/>
      <c r="D908" s="6"/>
      <c r="E908" s="6"/>
      <c r="F908" s="6"/>
      <c r="G908" s="6"/>
      <c r="H908" s="6"/>
      <c r="I908" s="6"/>
      <c r="J908" s="6"/>
      <c r="K908" s="7"/>
      <c r="L908" s="8"/>
      <c r="M908" s="8"/>
      <c r="N908" s="8"/>
      <c r="O908" s="4"/>
      <c r="P908" s="4"/>
      <c r="Q908" s="4"/>
      <c r="R908" s="4"/>
      <c r="S908" s="4"/>
      <c r="T908" s="4"/>
      <c r="U908" s="4"/>
      <c r="V908" s="4"/>
      <c r="W908" s="4"/>
      <c r="X908" s="9"/>
      <c r="Y908" s="4"/>
      <c r="Z908" s="4"/>
      <c r="AA908" s="10"/>
      <c r="AB908" s="11"/>
    </row>
    <row r="909" s="1" customFormat="1" ht="18" customHeight="1" spans="2:28">
      <c r="B909" s="5"/>
      <c r="C909" s="6"/>
      <c r="D909" s="6"/>
      <c r="E909" s="6"/>
      <c r="F909" s="6"/>
      <c r="G909" s="6"/>
      <c r="H909" s="6"/>
      <c r="I909" s="6"/>
      <c r="J909" s="6"/>
      <c r="K909" s="7"/>
      <c r="L909" s="8"/>
      <c r="M909" s="8"/>
      <c r="N909" s="8"/>
      <c r="O909" s="4"/>
      <c r="P909" s="4"/>
      <c r="Q909" s="4"/>
      <c r="R909" s="4"/>
      <c r="S909" s="4"/>
      <c r="T909" s="4"/>
      <c r="U909" s="4"/>
      <c r="V909" s="4"/>
      <c r="W909" s="4"/>
      <c r="X909" s="9"/>
      <c r="Y909" s="4"/>
      <c r="Z909" s="4"/>
      <c r="AA909" s="10"/>
      <c r="AB909" s="11"/>
    </row>
    <row r="910" s="1" customFormat="1" ht="18" customHeight="1" spans="2:28">
      <c r="B910" s="5"/>
      <c r="C910" s="6"/>
      <c r="D910" s="6"/>
      <c r="E910" s="6"/>
      <c r="F910" s="6"/>
      <c r="G910" s="6"/>
      <c r="H910" s="6"/>
      <c r="I910" s="6"/>
      <c r="J910" s="6"/>
      <c r="K910" s="7"/>
      <c r="L910" s="8"/>
      <c r="M910" s="8"/>
      <c r="N910" s="8"/>
      <c r="O910" s="4"/>
      <c r="P910" s="4"/>
      <c r="Q910" s="4"/>
      <c r="R910" s="4"/>
      <c r="S910" s="4"/>
      <c r="T910" s="4"/>
      <c r="U910" s="4"/>
      <c r="V910" s="4"/>
      <c r="W910" s="4"/>
      <c r="X910" s="9"/>
      <c r="Y910" s="4"/>
      <c r="Z910" s="4"/>
      <c r="AA910" s="10"/>
      <c r="AB910" s="11"/>
    </row>
    <row r="911" s="1" customFormat="1" ht="18" customHeight="1" spans="2:28">
      <c r="B911" s="5"/>
      <c r="C911" s="6"/>
      <c r="D911" s="6"/>
      <c r="E911" s="6"/>
      <c r="F911" s="6"/>
      <c r="G911" s="6"/>
      <c r="H911" s="6"/>
      <c r="I911" s="6"/>
      <c r="J911" s="6"/>
      <c r="K911" s="7"/>
      <c r="L911" s="8"/>
      <c r="M911" s="8"/>
      <c r="N911" s="8"/>
      <c r="O911" s="4"/>
      <c r="P911" s="4"/>
      <c r="Q911" s="4"/>
      <c r="R911" s="4"/>
      <c r="S911" s="4"/>
      <c r="T911" s="4"/>
      <c r="U911" s="4"/>
      <c r="V911" s="4"/>
      <c r="W911" s="4"/>
      <c r="X911" s="9"/>
      <c r="Y911" s="4"/>
      <c r="Z911" s="4"/>
      <c r="AA911" s="10"/>
      <c r="AB911" s="11"/>
    </row>
    <row r="912" s="1" customFormat="1" ht="18" customHeight="1" spans="2:28">
      <c r="B912" s="5"/>
      <c r="C912" s="6"/>
      <c r="D912" s="6"/>
      <c r="E912" s="6"/>
      <c r="F912" s="6"/>
      <c r="G912" s="6"/>
      <c r="H912" s="6"/>
      <c r="I912" s="6"/>
      <c r="J912" s="6"/>
      <c r="K912" s="7"/>
      <c r="L912" s="8"/>
      <c r="M912" s="8"/>
      <c r="N912" s="8"/>
      <c r="O912" s="4"/>
      <c r="P912" s="4"/>
      <c r="Q912" s="4"/>
      <c r="R912" s="4"/>
      <c r="S912" s="4"/>
      <c r="T912" s="4"/>
      <c r="U912" s="4"/>
      <c r="V912" s="4"/>
      <c r="W912" s="4"/>
      <c r="X912" s="9"/>
      <c r="Y912" s="4"/>
      <c r="Z912" s="4"/>
      <c r="AA912" s="10"/>
      <c r="AB912" s="11"/>
    </row>
    <row r="913" s="1" customFormat="1" ht="18" customHeight="1" spans="2:28">
      <c r="B913" s="5"/>
      <c r="C913" s="6"/>
      <c r="D913" s="6"/>
      <c r="E913" s="6"/>
      <c r="F913" s="6"/>
      <c r="G913" s="6"/>
      <c r="H913" s="6"/>
      <c r="I913" s="6"/>
      <c r="J913" s="6"/>
      <c r="K913" s="7"/>
      <c r="L913" s="8"/>
      <c r="M913" s="8"/>
      <c r="N913" s="8"/>
      <c r="O913" s="4"/>
      <c r="P913" s="4"/>
      <c r="Q913" s="4"/>
      <c r="R913" s="4"/>
      <c r="S913" s="4"/>
      <c r="T913" s="4"/>
      <c r="U913" s="4"/>
      <c r="V913" s="4"/>
      <c r="W913" s="4"/>
      <c r="X913" s="9"/>
      <c r="Y913" s="4"/>
      <c r="Z913" s="4"/>
      <c r="AA913" s="10"/>
      <c r="AB913" s="11"/>
    </row>
    <row r="914" s="1" customFormat="1" ht="18" customHeight="1" spans="2:28">
      <c r="B914" s="5"/>
      <c r="C914" s="6"/>
      <c r="D914" s="6"/>
      <c r="E914" s="6"/>
      <c r="F914" s="6"/>
      <c r="G914" s="6"/>
      <c r="H914" s="6"/>
      <c r="I914" s="6"/>
      <c r="J914" s="6"/>
      <c r="K914" s="7"/>
      <c r="L914" s="8"/>
      <c r="M914" s="8"/>
      <c r="N914" s="8"/>
      <c r="O914" s="4"/>
      <c r="P914" s="4"/>
      <c r="Q914" s="4"/>
      <c r="R914" s="4"/>
      <c r="S914" s="4"/>
      <c r="T914" s="4"/>
      <c r="U914" s="4"/>
      <c r="V914" s="4"/>
      <c r="W914" s="4"/>
      <c r="X914" s="9"/>
      <c r="Y914" s="4"/>
      <c r="Z914" s="4"/>
      <c r="AA914" s="10"/>
      <c r="AB914" s="11"/>
    </row>
    <row r="915" s="1" customFormat="1" ht="18" customHeight="1" spans="2:28">
      <c r="B915" s="5"/>
      <c r="C915" s="6"/>
      <c r="D915" s="6"/>
      <c r="E915" s="6"/>
      <c r="F915" s="6"/>
      <c r="G915" s="6"/>
      <c r="H915" s="6"/>
      <c r="I915" s="6"/>
      <c r="J915" s="6"/>
      <c r="K915" s="7"/>
      <c r="L915" s="8"/>
      <c r="M915" s="8"/>
      <c r="N915" s="8"/>
      <c r="O915" s="4"/>
      <c r="P915" s="4"/>
      <c r="Q915" s="4"/>
      <c r="R915" s="4"/>
      <c r="S915" s="4"/>
      <c r="T915" s="4"/>
      <c r="U915" s="4"/>
      <c r="V915" s="4"/>
      <c r="W915" s="4"/>
      <c r="X915" s="9"/>
      <c r="Y915" s="4"/>
      <c r="Z915" s="4"/>
      <c r="AA915" s="10"/>
      <c r="AB915" s="11"/>
    </row>
    <row r="916" s="1" customFormat="1" ht="18" customHeight="1" spans="2:28">
      <c r="B916" s="5"/>
      <c r="C916" s="6"/>
      <c r="D916" s="6"/>
      <c r="E916" s="6"/>
      <c r="F916" s="6"/>
      <c r="G916" s="6"/>
      <c r="H916" s="6"/>
      <c r="I916" s="6"/>
      <c r="J916" s="6"/>
      <c r="K916" s="7"/>
      <c r="L916" s="8"/>
      <c r="M916" s="8"/>
      <c r="N916" s="8"/>
      <c r="O916" s="4"/>
      <c r="P916" s="4"/>
      <c r="Q916" s="4"/>
      <c r="R916" s="4"/>
      <c r="S916" s="4"/>
      <c r="T916" s="4"/>
      <c r="U916" s="4"/>
      <c r="V916" s="4"/>
      <c r="W916" s="4"/>
      <c r="X916" s="9"/>
      <c r="Y916" s="4"/>
      <c r="Z916" s="4"/>
      <c r="AA916" s="10"/>
      <c r="AB916" s="11"/>
    </row>
    <row r="917" s="1" customFormat="1" ht="18" customHeight="1" spans="2:28">
      <c r="B917" s="5"/>
      <c r="C917" s="6"/>
      <c r="D917" s="6"/>
      <c r="E917" s="6"/>
      <c r="F917" s="6"/>
      <c r="G917" s="6"/>
      <c r="H917" s="6"/>
      <c r="I917" s="6"/>
      <c r="J917" s="6"/>
      <c r="K917" s="7"/>
      <c r="L917" s="8"/>
      <c r="M917" s="8"/>
      <c r="N917" s="8"/>
      <c r="O917" s="4"/>
      <c r="P917" s="4"/>
      <c r="Q917" s="4"/>
      <c r="R917" s="4"/>
      <c r="S917" s="4"/>
      <c r="T917" s="4"/>
      <c r="U917" s="4"/>
      <c r="V917" s="4"/>
      <c r="W917" s="4"/>
      <c r="X917" s="9"/>
      <c r="Y917" s="4"/>
      <c r="Z917" s="4"/>
      <c r="AA917" s="10"/>
      <c r="AB917" s="11"/>
    </row>
    <row r="918" s="1" customFormat="1" ht="18" customHeight="1" spans="2:28">
      <c r="B918" s="5"/>
      <c r="C918" s="6"/>
      <c r="D918" s="6"/>
      <c r="E918" s="6"/>
      <c r="F918" s="6"/>
      <c r="G918" s="6"/>
      <c r="H918" s="6"/>
      <c r="I918" s="6"/>
      <c r="J918" s="6"/>
      <c r="K918" s="7"/>
      <c r="L918" s="8"/>
      <c r="M918" s="8"/>
      <c r="N918" s="8"/>
      <c r="O918" s="4"/>
      <c r="P918" s="4"/>
      <c r="Q918" s="4"/>
      <c r="R918" s="4"/>
      <c r="S918" s="4"/>
      <c r="T918" s="4"/>
      <c r="U918" s="4"/>
      <c r="V918" s="4"/>
      <c r="W918" s="4"/>
      <c r="X918" s="9"/>
      <c r="Y918" s="4"/>
      <c r="Z918" s="4"/>
      <c r="AA918" s="10"/>
      <c r="AB918" s="11"/>
    </row>
    <row r="919" s="1" customFormat="1" ht="18" customHeight="1" spans="2:28">
      <c r="B919" s="5"/>
      <c r="C919" s="6"/>
      <c r="D919" s="6"/>
      <c r="E919" s="6"/>
      <c r="F919" s="6"/>
      <c r="G919" s="6"/>
      <c r="H919" s="6"/>
      <c r="I919" s="6"/>
      <c r="J919" s="6"/>
      <c r="K919" s="7"/>
      <c r="L919" s="8"/>
      <c r="M919" s="8"/>
      <c r="N919" s="8"/>
      <c r="O919" s="4"/>
      <c r="P919" s="4"/>
      <c r="Q919" s="4"/>
      <c r="R919" s="4"/>
      <c r="S919" s="4"/>
      <c r="T919" s="4"/>
      <c r="U919" s="4"/>
      <c r="V919" s="4"/>
      <c r="W919" s="4"/>
      <c r="X919" s="9"/>
      <c r="Y919" s="4"/>
      <c r="Z919" s="4"/>
      <c r="AA919" s="10"/>
      <c r="AB919" s="11"/>
    </row>
    <row r="920" s="1" customFormat="1" ht="18" customHeight="1" spans="2:28">
      <c r="B920" s="5"/>
      <c r="C920" s="6"/>
      <c r="D920" s="6"/>
      <c r="E920" s="6"/>
      <c r="F920" s="6"/>
      <c r="G920" s="6"/>
      <c r="H920" s="6"/>
      <c r="I920" s="6"/>
      <c r="J920" s="6"/>
      <c r="K920" s="7"/>
      <c r="L920" s="8"/>
      <c r="M920" s="8"/>
      <c r="N920" s="8"/>
      <c r="O920" s="4"/>
      <c r="P920" s="4"/>
      <c r="Q920" s="4"/>
      <c r="R920" s="4"/>
      <c r="S920" s="4"/>
      <c r="T920" s="4"/>
      <c r="U920" s="4"/>
      <c r="V920" s="4"/>
      <c r="W920" s="4"/>
      <c r="X920" s="9"/>
      <c r="Y920" s="4"/>
      <c r="Z920" s="4"/>
      <c r="AA920" s="10"/>
      <c r="AB920" s="11"/>
    </row>
    <row r="921" s="1" customFormat="1" ht="18" customHeight="1" spans="2:28">
      <c r="B921" s="5"/>
      <c r="C921" s="6"/>
      <c r="D921" s="6"/>
      <c r="E921" s="6"/>
      <c r="F921" s="6"/>
      <c r="G921" s="6"/>
      <c r="H921" s="6"/>
      <c r="I921" s="6"/>
      <c r="J921" s="6"/>
      <c r="K921" s="7"/>
      <c r="L921" s="8"/>
      <c r="M921" s="8"/>
      <c r="N921" s="8"/>
      <c r="O921" s="4"/>
      <c r="P921" s="4"/>
      <c r="Q921" s="4"/>
      <c r="R921" s="4"/>
      <c r="S921" s="4"/>
      <c r="T921" s="4"/>
      <c r="U921" s="4"/>
      <c r="V921" s="4"/>
      <c r="W921" s="4"/>
      <c r="X921" s="9"/>
      <c r="Y921" s="4"/>
      <c r="Z921" s="4"/>
      <c r="AA921" s="10"/>
      <c r="AB921" s="11"/>
    </row>
    <row r="922" s="1" customFormat="1" ht="18" customHeight="1" spans="2:28">
      <c r="B922" s="5"/>
      <c r="C922" s="6"/>
      <c r="D922" s="6"/>
      <c r="E922" s="6"/>
      <c r="F922" s="6"/>
      <c r="G922" s="6"/>
      <c r="H922" s="6"/>
      <c r="I922" s="6"/>
      <c r="J922" s="6"/>
      <c r="K922" s="7"/>
      <c r="L922" s="8"/>
      <c r="M922" s="8"/>
      <c r="N922" s="8"/>
      <c r="O922" s="4"/>
      <c r="P922" s="4"/>
      <c r="Q922" s="4"/>
      <c r="R922" s="4"/>
      <c r="S922" s="4"/>
      <c r="T922" s="4"/>
      <c r="U922" s="4"/>
      <c r="V922" s="4"/>
      <c r="W922" s="4"/>
      <c r="X922" s="9"/>
      <c r="Y922" s="4"/>
      <c r="Z922" s="4"/>
      <c r="AA922" s="10"/>
      <c r="AB922" s="11"/>
    </row>
    <row r="923" s="1" customFormat="1" ht="18" customHeight="1" spans="2:28">
      <c r="B923" s="5"/>
      <c r="C923" s="6"/>
      <c r="D923" s="6"/>
      <c r="E923" s="6"/>
      <c r="F923" s="6"/>
      <c r="G923" s="6"/>
      <c r="H923" s="6"/>
      <c r="I923" s="6"/>
      <c r="J923" s="6"/>
      <c r="K923" s="7"/>
      <c r="L923" s="8"/>
      <c r="M923" s="8"/>
      <c r="N923" s="8"/>
      <c r="O923" s="4"/>
      <c r="P923" s="4"/>
      <c r="Q923" s="4"/>
      <c r="R923" s="4"/>
      <c r="S923" s="4"/>
      <c r="T923" s="4"/>
      <c r="U923" s="4"/>
      <c r="V923" s="4"/>
      <c r="W923" s="4"/>
      <c r="X923" s="9"/>
      <c r="Y923" s="4"/>
      <c r="Z923" s="4"/>
      <c r="AA923" s="10"/>
      <c r="AB923" s="11"/>
    </row>
    <row r="924" s="1" customFormat="1" ht="18" customHeight="1" spans="2:28">
      <c r="B924" s="5"/>
      <c r="C924" s="6"/>
      <c r="D924" s="6"/>
      <c r="E924" s="6"/>
      <c r="F924" s="6"/>
      <c r="G924" s="6"/>
      <c r="H924" s="6"/>
      <c r="I924" s="6"/>
      <c r="J924" s="6"/>
      <c r="K924" s="7"/>
      <c r="L924" s="8"/>
      <c r="M924" s="8"/>
      <c r="N924" s="8"/>
      <c r="O924" s="4"/>
      <c r="P924" s="4"/>
      <c r="Q924" s="4"/>
      <c r="R924" s="4"/>
      <c r="S924" s="4"/>
      <c r="T924" s="4"/>
      <c r="U924" s="4"/>
      <c r="V924" s="4"/>
      <c r="W924" s="4"/>
      <c r="X924" s="9"/>
      <c r="Y924" s="4"/>
      <c r="Z924" s="4"/>
      <c r="AA924" s="10"/>
      <c r="AB924" s="11"/>
    </row>
    <row r="925" s="1" customFormat="1" ht="18" customHeight="1" spans="2:28">
      <c r="B925" s="5"/>
      <c r="C925" s="6"/>
      <c r="D925" s="6"/>
      <c r="E925" s="6"/>
      <c r="F925" s="6"/>
      <c r="G925" s="6"/>
      <c r="H925" s="6"/>
      <c r="I925" s="6"/>
      <c r="J925" s="6"/>
      <c r="K925" s="7"/>
      <c r="L925" s="8"/>
      <c r="M925" s="8"/>
      <c r="N925" s="8"/>
      <c r="O925" s="4"/>
      <c r="P925" s="4"/>
      <c r="Q925" s="4"/>
      <c r="R925" s="4"/>
      <c r="S925" s="4"/>
      <c r="T925" s="4"/>
      <c r="U925" s="4"/>
      <c r="V925" s="4"/>
      <c r="W925" s="4"/>
      <c r="X925" s="9"/>
      <c r="Y925" s="4"/>
      <c r="Z925" s="4"/>
      <c r="AA925" s="10"/>
      <c r="AB925" s="11"/>
    </row>
    <row r="926" s="1" customFormat="1" ht="18" customHeight="1" spans="2:28">
      <c r="B926" s="5"/>
      <c r="C926" s="6"/>
      <c r="D926" s="6"/>
      <c r="E926" s="6"/>
      <c r="F926" s="6"/>
      <c r="G926" s="6"/>
      <c r="H926" s="6"/>
      <c r="I926" s="6"/>
      <c r="J926" s="6"/>
      <c r="K926" s="7"/>
      <c r="L926" s="8"/>
      <c r="M926" s="8"/>
      <c r="N926" s="8"/>
      <c r="O926" s="4"/>
      <c r="P926" s="4"/>
      <c r="Q926" s="4"/>
      <c r="R926" s="4"/>
      <c r="S926" s="4"/>
      <c r="T926" s="4"/>
      <c r="U926" s="4"/>
      <c r="V926" s="4"/>
      <c r="W926" s="4"/>
      <c r="X926" s="9"/>
      <c r="Y926" s="4"/>
      <c r="Z926" s="4"/>
      <c r="AA926" s="10"/>
      <c r="AB926" s="11"/>
    </row>
    <row r="927" s="1" customFormat="1" ht="18" customHeight="1" spans="2:28">
      <c r="B927" s="5"/>
      <c r="C927" s="6"/>
      <c r="D927" s="6"/>
      <c r="E927" s="6"/>
      <c r="F927" s="6"/>
      <c r="G927" s="6"/>
      <c r="H927" s="6"/>
      <c r="I927" s="6"/>
      <c r="J927" s="6"/>
      <c r="K927" s="7"/>
      <c r="L927" s="8"/>
      <c r="M927" s="8"/>
      <c r="N927" s="8"/>
      <c r="O927" s="4"/>
      <c r="P927" s="4"/>
      <c r="Q927" s="4"/>
      <c r="R927" s="4"/>
      <c r="S927" s="4"/>
      <c r="T927" s="4"/>
      <c r="U927" s="4"/>
      <c r="V927" s="4"/>
      <c r="W927" s="4"/>
      <c r="X927" s="9"/>
      <c r="Y927" s="4"/>
      <c r="Z927" s="4"/>
      <c r="AA927" s="10"/>
      <c r="AB927" s="11"/>
    </row>
    <row r="928" s="1" customFormat="1" ht="18" customHeight="1" spans="2:28">
      <c r="B928" s="5"/>
      <c r="C928" s="6"/>
      <c r="D928" s="6"/>
      <c r="E928" s="6"/>
      <c r="F928" s="6"/>
      <c r="G928" s="6"/>
      <c r="H928" s="6"/>
      <c r="I928" s="6"/>
      <c r="J928" s="6"/>
      <c r="K928" s="7"/>
      <c r="L928" s="8"/>
      <c r="M928" s="8"/>
      <c r="N928" s="8"/>
      <c r="O928" s="4"/>
      <c r="P928" s="4"/>
      <c r="Q928" s="4"/>
      <c r="R928" s="4"/>
      <c r="S928" s="4"/>
      <c r="T928" s="4"/>
      <c r="U928" s="4"/>
      <c r="V928" s="4"/>
      <c r="W928" s="4"/>
      <c r="X928" s="9"/>
      <c r="Y928" s="4"/>
      <c r="Z928" s="4"/>
      <c r="AA928" s="10"/>
      <c r="AB928" s="11"/>
    </row>
    <row r="929" s="1" customFormat="1" ht="18" customHeight="1" spans="2:28">
      <c r="B929" s="5"/>
      <c r="C929" s="6"/>
      <c r="D929" s="6"/>
      <c r="E929" s="6"/>
      <c r="F929" s="6"/>
      <c r="G929" s="6"/>
      <c r="H929" s="6"/>
      <c r="I929" s="6"/>
      <c r="J929" s="6"/>
      <c r="K929" s="7"/>
      <c r="L929" s="8"/>
      <c r="M929" s="8"/>
      <c r="N929" s="8"/>
      <c r="O929" s="4"/>
      <c r="P929" s="4"/>
      <c r="Q929" s="4"/>
      <c r="R929" s="4"/>
      <c r="S929" s="4"/>
      <c r="T929" s="4"/>
      <c r="U929" s="4"/>
      <c r="V929" s="4"/>
      <c r="W929" s="4"/>
      <c r="X929" s="9"/>
      <c r="Y929" s="4"/>
      <c r="Z929" s="4"/>
      <c r="AA929" s="10"/>
      <c r="AB929" s="11"/>
    </row>
    <row r="930" s="1" customFormat="1" ht="18" customHeight="1" spans="2:28">
      <c r="B930" s="5"/>
      <c r="C930" s="6"/>
      <c r="D930" s="6"/>
      <c r="E930" s="6"/>
      <c r="F930" s="6"/>
      <c r="G930" s="6"/>
      <c r="H930" s="6"/>
      <c r="I930" s="6"/>
      <c r="J930" s="6"/>
      <c r="K930" s="7"/>
      <c r="L930" s="8"/>
      <c r="M930" s="8"/>
      <c r="N930" s="8"/>
      <c r="O930" s="4"/>
      <c r="P930" s="4"/>
      <c r="Q930" s="4"/>
      <c r="R930" s="4"/>
      <c r="S930" s="4"/>
      <c r="T930" s="4"/>
      <c r="U930" s="4"/>
      <c r="V930" s="4"/>
      <c r="W930" s="4"/>
      <c r="X930" s="9"/>
      <c r="Y930" s="4"/>
      <c r="Z930" s="4"/>
      <c r="AA930" s="10"/>
      <c r="AB930" s="11"/>
    </row>
    <row r="931" s="1" customFormat="1" ht="18" customHeight="1" spans="2:28">
      <c r="B931" s="5"/>
      <c r="C931" s="6"/>
      <c r="D931" s="6"/>
      <c r="E931" s="6"/>
      <c r="F931" s="6"/>
      <c r="G931" s="6"/>
      <c r="H931" s="6"/>
      <c r="I931" s="6"/>
      <c r="J931" s="6"/>
      <c r="K931" s="7"/>
      <c r="L931" s="8"/>
      <c r="M931" s="8"/>
      <c r="N931" s="8"/>
      <c r="O931" s="4"/>
      <c r="P931" s="4"/>
      <c r="Q931" s="4"/>
      <c r="R931" s="4"/>
      <c r="S931" s="4"/>
      <c r="T931" s="4"/>
      <c r="U931" s="4"/>
      <c r="V931" s="4"/>
      <c r="W931" s="4"/>
      <c r="X931" s="9"/>
      <c r="Y931" s="4"/>
      <c r="Z931" s="4"/>
      <c r="AA931" s="10"/>
      <c r="AB931" s="11"/>
    </row>
    <row r="932" s="1" customFormat="1" ht="18" customHeight="1" spans="2:28">
      <c r="B932" s="5"/>
      <c r="C932" s="6"/>
      <c r="D932" s="6"/>
      <c r="E932" s="6"/>
      <c r="F932" s="6"/>
      <c r="G932" s="6"/>
      <c r="H932" s="6"/>
      <c r="I932" s="6"/>
      <c r="J932" s="6"/>
      <c r="K932" s="7"/>
      <c r="L932" s="8"/>
      <c r="M932" s="8"/>
      <c r="N932" s="8"/>
      <c r="O932" s="4"/>
      <c r="P932" s="4"/>
      <c r="Q932" s="4"/>
      <c r="R932" s="4"/>
      <c r="S932" s="4"/>
      <c r="T932" s="4"/>
      <c r="U932" s="4"/>
      <c r="V932" s="4"/>
      <c r="W932" s="4"/>
      <c r="X932" s="9"/>
      <c r="Y932" s="4"/>
      <c r="Z932" s="4"/>
      <c r="AA932" s="10"/>
      <c r="AB932" s="11"/>
    </row>
    <row r="933" s="1" customFormat="1" ht="18" customHeight="1" spans="2:28">
      <c r="B933" s="5"/>
      <c r="C933" s="6"/>
      <c r="D933" s="6"/>
      <c r="E933" s="6"/>
      <c r="F933" s="6"/>
      <c r="G933" s="6"/>
      <c r="H933" s="6"/>
      <c r="I933" s="6"/>
      <c r="J933" s="6"/>
      <c r="K933" s="7"/>
      <c r="L933" s="8"/>
      <c r="M933" s="8"/>
      <c r="N933" s="8"/>
      <c r="O933" s="4"/>
      <c r="P933" s="4"/>
      <c r="Q933" s="4"/>
      <c r="R933" s="4"/>
      <c r="S933" s="4"/>
      <c r="T933" s="4"/>
      <c r="U933" s="4"/>
      <c r="V933" s="4"/>
      <c r="W933" s="4"/>
      <c r="X933" s="9"/>
      <c r="Y933" s="4"/>
      <c r="Z933" s="4"/>
      <c r="AA933" s="10"/>
      <c r="AB933" s="11"/>
    </row>
    <row r="934" s="1" customFormat="1" ht="18" customHeight="1" spans="2:28">
      <c r="B934" s="5"/>
      <c r="C934" s="6"/>
      <c r="D934" s="6"/>
      <c r="E934" s="6"/>
      <c r="F934" s="6"/>
      <c r="G934" s="6"/>
      <c r="H934" s="6"/>
      <c r="I934" s="6"/>
      <c r="J934" s="6"/>
      <c r="K934" s="7"/>
      <c r="L934" s="8"/>
      <c r="M934" s="8"/>
      <c r="N934" s="8"/>
      <c r="O934" s="4"/>
      <c r="P934" s="4"/>
      <c r="Q934" s="4"/>
      <c r="R934" s="4"/>
      <c r="S934" s="4"/>
      <c r="T934" s="4"/>
      <c r="U934" s="4"/>
      <c r="V934" s="4"/>
      <c r="W934" s="4"/>
      <c r="X934" s="9"/>
      <c r="Y934" s="4"/>
      <c r="Z934" s="4"/>
      <c r="AA934" s="10"/>
      <c r="AB934" s="11"/>
    </row>
    <row r="935" s="1" customFormat="1" ht="18" customHeight="1" spans="2:28">
      <c r="B935" s="5"/>
      <c r="C935" s="6"/>
      <c r="D935" s="6"/>
      <c r="E935" s="6"/>
      <c r="F935" s="6"/>
      <c r="G935" s="6"/>
      <c r="H935" s="6"/>
      <c r="I935" s="6"/>
      <c r="J935" s="6"/>
      <c r="K935" s="7"/>
      <c r="L935" s="8"/>
      <c r="M935" s="8"/>
      <c r="N935" s="8"/>
      <c r="O935" s="4"/>
      <c r="P935" s="4"/>
      <c r="Q935" s="4"/>
      <c r="R935" s="4"/>
      <c r="S935" s="4"/>
      <c r="T935" s="4"/>
      <c r="U935" s="4"/>
      <c r="V935" s="4"/>
      <c r="W935" s="4"/>
      <c r="X935" s="9"/>
      <c r="Y935" s="4"/>
      <c r="Z935" s="4"/>
      <c r="AA935" s="10"/>
      <c r="AB935" s="11"/>
    </row>
    <row r="936" s="1" customFormat="1" ht="18" customHeight="1" spans="2:28">
      <c r="B936" s="5"/>
      <c r="C936" s="6"/>
      <c r="D936" s="6"/>
      <c r="E936" s="6"/>
      <c r="F936" s="6"/>
      <c r="G936" s="6"/>
      <c r="H936" s="6"/>
      <c r="I936" s="6"/>
      <c r="J936" s="6"/>
      <c r="K936" s="7"/>
      <c r="L936" s="8"/>
      <c r="M936" s="8"/>
      <c r="N936" s="8"/>
      <c r="O936" s="4"/>
      <c r="P936" s="4"/>
      <c r="Q936" s="4"/>
      <c r="R936" s="4"/>
      <c r="S936" s="4"/>
      <c r="T936" s="4"/>
      <c r="U936" s="4"/>
      <c r="V936" s="4"/>
      <c r="W936" s="4"/>
      <c r="X936" s="9"/>
      <c r="Y936" s="4"/>
      <c r="Z936" s="4"/>
      <c r="AA936" s="10"/>
      <c r="AB936" s="11"/>
    </row>
    <row r="937" s="1" customFormat="1" ht="18" customHeight="1" spans="2:28">
      <c r="B937" s="5"/>
      <c r="C937" s="6"/>
      <c r="D937" s="6"/>
      <c r="E937" s="6"/>
      <c r="F937" s="6"/>
      <c r="G937" s="6"/>
      <c r="H937" s="6"/>
      <c r="I937" s="6"/>
      <c r="J937" s="6"/>
      <c r="K937" s="7"/>
      <c r="L937" s="8"/>
      <c r="M937" s="8"/>
      <c r="N937" s="8"/>
      <c r="O937" s="4"/>
      <c r="P937" s="4"/>
      <c r="Q937" s="4"/>
      <c r="R937" s="4"/>
      <c r="S937" s="4"/>
      <c r="T937" s="4"/>
      <c r="U937" s="4"/>
      <c r="V937" s="4"/>
      <c r="W937" s="4"/>
      <c r="X937" s="9"/>
      <c r="Y937" s="4"/>
      <c r="Z937" s="4"/>
      <c r="AA937" s="10"/>
      <c r="AB937" s="11"/>
    </row>
    <row r="938" s="1" customFormat="1" ht="18" customHeight="1" spans="2:28">
      <c r="B938" s="5"/>
      <c r="C938" s="6"/>
      <c r="D938" s="6"/>
      <c r="E938" s="6"/>
      <c r="F938" s="6"/>
      <c r="G938" s="6"/>
      <c r="H938" s="6"/>
      <c r="I938" s="6"/>
      <c r="J938" s="6"/>
      <c r="K938" s="7"/>
      <c r="L938" s="8"/>
      <c r="M938" s="8"/>
      <c r="N938" s="8"/>
      <c r="O938" s="4"/>
      <c r="P938" s="4"/>
      <c r="Q938" s="4"/>
      <c r="R938" s="4"/>
      <c r="S938" s="4"/>
      <c r="T938" s="4"/>
      <c r="U938" s="4"/>
      <c r="V938" s="4"/>
      <c r="W938" s="4"/>
      <c r="X938" s="9"/>
      <c r="Y938" s="4"/>
      <c r="Z938" s="4"/>
      <c r="AA938" s="10"/>
      <c r="AB938" s="11"/>
    </row>
    <row r="939" s="1" customFormat="1" ht="18" customHeight="1" spans="2:28">
      <c r="B939" s="5"/>
      <c r="C939" s="6"/>
      <c r="D939" s="6"/>
      <c r="E939" s="6"/>
      <c r="F939" s="6"/>
      <c r="G939" s="6"/>
      <c r="H939" s="6"/>
      <c r="I939" s="6"/>
      <c r="J939" s="6"/>
      <c r="K939" s="7"/>
      <c r="L939" s="8"/>
      <c r="M939" s="8"/>
      <c r="N939" s="8"/>
      <c r="O939" s="4"/>
      <c r="P939" s="4"/>
      <c r="Q939" s="4"/>
      <c r="R939" s="4"/>
      <c r="S939" s="4"/>
      <c r="T939" s="4"/>
      <c r="U939" s="4"/>
      <c r="V939" s="4"/>
      <c r="W939" s="4"/>
      <c r="X939" s="9"/>
      <c r="Y939" s="4"/>
      <c r="Z939" s="4"/>
      <c r="AA939" s="10"/>
      <c r="AB939" s="11"/>
    </row>
    <row r="940" s="1" customFormat="1" ht="18" customHeight="1" spans="2:28">
      <c r="B940" s="5"/>
      <c r="C940" s="6"/>
      <c r="D940" s="6"/>
      <c r="E940" s="6"/>
      <c r="F940" s="6"/>
      <c r="G940" s="6"/>
      <c r="H940" s="6"/>
      <c r="I940" s="6"/>
      <c r="J940" s="6"/>
      <c r="K940" s="7"/>
      <c r="L940" s="8"/>
      <c r="M940" s="8"/>
      <c r="N940" s="8"/>
      <c r="O940" s="4"/>
      <c r="P940" s="4"/>
      <c r="Q940" s="4"/>
      <c r="R940" s="4"/>
      <c r="S940" s="4"/>
      <c r="T940" s="4"/>
      <c r="U940" s="4"/>
      <c r="V940" s="4"/>
      <c r="W940" s="4"/>
      <c r="X940" s="9"/>
      <c r="Y940" s="4"/>
      <c r="Z940" s="4"/>
      <c r="AA940" s="10"/>
      <c r="AB940" s="11"/>
    </row>
    <row r="941" s="1" customFormat="1" ht="18" customHeight="1" spans="2:28">
      <c r="B941" s="5"/>
      <c r="C941" s="6"/>
      <c r="D941" s="6"/>
      <c r="E941" s="6"/>
      <c r="F941" s="6"/>
      <c r="G941" s="6"/>
      <c r="H941" s="6"/>
      <c r="I941" s="6"/>
      <c r="J941" s="6"/>
      <c r="K941" s="7"/>
      <c r="L941" s="8"/>
      <c r="M941" s="8"/>
      <c r="N941" s="8"/>
      <c r="O941" s="4"/>
      <c r="P941" s="4"/>
      <c r="Q941" s="4"/>
      <c r="R941" s="4"/>
      <c r="S941" s="4"/>
      <c r="T941" s="4"/>
      <c r="U941" s="4"/>
      <c r="V941" s="4"/>
      <c r="W941" s="4"/>
      <c r="X941" s="9"/>
      <c r="Y941" s="4"/>
      <c r="Z941" s="4"/>
      <c r="AA941" s="10"/>
      <c r="AB941" s="11"/>
    </row>
    <row r="942" s="1" customFormat="1" ht="18" customHeight="1" spans="2:28">
      <c r="B942" s="5"/>
      <c r="C942" s="6"/>
      <c r="D942" s="6"/>
      <c r="E942" s="6"/>
      <c r="F942" s="6"/>
      <c r="G942" s="6"/>
      <c r="H942" s="6"/>
      <c r="I942" s="6"/>
      <c r="J942" s="6"/>
      <c r="K942" s="7"/>
      <c r="L942" s="8"/>
      <c r="M942" s="8"/>
      <c r="N942" s="8"/>
      <c r="O942" s="4"/>
      <c r="P942" s="4"/>
      <c r="Q942" s="4"/>
      <c r="R942" s="4"/>
      <c r="S942" s="4"/>
      <c r="T942" s="4"/>
      <c r="U942" s="4"/>
      <c r="V942" s="4"/>
      <c r="W942" s="4"/>
      <c r="X942" s="9"/>
      <c r="Y942" s="4"/>
      <c r="Z942" s="4"/>
      <c r="AA942" s="10"/>
      <c r="AB942" s="11"/>
    </row>
    <row r="943" s="1" customFormat="1" ht="18" customHeight="1" spans="2:28">
      <c r="B943" s="5"/>
      <c r="C943" s="6"/>
      <c r="D943" s="6"/>
      <c r="E943" s="6"/>
      <c r="F943" s="6"/>
      <c r="G943" s="6"/>
      <c r="H943" s="6"/>
      <c r="I943" s="6"/>
      <c r="J943" s="6"/>
      <c r="K943" s="7"/>
      <c r="L943" s="8"/>
      <c r="M943" s="8"/>
      <c r="N943" s="8"/>
      <c r="O943" s="4"/>
      <c r="P943" s="4"/>
      <c r="Q943" s="4"/>
      <c r="R943" s="4"/>
      <c r="S943" s="4"/>
      <c r="T943" s="4"/>
      <c r="U943" s="4"/>
      <c r="V943" s="4"/>
      <c r="W943" s="4"/>
      <c r="X943" s="9"/>
      <c r="Y943" s="4"/>
      <c r="Z943" s="4"/>
      <c r="AA943" s="10"/>
      <c r="AB943" s="11"/>
    </row>
    <row r="944" s="1" customFormat="1" ht="18" customHeight="1" spans="2:28">
      <c r="B944" s="5"/>
      <c r="C944" s="6"/>
      <c r="D944" s="6"/>
      <c r="E944" s="6"/>
      <c r="F944" s="6"/>
      <c r="G944" s="6"/>
      <c r="H944" s="6"/>
      <c r="I944" s="6"/>
      <c r="J944" s="6"/>
      <c r="K944" s="7"/>
      <c r="L944" s="8"/>
      <c r="M944" s="8"/>
      <c r="N944" s="8"/>
      <c r="O944" s="4"/>
      <c r="P944" s="4"/>
      <c r="Q944" s="4"/>
      <c r="R944" s="4"/>
      <c r="S944" s="4"/>
      <c r="T944" s="4"/>
      <c r="U944" s="4"/>
      <c r="V944" s="4"/>
      <c r="W944" s="4"/>
      <c r="X944" s="9"/>
      <c r="Y944" s="4"/>
      <c r="Z944" s="4"/>
      <c r="AA944" s="10"/>
      <c r="AB944" s="11"/>
    </row>
    <row r="945" s="1" customFormat="1" ht="18" customHeight="1" spans="2:28">
      <c r="B945" s="5"/>
      <c r="C945" s="6"/>
      <c r="D945" s="6"/>
      <c r="E945" s="6"/>
      <c r="F945" s="6"/>
      <c r="G945" s="6"/>
      <c r="H945" s="6"/>
      <c r="I945" s="6"/>
      <c r="J945" s="6"/>
      <c r="K945" s="7"/>
      <c r="L945" s="8"/>
      <c r="M945" s="8"/>
      <c r="N945" s="8"/>
      <c r="O945" s="4"/>
      <c r="P945" s="4"/>
      <c r="Q945" s="4"/>
      <c r="R945" s="4"/>
      <c r="S945" s="4"/>
      <c r="T945" s="4"/>
      <c r="U945" s="4"/>
      <c r="V945" s="4"/>
      <c r="W945" s="4"/>
      <c r="X945" s="9"/>
      <c r="Y945" s="4"/>
      <c r="Z945" s="4"/>
      <c r="AA945" s="10"/>
      <c r="AB945" s="11"/>
    </row>
    <row r="946" s="1" customFormat="1" ht="18" customHeight="1" spans="2:28">
      <c r="B946" s="5"/>
      <c r="C946" s="6"/>
      <c r="D946" s="6"/>
      <c r="E946" s="6"/>
      <c r="F946" s="6"/>
      <c r="G946" s="6"/>
      <c r="H946" s="6"/>
      <c r="I946" s="6"/>
      <c r="J946" s="6"/>
      <c r="K946" s="7"/>
      <c r="L946" s="8"/>
      <c r="M946" s="8"/>
      <c r="N946" s="8"/>
      <c r="O946" s="4"/>
      <c r="P946" s="4"/>
      <c r="Q946" s="4"/>
      <c r="R946" s="4"/>
      <c r="S946" s="4"/>
      <c r="T946" s="4"/>
      <c r="U946" s="4"/>
      <c r="V946" s="4"/>
      <c r="W946" s="4"/>
      <c r="X946" s="9"/>
      <c r="Y946" s="4"/>
      <c r="Z946" s="4"/>
      <c r="AA946" s="10"/>
      <c r="AB946" s="11"/>
    </row>
    <row r="947" s="1" customFormat="1" ht="18" customHeight="1" spans="2:28">
      <c r="B947" s="5"/>
      <c r="C947" s="6"/>
      <c r="D947" s="6"/>
      <c r="E947" s="6"/>
      <c r="F947" s="6"/>
      <c r="G947" s="6"/>
      <c r="H947" s="6"/>
      <c r="I947" s="6"/>
      <c r="J947" s="6"/>
      <c r="K947" s="7"/>
      <c r="L947" s="8"/>
      <c r="M947" s="8"/>
      <c r="N947" s="8"/>
      <c r="O947" s="4"/>
      <c r="P947" s="4"/>
      <c r="Q947" s="4"/>
      <c r="R947" s="4"/>
      <c r="S947" s="4"/>
      <c r="T947" s="4"/>
      <c r="U947" s="4"/>
      <c r="V947" s="4"/>
      <c r="W947" s="4"/>
      <c r="X947" s="9"/>
      <c r="Y947" s="4"/>
      <c r="Z947" s="4"/>
      <c r="AA947" s="10"/>
      <c r="AB947" s="11"/>
    </row>
    <row r="948" s="1" customFormat="1" ht="18" customHeight="1" spans="2:28">
      <c r="B948" s="5"/>
      <c r="C948" s="6"/>
      <c r="D948" s="6"/>
      <c r="E948" s="6"/>
      <c r="F948" s="6"/>
      <c r="G948" s="6"/>
      <c r="H948" s="6"/>
      <c r="I948" s="6"/>
      <c r="J948" s="6"/>
      <c r="K948" s="7"/>
      <c r="L948" s="8"/>
      <c r="M948" s="8"/>
      <c r="N948" s="8"/>
      <c r="O948" s="4"/>
      <c r="P948" s="4"/>
      <c r="Q948" s="4"/>
      <c r="R948" s="4"/>
      <c r="S948" s="4"/>
      <c r="T948" s="4"/>
      <c r="U948" s="4"/>
      <c r="V948" s="4"/>
      <c r="W948" s="4"/>
      <c r="X948" s="9"/>
      <c r="Y948" s="4"/>
      <c r="Z948" s="4"/>
      <c r="AA948" s="10"/>
      <c r="AB948" s="11"/>
    </row>
    <row r="949" s="1" customFormat="1" ht="18" customHeight="1" spans="2:28">
      <c r="B949" s="5"/>
      <c r="C949" s="6"/>
      <c r="D949" s="6"/>
      <c r="E949" s="6"/>
      <c r="F949" s="6"/>
      <c r="G949" s="6"/>
      <c r="H949" s="6"/>
      <c r="I949" s="6"/>
      <c r="J949" s="6"/>
      <c r="K949" s="7"/>
      <c r="L949" s="8"/>
      <c r="M949" s="8"/>
      <c r="N949" s="8"/>
      <c r="O949" s="4"/>
      <c r="P949" s="4"/>
      <c r="Q949" s="4"/>
      <c r="R949" s="4"/>
      <c r="S949" s="4"/>
      <c r="T949" s="4"/>
      <c r="U949" s="4"/>
      <c r="V949" s="4"/>
      <c r="W949" s="4"/>
      <c r="X949" s="9"/>
      <c r="Y949" s="4"/>
      <c r="Z949" s="4"/>
      <c r="AA949" s="10"/>
      <c r="AB949" s="11"/>
    </row>
    <row r="950" s="1" customFormat="1" ht="18" customHeight="1" spans="2:28">
      <c r="B950" s="5"/>
      <c r="C950" s="6"/>
      <c r="D950" s="6"/>
      <c r="E950" s="6"/>
      <c r="F950" s="6"/>
      <c r="G950" s="6"/>
      <c r="H950" s="6"/>
      <c r="I950" s="6"/>
      <c r="J950" s="6"/>
      <c r="K950" s="7"/>
      <c r="L950" s="8"/>
      <c r="M950" s="8"/>
      <c r="N950" s="8"/>
      <c r="O950" s="4"/>
      <c r="P950" s="4"/>
      <c r="Q950" s="4"/>
      <c r="R950" s="4"/>
      <c r="S950" s="4"/>
      <c r="T950" s="4"/>
      <c r="U950" s="4"/>
      <c r="V950" s="4"/>
      <c r="W950" s="4"/>
      <c r="X950" s="9"/>
      <c r="Y950" s="4"/>
      <c r="Z950" s="4"/>
      <c r="AA950" s="10"/>
      <c r="AB950" s="11"/>
    </row>
    <row r="951" s="1" customFormat="1" ht="18" customHeight="1" spans="2:28">
      <c r="B951" s="5"/>
      <c r="C951" s="6"/>
      <c r="D951" s="6"/>
      <c r="E951" s="6"/>
      <c r="F951" s="6"/>
      <c r="G951" s="6"/>
      <c r="H951" s="6"/>
      <c r="I951" s="6"/>
      <c r="J951" s="6"/>
      <c r="K951" s="7"/>
      <c r="L951" s="8"/>
      <c r="M951" s="8"/>
      <c r="N951" s="8"/>
      <c r="O951" s="4"/>
      <c r="P951" s="4"/>
      <c r="Q951" s="4"/>
      <c r="R951" s="4"/>
      <c r="S951" s="4"/>
      <c r="T951" s="4"/>
      <c r="U951" s="4"/>
      <c r="V951" s="4"/>
      <c r="W951" s="4"/>
      <c r="X951" s="9"/>
      <c r="Y951" s="4"/>
      <c r="Z951" s="4"/>
      <c r="AA951" s="10"/>
      <c r="AB951" s="11"/>
    </row>
    <row r="952" s="1" customFormat="1" ht="18" customHeight="1" spans="2:28">
      <c r="B952" s="5"/>
      <c r="C952" s="6"/>
      <c r="D952" s="6"/>
      <c r="E952" s="6"/>
      <c r="F952" s="6"/>
      <c r="G952" s="6"/>
      <c r="H952" s="6"/>
      <c r="I952" s="6"/>
      <c r="J952" s="6"/>
      <c r="K952" s="7"/>
      <c r="L952" s="8"/>
      <c r="M952" s="8"/>
      <c r="N952" s="8"/>
      <c r="O952" s="4"/>
      <c r="P952" s="4"/>
      <c r="Q952" s="4"/>
      <c r="R952" s="4"/>
      <c r="S952" s="4"/>
      <c r="T952" s="4"/>
      <c r="U952" s="4"/>
      <c r="V952" s="4"/>
      <c r="W952" s="4"/>
      <c r="X952" s="9"/>
      <c r="Y952" s="4"/>
      <c r="Z952" s="4"/>
      <c r="AA952" s="10"/>
      <c r="AB952" s="11"/>
    </row>
    <row r="953" s="1" customFormat="1" ht="18" customHeight="1" spans="2:28">
      <c r="B953" s="5"/>
      <c r="C953" s="6"/>
      <c r="D953" s="6"/>
      <c r="E953" s="6"/>
      <c r="F953" s="6"/>
      <c r="G953" s="6"/>
      <c r="H953" s="6"/>
      <c r="I953" s="6"/>
      <c r="J953" s="6"/>
      <c r="K953" s="7"/>
      <c r="L953" s="8"/>
      <c r="M953" s="8"/>
      <c r="N953" s="8"/>
      <c r="O953" s="4"/>
      <c r="P953" s="4"/>
      <c r="Q953" s="4"/>
      <c r="R953" s="4"/>
      <c r="S953" s="4"/>
      <c r="T953" s="4"/>
      <c r="U953" s="4"/>
      <c r="V953" s="4"/>
      <c r="W953" s="4"/>
      <c r="X953" s="9"/>
      <c r="Y953" s="4"/>
      <c r="Z953" s="4"/>
      <c r="AA953" s="10"/>
      <c r="AB953" s="11"/>
    </row>
    <row r="954" s="1" customFormat="1" ht="18" customHeight="1" spans="2:28">
      <c r="B954" s="5"/>
      <c r="C954" s="6"/>
      <c r="D954" s="6"/>
      <c r="E954" s="6"/>
      <c r="F954" s="6"/>
      <c r="G954" s="6"/>
      <c r="H954" s="6"/>
      <c r="I954" s="6"/>
      <c r="J954" s="6"/>
      <c r="K954" s="7"/>
      <c r="L954" s="8"/>
      <c r="M954" s="8"/>
      <c r="N954" s="8"/>
      <c r="O954" s="4"/>
      <c r="P954" s="4"/>
      <c r="Q954" s="4"/>
      <c r="R954" s="4"/>
      <c r="S954" s="4"/>
      <c r="T954" s="4"/>
      <c r="U954" s="4"/>
      <c r="V954" s="4"/>
      <c r="W954" s="4"/>
      <c r="X954" s="9"/>
      <c r="Y954" s="4"/>
      <c r="Z954" s="4"/>
      <c r="AA954" s="10"/>
      <c r="AB954" s="11"/>
    </row>
    <row r="955" s="1" customFormat="1" ht="18" customHeight="1" spans="2:28">
      <c r="B955" s="5"/>
      <c r="C955" s="6"/>
      <c r="D955" s="6"/>
      <c r="E955" s="6"/>
      <c r="F955" s="6"/>
      <c r="G955" s="6"/>
      <c r="H955" s="6"/>
      <c r="I955" s="6"/>
      <c r="J955" s="6"/>
      <c r="K955" s="7"/>
      <c r="L955" s="8"/>
      <c r="M955" s="8"/>
      <c r="N955" s="8"/>
      <c r="O955" s="4"/>
      <c r="P955" s="4"/>
      <c r="Q955" s="4"/>
      <c r="R955" s="4"/>
      <c r="S955" s="4"/>
      <c r="T955" s="4"/>
      <c r="U955" s="4"/>
      <c r="V955" s="4"/>
      <c r="W955" s="4"/>
      <c r="X955" s="9"/>
      <c r="Y955" s="4"/>
      <c r="Z955" s="4"/>
      <c r="AA955" s="10"/>
      <c r="AB955" s="11"/>
    </row>
    <row r="956" s="1" customFormat="1" ht="18" customHeight="1" spans="2:28">
      <c r="B956" s="5"/>
      <c r="C956" s="6"/>
      <c r="D956" s="6"/>
      <c r="E956" s="6"/>
      <c r="F956" s="6"/>
      <c r="G956" s="6"/>
      <c r="H956" s="6"/>
      <c r="I956" s="6"/>
      <c r="J956" s="6"/>
      <c r="K956" s="7"/>
      <c r="L956" s="8"/>
      <c r="M956" s="8"/>
      <c r="N956" s="8"/>
      <c r="O956" s="4"/>
      <c r="P956" s="4"/>
      <c r="Q956" s="4"/>
      <c r="R956" s="4"/>
      <c r="S956" s="4"/>
      <c r="T956" s="4"/>
      <c r="U956" s="4"/>
      <c r="V956" s="4"/>
      <c r="W956" s="4"/>
      <c r="X956" s="9"/>
      <c r="Y956" s="4"/>
      <c r="Z956" s="4"/>
      <c r="AA956" s="10"/>
      <c r="AB956" s="11"/>
    </row>
    <row r="957" s="1" customFormat="1" ht="18" customHeight="1" spans="2:28">
      <c r="B957" s="5"/>
      <c r="C957" s="6"/>
      <c r="D957" s="6"/>
      <c r="E957" s="6"/>
      <c r="F957" s="6"/>
      <c r="G957" s="6"/>
      <c r="H957" s="6"/>
      <c r="I957" s="6"/>
      <c r="J957" s="6"/>
      <c r="K957" s="7"/>
      <c r="L957" s="8"/>
      <c r="M957" s="8"/>
      <c r="N957" s="8"/>
      <c r="O957" s="4"/>
      <c r="P957" s="4"/>
      <c r="Q957" s="4"/>
      <c r="R957" s="4"/>
      <c r="S957" s="4"/>
      <c r="T957" s="4"/>
      <c r="U957" s="4"/>
      <c r="V957" s="4"/>
      <c r="W957" s="4"/>
      <c r="X957" s="9"/>
      <c r="Y957" s="4"/>
      <c r="Z957" s="4"/>
      <c r="AA957" s="10"/>
      <c r="AB957" s="11"/>
    </row>
    <row r="958" s="1" customFormat="1" ht="18" customHeight="1" spans="2:28">
      <c r="B958" s="5"/>
      <c r="C958" s="6"/>
      <c r="D958" s="6"/>
      <c r="E958" s="6"/>
      <c r="F958" s="6"/>
      <c r="G958" s="6"/>
      <c r="H958" s="6"/>
      <c r="I958" s="6"/>
      <c r="J958" s="6"/>
      <c r="K958" s="7"/>
      <c r="L958" s="8"/>
      <c r="M958" s="8"/>
      <c r="N958" s="8"/>
      <c r="O958" s="4"/>
      <c r="P958" s="4"/>
      <c r="Q958" s="4"/>
      <c r="R958" s="4"/>
      <c r="S958" s="4"/>
      <c r="T958" s="4"/>
      <c r="U958" s="4"/>
      <c r="V958" s="4"/>
      <c r="W958" s="4"/>
      <c r="X958" s="9"/>
      <c r="Y958" s="4"/>
      <c r="Z958" s="4"/>
      <c r="AA958" s="10"/>
      <c r="AB958" s="11"/>
    </row>
    <row r="959" s="1" customFormat="1" ht="18" customHeight="1" spans="2:28">
      <c r="B959" s="5"/>
      <c r="C959" s="6"/>
      <c r="D959" s="6"/>
      <c r="E959" s="6"/>
      <c r="F959" s="6"/>
      <c r="G959" s="6"/>
      <c r="H959" s="6"/>
      <c r="I959" s="6"/>
      <c r="J959" s="6"/>
      <c r="K959" s="7"/>
      <c r="L959" s="8"/>
      <c r="M959" s="8"/>
      <c r="N959" s="8"/>
      <c r="O959" s="4"/>
      <c r="P959" s="4"/>
      <c r="Q959" s="4"/>
      <c r="R959" s="4"/>
      <c r="S959" s="4"/>
      <c r="T959" s="4"/>
      <c r="U959" s="4"/>
      <c r="V959" s="4"/>
      <c r="W959" s="4"/>
      <c r="X959" s="9"/>
      <c r="Y959" s="4"/>
      <c r="Z959" s="4"/>
      <c r="AA959" s="10"/>
      <c r="AB959" s="11"/>
    </row>
    <row r="960" s="1" customFormat="1" ht="18" customHeight="1" spans="2:28">
      <c r="B960" s="5"/>
      <c r="C960" s="6"/>
      <c r="D960" s="6"/>
      <c r="E960" s="6"/>
      <c r="F960" s="6"/>
      <c r="G960" s="6"/>
      <c r="H960" s="6"/>
      <c r="I960" s="6"/>
      <c r="J960" s="6"/>
      <c r="K960" s="7"/>
      <c r="L960" s="8"/>
      <c r="M960" s="8"/>
      <c r="N960" s="8"/>
      <c r="O960" s="4"/>
      <c r="P960" s="4"/>
      <c r="Q960" s="4"/>
      <c r="R960" s="4"/>
      <c r="S960" s="4"/>
      <c r="T960" s="4"/>
      <c r="U960" s="4"/>
      <c r="V960" s="4"/>
      <c r="W960" s="4"/>
      <c r="X960" s="9"/>
      <c r="Y960" s="4"/>
      <c r="Z960" s="4"/>
      <c r="AA960" s="10"/>
      <c r="AB960" s="11"/>
    </row>
    <row r="961" s="1" customFormat="1" ht="18" customHeight="1" spans="2:28">
      <c r="B961" s="5"/>
      <c r="C961" s="6"/>
      <c r="D961" s="6"/>
      <c r="E961" s="6"/>
      <c r="F961" s="6"/>
      <c r="G961" s="6"/>
      <c r="H961" s="6"/>
      <c r="I961" s="6"/>
      <c r="J961" s="6"/>
      <c r="K961" s="7"/>
      <c r="L961" s="8"/>
      <c r="M961" s="8"/>
      <c r="N961" s="8"/>
      <c r="O961" s="4"/>
      <c r="P961" s="4"/>
      <c r="Q961" s="4"/>
      <c r="R961" s="4"/>
      <c r="S961" s="4"/>
      <c r="T961" s="4"/>
      <c r="U961" s="4"/>
      <c r="V961" s="4"/>
      <c r="W961" s="4"/>
      <c r="X961" s="9"/>
      <c r="Y961" s="4"/>
      <c r="Z961" s="4"/>
      <c r="AA961" s="10"/>
      <c r="AB961" s="11"/>
    </row>
    <row r="962" s="1" customFormat="1" ht="18" customHeight="1" spans="2:28">
      <c r="B962" s="5"/>
      <c r="C962" s="6"/>
      <c r="D962" s="6"/>
      <c r="E962" s="6"/>
      <c r="F962" s="6"/>
      <c r="G962" s="6"/>
      <c r="H962" s="6"/>
      <c r="I962" s="6"/>
      <c r="J962" s="6"/>
      <c r="K962" s="7"/>
      <c r="L962" s="8"/>
      <c r="M962" s="8"/>
      <c r="N962" s="8"/>
      <c r="O962" s="4"/>
      <c r="P962" s="4"/>
      <c r="Q962" s="4"/>
      <c r="R962" s="4"/>
      <c r="S962" s="4"/>
      <c r="T962" s="4"/>
      <c r="U962" s="4"/>
      <c r="V962" s="4"/>
      <c r="W962" s="4"/>
      <c r="X962" s="9"/>
      <c r="Y962" s="4"/>
      <c r="Z962" s="4"/>
      <c r="AA962" s="10"/>
      <c r="AB962" s="11"/>
    </row>
    <row r="963" s="1" customFormat="1" ht="18" customHeight="1" spans="2:28">
      <c r="B963" s="5"/>
      <c r="C963" s="6"/>
      <c r="D963" s="6"/>
      <c r="E963" s="6"/>
      <c r="F963" s="6"/>
      <c r="G963" s="6"/>
      <c r="H963" s="6"/>
      <c r="I963" s="6"/>
      <c r="J963" s="6"/>
      <c r="K963" s="7"/>
      <c r="L963" s="8"/>
      <c r="M963" s="8"/>
      <c r="N963" s="8"/>
      <c r="O963" s="4"/>
      <c r="P963" s="4"/>
      <c r="Q963" s="4"/>
      <c r="R963" s="4"/>
      <c r="S963" s="4"/>
      <c r="T963" s="4"/>
      <c r="U963" s="4"/>
      <c r="V963" s="4"/>
      <c r="W963" s="4"/>
      <c r="X963" s="9"/>
      <c r="Y963" s="4"/>
      <c r="Z963" s="4"/>
      <c r="AA963" s="10"/>
      <c r="AB963" s="11"/>
    </row>
    <row r="964" s="1" customFormat="1" ht="18" customHeight="1" spans="2:28">
      <c r="B964" s="5"/>
      <c r="C964" s="6"/>
      <c r="D964" s="6"/>
      <c r="E964" s="6"/>
      <c r="F964" s="6"/>
      <c r="G964" s="6"/>
      <c r="H964" s="6"/>
      <c r="I964" s="6"/>
      <c r="J964" s="6"/>
      <c r="K964" s="7"/>
      <c r="L964" s="8"/>
      <c r="M964" s="8"/>
      <c r="N964" s="8"/>
      <c r="O964" s="4"/>
      <c r="P964" s="4"/>
      <c r="Q964" s="4"/>
      <c r="R964" s="4"/>
      <c r="S964" s="4"/>
      <c r="T964" s="4"/>
      <c r="U964" s="4"/>
      <c r="V964" s="4"/>
      <c r="W964" s="4"/>
      <c r="X964" s="9"/>
      <c r="Y964" s="4"/>
      <c r="Z964" s="4"/>
      <c r="AA964" s="10"/>
      <c r="AB964" s="11"/>
    </row>
    <row r="965" s="1" customFormat="1" ht="18" customHeight="1" spans="2:28">
      <c r="B965" s="5"/>
      <c r="C965" s="6"/>
      <c r="D965" s="6"/>
      <c r="E965" s="6"/>
      <c r="F965" s="6"/>
      <c r="G965" s="6"/>
      <c r="H965" s="6"/>
      <c r="I965" s="6"/>
      <c r="J965" s="6"/>
      <c r="K965" s="7"/>
      <c r="L965" s="8"/>
      <c r="M965" s="8"/>
      <c r="N965" s="8"/>
      <c r="O965" s="4"/>
      <c r="P965" s="4"/>
      <c r="Q965" s="4"/>
      <c r="R965" s="4"/>
      <c r="S965" s="4"/>
      <c r="T965" s="4"/>
      <c r="U965" s="4"/>
      <c r="V965" s="4"/>
      <c r="W965" s="4"/>
      <c r="X965" s="9"/>
      <c r="Y965" s="4"/>
      <c r="Z965" s="4"/>
      <c r="AA965" s="10"/>
      <c r="AB965" s="11"/>
    </row>
    <row r="966" s="1" customFormat="1" ht="18" customHeight="1" spans="2:28">
      <c r="B966" s="5"/>
      <c r="C966" s="6"/>
      <c r="D966" s="6"/>
      <c r="E966" s="6"/>
      <c r="F966" s="6"/>
      <c r="G966" s="6"/>
      <c r="H966" s="6"/>
      <c r="I966" s="6"/>
      <c r="J966" s="6"/>
      <c r="K966" s="7"/>
      <c r="L966" s="8"/>
      <c r="M966" s="8"/>
      <c r="N966" s="8"/>
      <c r="O966" s="4"/>
      <c r="P966" s="4"/>
      <c r="Q966" s="4"/>
      <c r="R966" s="4"/>
      <c r="S966" s="4"/>
      <c r="T966" s="4"/>
      <c r="U966" s="4"/>
      <c r="V966" s="4"/>
      <c r="W966" s="4"/>
      <c r="X966" s="9"/>
      <c r="Y966" s="4"/>
      <c r="Z966" s="4"/>
      <c r="AA966" s="10"/>
      <c r="AB966" s="11"/>
    </row>
    <row r="967" s="1" customFormat="1" ht="18" customHeight="1" spans="2:28">
      <c r="B967" s="5"/>
      <c r="C967" s="6"/>
      <c r="D967" s="6"/>
      <c r="E967" s="6"/>
      <c r="F967" s="6"/>
      <c r="G967" s="6"/>
      <c r="H967" s="6"/>
      <c r="I967" s="6"/>
      <c r="J967" s="6"/>
      <c r="K967" s="7"/>
      <c r="L967" s="8"/>
      <c r="M967" s="8"/>
      <c r="N967" s="8"/>
      <c r="O967" s="4"/>
      <c r="P967" s="4"/>
      <c r="Q967" s="4"/>
      <c r="R967" s="4"/>
      <c r="S967" s="4"/>
      <c r="T967" s="4"/>
      <c r="U967" s="4"/>
      <c r="V967" s="4"/>
      <c r="W967" s="4"/>
      <c r="X967" s="9"/>
      <c r="Y967" s="4"/>
      <c r="Z967" s="4"/>
      <c r="AA967" s="10"/>
      <c r="AB967" s="11"/>
    </row>
    <row r="968" s="1" customFormat="1" ht="18" customHeight="1" spans="2:28">
      <c r="B968" s="5"/>
      <c r="C968" s="6"/>
      <c r="D968" s="6"/>
      <c r="E968" s="6"/>
      <c r="F968" s="6"/>
      <c r="G968" s="6"/>
      <c r="H968" s="6"/>
      <c r="I968" s="6"/>
      <c r="J968" s="6"/>
      <c r="K968" s="7"/>
      <c r="L968" s="8"/>
      <c r="M968" s="8"/>
      <c r="N968" s="8"/>
      <c r="O968" s="4"/>
      <c r="P968" s="4"/>
      <c r="Q968" s="4"/>
      <c r="R968" s="4"/>
      <c r="S968" s="4"/>
      <c r="T968" s="4"/>
      <c r="U968" s="4"/>
      <c r="V968" s="4"/>
      <c r="W968" s="4"/>
      <c r="X968" s="9"/>
      <c r="Y968" s="4"/>
      <c r="Z968" s="4"/>
      <c r="AA968" s="10"/>
      <c r="AB968" s="11"/>
    </row>
    <row r="969" s="1" customFormat="1" ht="18" customHeight="1" spans="2:28">
      <c r="B969" s="5"/>
      <c r="C969" s="6"/>
      <c r="D969" s="6"/>
      <c r="E969" s="6"/>
      <c r="F969" s="6"/>
      <c r="G969" s="6"/>
      <c r="H969" s="6"/>
      <c r="I969" s="6"/>
      <c r="J969" s="6"/>
      <c r="K969" s="7"/>
      <c r="L969" s="8"/>
      <c r="M969" s="8"/>
      <c r="N969" s="8"/>
      <c r="O969" s="4"/>
      <c r="P969" s="4"/>
      <c r="Q969" s="4"/>
      <c r="R969" s="4"/>
      <c r="S969" s="4"/>
      <c r="T969" s="4"/>
      <c r="U969" s="4"/>
      <c r="V969" s="4"/>
      <c r="W969" s="4"/>
      <c r="X969" s="9"/>
      <c r="Y969" s="4"/>
      <c r="Z969" s="4"/>
      <c r="AA969" s="10"/>
      <c r="AB969" s="11"/>
    </row>
    <row r="970" s="1" customFormat="1" ht="18" customHeight="1" spans="2:28">
      <c r="B970" s="5"/>
      <c r="C970" s="6"/>
      <c r="D970" s="6"/>
      <c r="E970" s="6"/>
      <c r="F970" s="6"/>
      <c r="G970" s="6"/>
      <c r="H970" s="6"/>
      <c r="I970" s="6"/>
      <c r="J970" s="6"/>
      <c r="K970" s="7"/>
      <c r="L970" s="8"/>
      <c r="M970" s="8"/>
      <c r="N970" s="8"/>
      <c r="O970" s="4"/>
      <c r="P970" s="4"/>
      <c r="Q970" s="4"/>
      <c r="R970" s="4"/>
      <c r="S970" s="4"/>
      <c r="T970" s="4"/>
      <c r="U970" s="4"/>
      <c r="V970" s="4"/>
      <c r="W970" s="4"/>
      <c r="X970" s="9"/>
      <c r="Y970" s="4"/>
      <c r="Z970" s="4"/>
      <c r="AA970" s="10"/>
      <c r="AB970" s="11"/>
    </row>
    <row r="971" s="1" customFormat="1" ht="18" customHeight="1" spans="2:28">
      <c r="B971" s="5"/>
      <c r="C971" s="6"/>
      <c r="D971" s="6"/>
      <c r="E971" s="6"/>
      <c r="F971" s="6"/>
      <c r="G971" s="6"/>
      <c r="H971" s="6"/>
      <c r="I971" s="6"/>
      <c r="J971" s="6"/>
      <c r="K971" s="7"/>
      <c r="L971" s="8"/>
      <c r="M971" s="8"/>
      <c r="N971" s="8"/>
      <c r="O971" s="4"/>
      <c r="P971" s="4"/>
      <c r="Q971" s="4"/>
      <c r="R971" s="4"/>
      <c r="S971" s="4"/>
      <c r="T971" s="4"/>
      <c r="U971" s="4"/>
      <c r="V971" s="4"/>
      <c r="W971" s="4"/>
      <c r="X971" s="9"/>
      <c r="Y971" s="4"/>
      <c r="Z971" s="4"/>
      <c r="AA971" s="10"/>
      <c r="AB971" s="11"/>
    </row>
    <row r="972" s="1" customFormat="1" ht="18" customHeight="1" spans="2:28">
      <c r="B972" s="5"/>
      <c r="C972" s="6"/>
      <c r="D972" s="6"/>
      <c r="E972" s="6"/>
      <c r="F972" s="6"/>
      <c r="G972" s="6"/>
      <c r="H972" s="6"/>
      <c r="I972" s="6"/>
      <c r="J972" s="6"/>
      <c r="K972" s="7"/>
      <c r="L972" s="8"/>
      <c r="M972" s="8"/>
      <c r="N972" s="8"/>
      <c r="O972" s="4"/>
      <c r="P972" s="4"/>
      <c r="Q972" s="4"/>
      <c r="R972" s="4"/>
      <c r="S972" s="4"/>
      <c r="T972" s="4"/>
      <c r="U972" s="4"/>
      <c r="V972" s="4"/>
      <c r="W972" s="4"/>
      <c r="X972" s="9"/>
      <c r="Y972" s="4"/>
      <c r="Z972" s="4"/>
      <c r="AA972" s="10"/>
      <c r="AB972" s="11"/>
    </row>
    <row r="973" s="1" customFormat="1" ht="18" customHeight="1" spans="2:28">
      <c r="B973" s="5"/>
      <c r="C973" s="6"/>
      <c r="D973" s="6"/>
      <c r="E973" s="6"/>
      <c r="F973" s="6"/>
      <c r="G973" s="6"/>
      <c r="H973" s="6"/>
      <c r="I973" s="6"/>
      <c r="J973" s="6"/>
      <c r="K973" s="7"/>
      <c r="L973" s="8"/>
      <c r="M973" s="8"/>
      <c r="N973" s="8"/>
      <c r="O973" s="4"/>
      <c r="P973" s="4"/>
      <c r="Q973" s="4"/>
      <c r="R973" s="4"/>
      <c r="S973" s="4"/>
      <c r="T973" s="4"/>
      <c r="U973" s="4"/>
      <c r="V973" s="4"/>
      <c r="W973" s="4"/>
      <c r="X973" s="9"/>
      <c r="Y973" s="4"/>
      <c r="Z973" s="4"/>
      <c r="AA973" s="10"/>
      <c r="AB973" s="11"/>
    </row>
    <row r="974" s="1" customFormat="1" ht="18" customHeight="1" spans="2:28">
      <c r="B974" s="5"/>
      <c r="C974" s="6"/>
      <c r="D974" s="6"/>
      <c r="E974" s="6"/>
      <c r="F974" s="6"/>
      <c r="G974" s="6"/>
      <c r="H974" s="6"/>
      <c r="I974" s="6"/>
      <c r="J974" s="6"/>
      <c r="K974" s="7"/>
      <c r="L974" s="8"/>
      <c r="M974" s="8"/>
      <c r="N974" s="8"/>
      <c r="O974" s="4"/>
      <c r="P974" s="4"/>
      <c r="Q974" s="4"/>
      <c r="R974" s="4"/>
      <c r="S974" s="4"/>
      <c r="T974" s="4"/>
      <c r="U974" s="4"/>
      <c r="V974" s="4"/>
      <c r="W974" s="4"/>
      <c r="X974" s="9"/>
      <c r="Y974" s="4"/>
      <c r="Z974" s="4"/>
      <c r="AA974" s="10"/>
      <c r="AB974" s="11"/>
    </row>
    <row r="975" s="1" customFormat="1" ht="18" customHeight="1" spans="2:28">
      <c r="B975" s="5"/>
      <c r="C975" s="6"/>
      <c r="D975" s="6"/>
      <c r="E975" s="6"/>
      <c r="F975" s="6"/>
      <c r="G975" s="6"/>
      <c r="H975" s="6"/>
      <c r="I975" s="6"/>
      <c r="J975" s="6"/>
      <c r="K975" s="7"/>
      <c r="L975" s="8"/>
      <c r="M975" s="8"/>
      <c r="N975" s="8"/>
      <c r="O975" s="4"/>
      <c r="P975" s="4"/>
      <c r="Q975" s="4"/>
      <c r="R975" s="4"/>
      <c r="S975" s="4"/>
      <c r="T975" s="4"/>
      <c r="U975" s="4"/>
      <c r="V975" s="4"/>
      <c r="W975" s="4"/>
      <c r="X975" s="9"/>
      <c r="Y975" s="4"/>
      <c r="Z975" s="4"/>
      <c r="AA975" s="10"/>
      <c r="AB975" s="11"/>
    </row>
    <row r="976" s="1" customFormat="1" ht="18" customHeight="1" spans="2:28">
      <c r="B976" s="5"/>
      <c r="C976" s="6"/>
      <c r="D976" s="6"/>
      <c r="E976" s="6"/>
      <c r="F976" s="6"/>
      <c r="G976" s="6"/>
      <c r="H976" s="6"/>
      <c r="I976" s="6"/>
      <c r="J976" s="6"/>
      <c r="K976" s="7"/>
      <c r="L976" s="8"/>
      <c r="M976" s="8"/>
      <c r="N976" s="8"/>
      <c r="O976" s="4"/>
      <c r="P976" s="4"/>
      <c r="Q976" s="4"/>
      <c r="R976" s="4"/>
      <c r="S976" s="4"/>
      <c r="T976" s="4"/>
      <c r="U976" s="4"/>
      <c r="V976" s="4"/>
      <c r="W976" s="4"/>
      <c r="X976" s="9"/>
      <c r="Y976" s="4"/>
      <c r="Z976" s="4"/>
      <c r="AA976" s="10"/>
      <c r="AB976" s="11"/>
    </row>
    <row r="977" s="1" customFormat="1" ht="18" customHeight="1" spans="2:28">
      <c r="B977" s="5"/>
      <c r="C977" s="6"/>
      <c r="D977" s="6"/>
      <c r="E977" s="6"/>
      <c r="F977" s="6"/>
      <c r="G977" s="6"/>
      <c r="H977" s="6"/>
      <c r="I977" s="6"/>
      <c r="J977" s="6"/>
      <c r="K977" s="7"/>
      <c r="L977" s="8"/>
      <c r="M977" s="8"/>
      <c r="N977" s="8"/>
      <c r="O977" s="4"/>
      <c r="P977" s="4"/>
      <c r="Q977" s="4"/>
      <c r="R977" s="4"/>
      <c r="S977" s="4"/>
      <c r="T977" s="4"/>
      <c r="U977" s="4"/>
      <c r="V977" s="4"/>
      <c r="W977" s="4"/>
      <c r="X977" s="9"/>
      <c r="Y977" s="4"/>
      <c r="Z977" s="4"/>
      <c r="AA977" s="10"/>
      <c r="AB977" s="11"/>
    </row>
    <row r="978" s="1" customFormat="1" ht="18" customHeight="1" spans="2:28">
      <c r="B978" s="5"/>
      <c r="C978" s="6"/>
      <c r="D978" s="6"/>
      <c r="E978" s="6"/>
      <c r="F978" s="6"/>
      <c r="G978" s="6"/>
      <c r="H978" s="6"/>
      <c r="I978" s="6"/>
      <c r="J978" s="6"/>
      <c r="K978" s="7"/>
      <c r="L978" s="8"/>
      <c r="M978" s="8"/>
      <c r="N978" s="8"/>
      <c r="O978" s="4"/>
      <c r="P978" s="4"/>
      <c r="Q978" s="4"/>
      <c r="R978" s="4"/>
      <c r="S978" s="4"/>
      <c r="T978" s="4"/>
      <c r="U978" s="4"/>
      <c r="V978" s="4"/>
      <c r="W978" s="4"/>
      <c r="X978" s="9"/>
      <c r="Y978" s="4"/>
      <c r="Z978" s="4"/>
      <c r="AA978" s="10"/>
      <c r="AB978" s="11"/>
    </row>
    <row r="979" s="1" customFormat="1" ht="18" customHeight="1" spans="2:28">
      <c r="B979" s="5"/>
      <c r="C979" s="6"/>
      <c r="D979" s="6"/>
      <c r="E979" s="6"/>
      <c r="F979" s="6"/>
      <c r="G979" s="6"/>
      <c r="H979" s="6"/>
      <c r="I979" s="6"/>
      <c r="J979" s="6"/>
      <c r="K979" s="7"/>
      <c r="L979" s="8"/>
      <c r="M979" s="8"/>
      <c r="N979" s="8"/>
      <c r="O979" s="4"/>
      <c r="P979" s="4"/>
      <c r="Q979" s="4"/>
      <c r="R979" s="4"/>
      <c r="S979" s="4"/>
      <c r="T979" s="4"/>
      <c r="U979" s="4"/>
      <c r="V979" s="4"/>
      <c r="W979" s="4"/>
      <c r="X979" s="9"/>
      <c r="Y979" s="4"/>
      <c r="Z979" s="4"/>
      <c r="AA979" s="10"/>
      <c r="AB979" s="11"/>
    </row>
    <row r="980" s="1" customFormat="1" ht="18" customHeight="1" spans="2:28">
      <c r="B980" s="5"/>
      <c r="C980" s="6"/>
      <c r="D980" s="6"/>
      <c r="E980" s="6"/>
      <c r="F980" s="6"/>
      <c r="G980" s="6"/>
      <c r="H980" s="6"/>
      <c r="I980" s="6"/>
      <c r="J980" s="6"/>
      <c r="K980" s="7"/>
      <c r="L980" s="8"/>
      <c r="M980" s="8"/>
      <c r="N980" s="8"/>
      <c r="O980" s="4"/>
      <c r="P980" s="4"/>
      <c r="Q980" s="4"/>
      <c r="R980" s="4"/>
      <c r="S980" s="4"/>
      <c r="T980" s="4"/>
      <c r="U980" s="4"/>
      <c r="V980" s="4"/>
      <c r="W980" s="4"/>
      <c r="X980" s="9"/>
      <c r="Y980" s="4"/>
      <c r="Z980" s="4"/>
      <c r="AA980" s="10"/>
      <c r="AB980" s="11"/>
    </row>
    <row r="981" s="1" customFormat="1" ht="18" customHeight="1" spans="2:28">
      <c r="B981" s="5"/>
      <c r="C981" s="6"/>
      <c r="D981" s="6"/>
      <c r="E981" s="6"/>
      <c r="F981" s="6"/>
      <c r="G981" s="6"/>
      <c r="H981" s="6"/>
      <c r="I981" s="6"/>
      <c r="J981" s="6"/>
      <c r="K981" s="7"/>
      <c r="L981" s="8"/>
      <c r="M981" s="8"/>
      <c r="N981" s="8"/>
      <c r="O981" s="4"/>
      <c r="P981" s="4"/>
      <c r="Q981" s="4"/>
      <c r="R981" s="4"/>
      <c r="S981" s="4"/>
      <c r="T981" s="4"/>
      <c r="U981" s="4"/>
      <c r="V981" s="4"/>
      <c r="W981" s="4"/>
      <c r="X981" s="9"/>
      <c r="Y981" s="4"/>
      <c r="Z981" s="4"/>
      <c r="AA981" s="10"/>
      <c r="AB981" s="11"/>
    </row>
    <row r="982" s="1" customFormat="1" ht="18" customHeight="1" spans="2:28">
      <c r="B982" s="5"/>
      <c r="C982" s="6"/>
      <c r="D982" s="6"/>
      <c r="E982" s="6"/>
      <c r="F982" s="6"/>
      <c r="G982" s="6"/>
      <c r="H982" s="6"/>
      <c r="I982" s="6"/>
      <c r="J982" s="6"/>
      <c r="K982" s="7"/>
      <c r="L982" s="8"/>
      <c r="M982" s="8"/>
      <c r="N982" s="8"/>
      <c r="O982" s="4"/>
      <c r="P982" s="4"/>
      <c r="Q982" s="4"/>
      <c r="R982" s="4"/>
      <c r="S982" s="4"/>
      <c r="T982" s="4"/>
      <c r="U982" s="4"/>
      <c r="V982" s="4"/>
      <c r="W982" s="4"/>
      <c r="X982" s="9"/>
      <c r="Y982" s="4"/>
      <c r="Z982" s="4"/>
      <c r="AA982" s="10"/>
      <c r="AB982" s="11"/>
    </row>
    <row r="983" s="1" customFormat="1" ht="18" customHeight="1" spans="2:28">
      <c r="B983" s="5"/>
      <c r="C983" s="6"/>
      <c r="D983" s="6"/>
      <c r="E983" s="6"/>
      <c r="F983" s="6"/>
      <c r="G983" s="6"/>
      <c r="H983" s="6"/>
      <c r="I983" s="6"/>
      <c r="J983" s="6"/>
      <c r="K983" s="7"/>
      <c r="L983" s="8"/>
      <c r="M983" s="8"/>
      <c r="N983" s="8"/>
      <c r="O983" s="4"/>
      <c r="P983" s="4"/>
      <c r="Q983" s="4"/>
      <c r="R983" s="4"/>
      <c r="S983" s="4"/>
      <c r="T983" s="4"/>
      <c r="U983" s="4"/>
      <c r="V983" s="4"/>
      <c r="W983" s="4"/>
      <c r="X983" s="9"/>
      <c r="Y983" s="4"/>
      <c r="Z983" s="4"/>
      <c r="AA983" s="10"/>
      <c r="AB983" s="11"/>
    </row>
    <row r="984" s="1" customFormat="1" ht="18" customHeight="1" spans="2:28">
      <c r="B984" s="5"/>
      <c r="C984" s="6"/>
      <c r="D984" s="6"/>
      <c r="E984" s="6"/>
      <c r="F984" s="6"/>
      <c r="G984" s="6"/>
      <c r="H984" s="6"/>
      <c r="I984" s="6"/>
      <c r="J984" s="6"/>
      <c r="K984" s="7"/>
      <c r="L984" s="8"/>
      <c r="M984" s="8"/>
      <c r="N984" s="8"/>
      <c r="O984" s="4"/>
      <c r="P984" s="4"/>
      <c r="Q984" s="4"/>
      <c r="R984" s="4"/>
      <c r="S984" s="4"/>
      <c r="T984" s="4"/>
      <c r="U984" s="4"/>
      <c r="V984" s="4"/>
      <c r="W984" s="4"/>
      <c r="X984" s="9"/>
      <c r="Y984" s="4"/>
      <c r="Z984" s="4"/>
      <c r="AA984" s="10"/>
      <c r="AB984" s="11"/>
    </row>
    <row r="985" s="1" customFormat="1" ht="18" customHeight="1" spans="2:28">
      <c r="B985" s="5"/>
      <c r="C985" s="6"/>
      <c r="D985" s="6"/>
      <c r="E985" s="6"/>
      <c r="F985" s="6"/>
      <c r="G985" s="6"/>
      <c r="H985" s="6"/>
      <c r="I985" s="6"/>
      <c r="J985" s="6"/>
      <c r="K985" s="7"/>
      <c r="L985" s="8"/>
      <c r="M985" s="8"/>
      <c r="N985" s="8"/>
      <c r="O985" s="4"/>
      <c r="P985" s="4"/>
      <c r="Q985" s="4"/>
      <c r="R985" s="4"/>
      <c r="S985" s="4"/>
      <c r="T985" s="4"/>
      <c r="U985" s="4"/>
      <c r="V985" s="4"/>
      <c r="W985" s="4"/>
      <c r="X985" s="9"/>
      <c r="Y985" s="4"/>
      <c r="Z985" s="4"/>
      <c r="AA985" s="10"/>
      <c r="AB985" s="11"/>
    </row>
    <row r="986" s="1" customFormat="1" ht="18" customHeight="1" spans="2:28">
      <c r="B986" s="5"/>
      <c r="C986" s="6"/>
      <c r="D986" s="6"/>
      <c r="E986" s="6"/>
      <c r="F986" s="6"/>
      <c r="G986" s="6"/>
      <c r="H986" s="6"/>
      <c r="I986" s="6"/>
      <c r="J986" s="6"/>
      <c r="K986" s="7"/>
      <c r="L986" s="8"/>
      <c r="M986" s="8"/>
      <c r="N986" s="8"/>
      <c r="O986" s="4"/>
      <c r="P986" s="4"/>
      <c r="Q986" s="4"/>
      <c r="R986" s="4"/>
      <c r="S986" s="4"/>
      <c r="T986" s="4"/>
      <c r="U986" s="4"/>
      <c r="V986" s="4"/>
      <c r="W986" s="4"/>
      <c r="X986" s="9"/>
      <c r="Y986" s="4"/>
      <c r="Z986" s="4"/>
      <c r="AA986" s="10"/>
      <c r="AB986" s="11"/>
    </row>
    <row r="987" s="1" customFormat="1" ht="18" customHeight="1" spans="2:28">
      <c r="B987" s="5"/>
      <c r="C987" s="6"/>
      <c r="D987" s="6"/>
      <c r="E987" s="6"/>
      <c r="F987" s="6"/>
      <c r="G987" s="6"/>
      <c r="H987" s="6"/>
      <c r="I987" s="6"/>
      <c r="J987" s="6"/>
      <c r="K987" s="7"/>
      <c r="L987" s="8"/>
      <c r="M987" s="8"/>
      <c r="N987" s="8"/>
      <c r="O987" s="4"/>
      <c r="P987" s="4"/>
      <c r="Q987" s="4"/>
      <c r="R987" s="4"/>
      <c r="S987" s="4"/>
      <c r="T987" s="4"/>
      <c r="U987" s="4"/>
      <c r="V987" s="4"/>
      <c r="W987" s="4"/>
      <c r="X987" s="9"/>
      <c r="Y987" s="4"/>
      <c r="Z987" s="4"/>
      <c r="AA987" s="10"/>
      <c r="AB987" s="11"/>
    </row>
    <row r="988" s="1" customFormat="1" ht="18" customHeight="1" spans="2:28">
      <c r="B988" s="5"/>
      <c r="C988" s="6"/>
      <c r="D988" s="6"/>
      <c r="E988" s="6"/>
      <c r="F988" s="6"/>
      <c r="G988" s="6"/>
      <c r="H988" s="6"/>
      <c r="I988" s="6"/>
      <c r="J988" s="6"/>
      <c r="K988" s="7"/>
      <c r="L988" s="8"/>
      <c r="M988" s="8"/>
      <c r="N988" s="8"/>
      <c r="O988" s="4"/>
      <c r="P988" s="4"/>
      <c r="Q988" s="4"/>
      <c r="R988" s="4"/>
      <c r="S988" s="4"/>
      <c r="T988" s="4"/>
      <c r="U988" s="4"/>
      <c r="V988" s="4"/>
      <c r="W988" s="4"/>
      <c r="X988" s="9"/>
      <c r="Y988" s="4"/>
      <c r="Z988" s="4"/>
      <c r="AA988" s="10"/>
      <c r="AB988" s="11"/>
    </row>
    <row r="989" s="1" customFormat="1" ht="18" customHeight="1" spans="2:28">
      <c r="B989" s="5"/>
      <c r="C989" s="6"/>
      <c r="D989" s="6"/>
      <c r="E989" s="6"/>
      <c r="F989" s="6"/>
      <c r="G989" s="6"/>
      <c r="H989" s="6"/>
      <c r="I989" s="6"/>
      <c r="J989" s="6"/>
      <c r="K989" s="7"/>
      <c r="L989" s="8"/>
      <c r="M989" s="8"/>
      <c r="N989" s="8"/>
      <c r="O989" s="4"/>
      <c r="P989" s="4"/>
      <c r="Q989" s="4"/>
      <c r="R989" s="4"/>
      <c r="S989" s="4"/>
      <c r="T989" s="4"/>
      <c r="U989" s="4"/>
      <c r="V989" s="4"/>
      <c r="W989" s="4"/>
      <c r="X989" s="9"/>
      <c r="Y989" s="4"/>
      <c r="Z989" s="4"/>
      <c r="AA989" s="10"/>
      <c r="AB989" s="11"/>
    </row>
    <row r="990" s="1" customFormat="1" ht="18" customHeight="1" spans="2:28">
      <c r="B990" s="5"/>
      <c r="C990" s="6"/>
      <c r="D990" s="6"/>
      <c r="E990" s="6"/>
      <c r="F990" s="6"/>
      <c r="G990" s="6"/>
      <c r="H990" s="6"/>
      <c r="I990" s="6"/>
      <c r="J990" s="6"/>
      <c r="K990" s="7"/>
      <c r="L990" s="8"/>
      <c r="M990" s="8"/>
      <c r="N990" s="8"/>
      <c r="O990" s="4"/>
      <c r="P990" s="4"/>
      <c r="Q990" s="4"/>
      <c r="R990" s="4"/>
      <c r="S990" s="4"/>
      <c r="T990" s="4"/>
      <c r="U990" s="4"/>
      <c r="V990" s="4"/>
      <c r="W990" s="4"/>
      <c r="X990" s="9"/>
      <c r="Y990" s="4"/>
      <c r="Z990" s="4"/>
      <c r="AA990" s="10"/>
      <c r="AB990" s="11"/>
    </row>
    <row r="991" s="1" customFormat="1" ht="18" customHeight="1" spans="2:28">
      <c r="B991" s="5"/>
      <c r="C991" s="6"/>
      <c r="D991" s="6"/>
      <c r="E991" s="6"/>
      <c r="F991" s="6"/>
      <c r="G991" s="6"/>
      <c r="H991" s="6"/>
      <c r="I991" s="6"/>
      <c r="J991" s="6"/>
      <c r="K991" s="7"/>
      <c r="L991" s="8"/>
      <c r="M991" s="8"/>
      <c r="N991" s="8"/>
      <c r="O991" s="4"/>
      <c r="P991" s="4"/>
      <c r="Q991" s="4"/>
      <c r="R991" s="4"/>
      <c r="S991" s="4"/>
      <c r="T991" s="4"/>
      <c r="U991" s="4"/>
      <c r="V991" s="4"/>
      <c r="W991" s="4"/>
      <c r="X991" s="9"/>
      <c r="Y991" s="4"/>
      <c r="Z991" s="4"/>
      <c r="AA991" s="10"/>
      <c r="AB991" s="11"/>
    </row>
    <row r="992" s="1" customFormat="1" ht="18" customHeight="1" spans="2:28">
      <c r="B992" s="5"/>
      <c r="C992" s="6"/>
      <c r="D992" s="6"/>
      <c r="E992" s="6"/>
      <c r="F992" s="6"/>
      <c r="G992" s="6"/>
      <c r="H992" s="6"/>
      <c r="I992" s="6"/>
      <c r="J992" s="6"/>
      <c r="K992" s="7"/>
      <c r="L992" s="8"/>
      <c r="M992" s="8"/>
      <c r="N992" s="8"/>
      <c r="O992" s="4"/>
      <c r="P992" s="4"/>
      <c r="Q992" s="4"/>
      <c r="R992" s="4"/>
      <c r="S992" s="4"/>
      <c r="T992" s="4"/>
      <c r="U992" s="4"/>
      <c r="V992" s="4"/>
      <c r="W992" s="4"/>
      <c r="X992" s="9"/>
      <c r="Y992" s="4"/>
      <c r="Z992" s="4"/>
      <c r="AA992" s="10"/>
      <c r="AB992" s="11"/>
    </row>
    <row r="993" s="1" customFormat="1" ht="18" customHeight="1" spans="2:28">
      <c r="B993" s="5"/>
      <c r="C993" s="6"/>
      <c r="D993" s="6"/>
      <c r="E993" s="6"/>
      <c r="F993" s="6"/>
      <c r="G993" s="6"/>
      <c r="H993" s="6"/>
      <c r="I993" s="6"/>
      <c r="J993" s="6"/>
      <c r="K993" s="7"/>
      <c r="L993" s="8"/>
      <c r="M993" s="8"/>
      <c r="N993" s="8"/>
      <c r="O993" s="4"/>
      <c r="P993" s="4"/>
      <c r="Q993" s="4"/>
      <c r="R993" s="4"/>
      <c r="S993" s="4"/>
      <c r="T993" s="4"/>
      <c r="U993" s="4"/>
      <c r="V993" s="4"/>
      <c r="W993" s="4"/>
      <c r="X993" s="9"/>
      <c r="Y993" s="4"/>
      <c r="Z993" s="4"/>
      <c r="AA993" s="10"/>
      <c r="AB993" s="11"/>
    </row>
    <row r="994" s="1" customFormat="1" ht="18" customHeight="1" spans="2:28">
      <c r="B994" s="5"/>
      <c r="C994" s="6"/>
      <c r="D994" s="6"/>
      <c r="E994" s="6"/>
      <c r="F994" s="6"/>
      <c r="G994" s="6"/>
      <c r="H994" s="6"/>
      <c r="I994" s="6"/>
      <c r="J994" s="6"/>
      <c r="K994" s="7"/>
      <c r="L994" s="8"/>
      <c r="M994" s="8"/>
      <c r="N994" s="8"/>
      <c r="O994" s="4"/>
      <c r="P994" s="4"/>
      <c r="Q994" s="4"/>
      <c r="R994" s="4"/>
      <c r="S994" s="4"/>
      <c r="T994" s="4"/>
      <c r="U994" s="4"/>
      <c r="V994" s="4"/>
      <c r="W994" s="4"/>
      <c r="X994" s="9"/>
      <c r="Y994" s="4"/>
      <c r="Z994" s="4"/>
      <c r="AA994" s="10"/>
      <c r="AB994" s="11"/>
    </row>
    <row r="995" s="1" customFormat="1" ht="18" customHeight="1" spans="2:28">
      <c r="B995" s="5"/>
      <c r="C995" s="6"/>
      <c r="D995" s="6"/>
      <c r="E995" s="6"/>
      <c r="F995" s="6"/>
      <c r="G995" s="6"/>
      <c r="H995" s="6"/>
      <c r="I995" s="6"/>
      <c r="J995" s="6"/>
      <c r="K995" s="7"/>
      <c r="L995" s="8"/>
      <c r="M995" s="8"/>
      <c r="N995" s="8"/>
      <c r="O995" s="4"/>
      <c r="P995" s="4"/>
      <c r="Q995" s="4"/>
      <c r="R995" s="4"/>
      <c r="S995" s="4"/>
      <c r="T995" s="4"/>
      <c r="U995" s="4"/>
      <c r="V995" s="4"/>
      <c r="W995" s="4"/>
      <c r="X995" s="9"/>
      <c r="Y995" s="4"/>
      <c r="Z995" s="4"/>
      <c r="AA995" s="10"/>
      <c r="AB995" s="11"/>
    </row>
    <row r="996" s="1" customFormat="1" ht="18" customHeight="1" spans="2:28">
      <c r="B996" s="5"/>
      <c r="C996" s="6"/>
      <c r="D996" s="6"/>
      <c r="E996" s="6"/>
      <c r="F996" s="6"/>
      <c r="G996" s="6"/>
      <c r="H996" s="6"/>
      <c r="I996" s="6"/>
      <c r="J996" s="6"/>
      <c r="K996" s="7"/>
      <c r="L996" s="8"/>
      <c r="M996" s="8"/>
      <c r="N996" s="8"/>
      <c r="O996" s="4"/>
      <c r="P996" s="4"/>
      <c r="Q996" s="4"/>
      <c r="R996" s="4"/>
      <c r="S996" s="4"/>
      <c r="T996" s="4"/>
      <c r="U996" s="4"/>
      <c r="V996" s="4"/>
      <c r="W996" s="4"/>
      <c r="X996" s="9"/>
      <c r="Y996" s="4"/>
      <c r="Z996" s="4"/>
      <c r="AA996" s="10"/>
      <c r="AB996" s="11"/>
    </row>
    <row r="997" s="1" customFormat="1" ht="18" customHeight="1" spans="2:28">
      <c r="B997" s="5"/>
      <c r="C997" s="6"/>
      <c r="D997" s="6"/>
      <c r="E997" s="6"/>
      <c r="F997" s="6"/>
      <c r="G997" s="6"/>
      <c r="H997" s="6"/>
      <c r="I997" s="6"/>
      <c r="J997" s="6"/>
      <c r="K997" s="7"/>
      <c r="L997" s="8"/>
      <c r="M997" s="8"/>
      <c r="N997" s="8"/>
      <c r="O997" s="4"/>
      <c r="P997" s="4"/>
      <c r="Q997" s="4"/>
      <c r="R997" s="4"/>
      <c r="S997" s="4"/>
      <c r="T997" s="4"/>
      <c r="U997" s="4"/>
      <c r="V997" s="4"/>
      <c r="W997" s="4"/>
      <c r="X997" s="9"/>
      <c r="Y997" s="4"/>
      <c r="Z997" s="4"/>
      <c r="AA997" s="10"/>
      <c r="AB997" s="11"/>
    </row>
    <row r="998" s="1" customFormat="1" ht="18" customHeight="1" spans="2:28">
      <c r="B998" s="5"/>
      <c r="C998" s="6"/>
      <c r="D998" s="6"/>
      <c r="E998" s="6"/>
      <c r="F998" s="6"/>
      <c r="G998" s="6"/>
      <c r="H998" s="6"/>
      <c r="I998" s="6"/>
      <c r="J998" s="6"/>
      <c r="K998" s="7"/>
      <c r="L998" s="8"/>
      <c r="M998" s="8"/>
      <c r="N998" s="8"/>
      <c r="O998" s="4"/>
      <c r="P998" s="4"/>
      <c r="Q998" s="4"/>
      <c r="R998" s="4"/>
      <c r="S998" s="4"/>
      <c r="T998" s="4"/>
      <c r="U998" s="4"/>
      <c r="V998" s="4"/>
      <c r="W998" s="4"/>
      <c r="X998" s="9"/>
      <c r="Y998" s="4"/>
      <c r="Z998" s="4"/>
      <c r="AA998" s="10"/>
      <c r="AB998" s="11"/>
    </row>
    <row r="999" s="1" customFormat="1" ht="18" customHeight="1" spans="2:28">
      <c r="B999" s="5"/>
      <c r="C999" s="6"/>
      <c r="D999" s="6"/>
      <c r="E999" s="6"/>
      <c r="F999" s="6"/>
      <c r="G999" s="6"/>
      <c r="H999" s="6"/>
      <c r="I999" s="6"/>
      <c r="J999" s="6"/>
      <c r="K999" s="7"/>
      <c r="L999" s="8"/>
      <c r="M999" s="8"/>
      <c r="N999" s="8"/>
      <c r="O999" s="4"/>
      <c r="P999" s="4"/>
      <c r="Q999" s="4"/>
      <c r="R999" s="4"/>
      <c r="S999" s="4"/>
      <c r="T999" s="4"/>
      <c r="U999" s="4"/>
      <c r="V999" s="4"/>
      <c r="W999" s="4"/>
      <c r="X999" s="9"/>
      <c r="Y999" s="4"/>
      <c r="Z999" s="4"/>
      <c r="AA999" s="10"/>
      <c r="AB999" s="11"/>
    </row>
    <row r="1000" s="1" customFormat="1" ht="18" customHeight="1" spans="2:28">
      <c r="B1000" s="5"/>
      <c r="C1000" s="6"/>
      <c r="D1000" s="6"/>
      <c r="E1000" s="6"/>
      <c r="F1000" s="6"/>
      <c r="G1000" s="6"/>
      <c r="H1000" s="6"/>
      <c r="I1000" s="6"/>
      <c r="J1000" s="6"/>
      <c r="K1000" s="7"/>
      <c r="L1000" s="8"/>
      <c r="M1000" s="8"/>
      <c r="N1000" s="8"/>
      <c r="O1000" s="4"/>
      <c r="P1000" s="4"/>
      <c r="Q1000" s="4"/>
      <c r="R1000" s="4"/>
      <c r="S1000" s="4"/>
      <c r="T1000" s="4"/>
      <c r="U1000" s="4"/>
      <c r="V1000" s="4"/>
      <c r="W1000" s="4"/>
      <c r="X1000" s="9"/>
      <c r="Y1000" s="4"/>
      <c r="Z1000" s="4"/>
      <c r="AA1000" s="10"/>
      <c r="AB1000" s="11"/>
    </row>
    <row r="1001" s="1" customFormat="1" ht="18" customHeight="1" spans="2:28">
      <c r="B1001" s="5"/>
      <c r="C1001" s="6"/>
      <c r="D1001" s="6"/>
      <c r="E1001" s="6"/>
      <c r="F1001" s="6"/>
      <c r="G1001" s="6"/>
      <c r="H1001" s="6"/>
      <c r="I1001" s="6"/>
      <c r="J1001" s="6"/>
      <c r="K1001" s="7"/>
      <c r="L1001" s="8"/>
      <c r="M1001" s="8"/>
      <c r="N1001" s="8"/>
      <c r="O1001" s="4"/>
      <c r="P1001" s="4"/>
      <c r="Q1001" s="4"/>
      <c r="R1001" s="4"/>
      <c r="S1001" s="4"/>
      <c r="T1001" s="4"/>
      <c r="U1001" s="4"/>
      <c r="V1001" s="4"/>
      <c r="W1001" s="4"/>
      <c r="X1001" s="9"/>
      <c r="Y1001" s="4"/>
      <c r="Z1001" s="4"/>
      <c r="AA1001" s="10"/>
      <c r="AB1001" s="11"/>
    </row>
    <row r="1002" s="1" customFormat="1" ht="18" customHeight="1" spans="2:28">
      <c r="B1002" s="5"/>
      <c r="C1002" s="6"/>
      <c r="D1002" s="6"/>
      <c r="E1002" s="6"/>
      <c r="F1002" s="6"/>
      <c r="G1002" s="6"/>
      <c r="H1002" s="6"/>
      <c r="I1002" s="6"/>
      <c r="J1002" s="6"/>
      <c r="K1002" s="7"/>
      <c r="L1002" s="8"/>
      <c r="M1002" s="8"/>
      <c r="N1002" s="8"/>
      <c r="O1002" s="4"/>
      <c r="P1002" s="4"/>
      <c r="Q1002" s="4"/>
      <c r="R1002" s="4"/>
      <c r="S1002" s="4"/>
      <c r="T1002" s="4"/>
      <c r="U1002" s="4"/>
      <c r="V1002" s="4"/>
      <c r="W1002" s="4"/>
      <c r="X1002" s="9"/>
      <c r="Y1002" s="4"/>
      <c r="Z1002" s="4"/>
      <c r="AA1002" s="10"/>
      <c r="AB1002" s="11"/>
    </row>
    <row r="1003" s="1" customFormat="1" ht="18" customHeight="1" spans="2:28">
      <c r="B1003" s="5"/>
      <c r="C1003" s="6"/>
      <c r="D1003" s="6"/>
      <c r="E1003" s="6"/>
      <c r="F1003" s="6"/>
      <c r="G1003" s="6"/>
      <c r="H1003" s="6"/>
      <c r="I1003" s="6"/>
      <c r="J1003" s="6"/>
      <c r="K1003" s="7"/>
      <c r="L1003" s="8"/>
      <c r="M1003" s="8"/>
      <c r="N1003" s="8"/>
      <c r="O1003" s="4"/>
      <c r="P1003" s="4"/>
      <c r="Q1003" s="4"/>
      <c r="R1003" s="4"/>
      <c r="S1003" s="4"/>
      <c r="T1003" s="4"/>
      <c r="U1003" s="4"/>
      <c r="V1003" s="4"/>
      <c r="W1003" s="4"/>
      <c r="X1003" s="9"/>
      <c r="Y1003" s="4"/>
      <c r="Z1003" s="4"/>
      <c r="AA1003" s="10"/>
      <c r="AB1003" s="11"/>
    </row>
    <row r="1004" s="1" customFormat="1" ht="18" customHeight="1" spans="2:28">
      <c r="B1004" s="5"/>
      <c r="C1004" s="6"/>
      <c r="D1004" s="6"/>
      <c r="E1004" s="6"/>
      <c r="F1004" s="6"/>
      <c r="G1004" s="6"/>
      <c r="H1004" s="6"/>
      <c r="I1004" s="6"/>
      <c r="J1004" s="6"/>
      <c r="K1004" s="7"/>
      <c r="L1004" s="8"/>
      <c r="M1004" s="8"/>
      <c r="N1004" s="8"/>
      <c r="O1004" s="4"/>
      <c r="P1004" s="4"/>
      <c r="Q1004" s="4"/>
      <c r="R1004" s="4"/>
      <c r="S1004" s="4"/>
      <c r="T1004" s="4"/>
      <c r="U1004" s="4"/>
      <c r="V1004" s="4"/>
      <c r="W1004" s="4"/>
      <c r="X1004" s="9"/>
      <c r="Y1004" s="4"/>
      <c r="Z1004" s="4"/>
      <c r="AA1004" s="10"/>
      <c r="AB1004" s="11"/>
    </row>
    <row r="1005" s="1" customFormat="1" ht="18" customHeight="1" spans="2:28">
      <c r="B1005" s="5"/>
      <c r="C1005" s="6"/>
      <c r="D1005" s="6"/>
      <c r="E1005" s="6"/>
      <c r="F1005" s="6"/>
      <c r="G1005" s="6"/>
      <c r="H1005" s="6"/>
      <c r="I1005" s="6"/>
      <c r="J1005" s="6"/>
      <c r="K1005" s="7"/>
      <c r="L1005" s="8"/>
      <c r="M1005" s="8"/>
      <c r="N1005" s="8"/>
      <c r="O1005" s="4"/>
      <c r="P1005" s="4"/>
      <c r="Q1005" s="4"/>
      <c r="R1005" s="4"/>
      <c r="S1005" s="4"/>
      <c r="T1005" s="4"/>
      <c r="U1005" s="4"/>
      <c r="V1005" s="4"/>
      <c r="W1005" s="4"/>
      <c r="X1005" s="9"/>
      <c r="Y1005" s="4"/>
      <c r="Z1005" s="4"/>
      <c r="AA1005" s="10"/>
      <c r="AB1005" s="11"/>
    </row>
    <row r="1006" s="1" customFormat="1" ht="18" customHeight="1" spans="2:28">
      <c r="B1006" s="5"/>
      <c r="C1006" s="6"/>
      <c r="D1006" s="6"/>
      <c r="E1006" s="6"/>
      <c r="F1006" s="6"/>
      <c r="G1006" s="6"/>
      <c r="H1006" s="6"/>
      <c r="I1006" s="6"/>
      <c r="J1006" s="6"/>
      <c r="K1006" s="7"/>
      <c r="L1006" s="8"/>
      <c r="M1006" s="8"/>
      <c r="N1006" s="8"/>
      <c r="O1006" s="4"/>
      <c r="P1006" s="4"/>
      <c r="Q1006" s="4"/>
      <c r="R1006" s="4"/>
      <c r="S1006" s="4"/>
      <c r="T1006" s="4"/>
      <c r="U1006" s="4"/>
      <c r="V1006" s="4"/>
      <c r="W1006" s="4"/>
      <c r="X1006" s="9"/>
      <c r="Y1006" s="4"/>
      <c r="Z1006" s="4"/>
      <c r="AA1006" s="10"/>
      <c r="AB1006" s="11"/>
    </row>
    <row r="1007" s="1" customFormat="1" ht="18" customHeight="1" spans="2:28">
      <c r="B1007" s="5"/>
      <c r="C1007" s="6"/>
      <c r="D1007" s="6"/>
      <c r="E1007" s="6"/>
      <c r="F1007" s="6"/>
      <c r="G1007" s="6"/>
      <c r="H1007" s="6"/>
      <c r="I1007" s="6"/>
      <c r="J1007" s="6"/>
      <c r="K1007" s="7"/>
      <c r="L1007" s="8"/>
      <c r="M1007" s="8"/>
      <c r="N1007" s="8"/>
      <c r="O1007" s="4"/>
      <c r="P1007" s="4"/>
      <c r="Q1007" s="4"/>
      <c r="R1007" s="4"/>
      <c r="S1007" s="4"/>
      <c r="T1007" s="4"/>
      <c r="U1007" s="4"/>
      <c r="V1007" s="4"/>
      <c r="W1007" s="4"/>
      <c r="X1007" s="9"/>
      <c r="Y1007" s="4"/>
      <c r="Z1007" s="4"/>
      <c r="AA1007" s="10"/>
      <c r="AB1007" s="11"/>
    </row>
    <row r="1008" s="1" customFormat="1" ht="18" customHeight="1" spans="2:28">
      <c r="B1008" s="5"/>
      <c r="C1008" s="6"/>
      <c r="D1008" s="6"/>
      <c r="E1008" s="6"/>
      <c r="F1008" s="6"/>
      <c r="G1008" s="6"/>
      <c r="H1008" s="6"/>
      <c r="I1008" s="6"/>
      <c r="J1008" s="6"/>
      <c r="K1008" s="7"/>
      <c r="L1008" s="8"/>
      <c r="M1008" s="8"/>
      <c r="N1008" s="8"/>
      <c r="O1008" s="4"/>
      <c r="P1008" s="4"/>
      <c r="Q1008" s="4"/>
      <c r="R1008" s="4"/>
      <c r="S1008" s="4"/>
      <c r="T1008" s="4"/>
      <c r="U1008" s="4"/>
      <c r="V1008" s="4"/>
      <c r="W1008" s="4"/>
      <c r="X1008" s="9"/>
      <c r="Y1008" s="4"/>
      <c r="Z1008" s="4"/>
      <c r="AA1008" s="10"/>
      <c r="AB1008" s="11"/>
    </row>
    <row r="1009" s="1" customFormat="1" ht="18" customHeight="1" spans="2:28">
      <c r="B1009" s="5"/>
      <c r="C1009" s="6"/>
      <c r="D1009" s="6"/>
      <c r="E1009" s="6"/>
      <c r="F1009" s="6"/>
      <c r="G1009" s="6"/>
      <c r="H1009" s="6"/>
      <c r="I1009" s="6"/>
      <c r="J1009" s="6"/>
      <c r="K1009" s="7"/>
      <c r="L1009" s="8"/>
      <c r="M1009" s="8"/>
      <c r="N1009" s="8"/>
      <c r="O1009" s="4"/>
      <c r="P1009" s="4"/>
      <c r="Q1009" s="4"/>
      <c r="R1009" s="4"/>
      <c r="S1009" s="4"/>
      <c r="T1009" s="4"/>
      <c r="U1009" s="4"/>
      <c r="V1009" s="4"/>
      <c r="W1009" s="4"/>
      <c r="X1009" s="9"/>
      <c r="Y1009" s="4"/>
      <c r="Z1009" s="4"/>
      <c r="AA1009" s="10"/>
      <c r="AB1009" s="11"/>
    </row>
    <row r="1010" s="1" customFormat="1" ht="18" customHeight="1" spans="2:28">
      <c r="B1010" s="5"/>
      <c r="C1010" s="6"/>
      <c r="D1010" s="6"/>
      <c r="E1010" s="6"/>
      <c r="F1010" s="6"/>
      <c r="G1010" s="6"/>
      <c r="H1010" s="6"/>
      <c r="I1010" s="6"/>
      <c r="J1010" s="6"/>
      <c r="K1010" s="7"/>
      <c r="L1010" s="8"/>
      <c r="M1010" s="8"/>
      <c r="N1010" s="8"/>
      <c r="O1010" s="4"/>
      <c r="P1010" s="4"/>
      <c r="Q1010" s="4"/>
      <c r="R1010" s="4"/>
      <c r="S1010" s="4"/>
      <c r="T1010" s="4"/>
      <c r="U1010" s="4"/>
      <c r="V1010" s="4"/>
      <c r="W1010" s="4"/>
      <c r="X1010" s="9"/>
      <c r="Y1010" s="4"/>
      <c r="Z1010" s="4"/>
      <c r="AA1010" s="10"/>
      <c r="AB1010" s="11"/>
    </row>
    <row r="1011" s="1" customFormat="1" ht="18" customHeight="1" spans="2:28">
      <c r="B1011" s="5"/>
      <c r="C1011" s="6"/>
      <c r="D1011" s="6"/>
      <c r="E1011" s="6"/>
      <c r="F1011" s="6"/>
      <c r="G1011" s="6"/>
      <c r="H1011" s="6"/>
      <c r="I1011" s="6"/>
      <c r="J1011" s="6"/>
      <c r="K1011" s="7"/>
      <c r="L1011" s="8"/>
      <c r="M1011" s="8"/>
      <c r="N1011" s="8"/>
      <c r="O1011" s="4"/>
      <c r="P1011" s="4"/>
      <c r="Q1011" s="4"/>
      <c r="R1011" s="4"/>
      <c r="S1011" s="4"/>
      <c r="T1011" s="4"/>
      <c r="U1011" s="4"/>
      <c r="V1011" s="4"/>
      <c r="W1011" s="4"/>
      <c r="X1011" s="9"/>
      <c r="Y1011" s="4"/>
      <c r="Z1011" s="4"/>
      <c r="AA1011" s="10"/>
      <c r="AB1011" s="11"/>
    </row>
    <row r="1012" s="1" customFormat="1" ht="18" customHeight="1" spans="2:28">
      <c r="B1012" s="5"/>
      <c r="C1012" s="6"/>
      <c r="D1012" s="6"/>
      <c r="E1012" s="6"/>
      <c r="F1012" s="6"/>
      <c r="G1012" s="6"/>
      <c r="H1012" s="6"/>
      <c r="I1012" s="6"/>
      <c r="J1012" s="6"/>
      <c r="K1012" s="7"/>
      <c r="L1012" s="8"/>
      <c r="M1012" s="8"/>
      <c r="N1012" s="8"/>
      <c r="O1012" s="4"/>
      <c r="P1012" s="4"/>
      <c r="Q1012" s="4"/>
      <c r="R1012" s="4"/>
      <c r="S1012" s="4"/>
      <c r="T1012" s="4"/>
      <c r="U1012" s="4"/>
      <c r="V1012" s="4"/>
      <c r="W1012" s="4"/>
      <c r="X1012" s="9"/>
      <c r="Y1012" s="4"/>
      <c r="Z1012" s="4"/>
      <c r="AA1012" s="10"/>
      <c r="AB1012" s="11"/>
    </row>
    <row r="1013" s="1" customFormat="1" ht="18" customHeight="1" spans="2:28">
      <c r="B1013" s="5"/>
      <c r="C1013" s="6"/>
      <c r="D1013" s="6"/>
      <c r="E1013" s="6"/>
      <c r="F1013" s="6"/>
      <c r="G1013" s="6"/>
      <c r="H1013" s="6"/>
      <c r="I1013" s="6"/>
      <c r="J1013" s="6"/>
      <c r="K1013" s="7"/>
      <c r="L1013" s="8"/>
      <c r="M1013" s="8"/>
      <c r="N1013" s="8"/>
      <c r="O1013" s="4"/>
      <c r="P1013" s="4"/>
      <c r="Q1013" s="4"/>
      <c r="R1013" s="4"/>
      <c r="S1013" s="4"/>
      <c r="T1013" s="4"/>
      <c r="U1013" s="4"/>
      <c r="V1013" s="4"/>
      <c r="W1013" s="4"/>
      <c r="X1013" s="9"/>
      <c r="Y1013" s="4"/>
      <c r="Z1013" s="4"/>
      <c r="AA1013" s="10"/>
      <c r="AB1013" s="11"/>
    </row>
    <row r="1014" s="1" customFormat="1" ht="18" customHeight="1" spans="2:28">
      <c r="B1014" s="5"/>
      <c r="C1014" s="6"/>
      <c r="D1014" s="6"/>
      <c r="E1014" s="6"/>
      <c r="F1014" s="6"/>
      <c r="G1014" s="6"/>
      <c r="H1014" s="6"/>
      <c r="I1014" s="6"/>
      <c r="J1014" s="6"/>
      <c r="K1014" s="7"/>
      <c r="L1014" s="8"/>
      <c r="M1014" s="8"/>
      <c r="N1014" s="8"/>
      <c r="O1014" s="4"/>
      <c r="P1014" s="4"/>
      <c r="Q1014" s="4"/>
      <c r="R1014" s="4"/>
      <c r="S1014" s="4"/>
      <c r="T1014" s="4"/>
      <c r="U1014" s="4"/>
      <c r="V1014" s="4"/>
      <c r="W1014" s="4"/>
      <c r="X1014" s="9"/>
      <c r="Y1014" s="4"/>
      <c r="Z1014" s="4"/>
      <c r="AA1014" s="10"/>
      <c r="AB1014" s="11"/>
    </row>
    <row r="1015" s="1" customFormat="1" ht="18" customHeight="1" spans="2:28">
      <c r="B1015" s="5"/>
      <c r="C1015" s="6"/>
      <c r="D1015" s="6"/>
      <c r="E1015" s="6"/>
      <c r="F1015" s="6"/>
      <c r="G1015" s="6"/>
      <c r="H1015" s="6"/>
      <c r="I1015" s="6"/>
      <c r="J1015" s="6"/>
      <c r="K1015" s="7"/>
      <c r="L1015" s="8"/>
      <c r="M1015" s="8"/>
      <c r="N1015" s="8"/>
      <c r="O1015" s="4"/>
      <c r="P1015" s="4"/>
      <c r="Q1015" s="4"/>
      <c r="R1015" s="4"/>
      <c r="S1015" s="4"/>
      <c r="T1015" s="4"/>
      <c r="U1015" s="4"/>
      <c r="V1015" s="4"/>
      <c r="W1015" s="4"/>
      <c r="X1015" s="9"/>
      <c r="Y1015" s="4"/>
      <c r="Z1015" s="4"/>
      <c r="AA1015" s="10"/>
      <c r="AB1015" s="11"/>
    </row>
    <row r="1016" s="1" customFormat="1" ht="18" customHeight="1" spans="2:28">
      <c r="B1016" s="5"/>
      <c r="C1016" s="6"/>
      <c r="D1016" s="6"/>
      <c r="E1016" s="6"/>
      <c r="F1016" s="6"/>
      <c r="G1016" s="6"/>
      <c r="H1016" s="6"/>
      <c r="I1016" s="6"/>
      <c r="J1016" s="6"/>
      <c r="K1016" s="7"/>
      <c r="L1016" s="8"/>
      <c r="M1016" s="8"/>
      <c r="N1016" s="8"/>
      <c r="O1016" s="4"/>
      <c r="P1016" s="4"/>
      <c r="Q1016" s="4"/>
      <c r="R1016" s="4"/>
      <c r="S1016" s="4"/>
      <c r="T1016" s="4"/>
      <c r="U1016" s="4"/>
      <c r="V1016" s="4"/>
      <c r="W1016" s="4"/>
      <c r="X1016" s="9"/>
      <c r="Y1016" s="4"/>
      <c r="Z1016" s="4"/>
      <c r="AA1016" s="10"/>
      <c r="AB1016" s="11"/>
    </row>
    <row r="1017" s="1" customFormat="1" ht="18" customHeight="1" spans="2:28">
      <c r="B1017" s="5"/>
      <c r="C1017" s="6"/>
      <c r="D1017" s="6"/>
      <c r="E1017" s="6"/>
      <c r="F1017" s="6"/>
      <c r="G1017" s="6"/>
      <c r="H1017" s="6"/>
      <c r="I1017" s="6"/>
      <c r="J1017" s="6"/>
      <c r="K1017" s="7"/>
      <c r="L1017" s="8"/>
      <c r="M1017" s="8"/>
      <c r="N1017" s="8"/>
      <c r="O1017" s="4"/>
      <c r="P1017" s="4"/>
      <c r="Q1017" s="4"/>
      <c r="R1017" s="4"/>
      <c r="S1017" s="4"/>
      <c r="T1017" s="4"/>
      <c r="U1017" s="4"/>
      <c r="V1017" s="4"/>
      <c r="W1017" s="4"/>
      <c r="X1017" s="9"/>
      <c r="Y1017" s="4"/>
      <c r="Z1017" s="4"/>
      <c r="AA1017" s="10"/>
      <c r="AB1017" s="11"/>
    </row>
    <row r="1018" s="1" customFormat="1" ht="18" customHeight="1" spans="2:28">
      <c r="B1018" s="5"/>
      <c r="C1018" s="6"/>
      <c r="D1018" s="6"/>
      <c r="E1018" s="6"/>
      <c r="F1018" s="6"/>
      <c r="G1018" s="6"/>
      <c r="H1018" s="6"/>
      <c r="I1018" s="6"/>
      <c r="J1018" s="6"/>
      <c r="K1018" s="7"/>
      <c r="L1018" s="8"/>
      <c r="M1018" s="8"/>
      <c r="N1018" s="8"/>
      <c r="O1018" s="4"/>
      <c r="P1018" s="4"/>
      <c r="Q1018" s="4"/>
      <c r="R1018" s="4"/>
      <c r="S1018" s="4"/>
      <c r="T1018" s="4"/>
      <c r="U1018" s="4"/>
      <c r="V1018" s="4"/>
      <c r="W1018" s="4"/>
      <c r="X1018" s="9"/>
      <c r="Y1018" s="4"/>
      <c r="Z1018" s="4"/>
      <c r="AA1018" s="10"/>
      <c r="AB1018" s="11"/>
    </row>
    <row r="1019" s="1" customFormat="1" ht="18" customHeight="1" spans="2:28">
      <c r="B1019" s="5"/>
      <c r="C1019" s="6"/>
      <c r="D1019" s="6"/>
      <c r="E1019" s="6"/>
      <c r="F1019" s="6"/>
      <c r="G1019" s="6"/>
      <c r="H1019" s="6"/>
      <c r="I1019" s="6"/>
      <c r="J1019" s="6"/>
      <c r="K1019" s="7"/>
      <c r="L1019" s="8"/>
      <c r="M1019" s="8"/>
      <c r="N1019" s="8"/>
      <c r="O1019" s="4"/>
      <c r="P1019" s="4"/>
      <c r="Q1019" s="4"/>
      <c r="R1019" s="4"/>
      <c r="S1019" s="4"/>
      <c r="T1019" s="4"/>
      <c r="U1019" s="4"/>
      <c r="V1019" s="4"/>
      <c r="W1019" s="4"/>
      <c r="X1019" s="9"/>
      <c r="Y1019" s="4"/>
      <c r="Z1019" s="4"/>
      <c r="AA1019" s="10"/>
      <c r="AB1019" s="11"/>
    </row>
    <row r="1020" s="1" customFormat="1" ht="18" customHeight="1" spans="2:28">
      <c r="B1020" s="5"/>
      <c r="C1020" s="6"/>
      <c r="D1020" s="6"/>
      <c r="E1020" s="6"/>
      <c r="F1020" s="6"/>
      <c r="G1020" s="6"/>
      <c r="H1020" s="6"/>
      <c r="I1020" s="6"/>
      <c r="J1020" s="6"/>
      <c r="K1020" s="7"/>
      <c r="L1020" s="8"/>
      <c r="M1020" s="8"/>
      <c r="N1020" s="8"/>
      <c r="O1020" s="4"/>
      <c r="P1020" s="4"/>
      <c r="Q1020" s="4"/>
      <c r="R1020" s="4"/>
      <c r="S1020" s="4"/>
      <c r="T1020" s="4"/>
      <c r="U1020" s="4"/>
      <c r="V1020" s="4"/>
      <c r="W1020" s="4"/>
      <c r="X1020" s="9"/>
      <c r="Y1020" s="4"/>
      <c r="Z1020" s="4"/>
      <c r="AA1020" s="10"/>
      <c r="AB1020" s="11"/>
    </row>
    <row r="1021" s="1" customFormat="1" ht="18" customHeight="1" spans="2:28">
      <c r="B1021" s="5"/>
      <c r="C1021" s="6"/>
      <c r="D1021" s="6"/>
      <c r="E1021" s="6"/>
      <c r="F1021" s="6"/>
      <c r="G1021" s="6"/>
      <c r="H1021" s="6"/>
      <c r="I1021" s="6"/>
      <c r="J1021" s="6"/>
      <c r="K1021" s="7"/>
      <c r="L1021" s="8"/>
      <c r="M1021" s="8"/>
      <c r="N1021" s="8"/>
      <c r="O1021" s="4"/>
      <c r="P1021" s="4"/>
      <c r="Q1021" s="4"/>
      <c r="R1021" s="4"/>
      <c r="S1021" s="4"/>
      <c r="T1021" s="4"/>
      <c r="U1021" s="4"/>
      <c r="V1021" s="4"/>
      <c r="W1021" s="4"/>
      <c r="X1021" s="9"/>
      <c r="Y1021" s="4"/>
      <c r="Z1021" s="4"/>
      <c r="AA1021" s="10"/>
      <c r="AB1021" s="11"/>
    </row>
    <row r="1022" s="1" customFormat="1" ht="18" customHeight="1" spans="2:28">
      <c r="B1022" s="5"/>
      <c r="C1022" s="6"/>
      <c r="D1022" s="6"/>
      <c r="E1022" s="6"/>
      <c r="F1022" s="6"/>
      <c r="G1022" s="6"/>
      <c r="H1022" s="6"/>
      <c r="I1022" s="6"/>
      <c r="J1022" s="6"/>
      <c r="K1022" s="7"/>
      <c r="L1022" s="8"/>
      <c r="M1022" s="8"/>
      <c r="N1022" s="8"/>
      <c r="O1022" s="4"/>
      <c r="P1022" s="4"/>
      <c r="Q1022" s="4"/>
      <c r="R1022" s="4"/>
      <c r="S1022" s="4"/>
      <c r="T1022" s="4"/>
      <c r="U1022" s="4"/>
      <c r="V1022" s="4"/>
      <c r="W1022" s="4"/>
      <c r="X1022" s="9"/>
      <c r="Y1022" s="4"/>
      <c r="Z1022" s="4"/>
      <c r="AA1022" s="10"/>
      <c r="AB1022" s="11"/>
    </row>
    <row r="1023" s="1" customFormat="1" ht="18" customHeight="1" spans="2:28">
      <c r="B1023" s="5"/>
      <c r="C1023" s="6"/>
      <c r="D1023" s="6"/>
      <c r="E1023" s="6"/>
      <c r="F1023" s="6"/>
      <c r="G1023" s="6"/>
      <c r="H1023" s="6"/>
      <c r="I1023" s="6"/>
      <c r="J1023" s="6"/>
      <c r="K1023" s="7"/>
      <c r="L1023" s="8"/>
      <c r="M1023" s="8"/>
      <c r="N1023" s="8"/>
      <c r="O1023" s="4"/>
      <c r="P1023" s="4"/>
      <c r="Q1023" s="4"/>
      <c r="R1023" s="4"/>
      <c r="S1023" s="4"/>
      <c r="T1023" s="4"/>
      <c r="U1023" s="4"/>
      <c r="V1023" s="4"/>
      <c r="W1023" s="4"/>
      <c r="X1023" s="9"/>
      <c r="Y1023" s="4"/>
      <c r="Z1023" s="4"/>
      <c r="AA1023" s="10"/>
      <c r="AB1023" s="11"/>
    </row>
    <row r="1024" s="1" customFormat="1" ht="18" customHeight="1" spans="2:28">
      <c r="B1024" s="5"/>
      <c r="C1024" s="6"/>
      <c r="D1024" s="6"/>
      <c r="E1024" s="6"/>
      <c r="F1024" s="6"/>
      <c r="G1024" s="6"/>
      <c r="H1024" s="6"/>
      <c r="I1024" s="6"/>
      <c r="J1024" s="6"/>
      <c r="K1024" s="7"/>
      <c r="L1024" s="8"/>
      <c r="M1024" s="8"/>
      <c r="N1024" s="8"/>
      <c r="O1024" s="4"/>
      <c r="P1024" s="4"/>
      <c r="Q1024" s="4"/>
      <c r="R1024" s="4"/>
      <c r="S1024" s="4"/>
      <c r="T1024" s="4"/>
      <c r="U1024" s="4"/>
      <c r="V1024" s="4"/>
      <c r="W1024" s="4"/>
      <c r="X1024" s="9"/>
      <c r="Y1024" s="4"/>
      <c r="Z1024" s="4"/>
      <c r="AA1024" s="10"/>
      <c r="AB1024" s="11"/>
    </row>
    <row r="1025" s="1" customFormat="1" ht="18" customHeight="1" spans="2:28">
      <c r="B1025" s="5"/>
      <c r="C1025" s="6"/>
      <c r="D1025" s="6"/>
      <c r="E1025" s="6"/>
      <c r="F1025" s="6"/>
      <c r="G1025" s="6"/>
      <c r="H1025" s="6"/>
      <c r="I1025" s="6"/>
      <c r="J1025" s="6"/>
      <c r="K1025" s="7"/>
      <c r="L1025" s="8"/>
      <c r="M1025" s="8"/>
      <c r="N1025" s="8"/>
      <c r="O1025" s="4"/>
      <c r="P1025" s="4"/>
      <c r="Q1025" s="4"/>
      <c r="R1025" s="4"/>
      <c r="S1025" s="4"/>
      <c r="T1025" s="4"/>
      <c r="U1025" s="4"/>
      <c r="V1025" s="4"/>
      <c r="W1025" s="4"/>
      <c r="X1025" s="9"/>
      <c r="Y1025" s="4"/>
      <c r="Z1025" s="4"/>
      <c r="AA1025" s="10"/>
      <c r="AB1025" s="11"/>
    </row>
    <row r="1026" s="1" customFormat="1" ht="18" customHeight="1" spans="2:28">
      <c r="B1026" s="5"/>
      <c r="C1026" s="6"/>
      <c r="D1026" s="6"/>
      <c r="E1026" s="6"/>
      <c r="F1026" s="6"/>
      <c r="G1026" s="6"/>
      <c r="H1026" s="6"/>
      <c r="I1026" s="6"/>
      <c r="J1026" s="6"/>
      <c r="K1026" s="7"/>
      <c r="L1026" s="8"/>
      <c r="M1026" s="8"/>
      <c r="N1026" s="8"/>
      <c r="O1026" s="4"/>
      <c r="P1026" s="4"/>
      <c r="Q1026" s="4"/>
      <c r="R1026" s="4"/>
      <c r="S1026" s="4"/>
      <c r="T1026" s="4"/>
      <c r="U1026" s="4"/>
      <c r="V1026" s="4"/>
      <c r="W1026" s="4"/>
      <c r="X1026" s="9"/>
      <c r="Y1026" s="4"/>
      <c r="Z1026" s="4"/>
      <c r="AA1026" s="10"/>
      <c r="AB1026" s="11"/>
    </row>
    <row r="1027" s="1" customFormat="1" ht="18" customHeight="1" spans="2:28">
      <c r="B1027" s="5"/>
      <c r="C1027" s="6"/>
      <c r="D1027" s="6"/>
      <c r="E1027" s="6"/>
      <c r="F1027" s="6"/>
      <c r="G1027" s="6"/>
      <c r="H1027" s="6"/>
      <c r="I1027" s="6"/>
      <c r="J1027" s="6"/>
      <c r="K1027" s="7"/>
      <c r="L1027" s="8"/>
      <c r="M1027" s="8"/>
      <c r="N1027" s="8"/>
      <c r="O1027" s="4"/>
      <c r="P1027" s="4"/>
      <c r="Q1027" s="4"/>
      <c r="R1027" s="4"/>
      <c r="S1027" s="4"/>
      <c r="T1027" s="4"/>
      <c r="U1027" s="4"/>
      <c r="V1027" s="4"/>
      <c r="W1027" s="4"/>
      <c r="X1027" s="9"/>
      <c r="Y1027" s="4"/>
      <c r="Z1027" s="4"/>
      <c r="AA1027" s="10"/>
      <c r="AB1027" s="11"/>
    </row>
    <row r="1028" s="1" customFormat="1" ht="18" customHeight="1" spans="2:28">
      <c r="B1028" s="5"/>
      <c r="C1028" s="6"/>
      <c r="D1028" s="6"/>
      <c r="E1028" s="6"/>
      <c r="F1028" s="6"/>
      <c r="G1028" s="6"/>
      <c r="H1028" s="6"/>
      <c r="I1028" s="6"/>
      <c r="J1028" s="6"/>
      <c r="K1028" s="7"/>
      <c r="L1028" s="8"/>
      <c r="M1028" s="8"/>
      <c r="N1028" s="8"/>
      <c r="O1028" s="4"/>
      <c r="P1028" s="4"/>
      <c r="Q1028" s="4"/>
      <c r="R1028" s="4"/>
      <c r="S1028" s="4"/>
      <c r="T1028" s="4"/>
      <c r="U1028" s="4"/>
      <c r="V1028" s="4"/>
      <c r="W1028" s="4"/>
      <c r="X1028" s="9"/>
      <c r="Y1028" s="4"/>
      <c r="Z1028" s="4"/>
      <c r="AA1028" s="10"/>
      <c r="AB1028" s="11"/>
    </row>
    <row r="1029" s="1" customFormat="1" ht="18" customHeight="1" spans="2:28">
      <c r="B1029" s="5"/>
      <c r="C1029" s="6"/>
      <c r="D1029" s="6"/>
      <c r="E1029" s="6"/>
      <c r="F1029" s="6"/>
      <c r="G1029" s="6"/>
      <c r="H1029" s="6"/>
      <c r="I1029" s="6"/>
      <c r="J1029" s="6"/>
      <c r="K1029" s="7"/>
      <c r="L1029" s="8"/>
      <c r="M1029" s="8"/>
      <c r="N1029" s="8"/>
      <c r="O1029" s="4"/>
      <c r="P1029" s="4"/>
      <c r="Q1029" s="4"/>
      <c r="R1029" s="4"/>
      <c r="S1029" s="4"/>
      <c r="T1029" s="4"/>
      <c r="U1029" s="4"/>
      <c r="V1029" s="4"/>
      <c r="W1029" s="4"/>
      <c r="X1029" s="9"/>
      <c r="Y1029" s="4"/>
      <c r="Z1029" s="4"/>
      <c r="AA1029" s="10"/>
      <c r="AB1029" s="11"/>
    </row>
    <row r="1030" s="1" customFormat="1" ht="18" customHeight="1" spans="2:28">
      <c r="B1030" s="5"/>
      <c r="C1030" s="6"/>
      <c r="D1030" s="6"/>
      <c r="E1030" s="6"/>
      <c r="F1030" s="6"/>
      <c r="G1030" s="6"/>
      <c r="H1030" s="6"/>
      <c r="I1030" s="6"/>
      <c r="J1030" s="6"/>
      <c r="K1030" s="7"/>
      <c r="L1030" s="8"/>
      <c r="M1030" s="8"/>
      <c r="N1030" s="8"/>
      <c r="O1030" s="4"/>
      <c r="P1030" s="4"/>
      <c r="Q1030" s="4"/>
      <c r="R1030" s="4"/>
      <c r="S1030" s="4"/>
      <c r="T1030" s="4"/>
      <c r="U1030" s="4"/>
      <c r="V1030" s="4"/>
      <c r="W1030" s="4"/>
      <c r="X1030" s="9"/>
      <c r="Y1030" s="4"/>
      <c r="Z1030" s="4"/>
      <c r="AA1030" s="10"/>
      <c r="AB1030" s="11"/>
    </row>
    <row r="1031" s="1" customFormat="1" ht="18" customHeight="1" spans="2:28">
      <c r="B1031" s="5"/>
      <c r="C1031" s="6"/>
      <c r="D1031" s="6"/>
      <c r="E1031" s="6"/>
      <c r="F1031" s="6"/>
      <c r="G1031" s="6"/>
      <c r="H1031" s="6"/>
      <c r="I1031" s="6"/>
      <c r="J1031" s="6"/>
      <c r="K1031" s="7"/>
      <c r="L1031" s="8"/>
      <c r="M1031" s="8"/>
      <c r="N1031" s="8"/>
      <c r="O1031" s="4"/>
      <c r="P1031" s="4"/>
      <c r="Q1031" s="4"/>
      <c r="R1031" s="4"/>
      <c r="S1031" s="4"/>
      <c r="T1031" s="4"/>
      <c r="U1031" s="4"/>
      <c r="V1031" s="4"/>
      <c r="W1031" s="4"/>
      <c r="X1031" s="9"/>
      <c r="Y1031" s="4"/>
      <c r="Z1031" s="4"/>
      <c r="AA1031" s="10"/>
      <c r="AB1031" s="11"/>
    </row>
    <row r="1032" s="1" customFormat="1" ht="18" customHeight="1" spans="2:28">
      <c r="B1032" s="5"/>
      <c r="C1032" s="6"/>
      <c r="D1032" s="6"/>
      <c r="E1032" s="6"/>
      <c r="F1032" s="6"/>
      <c r="G1032" s="6"/>
      <c r="H1032" s="6"/>
      <c r="I1032" s="6"/>
      <c r="J1032" s="6"/>
      <c r="K1032" s="7"/>
      <c r="L1032" s="8"/>
      <c r="M1032" s="8"/>
      <c r="N1032" s="8"/>
      <c r="O1032" s="4"/>
      <c r="P1032" s="4"/>
      <c r="Q1032" s="4"/>
      <c r="R1032" s="4"/>
      <c r="S1032" s="4"/>
      <c r="T1032" s="4"/>
      <c r="U1032" s="4"/>
      <c r="V1032" s="4"/>
      <c r="W1032" s="4"/>
      <c r="X1032" s="9"/>
      <c r="Y1032" s="4"/>
      <c r="Z1032" s="4"/>
      <c r="AA1032" s="10"/>
      <c r="AB1032" s="11"/>
    </row>
    <row r="1033" s="1" customFormat="1" ht="18" customHeight="1" spans="2:28">
      <c r="B1033" s="5"/>
      <c r="C1033" s="6"/>
      <c r="D1033" s="6"/>
      <c r="E1033" s="6"/>
      <c r="F1033" s="6"/>
      <c r="G1033" s="6"/>
      <c r="H1033" s="6"/>
      <c r="I1033" s="6"/>
      <c r="J1033" s="6"/>
      <c r="K1033" s="7"/>
      <c r="L1033" s="8"/>
      <c r="M1033" s="8"/>
      <c r="N1033" s="8"/>
      <c r="O1033" s="4"/>
      <c r="P1033" s="4"/>
      <c r="Q1033" s="4"/>
      <c r="R1033" s="4"/>
      <c r="S1033" s="4"/>
      <c r="T1033" s="4"/>
      <c r="U1033" s="4"/>
      <c r="V1033" s="4"/>
      <c r="W1033" s="4"/>
      <c r="X1033" s="9"/>
      <c r="Y1033" s="4"/>
      <c r="Z1033" s="4"/>
      <c r="AA1033" s="10"/>
      <c r="AB1033" s="11"/>
    </row>
    <row r="1034" s="1" customFormat="1" ht="18" customHeight="1" spans="2:28">
      <c r="B1034" s="5"/>
      <c r="C1034" s="6"/>
      <c r="D1034" s="6"/>
      <c r="E1034" s="6"/>
      <c r="F1034" s="6"/>
      <c r="G1034" s="6"/>
      <c r="H1034" s="6"/>
      <c r="I1034" s="6"/>
      <c r="J1034" s="6"/>
      <c r="K1034" s="7"/>
      <c r="L1034" s="8"/>
      <c r="M1034" s="8"/>
      <c r="N1034" s="8"/>
      <c r="O1034" s="4"/>
      <c r="P1034" s="4"/>
      <c r="Q1034" s="4"/>
      <c r="R1034" s="4"/>
      <c r="S1034" s="4"/>
      <c r="T1034" s="4"/>
      <c r="U1034" s="4"/>
      <c r="V1034" s="4"/>
      <c r="W1034" s="4"/>
      <c r="X1034" s="9"/>
      <c r="Y1034" s="4"/>
      <c r="Z1034" s="4"/>
      <c r="AA1034" s="10"/>
      <c r="AB1034" s="11"/>
    </row>
    <row r="1035" s="1" customFormat="1" ht="18" customHeight="1" spans="2:28">
      <c r="B1035" s="5"/>
      <c r="C1035" s="6"/>
      <c r="D1035" s="6"/>
      <c r="E1035" s="6"/>
      <c r="F1035" s="6"/>
      <c r="G1035" s="6"/>
      <c r="H1035" s="6"/>
      <c r="I1035" s="6"/>
      <c r="J1035" s="6"/>
      <c r="K1035" s="7"/>
      <c r="L1035" s="8"/>
      <c r="M1035" s="8"/>
      <c r="N1035" s="8"/>
      <c r="O1035" s="4"/>
      <c r="P1035" s="4"/>
      <c r="Q1035" s="4"/>
      <c r="R1035" s="4"/>
      <c r="S1035" s="4"/>
      <c r="T1035" s="4"/>
      <c r="U1035" s="4"/>
      <c r="V1035" s="4"/>
      <c r="W1035" s="4"/>
      <c r="X1035" s="9"/>
      <c r="Y1035" s="4"/>
      <c r="Z1035" s="4"/>
      <c r="AA1035" s="10"/>
      <c r="AB1035" s="11"/>
    </row>
    <row r="1036" s="1" customFormat="1" ht="18" customHeight="1" spans="2:28">
      <c r="B1036" s="5"/>
      <c r="C1036" s="6"/>
      <c r="D1036" s="6"/>
      <c r="E1036" s="6"/>
      <c r="F1036" s="6"/>
      <c r="G1036" s="6"/>
      <c r="H1036" s="6"/>
      <c r="I1036" s="6"/>
      <c r="J1036" s="6"/>
      <c r="K1036" s="7"/>
      <c r="L1036" s="8"/>
      <c r="M1036" s="8"/>
      <c r="N1036" s="8"/>
      <c r="O1036" s="4"/>
      <c r="P1036" s="4"/>
      <c r="Q1036" s="4"/>
      <c r="R1036" s="4"/>
      <c r="S1036" s="4"/>
      <c r="T1036" s="4"/>
      <c r="U1036" s="4"/>
      <c r="V1036" s="4"/>
      <c r="W1036" s="4"/>
      <c r="X1036" s="9"/>
      <c r="Y1036" s="4"/>
      <c r="Z1036" s="4"/>
      <c r="AA1036" s="10"/>
      <c r="AB1036" s="11"/>
    </row>
    <row r="1037" s="1" customFormat="1" ht="18" customHeight="1" spans="2:28">
      <c r="B1037" s="5"/>
      <c r="C1037" s="6"/>
      <c r="D1037" s="6"/>
      <c r="E1037" s="6"/>
      <c r="F1037" s="6"/>
      <c r="G1037" s="6"/>
      <c r="H1037" s="6"/>
      <c r="I1037" s="6"/>
      <c r="J1037" s="6"/>
      <c r="K1037" s="7"/>
      <c r="L1037" s="8"/>
      <c r="M1037" s="8"/>
      <c r="N1037" s="8"/>
      <c r="O1037" s="4"/>
      <c r="P1037" s="4"/>
      <c r="Q1037" s="4"/>
      <c r="R1037" s="4"/>
      <c r="S1037" s="4"/>
      <c r="T1037" s="4"/>
      <c r="U1037" s="4"/>
      <c r="V1037" s="4"/>
      <c r="W1037" s="4"/>
      <c r="X1037" s="9"/>
      <c r="Y1037" s="4"/>
      <c r="Z1037" s="4"/>
      <c r="AA1037" s="10"/>
      <c r="AB1037" s="11"/>
    </row>
    <row r="1038" s="1" customFormat="1" ht="18" customHeight="1" spans="2:28">
      <c r="B1038" s="5"/>
      <c r="C1038" s="6"/>
      <c r="D1038" s="6"/>
      <c r="E1038" s="6"/>
      <c r="F1038" s="6"/>
      <c r="G1038" s="6"/>
      <c r="H1038" s="6"/>
      <c r="I1038" s="6"/>
      <c r="J1038" s="6"/>
      <c r="K1038" s="7"/>
      <c r="L1038" s="8"/>
      <c r="M1038" s="8"/>
      <c r="N1038" s="8"/>
      <c r="O1038" s="4"/>
      <c r="P1038" s="4"/>
      <c r="Q1038" s="4"/>
      <c r="R1038" s="4"/>
      <c r="S1038" s="4"/>
      <c r="T1038" s="4"/>
      <c r="U1038" s="4"/>
      <c r="V1038" s="4"/>
      <c r="W1038" s="4"/>
      <c r="X1038" s="9"/>
      <c r="Y1038" s="4"/>
      <c r="Z1038" s="4"/>
      <c r="AA1038" s="10"/>
      <c r="AB1038" s="11"/>
    </row>
    <row r="1039" s="1" customFormat="1" ht="18" customHeight="1" spans="2:28">
      <c r="B1039" s="5"/>
      <c r="C1039" s="6"/>
      <c r="D1039" s="6"/>
      <c r="E1039" s="6"/>
      <c r="F1039" s="6"/>
      <c r="G1039" s="6"/>
      <c r="H1039" s="6"/>
      <c r="I1039" s="6"/>
      <c r="J1039" s="6"/>
      <c r="K1039" s="7"/>
      <c r="L1039" s="8"/>
      <c r="M1039" s="8"/>
      <c r="N1039" s="8"/>
      <c r="O1039" s="4"/>
      <c r="P1039" s="4"/>
      <c r="Q1039" s="4"/>
      <c r="R1039" s="4"/>
      <c r="S1039" s="4"/>
      <c r="T1039" s="4"/>
      <c r="U1039" s="4"/>
      <c r="V1039" s="4"/>
      <c r="W1039" s="4"/>
      <c r="X1039" s="9"/>
      <c r="Y1039" s="4"/>
      <c r="Z1039" s="4"/>
      <c r="AA1039" s="10"/>
      <c r="AB1039" s="11"/>
    </row>
    <row r="1040" s="1" customFormat="1" ht="18" customHeight="1" spans="2:28">
      <c r="B1040" s="5"/>
      <c r="C1040" s="6"/>
      <c r="D1040" s="6"/>
      <c r="E1040" s="6"/>
      <c r="F1040" s="6"/>
      <c r="G1040" s="6"/>
      <c r="H1040" s="6"/>
      <c r="I1040" s="6"/>
      <c r="J1040" s="6"/>
      <c r="K1040" s="7"/>
      <c r="L1040" s="8"/>
      <c r="M1040" s="8"/>
      <c r="N1040" s="8"/>
      <c r="O1040" s="4"/>
      <c r="P1040" s="4"/>
      <c r="Q1040" s="4"/>
      <c r="R1040" s="4"/>
      <c r="S1040" s="4"/>
      <c r="T1040" s="4"/>
      <c r="U1040" s="4"/>
      <c r="V1040" s="4"/>
      <c r="W1040" s="4"/>
      <c r="X1040" s="9"/>
      <c r="Y1040" s="4"/>
      <c r="Z1040" s="4"/>
      <c r="AA1040" s="10"/>
      <c r="AB1040" s="11"/>
    </row>
    <row r="1041" s="1" customFormat="1" ht="18" customHeight="1" spans="2:28">
      <c r="B1041" s="5"/>
      <c r="C1041" s="6"/>
      <c r="D1041" s="6"/>
      <c r="E1041" s="6"/>
      <c r="F1041" s="6"/>
      <c r="G1041" s="6"/>
      <c r="H1041" s="6"/>
      <c r="I1041" s="6"/>
      <c r="J1041" s="6"/>
      <c r="K1041" s="7"/>
      <c r="L1041" s="8"/>
      <c r="M1041" s="8"/>
      <c r="N1041" s="8"/>
      <c r="O1041" s="4"/>
      <c r="P1041" s="4"/>
      <c r="Q1041" s="4"/>
      <c r="R1041" s="4"/>
      <c r="S1041" s="4"/>
      <c r="T1041" s="4"/>
      <c r="U1041" s="4"/>
      <c r="V1041" s="4"/>
      <c r="W1041" s="4"/>
      <c r="X1041" s="9"/>
      <c r="Y1041" s="4"/>
      <c r="Z1041" s="4"/>
      <c r="AA1041" s="10"/>
      <c r="AB1041" s="11"/>
    </row>
    <row r="1042" s="1" customFormat="1" ht="18" customHeight="1" spans="2:28">
      <c r="B1042" s="5"/>
      <c r="C1042" s="6"/>
      <c r="D1042" s="6"/>
      <c r="E1042" s="6"/>
      <c r="F1042" s="6"/>
      <c r="G1042" s="6"/>
      <c r="H1042" s="6"/>
      <c r="I1042" s="6"/>
      <c r="J1042" s="6"/>
      <c r="K1042" s="7"/>
      <c r="L1042" s="8"/>
      <c r="M1042" s="8"/>
      <c r="N1042" s="8"/>
      <c r="O1042" s="4"/>
      <c r="P1042" s="4"/>
      <c r="Q1042" s="4"/>
      <c r="R1042" s="4"/>
      <c r="S1042" s="4"/>
      <c r="T1042" s="4"/>
      <c r="U1042" s="4"/>
      <c r="V1042" s="4"/>
      <c r="W1042" s="4"/>
      <c r="X1042" s="9"/>
      <c r="Y1042" s="4"/>
      <c r="Z1042" s="4"/>
      <c r="AA1042" s="10"/>
      <c r="AB1042" s="11"/>
    </row>
    <row r="1043" s="1" customFormat="1" ht="18" customHeight="1" spans="2:28">
      <c r="B1043" s="5"/>
      <c r="C1043" s="6"/>
      <c r="D1043" s="6"/>
      <c r="E1043" s="6"/>
      <c r="F1043" s="6"/>
      <c r="G1043" s="6"/>
      <c r="H1043" s="6"/>
      <c r="I1043" s="6"/>
      <c r="J1043" s="6"/>
      <c r="K1043" s="7"/>
      <c r="L1043" s="8"/>
      <c r="M1043" s="8"/>
      <c r="N1043" s="8"/>
      <c r="O1043" s="4"/>
      <c r="P1043" s="4"/>
      <c r="Q1043" s="4"/>
      <c r="R1043" s="4"/>
      <c r="S1043" s="4"/>
      <c r="T1043" s="4"/>
      <c r="U1043" s="4"/>
      <c r="V1043" s="4"/>
      <c r="W1043" s="4"/>
      <c r="X1043" s="9"/>
      <c r="Y1043" s="4"/>
      <c r="Z1043" s="4"/>
      <c r="AA1043" s="10"/>
      <c r="AB1043" s="11"/>
    </row>
    <row r="1044" s="1" customFormat="1" ht="18" customHeight="1" spans="2:28">
      <c r="B1044" s="5"/>
      <c r="C1044" s="6"/>
      <c r="D1044" s="6"/>
      <c r="E1044" s="6"/>
      <c r="F1044" s="6"/>
      <c r="G1044" s="6"/>
      <c r="H1044" s="6"/>
      <c r="I1044" s="6"/>
      <c r="J1044" s="6"/>
      <c r="K1044" s="7"/>
      <c r="L1044" s="8"/>
      <c r="M1044" s="8"/>
      <c r="N1044" s="8"/>
      <c r="O1044" s="4"/>
      <c r="P1044" s="4"/>
      <c r="Q1044" s="4"/>
      <c r="R1044" s="4"/>
      <c r="S1044" s="4"/>
      <c r="T1044" s="4"/>
      <c r="U1044" s="4"/>
      <c r="V1044" s="4"/>
      <c r="W1044" s="4"/>
      <c r="X1044" s="9"/>
      <c r="Y1044" s="4"/>
      <c r="Z1044" s="4"/>
      <c r="AA1044" s="10"/>
      <c r="AB1044" s="11"/>
    </row>
    <row r="1045" s="1" customFormat="1" ht="18" customHeight="1" spans="2:28">
      <c r="B1045" s="5"/>
      <c r="C1045" s="6"/>
      <c r="D1045" s="6"/>
      <c r="E1045" s="6"/>
      <c r="F1045" s="6"/>
      <c r="G1045" s="6"/>
      <c r="H1045" s="6"/>
      <c r="I1045" s="6"/>
      <c r="J1045" s="6"/>
      <c r="K1045" s="7"/>
      <c r="L1045" s="8"/>
      <c r="M1045" s="8"/>
      <c r="N1045" s="8"/>
      <c r="O1045" s="4"/>
      <c r="P1045" s="4"/>
      <c r="Q1045" s="4"/>
      <c r="R1045" s="4"/>
      <c r="S1045" s="4"/>
      <c r="T1045" s="4"/>
      <c r="U1045" s="4"/>
      <c r="V1045" s="4"/>
      <c r="W1045" s="4"/>
      <c r="X1045" s="9"/>
      <c r="Y1045" s="4"/>
      <c r="Z1045" s="4"/>
      <c r="AA1045" s="10"/>
      <c r="AB1045" s="11"/>
    </row>
    <row r="1046" s="1" customFormat="1" ht="18" customHeight="1" spans="2:28">
      <c r="B1046" s="5"/>
      <c r="C1046" s="6"/>
      <c r="D1046" s="6"/>
      <c r="E1046" s="6"/>
      <c r="F1046" s="6"/>
      <c r="G1046" s="6"/>
      <c r="H1046" s="6"/>
      <c r="I1046" s="6"/>
      <c r="J1046" s="6"/>
      <c r="K1046" s="7"/>
      <c r="L1046" s="8"/>
      <c r="M1046" s="8"/>
      <c r="N1046" s="8"/>
      <c r="O1046" s="4"/>
      <c r="P1046" s="4"/>
      <c r="Q1046" s="4"/>
      <c r="R1046" s="4"/>
      <c r="S1046" s="4"/>
      <c r="T1046" s="4"/>
      <c r="U1046" s="4"/>
      <c r="V1046" s="4"/>
      <c r="W1046" s="4"/>
      <c r="X1046" s="9"/>
      <c r="Y1046" s="4"/>
      <c r="Z1046" s="4"/>
      <c r="AA1046" s="10"/>
      <c r="AB1046" s="11"/>
    </row>
    <row r="1047" s="1" customFormat="1" ht="18" customHeight="1" spans="2:28">
      <c r="B1047" s="5"/>
      <c r="C1047" s="6"/>
      <c r="D1047" s="6"/>
      <c r="E1047" s="6"/>
      <c r="F1047" s="6"/>
      <c r="G1047" s="6"/>
      <c r="H1047" s="6"/>
      <c r="I1047" s="6"/>
      <c r="J1047" s="6"/>
      <c r="K1047" s="7"/>
      <c r="L1047" s="8"/>
      <c r="M1047" s="8"/>
      <c r="N1047" s="8"/>
      <c r="O1047" s="4"/>
      <c r="P1047" s="4"/>
      <c r="Q1047" s="4"/>
      <c r="R1047" s="4"/>
      <c r="S1047" s="4"/>
      <c r="T1047" s="4"/>
      <c r="U1047" s="4"/>
      <c r="V1047" s="4"/>
      <c r="W1047" s="4"/>
      <c r="X1047" s="9"/>
      <c r="Y1047" s="4"/>
      <c r="Z1047" s="4"/>
      <c r="AA1047" s="10"/>
      <c r="AB1047" s="11"/>
    </row>
    <row r="1048" s="1" customFormat="1" ht="18" customHeight="1" spans="2:28">
      <c r="B1048" s="5"/>
      <c r="C1048" s="6"/>
      <c r="D1048" s="6"/>
      <c r="E1048" s="6"/>
      <c r="F1048" s="6"/>
      <c r="G1048" s="6"/>
      <c r="H1048" s="6"/>
      <c r="I1048" s="6"/>
      <c r="J1048" s="6"/>
      <c r="K1048" s="7"/>
      <c r="L1048" s="8"/>
      <c r="M1048" s="8"/>
      <c r="N1048" s="8"/>
      <c r="O1048" s="4"/>
      <c r="P1048" s="4"/>
      <c r="Q1048" s="4"/>
      <c r="R1048" s="4"/>
      <c r="S1048" s="4"/>
      <c r="T1048" s="4"/>
      <c r="U1048" s="4"/>
      <c r="V1048" s="4"/>
      <c r="W1048" s="4"/>
      <c r="X1048" s="9"/>
      <c r="Y1048" s="4"/>
      <c r="Z1048" s="4"/>
      <c r="AA1048" s="10"/>
      <c r="AB1048" s="11"/>
    </row>
    <row r="1049" s="1" customFormat="1" ht="18" customHeight="1" spans="2:28">
      <c r="B1049" s="5"/>
      <c r="C1049" s="6"/>
      <c r="D1049" s="6"/>
      <c r="E1049" s="6"/>
      <c r="F1049" s="6"/>
      <c r="G1049" s="6"/>
      <c r="H1049" s="6"/>
      <c r="I1049" s="6"/>
      <c r="J1049" s="6"/>
      <c r="K1049" s="7"/>
      <c r="L1049" s="8"/>
      <c r="M1049" s="8"/>
      <c r="N1049" s="8"/>
      <c r="O1049" s="4"/>
      <c r="P1049" s="4"/>
      <c r="Q1049" s="4"/>
      <c r="R1049" s="4"/>
      <c r="S1049" s="4"/>
      <c r="T1049" s="4"/>
      <c r="U1049" s="4"/>
      <c r="V1049" s="4"/>
      <c r="W1049" s="4"/>
      <c r="X1049" s="9"/>
      <c r="Y1049" s="4"/>
      <c r="Z1049" s="4"/>
      <c r="AA1049" s="10"/>
      <c r="AB1049" s="11"/>
    </row>
    <row r="1050" s="1" customFormat="1" ht="18" customHeight="1" spans="2:28">
      <c r="B1050" s="5"/>
      <c r="C1050" s="6"/>
      <c r="D1050" s="6"/>
      <c r="E1050" s="6"/>
      <c r="F1050" s="6"/>
      <c r="G1050" s="6"/>
      <c r="H1050" s="6"/>
      <c r="I1050" s="6"/>
      <c r="J1050" s="6"/>
      <c r="K1050" s="7"/>
      <c r="L1050" s="8"/>
      <c r="M1050" s="8"/>
      <c r="N1050" s="8"/>
      <c r="O1050" s="4"/>
      <c r="P1050" s="4"/>
      <c r="Q1050" s="4"/>
      <c r="R1050" s="4"/>
      <c r="S1050" s="4"/>
      <c r="T1050" s="4"/>
      <c r="U1050" s="4"/>
      <c r="V1050" s="4"/>
      <c r="W1050" s="4"/>
      <c r="X1050" s="9"/>
      <c r="Y1050" s="4"/>
      <c r="Z1050" s="4"/>
      <c r="AA1050" s="10"/>
      <c r="AB1050" s="11"/>
    </row>
    <row r="1051" s="1" customFormat="1" ht="18" customHeight="1" spans="2:28">
      <c r="B1051" s="5"/>
      <c r="C1051" s="6"/>
      <c r="D1051" s="6"/>
      <c r="E1051" s="6"/>
      <c r="F1051" s="6"/>
      <c r="G1051" s="6"/>
      <c r="H1051" s="6"/>
      <c r="I1051" s="6"/>
      <c r="J1051" s="6"/>
      <c r="K1051" s="7"/>
      <c r="L1051" s="8"/>
      <c r="M1051" s="8"/>
      <c r="N1051" s="8"/>
      <c r="O1051" s="4"/>
      <c r="P1051" s="4"/>
      <c r="Q1051" s="4"/>
      <c r="R1051" s="4"/>
      <c r="S1051" s="4"/>
      <c r="T1051" s="4"/>
      <c r="U1051" s="4"/>
      <c r="V1051" s="4"/>
      <c r="W1051" s="4"/>
      <c r="X1051" s="9"/>
      <c r="Y1051" s="4"/>
      <c r="Z1051" s="4"/>
      <c r="AA1051" s="10"/>
      <c r="AB1051" s="11"/>
    </row>
    <row r="1052" s="1" customFormat="1" ht="18" customHeight="1" spans="2:28">
      <c r="B1052" s="5"/>
      <c r="C1052" s="6"/>
      <c r="D1052" s="6"/>
      <c r="E1052" s="6"/>
      <c r="F1052" s="6"/>
      <c r="G1052" s="6"/>
      <c r="H1052" s="6"/>
      <c r="I1052" s="6"/>
      <c r="J1052" s="6"/>
      <c r="K1052" s="7"/>
      <c r="L1052" s="8"/>
      <c r="M1052" s="8"/>
      <c r="N1052" s="8"/>
      <c r="O1052" s="4"/>
      <c r="P1052" s="4"/>
      <c r="Q1052" s="4"/>
      <c r="R1052" s="4"/>
      <c r="S1052" s="4"/>
      <c r="T1052" s="4"/>
      <c r="U1052" s="4"/>
      <c r="V1052" s="4"/>
      <c r="W1052" s="4"/>
      <c r="X1052" s="9"/>
      <c r="Y1052" s="4"/>
      <c r="Z1052" s="4"/>
      <c r="AA1052" s="10"/>
      <c r="AB1052" s="11"/>
    </row>
    <row r="1053" s="1" customFormat="1" ht="18" customHeight="1" spans="2:28">
      <c r="B1053" s="5"/>
      <c r="C1053" s="6"/>
      <c r="D1053" s="6"/>
      <c r="E1053" s="6"/>
      <c r="F1053" s="6"/>
      <c r="G1053" s="6"/>
      <c r="H1053" s="6"/>
      <c r="I1053" s="6"/>
      <c r="J1053" s="6"/>
      <c r="K1053" s="7"/>
      <c r="L1053" s="8"/>
      <c r="M1053" s="8"/>
      <c r="N1053" s="8"/>
      <c r="O1053" s="4"/>
      <c r="P1053" s="4"/>
      <c r="Q1053" s="4"/>
      <c r="R1053" s="4"/>
      <c r="S1053" s="4"/>
      <c r="T1053" s="4"/>
      <c r="U1053" s="4"/>
      <c r="V1053" s="4"/>
      <c r="W1053" s="4"/>
      <c r="X1053" s="9"/>
      <c r="Y1053" s="4"/>
      <c r="Z1053" s="4"/>
      <c r="AA1053" s="10"/>
      <c r="AB1053" s="11"/>
    </row>
    <row r="1054" s="1" customFormat="1" ht="18" customHeight="1" spans="2:28">
      <c r="B1054" s="5"/>
      <c r="C1054" s="6"/>
      <c r="D1054" s="6"/>
      <c r="E1054" s="6"/>
      <c r="F1054" s="6"/>
      <c r="G1054" s="6"/>
      <c r="H1054" s="6"/>
      <c r="I1054" s="6"/>
      <c r="J1054" s="6"/>
      <c r="K1054" s="7"/>
      <c r="L1054" s="8"/>
      <c r="M1054" s="8"/>
      <c r="N1054" s="8"/>
      <c r="O1054" s="4"/>
      <c r="P1054" s="4"/>
      <c r="Q1054" s="4"/>
      <c r="R1054" s="4"/>
      <c r="S1054" s="4"/>
      <c r="T1054" s="4"/>
      <c r="U1054" s="4"/>
      <c r="V1054" s="4"/>
      <c r="W1054" s="4"/>
      <c r="X1054" s="9"/>
      <c r="Y1054" s="4"/>
      <c r="Z1054" s="4"/>
      <c r="AA1054" s="10"/>
      <c r="AB1054" s="11"/>
    </row>
    <row r="1055" s="1" customFormat="1" ht="18" customHeight="1" spans="2:28">
      <c r="B1055" s="5"/>
      <c r="C1055" s="6"/>
      <c r="D1055" s="6"/>
      <c r="E1055" s="6"/>
      <c r="F1055" s="6"/>
      <c r="G1055" s="6"/>
      <c r="H1055" s="6"/>
      <c r="I1055" s="6"/>
      <c r="J1055" s="6"/>
      <c r="K1055" s="7"/>
      <c r="L1055" s="8"/>
      <c r="M1055" s="8"/>
      <c r="N1055" s="8"/>
      <c r="O1055" s="4"/>
      <c r="P1055" s="4"/>
      <c r="Q1055" s="4"/>
      <c r="R1055" s="4"/>
      <c r="S1055" s="4"/>
      <c r="T1055" s="4"/>
      <c r="U1055" s="4"/>
      <c r="V1055" s="4"/>
      <c r="W1055" s="4"/>
      <c r="X1055" s="9"/>
      <c r="Y1055" s="4"/>
      <c r="Z1055" s="4"/>
      <c r="AA1055" s="10"/>
      <c r="AB1055" s="11"/>
    </row>
    <row r="1056" s="1" customFormat="1" ht="18" customHeight="1" spans="2:28">
      <c r="B1056" s="5"/>
      <c r="C1056" s="6"/>
      <c r="D1056" s="6"/>
      <c r="E1056" s="6"/>
      <c r="F1056" s="6"/>
      <c r="G1056" s="6"/>
      <c r="H1056" s="6"/>
      <c r="I1056" s="6"/>
      <c r="J1056" s="6"/>
      <c r="K1056" s="7"/>
      <c r="L1056" s="8"/>
      <c r="M1056" s="8"/>
      <c r="N1056" s="8"/>
      <c r="O1056" s="4"/>
      <c r="P1056" s="4"/>
      <c r="Q1056" s="4"/>
      <c r="R1056" s="4"/>
      <c r="S1056" s="4"/>
      <c r="T1056" s="4"/>
      <c r="U1056" s="4"/>
      <c r="V1056" s="4"/>
      <c r="W1056" s="4"/>
      <c r="X1056" s="9"/>
      <c r="Y1056" s="4"/>
      <c r="Z1056" s="4"/>
      <c r="AA1056" s="10"/>
      <c r="AB1056" s="11"/>
    </row>
    <row r="1057" s="1" customFormat="1" ht="18" customHeight="1" spans="2:28">
      <c r="B1057" s="5"/>
      <c r="C1057" s="6"/>
      <c r="D1057" s="6"/>
      <c r="E1057" s="6"/>
      <c r="F1057" s="6"/>
      <c r="G1057" s="6"/>
      <c r="H1057" s="6"/>
      <c r="I1057" s="6"/>
      <c r="J1057" s="6"/>
      <c r="K1057" s="7"/>
      <c r="L1057" s="8"/>
      <c r="M1057" s="8"/>
      <c r="N1057" s="8"/>
      <c r="O1057" s="4"/>
      <c r="P1057" s="4"/>
      <c r="Q1057" s="4"/>
      <c r="R1057" s="4"/>
      <c r="S1057" s="4"/>
      <c r="T1057" s="4"/>
      <c r="U1057" s="4"/>
      <c r="V1057" s="4"/>
      <c r="W1057" s="4"/>
      <c r="X1057" s="9"/>
      <c r="Y1057" s="4"/>
      <c r="Z1057" s="4"/>
      <c r="AA1057" s="10"/>
      <c r="AB1057" s="11"/>
    </row>
    <row r="1058" s="1" customFormat="1" ht="18" customHeight="1" spans="2:28">
      <c r="B1058" s="5"/>
      <c r="C1058" s="6"/>
      <c r="D1058" s="6"/>
      <c r="E1058" s="6"/>
      <c r="F1058" s="6"/>
      <c r="G1058" s="6"/>
      <c r="H1058" s="6"/>
      <c r="I1058" s="6"/>
      <c r="J1058" s="6"/>
      <c r="K1058" s="7"/>
      <c r="L1058" s="8"/>
      <c r="M1058" s="8"/>
      <c r="N1058" s="8"/>
      <c r="O1058" s="4"/>
      <c r="P1058" s="4"/>
      <c r="Q1058" s="4"/>
      <c r="R1058" s="4"/>
      <c r="S1058" s="4"/>
      <c r="T1058" s="4"/>
      <c r="U1058" s="4"/>
      <c r="V1058" s="4"/>
      <c r="W1058" s="4"/>
      <c r="X1058" s="9"/>
      <c r="Y1058" s="4"/>
      <c r="Z1058" s="4"/>
      <c r="AA1058" s="10"/>
      <c r="AB1058" s="11"/>
    </row>
    <row r="1059" s="1" customFormat="1" ht="18" customHeight="1" spans="2:28">
      <c r="B1059" s="5"/>
      <c r="C1059" s="6"/>
      <c r="D1059" s="6"/>
      <c r="E1059" s="6"/>
      <c r="F1059" s="6"/>
      <c r="G1059" s="6"/>
      <c r="H1059" s="6"/>
      <c r="I1059" s="6"/>
      <c r="J1059" s="6"/>
      <c r="K1059" s="7"/>
      <c r="L1059" s="8"/>
      <c r="M1059" s="8"/>
      <c r="N1059" s="8"/>
      <c r="O1059" s="4"/>
      <c r="P1059" s="4"/>
      <c r="Q1059" s="4"/>
      <c r="R1059" s="4"/>
      <c r="S1059" s="4"/>
      <c r="T1059" s="4"/>
      <c r="U1059" s="4"/>
      <c r="V1059" s="4"/>
      <c r="W1059" s="4"/>
      <c r="X1059" s="9"/>
      <c r="Y1059" s="4"/>
      <c r="Z1059" s="4"/>
      <c r="AA1059" s="10"/>
      <c r="AB1059" s="11"/>
    </row>
    <row r="1060" s="1" customFormat="1" ht="18" customHeight="1" spans="2:28">
      <c r="B1060" s="5"/>
      <c r="C1060" s="6"/>
      <c r="D1060" s="6"/>
      <c r="E1060" s="6"/>
      <c r="F1060" s="6"/>
      <c r="G1060" s="6"/>
      <c r="H1060" s="6"/>
      <c r="I1060" s="6"/>
      <c r="J1060" s="6"/>
      <c r="K1060" s="7"/>
      <c r="L1060" s="8"/>
      <c r="M1060" s="8"/>
      <c r="N1060" s="8"/>
      <c r="O1060" s="4"/>
      <c r="P1060" s="4"/>
      <c r="Q1060" s="4"/>
      <c r="R1060" s="4"/>
      <c r="S1060" s="4"/>
      <c r="T1060" s="4"/>
      <c r="U1060" s="4"/>
      <c r="V1060" s="4"/>
      <c r="W1060" s="4"/>
      <c r="X1060" s="9"/>
      <c r="Y1060" s="4"/>
      <c r="Z1060" s="4"/>
      <c r="AA1060" s="10"/>
      <c r="AB1060" s="11"/>
    </row>
    <row r="1061" s="1" customFormat="1" ht="18" customHeight="1" spans="2:28">
      <c r="B1061" s="5"/>
      <c r="C1061" s="6"/>
      <c r="D1061" s="6"/>
      <c r="E1061" s="6"/>
      <c r="F1061" s="6"/>
      <c r="G1061" s="6"/>
      <c r="H1061" s="6"/>
      <c r="I1061" s="6"/>
      <c r="J1061" s="6"/>
      <c r="K1061" s="7"/>
      <c r="L1061" s="8"/>
      <c r="M1061" s="8"/>
      <c r="N1061" s="8"/>
      <c r="O1061" s="4"/>
      <c r="P1061" s="4"/>
      <c r="Q1061" s="4"/>
      <c r="R1061" s="4"/>
      <c r="S1061" s="4"/>
      <c r="T1061" s="4"/>
      <c r="U1061" s="4"/>
      <c r="V1061" s="4"/>
      <c r="W1061" s="4"/>
      <c r="X1061" s="9"/>
      <c r="Y1061" s="4"/>
      <c r="Z1061" s="4"/>
      <c r="AA1061" s="10"/>
      <c r="AB1061" s="11"/>
    </row>
    <row r="1062" s="1" customFormat="1" ht="18" customHeight="1" spans="2:28">
      <c r="B1062" s="5"/>
      <c r="C1062" s="6"/>
      <c r="D1062" s="6"/>
      <c r="E1062" s="6"/>
      <c r="F1062" s="6"/>
      <c r="G1062" s="6"/>
      <c r="H1062" s="6"/>
      <c r="I1062" s="6"/>
      <c r="J1062" s="6"/>
      <c r="K1062" s="7"/>
      <c r="L1062" s="8"/>
      <c r="M1062" s="8"/>
      <c r="N1062" s="8"/>
      <c r="O1062" s="4"/>
      <c r="P1062" s="4"/>
      <c r="Q1062" s="4"/>
      <c r="R1062" s="4"/>
      <c r="S1062" s="4"/>
      <c r="T1062" s="4"/>
      <c r="U1062" s="4"/>
      <c r="V1062" s="4"/>
      <c r="W1062" s="4"/>
      <c r="X1062" s="9"/>
      <c r="Y1062" s="4"/>
      <c r="Z1062" s="4"/>
      <c r="AA1062" s="10"/>
      <c r="AB1062" s="11"/>
    </row>
    <row r="1063" s="1" customFormat="1" ht="18" customHeight="1" spans="2:28">
      <c r="B1063" s="5"/>
      <c r="C1063" s="6"/>
      <c r="D1063" s="6"/>
      <c r="E1063" s="6"/>
      <c r="F1063" s="6"/>
      <c r="G1063" s="6"/>
      <c r="H1063" s="6"/>
      <c r="I1063" s="6"/>
      <c r="J1063" s="6"/>
      <c r="K1063" s="7"/>
      <c r="L1063" s="8"/>
      <c r="M1063" s="8"/>
      <c r="N1063" s="8"/>
      <c r="O1063" s="4"/>
      <c r="P1063" s="4"/>
      <c r="Q1063" s="4"/>
      <c r="R1063" s="4"/>
      <c r="S1063" s="4"/>
      <c r="T1063" s="4"/>
      <c r="U1063" s="4"/>
      <c r="V1063" s="4"/>
      <c r="W1063" s="4"/>
      <c r="X1063" s="9"/>
      <c r="Y1063" s="4"/>
      <c r="Z1063" s="4"/>
      <c r="AA1063" s="10"/>
      <c r="AB1063" s="11"/>
    </row>
    <row r="1064" s="1" customFormat="1" ht="18" customHeight="1" spans="2:28">
      <c r="B1064" s="5"/>
      <c r="C1064" s="6"/>
      <c r="D1064" s="6"/>
      <c r="E1064" s="6"/>
      <c r="F1064" s="6"/>
      <c r="G1064" s="6"/>
      <c r="H1064" s="6"/>
      <c r="I1064" s="6"/>
      <c r="J1064" s="6"/>
      <c r="K1064" s="7"/>
      <c r="L1064" s="8"/>
      <c r="M1064" s="8"/>
      <c r="N1064" s="8"/>
      <c r="O1064" s="4"/>
      <c r="P1064" s="4"/>
      <c r="Q1064" s="4"/>
      <c r="R1064" s="4"/>
      <c r="S1064" s="4"/>
      <c r="T1064" s="4"/>
      <c r="U1064" s="4"/>
      <c r="V1064" s="4"/>
      <c r="W1064" s="4"/>
      <c r="X1064" s="9"/>
      <c r="Y1064" s="4"/>
      <c r="Z1064" s="4"/>
      <c r="AA1064" s="10"/>
      <c r="AB1064" s="11"/>
    </row>
    <row r="1065" s="1" customFormat="1" ht="18" customHeight="1" spans="2:28">
      <c r="B1065" s="5"/>
      <c r="C1065" s="6"/>
      <c r="D1065" s="6"/>
      <c r="E1065" s="6"/>
      <c r="F1065" s="6"/>
      <c r="G1065" s="6"/>
      <c r="H1065" s="6"/>
      <c r="I1065" s="6"/>
      <c r="J1065" s="6"/>
      <c r="K1065" s="7"/>
      <c r="L1065" s="8"/>
      <c r="M1065" s="8"/>
      <c r="N1065" s="8"/>
      <c r="O1065" s="4"/>
      <c r="P1065" s="4"/>
      <c r="Q1065" s="4"/>
      <c r="R1065" s="4"/>
      <c r="S1065" s="4"/>
      <c r="T1065" s="4"/>
      <c r="U1065" s="4"/>
      <c r="V1065" s="4"/>
      <c r="W1065" s="4"/>
      <c r="X1065" s="9"/>
      <c r="Y1065" s="4"/>
      <c r="Z1065" s="4"/>
      <c r="AA1065" s="10"/>
      <c r="AB1065" s="11"/>
    </row>
    <row r="1066" s="1" customFormat="1" ht="18" customHeight="1" spans="2:28">
      <c r="B1066" s="5"/>
      <c r="C1066" s="6"/>
      <c r="D1066" s="6"/>
      <c r="E1066" s="6"/>
      <c r="F1066" s="6"/>
      <c r="G1066" s="6"/>
      <c r="H1066" s="6"/>
      <c r="I1066" s="6"/>
      <c r="J1066" s="6"/>
      <c r="K1066" s="7"/>
      <c r="L1066" s="8"/>
      <c r="M1066" s="8"/>
      <c r="N1066" s="8"/>
      <c r="O1066" s="4"/>
      <c r="P1066" s="4"/>
      <c r="Q1066" s="4"/>
      <c r="R1066" s="4"/>
      <c r="S1066" s="4"/>
      <c r="T1066" s="4"/>
      <c r="U1066" s="4"/>
      <c r="V1066" s="4"/>
      <c r="W1066" s="4"/>
      <c r="X1066" s="9"/>
      <c r="Y1066" s="4"/>
      <c r="Z1066" s="4"/>
      <c r="AA1066" s="10"/>
      <c r="AB1066" s="11"/>
    </row>
    <row r="1067" s="1" customFormat="1" ht="18" customHeight="1" spans="2:28">
      <c r="B1067" s="5"/>
      <c r="C1067" s="6"/>
      <c r="D1067" s="6"/>
      <c r="E1067" s="6"/>
      <c r="F1067" s="6"/>
      <c r="G1067" s="6"/>
      <c r="H1067" s="6"/>
      <c r="I1067" s="6"/>
      <c r="J1067" s="6"/>
      <c r="K1067" s="7"/>
      <c r="L1067" s="8"/>
      <c r="M1067" s="8"/>
      <c r="N1067" s="8"/>
      <c r="O1067" s="4"/>
      <c r="P1067" s="4"/>
      <c r="Q1067" s="4"/>
      <c r="R1067" s="4"/>
      <c r="S1067" s="4"/>
      <c r="T1067" s="4"/>
      <c r="U1067" s="4"/>
      <c r="V1067" s="4"/>
      <c r="W1067" s="4"/>
      <c r="X1067" s="9"/>
      <c r="Y1067" s="4"/>
      <c r="Z1067" s="4"/>
      <c r="AA1067" s="10"/>
      <c r="AB1067" s="11"/>
    </row>
    <row r="1068" s="1" customFormat="1" ht="18" customHeight="1" spans="2:28">
      <c r="B1068" s="5"/>
      <c r="C1068" s="6"/>
      <c r="D1068" s="6"/>
      <c r="E1068" s="6"/>
      <c r="F1068" s="6"/>
      <c r="G1068" s="6"/>
      <c r="H1068" s="6"/>
      <c r="I1068" s="6"/>
      <c r="J1068" s="6"/>
      <c r="K1068" s="7"/>
      <c r="L1068" s="8"/>
      <c r="M1068" s="8"/>
      <c r="N1068" s="8"/>
      <c r="O1068" s="4"/>
      <c r="P1068" s="4"/>
      <c r="Q1068" s="4"/>
      <c r="R1068" s="4"/>
      <c r="S1068" s="4"/>
      <c r="T1068" s="4"/>
      <c r="U1068" s="4"/>
      <c r="V1068" s="4"/>
      <c r="W1068" s="4"/>
      <c r="X1068" s="9"/>
      <c r="Y1068" s="4"/>
      <c r="Z1068" s="4"/>
      <c r="AA1068" s="10"/>
      <c r="AB1068" s="11"/>
    </row>
  </sheetData>
  <autoFilter ref="B2:AC104">
    <extLst/>
  </autoFilter>
  <conditionalFormatting sqref="L340">
    <cfRule type="duplicateValues" dxfId="0" priority="72"/>
  </conditionalFormatting>
  <conditionalFormatting sqref="L341">
    <cfRule type="duplicateValues" dxfId="0" priority="71"/>
  </conditionalFormatting>
  <conditionalFormatting sqref="L342">
    <cfRule type="duplicateValues" dxfId="0" priority="70"/>
  </conditionalFormatting>
  <conditionalFormatting sqref="L343">
    <cfRule type="duplicateValues" dxfId="0" priority="69"/>
  </conditionalFormatting>
  <conditionalFormatting sqref="L344">
    <cfRule type="duplicateValues" dxfId="0" priority="68"/>
  </conditionalFormatting>
  <conditionalFormatting sqref="L347">
    <cfRule type="duplicateValues" dxfId="0" priority="66"/>
  </conditionalFormatting>
  <conditionalFormatting sqref="L348">
    <cfRule type="duplicateValues" dxfId="0" priority="65"/>
  </conditionalFormatting>
  <conditionalFormatting sqref="L349">
    <cfRule type="duplicateValues" dxfId="0" priority="64"/>
  </conditionalFormatting>
  <conditionalFormatting sqref="L350">
    <cfRule type="duplicateValues" dxfId="0" priority="63"/>
  </conditionalFormatting>
  <conditionalFormatting sqref="L351">
    <cfRule type="duplicateValues" dxfId="0" priority="62"/>
  </conditionalFormatting>
  <conditionalFormatting sqref="L352">
    <cfRule type="duplicateValues" dxfId="0" priority="61"/>
  </conditionalFormatting>
  <conditionalFormatting sqref="L353">
    <cfRule type="duplicateValues" dxfId="0" priority="60"/>
  </conditionalFormatting>
  <conditionalFormatting sqref="L356">
    <cfRule type="duplicateValues" dxfId="0" priority="58"/>
  </conditionalFormatting>
  <conditionalFormatting sqref="L357">
    <cfRule type="duplicateValues" dxfId="0" priority="57"/>
  </conditionalFormatting>
  <conditionalFormatting sqref="L358">
    <cfRule type="duplicateValues" dxfId="0" priority="56"/>
  </conditionalFormatting>
  <conditionalFormatting sqref="L359">
    <cfRule type="duplicateValues" dxfId="0" priority="55"/>
  </conditionalFormatting>
  <conditionalFormatting sqref="L363">
    <cfRule type="duplicateValues" dxfId="0" priority="53"/>
  </conditionalFormatting>
  <conditionalFormatting sqref="L364">
    <cfRule type="duplicateValues" dxfId="0" priority="52"/>
  </conditionalFormatting>
  <conditionalFormatting sqref="L367">
    <cfRule type="duplicateValues" dxfId="0" priority="50"/>
  </conditionalFormatting>
  <conditionalFormatting sqref="L368">
    <cfRule type="duplicateValues" dxfId="0" priority="49"/>
  </conditionalFormatting>
  <conditionalFormatting sqref="L369">
    <cfRule type="duplicateValues" dxfId="0" priority="48"/>
  </conditionalFormatting>
  <conditionalFormatting sqref="L370">
    <cfRule type="duplicateValues" dxfId="0" priority="47"/>
  </conditionalFormatting>
  <conditionalFormatting sqref="L2:L104">
    <cfRule type="duplicateValues" dxfId="0" priority="2"/>
    <cfRule type="duplicateValues" dxfId="0" priority="1"/>
  </conditionalFormatting>
  <conditionalFormatting sqref="L345:L346">
    <cfRule type="duplicateValues" dxfId="0" priority="67"/>
  </conditionalFormatting>
  <conditionalFormatting sqref="L354:L355">
    <cfRule type="duplicateValues" dxfId="0" priority="59"/>
  </conditionalFormatting>
  <conditionalFormatting sqref="L360:L362">
    <cfRule type="duplicateValues" dxfId="0" priority="54"/>
  </conditionalFormatting>
  <conditionalFormatting sqref="L365:L366">
    <cfRule type="duplicateValues" dxfId="0" priority="51"/>
  </conditionalFormatting>
  <conditionalFormatting sqref="L421:L423">
    <cfRule type="duplicateValues" dxfId="0" priority="39"/>
  </conditionalFormatting>
  <conditionalFormatting sqref="L519:L524">
    <cfRule type="duplicateValues" dxfId="0" priority="45"/>
  </conditionalFormatting>
  <conditionalFormatting sqref="L859:L862">
    <cfRule type="duplicateValues" dxfId="0" priority="40"/>
  </conditionalFormatting>
  <conditionalFormatting sqref="L863:L890">
    <cfRule type="duplicateValues" dxfId="0" priority="118"/>
  </conditionalFormatting>
  <conditionalFormatting sqref="V556:V574">
    <cfRule type="duplicateValues" dxfId="0" priority="108"/>
  </conditionalFormatting>
  <conditionalFormatting sqref="L1:L84 L107:L339 L371:L420 L424:L518 L525:L858 L891:L1048576">
    <cfRule type="duplicateValues" dxfId="0" priority="111"/>
  </conditionalFormatting>
  <conditionalFormatting sqref="Y386:Y420 L385:L420 L424:L524">
    <cfRule type="duplicateValues" dxfId="0" priority="43"/>
  </conditionalFormatting>
  <conditionalFormatting sqref="Y421:Y423 L421:L423">
    <cfRule type="duplicateValues" dxfId="0" priority="38"/>
  </conditionalFormatting>
  <conditionalFormatting sqref="V556:V574 L555:L652">
    <cfRule type="duplicateValues" dxfId="0" priority="110"/>
  </conditionalFormatting>
  <pageMargins left="0.7" right="0.7" top="0.75" bottom="0.75" header="0.3" footer="0.3"/>
  <pageSetup paperSize="513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68"/>
  <sheetViews>
    <sheetView showGridLines="0" zoomScale="130" zoomScaleNormal="130" workbookViewId="0">
      <pane ySplit="2" topLeftCell="A648" activePane="bottomLeft" state="frozen"/>
      <selection/>
      <selection pane="bottomLeft" activeCell="B1" sqref="B$1:H$1048576"/>
    </sheetView>
  </sheetViews>
  <sheetFormatPr defaultColWidth="12.6283185840708" defaultRowHeight="13.85"/>
  <cols>
    <col min="1" max="1" width="1.6283185840708" style="1" customWidth="1"/>
    <col min="2" max="2" width="22.2477876106195" style="5" hidden="1" customWidth="1"/>
    <col min="3" max="3" width="11.1238938053097" style="6" hidden="1" customWidth="1"/>
    <col min="4" max="4" width="16.1238938053097" style="6" hidden="1" customWidth="1"/>
    <col min="5" max="5" width="13.1238938053097" style="6" hidden="1" customWidth="1"/>
    <col min="6" max="6" width="10.3716814159292" style="6" hidden="1" customWidth="1"/>
    <col min="7" max="7" width="7.50442477876106" style="6" hidden="1" customWidth="1"/>
    <col min="8" max="8" width="13.8761061946903" style="6" hidden="1" customWidth="1"/>
    <col min="9" max="9" width="6.6283185840708" style="6" customWidth="1"/>
    <col min="10" max="10" width="9.6283185840708" style="6" customWidth="1"/>
    <col min="11" max="11" width="8.6283185840708" style="7" customWidth="1"/>
    <col min="12" max="12" width="22.8761061946903" style="8" customWidth="1"/>
    <col min="13" max="14" width="12.6283185840708" style="8" customWidth="1"/>
    <col min="15" max="17" width="12.6283185840708" style="4" customWidth="1"/>
    <col min="18" max="18" width="12.8761061946903" style="4" customWidth="1"/>
    <col min="19" max="19" width="12.6283185840708" style="4" customWidth="1"/>
    <col min="20" max="20" width="13.2477876106195" style="4" customWidth="1"/>
    <col min="21" max="21" width="16.7522123893805" style="4" customWidth="1"/>
    <col min="22" max="22" width="12.8761061946903" style="4" customWidth="1"/>
    <col min="23" max="23" width="12.6283185840708" style="4" customWidth="1"/>
    <col min="24" max="24" width="8.6283185840708" style="9" customWidth="1"/>
    <col min="25" max="25" width="9.6283185840708" style="4" customWidth="1"/>
    <col min="26" max="26" width="10.6283185840708" style="4" customWidth="1"/>
    <col min="27" max="27" width="11.6283185840708" style="10" customWidth="1"/>
    <col min="28" max="28" width="45.8761061946903" style="11" customWidth="1"/>
    <col min="29" max="16384" width="12.6283185840708" style="6"/>
  </cols>
  <sheetData>
    <row r="1" ht="9.95" customHeight="1"/>
    <row r="2" ht="35.1" customHeight="1" spans="2:28"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3" t="s">
        <v>5</v>
      </c>
      <c r="H2" s="13" t="s">
        <v>6</v>
      </c>
      <c r="I2" s="26" t="s">
        <v>7</v>
      </c>
      <c r="J2" s="27" t="s">
        <v>8</v>
      </c>
      <c r="K2" s="28" t="s">
        <v>9</v>
      </c>
      <c r="L2" s="28" t="s">
        <v>0</v>
      </c>
      <c r="M2" s="29" t="s">
        <v>10</v>
      </c>
      <c r="N2" s="29" t="s">
        <v>11</v>
      </c>
      <c r="O2" s="30" t="s">
        <v>12</v>
      </c>
      <c r="P2" s="30" t="s">
        <v>13</v>
      </c>
      <c r="Q2" s="30" t="s">
        <v>14</v>
      </c>
      <c r="R2" s="30" t="s">
        <v>15</v>
      </c>
      <c r="S2" s="30" t="s">
        <v>16</v>
      </c>
      <c r="T2" s="30" t="s">
        <v>17</v>
      </c>
      <c r="U2" s="30" t="s">
        <v>18</v>
      </c>
      <c r="V2" s="30" t="s">
        <v>19</v>
      </c>
      <c r="W2" s="30" t="s">
        <v>20</v>
      </c>
      <c r="X2" s="62" t="s">
        <v>21</v>
      </c>
      <c r="Y2" s="30" t="s">
        <v>22</v>
      </c>
      <c r="Z2" s="30" t="s">
        <v>23</v>
      </c>
      <c r="AA2" s="80" t="s">
        <v>24</v>
      </c>
      <c r="AB2" s="11" t="s">
        <v>1688</v>
      </c>
    </row>
    <row r="3" ht="18" customHeight="1" spans="2:28">
      <c r="B3" s="14" t="s">
        <v>51</v>
      </c>
      <c r="C3" s="15">
        <v>353187361</v>
      </c>
      <c r="D3" s="15" t="s">
        <v>52</v>
      </c>
      <c r="E3" s="15">
        <v>16741725702</v>
      </c>
      <c r="F3" s="15" t="s">
        <v>27</v>
      </c>
      <c r="G3" s="15">
        <v>1000</v>
      </c>
      <c r="H3" s="15">
        <v>19172865290</v>
      </c>
      <c r="I3" s="15" t="s">
        <v>28</v>
      </c>
      <c r="J3" s="31" t="s">
        <v>29</v>
      </c>
      <c r="K3" s="32" t="s">
        <v>30</v>
      </c>
      <c r="L3" s="14" t="s">
        <v>51</v>
      </c>
      <c r="M3" s="33">
        <v>100.43</v>
      </c>
      <c r="N3" s="33">
        <v>0</v>
      </c>
      <c r="O3" s="34">
        <v>4999</v>
      </c>
      <c r="P3" s="34"/>
      <c r="Q3" s="34"/>
      <c r="R3" s="63">
        <f t="shared" ref="R3:R34" si="0">M3+Q3-P3</f>
        <v>100.43</v>
      </c>
      <c r="S3" s="64"/>
      <c r="T3" s="63"/>
      <c r="U3" s="63"/>
      <c r="V3" s="63">
        <f t="shared" ref="V3:V34" si="1">R3-S3</f>
        <v>100.43</v>
      </c>
      <c r="W3" s="63">
        <f t="shared" ref="W3:W34" si="2">N3+O3-Q3</f>
        <v>4999</v>
      </c>
      <c r="X3" s="65">
        <v>0.5</v>
      </c>
      <c r="Y3" s="18">
        <f t="shared" ref="Y3:Y34" si="3">IF(X3=0.5,IF(V3&lt;=1000,5000,IF(AND(V3&gt;1000,V3&lt;=2000),4000,IF(V3&gt;2000,""))),IF(X3=10,8000,IF(X3=100,9000)))</f>
        <v>5000</v>
      </c>
      <c r="Z3" s="18" t="s">
        <v>31</v>
      </c>
      <c r="AA3" s="81">
        <v>43900</v>
      </c>
      <c r="AB3" s="8" t="s">
        <v>32</v>
      </c>
    </row>
    <row r="4" ht="18" customHeight="1" spans="2:28">
      <c r="B4" s="14" t="s">
        <v>57</v>
      </c>
      <c r="C4" s="15">
        <v>284498638</v>
      </c>
      <c r="D4" s="15" t="s">
        <v>58</v>
      </c>
      <c r="E4" s="15">
        <v>16741725707</v>
      </c>
      <c r="F4" s="15" t="s">
        <v>27</v>
      </c>
      <c r="G4" s="15">
        <v>1000</v>
      </c>
      <c r="H4" s="15">
        <v>19172865290</v>
      </c>
      <c r="I4" s="15" t="s">
        <v>28</v>
      </c>
      <c r="J4" s="31" t="s">
        <v>29</v>
      </c>
      <c r="K4" s="32" t="s">
        <v>30</v>
      </c>
      <c r="L4" s="14" t="s">
        <v>57</v>
      </c>
      <c r="M4" s="33">
        <v>100.31</v>
      </c>
      <c r="N4" s="33">
        <v>0</v>
      </c>
      <c r="O4" s="34">
        <v>3497</v>
      </c>
      <c r="P4" s="34"/>
      <c r="Q4" s="34"/>
      <c r="R4" s="63">
        <f t="shared" si="0"/>
        <v>100.31</v>
      </c>
      <c r="S4" s="64"/>
      <c r="T4" s="63"/>
      <c r="U4" s="63"/>
      <c r="V4" s="63">
        <f t="shared" si="1"/>
        <v>100.31</v>
      </c>
      <c r="W4" s="63">
        <f t="shared" si="2"/>
        <v>3497</v>
      </c>
      <c r="X4" s="65">
        <v>0.5</v>
      </c>
      <c r="Y4" s="18">
        <f t="shared" si="3"/>
        <v>5000</v>
      </c>
      <c r="Z4" s="18" t="s">
        <v>31</v>
      </c>
      <c r="AA4" s="81">
        <v>43900</v>
      </c>
      <c r="AB4" s="8" t="s">
        <v>32</v>
      </c>
    </row>
    <row r="5" ht="18" customHeight="1" spans="2:28">
      <c r="B5" s="14" t="s">
        <v>61</v>
      </c>
      <c r="C5" s="15">
        <v>676743211</v>
      </c>
      <c r="D5" s="15" t="s">
        <v>62</v>
      </c>
      <c r="E5" s="15">
        <v>16741725709</v>
      </c>
      <c r="F5" s="15" t="s">
        <v>27</v>
      </c>
      <c r="G5" s="15">
        <v>1000</v>
      </c>
      <c r="H5" s="15">
        <v>19172865290</v>
      </c>
      <c r="I5" s="15" t="s">
        <v>28</v>
      </c>
      <c r="J5" s="31" t="s">
        <v>29</v>
      </c>
      <c r="K5" s="32" t="s">
        <v>30</v>
      </c>
      <c r="L5" s="14" t="s">
        <v>61</v>
      </c>
      <c r="M5" s="33">
        <v>100</v>
      </c>
      <c r="N5" s="33">
        <v>0</v>
      </c>
      <c r="O5" s="34">
        <v>4595</v>
      </c>
      <c r="P5" s="34"/>
      <c r="Q5" s="34"/>
      <c r="R5" s="63">
        <f t="shared" si="0"/>
        <v>100</v>
      </c>
      <c r="S5" s="64"/>
      <c r="T5" s="63"/>
      <c r="U5" s="63"/>
      <c r="V5" s="63">
        <f t="shared" si="1"/>
        <v>100</v>
      </c>
      <c r="W5" s="63">
        <f t="shared" si="2"/>
        <v>4595</v>
      </c>
      <c r="X5" s="65">
        <v>0.5</v>
      </c>
      <c r="Y5" s="18">
        <f t="shared" si="3"/>
        <v>5000</v>
      </c>
      <c r="Z5" s="18" t="s">
        <v>31</v>
      </c>
      <c r="AA5" s="81">
        <v>43900</v>
      </c>
      <c r="AB5" s="8" t="s">
        <v>32</v>
      </c>
    </row>
    <row r="6" ht="18" customHeight="1" spans="2:28">
      <c r="B6" s="14" t="s">
        <v>77</v>
      </c>
      <c r="C6" s="15">
        <v>805964720</v>
      </c>
      <c r="D6" s="15" t="s">
        <v>78</v>
      </c>
      <c r="E6" s="15">
        <v>16741725717</v>
      </c>
      <c r="F6" s="15" t="s">
        <v>27</v>
      </c>
      <c r="G6" s="15">
        <v>1000</v>
      </c>
      <c r="H6" s="15">
        <v>19172865290</v>
      </c>
      <c r="I6" s="15" t="s">
        <v>28</v>
      </c>
      <c r="J6" s="31" t="s">
        <v>29</v>
      </c>
      <c r="K6" s="32" t="s">
        <v>30</v>
      </c>
      <c r="L6" s="14" t="s">
        <v>77</v>
      </c>
      <c r="M6" s="33">
        <v>100.7</v>
      </c>
      <c r="N6" s="33">
        <v>0</v>
      </c>
      <c r="O6" s="34">
        <v>4794</v>
      </c>
      <c r="P6" s="34"/>
      <c r="Q6" s="34"/>
      <c r="R6" s="63">
        <f t="shared" si="0"/>
        <v>100.7</v>
      </c>
      <c r="S6" s="64"/>
      <c r="T6" s="63"/>
      <c r="U6" s="63"/>
      <c r="V6" s="63">
        <f t="shared" si="1"/>
        <v>100.7</v>
      </c>
      <c r="W6" s="63">
        <f t="shared" si="2"/>
        <v>4794</v>
      </c>
      <c r="X6" s="65">
        <v>0.5</v>
      </c>
      <c r="Y6" s="18">
        <f t="shared" si="3"/>
        <v>5000</v>
      </c>
      <c r="Z6" s="18" t="s">
        <v>31</v>
      </c>
      <c r="AA6" s="81">
        <v>43900</v>
      </c>
      <c r="AB6" s="8" t="s">
        <v>32</v>
      </c>
    </row>
    <row r="7" ht="18" customHeight="1" spans="2:28">
      <c r="B7" s="14" t="s">
        <v>83</v>
      </c>
      <c r="C7" s="15">
        <v>352817377</v>
      </c>
      <c r="D7" s="15" t="s">
        <v>84</v>
      </c>
      <c r="E7" s="15">
        <v>16741725720</v>
      </c>
      <c r="F7" s="15" t="s">
        <v>27</v>
      </c>
      <c r="G7" s="15">
        <v>1000</v>
      </c>
      <c r="H7" s="15">
        <v>19172865290</v>
      </c>
      <c r="I7" s="15" t="s">
        <v>28</v>
      </c>
      <c r="J7" s="31" t="s">
        <v>29</v>
      </c>
      <c r="K7" s="32" t="s">
        <v>30</v>
      </c>
      <c r="L7" s="14" t="s">
        <v>83</v>
      </c>
      <c r="M7" s="33">
        <v>100.72</v>
      </c>
      <c r="N7" s="33">
        <v>0</v>
      </c>
      <c r="O7" s="34">
        <v>4999</v>
      </c>
      <c r="P7" s="34"/>
      <c r="Q7" s="34"/>
      <c r="R7" s="63">
        <f t="shared" si="0"/>
        <v>100.72</v>
      </c>
      <c r="S7" s="64"/>
      <c r="T7" s="63"/>
      <c r="U7" s="63"/>
      <c r="V7" s="63">
        <f t="shared" si="1"/>
        <v>100.72</v>
      </c>
      <c r="W7" s="63">
        <f t="shared" si="2"/>
        <v>4999</v>
      </c>
      <c r="X7" s="65">
        <v>0.5</v>
      </c>
      <c r="Y7" s="18">
        <f t="shared" si="3"/>
        <v>5000</v>
      </c>
      <c r="Z7" s="18" t="s">
        <v>31</v>
      </c>
      <c r="AA7" s="81">
        <v>43900</v>
      </c>
      <c r="AB7" s="8" t="s">
        <v>32</v>
      </c>
    </row>
    <row r="8" ht="18" customHeight="1" spans="2:28">
      <c r="B8" s="14" t="s">
        <v>85</v>
      </c>
      <c r="C8" s="15">
        <v>177622395</v>
      </c>
      <c r="D8" s="15" t="s">
        <v>86</v>
      </c>
      <c r="E8" s="15">
        <v>16741725722</v>
      </c>
      <c r="F8" s="15" t="s">
        <v>27</v>
      </c>
      <c r="G8" s="15">
        <v>1000</v>
      </c>
      <c r="H8" s="15">
        <v>19172865290</v>
      </c>
      <c r="I8" s="15" t="s">
        <v>28</v>
      </c>
      <c r="J8" s="31" t="s">
        <v>29</v>
      </c>
      <c r="K8" s="32" t="s">
        <v>30</v>
      </c>
      <c r="L8" s="14" t="s">
        <v>85</v>
      </c>
      <c r="M8" s="33">
        <v>100.2</v>
      </c>
      <c r="N8" s="33">
        <v>0</v>
      </c>
      <c r="O8" s="34">
        <v>4994</v>
      </c>
      <c r="P8" s="34"/>
      <c r="Q8" s="34"/>
      <c r="R8" s="63">
        <f t="shared" si="0"/>
        <v>100.2</v>
      </c>
      <c r="S8" s="64"/>
      <c r="T8" s="63"/>
      <c r="U8" s="63"/>
      <c r="V8" s="63">
        <f t="shared" si="1"/>
        <v>100.2</v>
      </c>
      <c r="W8" s="63">
        <f t="shared" si="2"/>
        <v>4994</v>
      </c>
      <c r="X8" s="65">
        <v>0.5</v>
      </c>
      <c r="Y8" s="18">
        <f t="shared" si="3"/>
        <v>5000</v>
      </c>
      <c r="Z8" s="18" t="s">
        <v>31</v>
      </c>
      <c r="AA8" s="81">
        <v>43900</v>
      </c>
      <c r="AB8" s="8" t="s">
        <v>32</v>
      </c>
    </row>
    <row r="9" ht="18" customHeight="1" spans="2:28">
      <c r="B9" s="14" t="s">
        <v>91</v>
      </c>
      <c r="C9" s="15">
        <v>541871459</v>
      </c>
      <c r="D9" s="15" t="s">
        <v>92</v>
      </c>
      <c r="E9" s="15">
        <v>16741725730</v>
      </c>
      <c r="F9" s="15" t="s">
        <v>27</v>
      </c>
      <c r="G9" s="15">
        <v>1000</v>
      </c>
      <c r="H9" s="15">
        <v>19172865290</v>
      </c>
      <c r="I9" s="15" t="s">
        <v>28</v>
      </c>
      <c r="J9" s="31" t="s">
        <v>29</v>
      </c>
      <c r="K9" s="32" t="s">
        <v>30</v>
      </c>
      <c r="L9" s="14" t="s">
        <v>91</v>
      </c>
      <c r="M9" s="33">
        <v>100.35</v>
      </c>
      <c r="N9" s="33">
        <v>0</v>
      </c>
      <c r="O9" s="34">
        <v>4996</v>
      </c>
      <c r="P9" s="34"/>
      <c r="Q9" s="34"/>
      <c r="R9" s="63">
        <f t="shared" si="0"/>
        <v>100.35</v>
      </c>
      <c r="S9" s="64"/>
      <c r="T9" s="63"/>
      <c r="U9" s="63"/>
      <c r="V9" s="63">
        <f t="shared" si="1"/>
        <v>100.35</v>
      </c>
      <c r="W9" s="63">
        <f t="shared" si="2"/>
        <v>4996</v>
      </c>
      <c r="X9" s="65">
        <v>0.5</v>
      </c>
      <c r="Y9" s="18">
        <f t="shared" si="3"/>
        <v>5000</v>
      </c>
      <c r="Z9" s="18" t="s">
        <v>31</v>
      </c>
      <c r="AA9" s="81">
        <v>43900</v>
      </c>
      <c r="AB9" s="8" t="s">
        <v>32</v>
      </c>
    </row>
    <row r="10" ht="18" customHeight="1" spans="2:28">
      <c r="B10" s="14" t="s">
        <v>93</v>
      </c>
      <c r="C10" s="15">
        <v>202777764</v>
      </c>
      <c r="D10" s="15" t="s">
        <v>94</v>
      </c>
      <c r="E10" s="15">
        <v>16741725731</v>
      </c>
      <c r="F10" s="15" t="s">
        <v>27</v>
      </c>
      <c r="G10" s="15">
        <v>1000</v>
      </c>
      <c r="H10" s="15">
        <v>19172865290</v>
      </c>
      <c r="I10" s="15" t="s">
        <v>28</v>
      </c>
      <c r="J10" s="31" t="s">
        <v>29</v>
      </c>
      <c r="K10" s="32" t="s">
        <v>30</v>
      </c>
      <c r="L10" s="14" t="s">
        <v>93</v>
      </c>
      <c r="M10" s="33">
        <v>100.53</v>
      </c>
      <c r="N10" s="33">
        <v>0</v>
      </c>
      <c r="O10" s="34">
        <v>4999</v>
      </c>
      <c r="P10" s="34"/>
      <c r="Q10" s="34"/>
      <c r="R10" s="63">
        <f t="shared" si="0"/>
        <v>100.53</v>
      </c>
      <c r="S10" s="64"/>
      <c r="T10" s="63"/>
      <c r="U10" s="63"/>
      <c r="V10" s="63">
        <f t="shared" si="1"/>
        <v>100.53</v>
      </c>
      <c r="W10" s="63">
        <f t="shared" si="2"/>
        <v>4999</v>
      </c>
      <c r="X10" s="65">
        <v>0.5</v>
      </c>
      <c r="Y10" s="18">
        <f t="shared" si="3"/>
        <v>5000</v>
      </c>
      <c r="Z10" s="18" t="s">
        <v>31</v>
      </c>
      <c r="AA10" s="81">
        <v>43900</v>
      </c>
      <c r="AB10" s="8" t="s">
        <v>32</v>
      </c>
    </row>
    <row r="11" ht="18" customHeight="1" spans="2:28">
      <c r="B11" s="14" t="s">
        <v>113</v>
      </c>
      <c r="C11" s="15">
        <v>556893472</v>
      </c>
      <c r="D11" s="15" t="s">
        <v>114</v>
      </c>
      <c r="E11" s="15">
        <v>13069608134</v>
      </c>
      <c r="F11" s="15" t="s">
        <v>107</v>
      </c>
      <c r="G11" s="15">
        <v>1000</v>
      </c>
      <c r="H11" s="15">
        <v>18016045481</v>
      </c>
      <c r="I11" s="15" t="s">
        <v>108</v>
      </c>
      <c r="J11" s="31" t="s">
        <v>109</v>
      </c>
      <c r="K11" s="32" t="s">
        <v>110</v>
      </c>
      <c r="L11" s="14" t="s">
        <v>113</v>
      </c>
      <c r="M11" s="33">
        <v>100.95</v>
      </c>
      <c r="N11" s="33">
        <v>0</v>
      </c>
      <c r="O11" s="34">
        <v>4999</v>
      </c>
      <c r="P11" s="34"/>
      <c r="Q11" s="34"/>
      <c r="R11" s="63">
        <f t="shared" si="0"/>
        <v>100.95</v>
      </c>
      <c r="S11" s="64"/>
      <c r="T11" s="63"/>
      <c r="U11" s="63"/>
      <c r="V11" s="63">
        <f t="shared" si="1"/>
        <v>100.95</v>
      </c>
      <c r="W11" s="63">
        <f t="shared" si="2"/>
        <v>4999</v>
      </c>
      <c r="X11" s="65">
        <v>100</v>
      </c>
      <c r="Y11" s="18">
        <f t="shared" si="3"/>
        <v>9000</v>
      </c>
      <c r="Z11" s="18"/>
      <c r="AA11" s="81"/>
      <c r="AB11" s="8"/>
    </row>
    <row r="12" ht="18" customHeight="1" spans="2:28">
      <c r="B12" s="14" t="s">
        <v>121</v>
      </c>
      <c r="C12" s="15">
        <v>626386746</v>
      </c>
      <c r="D12" s="15" t="s">
        <v>122</v>
      </c>
      <c r="E12" s="15">
        <v>13069614223</v>
      </c>
      <c r="F12" s="15" t="s">
        <v>107</v>
      </c>
      <c r="G12" s="15">
        <v>1000</v>
      </c>
      <c r="H12" s="15">
        <v>18016045481</v>
      </c>
      <c r="I12" s="15" t="s">
        <v>108</v>
      </c>
      <c r="J12" s="31" t="s">
        <v>109</v>
      </c>
      <c r="K12" s="32" t="s">
        <v>110</v>
      </c>
      <c r="L12" s="14" t="s">
        <v>121</v>
      </c>
      <c r="M12" s="33">
        <v>100.31</v>
      </c>
      <c r="N12" s="33">
        <v>0</v>
      </c>
      <c r="O12" s="34">
        <v>4694</v>
      </c>
      <c r="P12" s="34"/>
      <c r="Q12" s="34"/>
      <c r="R12" s="63">
        <f t="shared" si="0"/>
        <v>100.31</v>
      </c>
      <c r="S12" s="64"/>
      <c r="T12" s="63"/>
      <c r="U12" s="63"/>
      <c r="V12" s="63">
        <f t="shared" si="1"/>
        <v>100.31</v>
      </c>
      <c r="W12" s="63">
        <f t="shared" si="2"/>
        <v>4694</v>
      </c>
      <c r="X12" s="65">
        <v>100</v>
      </c>
      <c r="Y12" s="18">
        <f t="shared" si="3"/>
        <v>9000</v>
      </c>
      <c r="Z12" s="18"/>
      <c r="AA12" s="81"/>
      <c r="AB12" s="8"/>
    </row>
    <row r="13" ht="18" customHeight="1" spans="2:28">
      <c r="B13" s="14" t="s">
        <v>123</v>
      </c>
      <c r="C13" s="15">
        <v>327249569</v>
      </c>
      <c r="D13" s="15" t="s">
        <v>124</v>
      </c>
      <c r="E13" s="15">
        <v>13069614754</v>
      </c>
      <c r="F13" s="15" t="s">
        <v>107</v>
      </c>
      <c r="G13" s="15">
        <v>1000</v>
      </c>
      <c r="H13" s="15">
        <v>18016045481</v>
      </c>
      <c r="I13" s="15" t="s">
        <v>108</v>
      </c>
      <c r="J13" s="31" t="s">
        <v>109</v>
      </c>
      <c r="K13" s="32" t="s">
        <v>110</v>
      </c>
      <c r="L13" s="14" t="s">
        <v>123</v>
      </c>
      <c r="M13" s="33">
        <v>100.34</v>
      </c>
      <c r="N13" s="33">
        <v>0</v>
      </c>
      <c r="O13" s="34">
        <v>4895</v>
      </c>
      <c r="P13" s="34"/>
      <c r="Q13" s="34"/>
      <c r="R13" s="63">
        <f t="shared" si="0"/>
        <v>100.34</v>
      </c>
      <c r="S13" s="64"/>
      <c r="T13" s="63"/>
      <c r="U13" s="63"/>
      <c r="V13" s="63">
        <f t="shared" si="1"/>
        <v>100.34</v>
      </c>
      <c r="W13" s="63">
        <f t="shared" si="2"/>
        <v>4895</v>
      </c>
      <c r="X13" s="65">
        <v>100</v>
      </c>
      <c r="Y13" s="18">
        <f t="shared" si="3"/>
        <v>9000</v>
      </c>
      <c r="Z13" s="18"/>
      <c r="AA13" s="81"/>
      <c r="AB13" s="8"/>
    </row>
    <row r="14" s="1" customFormat="1" ht="18" customHeight="1" spans="2:28">
      <c r="B14" s="16" t="s">
        <v>125</v>
      </c>
      <c r="C14" s="17">
        <v>922911814</v>
      </c>
      <c r="D14" s="17" t="s">
        <v>126</v>
      </c>
      <c r="E14" s="17">
        <v>13069618974</v>
      </c>
      <c r="F14" s="17" t="s">
        <v>107</v>
      </c>
      <c r="G14" s="15">
        <v>1000</v>
      </c>
      <c r="H14" s="17">
        <v>18016045481</v>
      </c>
      <c r="I14" s="17" t="s">
        <v>108</v>
      </c>
      <c r="J14" s="35" t="s">
        <v>109</v>
      </c>
      <c r="K14" s="17" t="s">
        <v>110</v>
      </c>
      <c r="L14" s="16" t="s">
        <v>125</v>
      </c>
      <c r="M14" s="33">
        <v>100.12</v>
      </c>
      <c r="N14" s="33">
        <v>0</v>
      </c>
      <c r="O14" s="34">
        <v>4595</v>
      </c>
      <c r="P14" s="34"/>
      <c r="Q14" s="34"/>
      <c r="R14" s="63">
        <f t="shared" si="0"/>
        <v>100.12</v>
      </c>
      <c r="S14" s="64"/>
      <c r="T14" s="63"/>
      <c r="U14" s="63"/>
      <c r="V14" s="63">
        <f t="shared" si="1"/>
        <v>100.12</v>
      </c>
      <c r="W14" s="63">
        <f t="shared" si="2"/>
        <v>4595</v>
      </c>
      <c r="X14" s="66">
        <v>100</v>
      </c>
      <c r="Y14" s="18">
        <f t="shared" si="3"/>
        <v>9000</v>
      </c>
      <c r="Z14" s="18"/>
      <c r="AA14" s="81"/>
      <c r="AB14" s="82"/>
    </row>
    <row r="15" s="1" customFormat="1" ht="18" customHeight="1" spans="2:28">
      <c r="B15" s="16" t="s">
        <v>127</v>
      </c>
      <c r="C15" s="17">
        <v>938634629</v>
      </c>
      <c r="D15" s="17" t="s">
        <v>128</v>
      </c>
      <c r="E15" s="17">
        <v>13069617734</v>
      </c>
      <c r="F15" s="17" t="s">
        <v>107</v>
      </c>
      <c r="G15" s="15">
        <v>1000</v>
      </c>
      <c r="H15" s="17">
        <v>18016045481</v>
      </c>
      <c r="I15" s="17" t="s">
        <v>108</v>
      </c>
      <c r="J15" s="35" t="s">
        <v>109</v>
      </c>
      <c r="K15" s="17" t="s">
        <v>110</v>
      </c>
      <c r="L15" s="16" t="s">
        <v>127</v>
      </c>
      <c r="M15" s="33">
        <v>100.14</v>
      </c>
      <c r="N15" s="33">
        <v>0</v>
      </c>
      <c r="O15" s="34">
        <v>4999</v>
      </c>
      <c r="P15" s="34"/>
      <c r="Q15" s="34"/>
      <c r="R15" s="63">
        <f t="shared" si="0"/>
        <v>100.14</v>
      </c>
      <c r="S15" s="64"/>
      <c r="T15" s="63"/>
      <c r="U15" s="63"/>
      <c r="V15" s="63">
        <f t="shared" si="1"/>
        <v>100.14</v>
      </c>
      <c r="W15" s="63">
        <f t="shared" si="2"/>
        <v>4999</v>
      </c>
      <c r="X15" s="66">
        <v>100</v>
      </c>
      <c r="Y15" s="18">
        <f t="shared" si="3"/>
        <v>9000</v>
      </c>
      <c r="Z15" s="18"/>
      <c r="AA15" s="81"/>
      <c r="AB15" s="82"/>
    </row>
    <row r="16" s="1" customFormat="1" ht="18" customHeight="1" spans="2:28">
      <c r="B16" s="16" t="s">
        <v>132</v>
      </c>
      <c r="C16" s="17">
        <v>413312455</v>
      </c>
      <c r="D16" s="17" t="s">
        <v>133</v>
      </c>
      <c r="E16" s="17">
        <v>13069625467</v>
      </c>
      <c r="F16" s="17" t="s">
        <v>107</v>
      </c>
      <c r="G16" s="15">
        <v>1000</v>
      </c>
      <c r="H16" s="17">
        <v>18016045481</v>
      </c>
      <c r="I16" s="17" t="s">
        <v>108</v>
      </c>
      <c r="J16" s="35" t="s">
        <v>109</v>
      </c>
      <c r="K16" s="17" t="s">
        <v>131</v>
      </c>
      <c r="L16" s="16" t="s">
        <v>132</v>
      </c>
      <c r="M16" s="33">
        <v>100.11</v>
      </c>
      <c r="N16" s="33">
        <v>0</v>
      </c>
      <c r="O16" s="34">
        <v>4894</v>
      </c>
      <c r="P16" s="34"/>
      <c r="Q16" s="34"/>
      <c r="R16" s="63">
        <f t="shared" si="0"/>
        <v>100.11</v>
      </c>
      <c r="S16" s="64"/>
      <c r="T16" s="63"/>
      <c r="U16" s="63"/>
      <c r="V16" s="63">
        <f t="shared" si="1"/>
        <v>100.11</v>
      </c>
      <c r="W16" s="63">
        <f t="shared" si="2"/>
        <v>4894</v>
      </c>
      <c r="X16" s="66">
        <v>100</v>
      </c>
      <c r="Y16" s="18">
        <f t="shared" si="3"/>
        <v>9000</v>
      </c>
      <c r="Z16" s="18"/>
      <c r="AA16" s="81"/>
      <c r="AB16" s="82"/>
    </row>
    <row r="17" s="1" customFormat="1" ht="18" customHeight="1" spans="2:28">
      <c r="B17" s="16" t="s">
        <v>142</v>
      </c>
      <c r="C17" s="17">
        <v>269957206</v>
      </c>
      <c r="D17" s="17" t="s">
        <v>143</v>
      </c>
      <c r="E17" s="17">
        <v>13069644263</v>
      </c>
      <c r="F17" s="17" t="s">
        <v>107</v>
      </c>
      <c r="G17" s="15">
        <v>1000</v>
      </c>
      <c r="H17" s="17">
        <v>18016045481</v>
      </c>
      <c r="I17" s="17" t="s">
        <v>108</v>
      </c>
      <c r="J17" s="35" t="s">
        <v>109</v>
      </c>
      <c r="K17" s="17" t="s">
        <v>131</v>
      </c>
      <c r="L17" s="16" t="s">
        <v>142</v>
      </c>
      <c r="M17" s="33">
        <v>100.1</v>
      </c>
      <c r="N17" s="33">
        <v>0</v>
      </c>
      <c r="O17" s="34">
        <v>4593</v>
      </c>
      <c r="P17" s="34"/>
      <c r="Q17" s="34"/>
      <c r="R17" s="63">
        <f t="shared" si="0"/>
        <v>100.1</v>
      </c>
      <c r="S17" s="64"/>
      <c r="T17" s="63"/>
      <c r="U17" s="63"/>
      <c r="V17" s="63">
        <f t="shared" si="1"/>
        <v>100.1</v>
      </c>
      <c r="W17" s="63">
        <f t="shared" si="2"/>
        <v>4593</v>
      </c>
      <c r="X17" s="66">
        <v>100</v>
      </c>
      <c r="Y17" s="18">
        <f t="shared" si="3"/>
        <v>9000</v>
      </c>
      <c r="Z17" s="18"/>
      <c r="AA17" s="81"/>
      <c r="AB17" s="82"/>
    </row>
    <row r="18" s="1" customFormat="1" ht="18" customHeight="1" spans="2:28">
      <c r="B18" s="16" t="s">
        <v>144</v>
      </c>
      <c r="C18" s="17">
        <v>166814022</v>
      </c>
      <c r="D18" s="17" t="s">
        <v>145</v>
      </c>
      <c r="E18" s="17">
        <v>13069644689</v>
      </c>
      <c r="F18" s="17" t="s">
        <v>107</v>
      </c>
      <c r="G18" s="15">
        <v>1000</v>
      </c>
      <c r="H18" s="17">
        <v>18016045481</v>
      </c>
      <c r="I18" s="17" t="s">
        <v>108</v>
      </c>
      <c r="J18" s="35" t="s">
        <v>109</v>
      </c>
      <c r="K18" s="17" t="s">
        <v>131</v>
      </c>
      <c r="L18" s="16" t="s">
        <v>144</v>
      </c>
      <c r="M18" s="33">
        <v>100.58</v>
      </c>
      <c r="N18" s="33">
        <v>0</v>
      </c>
      <c r="O18" s="34">
        <v>4999</v>
      </c>
      <c r="P18" s="34"/>
      <c r="Q18" s="34"/>
      <c r="R18" s="63">
        <f t="shared" si="0"/>
        <v>100.58</v>
      </c>
      <c r="S18" s="64"/>
      <c r="T18" s="63"/>
      <c r="U18" s="63"/>
      <c r="V18" s="63">
        <f t="shared" si="1"/>
        <v>100.58</v>
      </c>
      <c r="W18" s="63">
        <f t="shared" si="2"/>
        <v>4999</v>
      </c>
      <c r="X18" s="66">
        <v>100</v>
      </c>
      <c r="Y18" s="18">
        <f t="shared" si="3"/>
        <v>9000</v>
      </c>
      <c r="Z18" s="18"/>
      <c r="AA18" s="81"/>
      <c r="AB18" s="82"/>
    </row>
    <row r="19" s="1" customFormat="1" ht="18" customHeight="1" spans="2:28">
      <c r="B19" s="16" t="s">
        <v>178</v>
      </c>
      <c r="C19" s="17">
        <v>742647188</v>
      </c>
      <c r="D19" s="17" t="s">
        <v>179</v>
      </c>
      <c r="E19" s="17">
        <v>17179870040</v>
      </c>
      <c r="F19" s="17" t="s">
        <v>152</v>
      </c>
      <c r="G19" s="15">
        <v>1000</v>
      </c>
      <c r="H19" s="17" t="s">
        <v>168</v>
      </c>
      <c r="I19" s="17" t="s">
        <v>169</v>
      </c>
      <c r="J19" s="36" t="s">
        <v>170</v>
      </c>
      <c r="K19" s="17" t="s">
        <v>171</v>
      </c>
      <c r="L19" s="16" t="s">
        <v>178</v>
      </c>
      <c r="M19" s="33">
        <v>100.12</v>
      </c>
      <c r="N19" s="33">
        <v>0</v>
      </c>
      <c r="O19" s="34">
        <v>4999</v>
      </c>
      <c r="P19" s="34"/>
      <c r="Q19" s="34"/>
      <c r="R19" s="63">
        <f t="shared" si="0"/>
        <v>100.12</v>
      </c>
      <c r="S19" s="64"/>
      <c r="T19" s="63"/>
      <c r="U19" s="63"/>
      <c r="V19" s="63">
        <f t="shared" si="1"/>
        <v>100.12</v>
      </c>
      <c r="W19" s="63">
        <f t="shared" si="2"/>
        <v>4999</v>
      </c>
      <c r="X19" s="66">
        <v>100</v>
      </c>
      <c r="Y19" s="18">
        <f t="shared" si="3"/>
        <v>9000</v>
      </c>
      <c r="Z19" s="18" t="s">
        <v>31</v>
      </c>
      <c r="AA19" s="81">
        <v>43920</v>
      </c>
      <c r="AB19" s="82"/>
    </row>
    <row r="20" s="1" customFormat="1" ht="18" customHeight="1" spans="2:28">
      <c r="B20" s="16" t="s">
        <v>182</v>
      </c>
      <c r="C20" s="17">
        <v>451661056</v>
      </c>
      <c r="D20" s="17" t="s">
        <v>183</v>
      </c>
      <c r="E20" s="17">
        <v>17179870042</v>
      </c>
      <c r="F20" s="17" t="s">
        <v>152</v>
      </c>
      <c r="G20" s="15">
        <v>1000</v>
      </c>
      <c r="H20" s="17" t="s">
        <v>168</v>
      </c>
      <c r="I20" s="17" t="s">
        <v>169</v>
      </c>
      <c r="J20" s="36" t="s">
        <v>170</v>
      </c>
      <c r="K20" s="17" t="s">
        <v>171</v>
      </c>
      <c r="L20" s="16" t="s">
        <v>182</v>
      </c>
      <c r="M20" s="33">
        <v>100.15</v>
      </c>
      <c r="N20" s="33">
        <v>0</v>
      </c>
      <c r="O20" s="34">
        <v>4994</v>
      </c>
      <c r="P20" s="34"/>
      <c r="Q20" s="34"/>
      <c r="R20" s="63">
        <f t="shared" si="0"/>
        <v>100.15</v>
      </c>
      <c r="S20" s="64"/>
      <c r="T20" s="63"/>
      <c r="U20" s="63"/>
      <c r="V20" s="63">
        <f t="shared" si="1"/>
        <v>100.15</v>
      </c>
      <c r="W20" s="63">
        <f t="shared" si="2"/>
        <v>4994</v>
      </c>
      <c r="X20" s="66">
        <v>100</v>
      </c>
      <c r="Y20" s="18">
        <f t="shared" si="3"/>
        <v>9000</v>
      </c>
      <c r="Z20" s="18" t="s">
        <v>31</v>
      </c>
      <c r="AA20" s="81">
        <v>43920</v>
      </c>
      <c r="AB20" s="82"/>
    </row>
    <row r="21" s="1" customFormat="1" ht="18" customHeight="1" spans="2:28">
      <c r="B21" s="16" t="s">
        <v>186</v>
      </c>
      <c r="C21" s="18">
        <v>780184033</v>
      </c>
      <c r="D21" s="18" t="s">
        <v>187</v>
      </c>
      <c r="E21" s="18">
        <v>17179870044</v>
      </c>
      <c r="F21" s="18" t="s">
        <v>152</v>
      </c>
      <c r="G21" s="15">
        <v>1000</v>
      </c>
      <c r="H21" s="18" t="s">
        <v>168</v>
      </c>
      <c r="I21" s="17" t="s">
        <v>169</v>
      </c>
      <c r="J21" s="36" t="s">
        <v>170</v>
      </c>
      <c r="K21" s="17" t="s">
        <v>171</v>
      </c>
      <c r="L21" s="37" t="s">
        <v>186</v>
      </c>
      <c r="M21" s="33">
        <v>100.33</v>
      </c>
      <c r="N21" s="33">
        <v>0</v>
      </c>
      <c r="O21" s="34">
        <v>3494</v>
      </c>
      <c r="P21" s="34"/>
      <c r="Q21" s="34"/>
      <c r="R21" s="63">
        <f t="shared" si="0"/>
        <v>100.33</v>
      </c>
      <c r="S21" s="64"/>
      <c r="T21" s="63"/>
      <c r="U21" s="63"/>
      <c r="V21" s="63">
        <f t="shared" si="1"/>
        <v>100.33</v>
      </c>
      <c r="W21" s="63">
        <f t="shared" si="2"/>
        <v>3494</v>
      </c>
      <c r="X21" s="66">
        <v>100</v>
      </c>
      <c r="Y21" s="18">
        <f t="shared" si="3"/>
        <v>9000</v>
      </c>
      <c r="Z21" s="18" t="s">
        <v>31</v>
      </c>
      <c r="AA21" s="81">
        <v>43920</v>
      </c>
      <c r="AB21" s="82"/>
    </row>
    <row r="22" ht="18" customHeight="1" spans="2:28">
      <c r="B22" s="96" t="s">
        <v>188</v>
      </c>
      <c r="C22" s="97">
        <v>471781569</v>
      </c>
      <c r="D22" s="97" t="s">
        <v>189</v>
      </c>
      <c r="E22" s="97">
        <v>17179870045</v>
      </c>
      <c r="F22" s="97" t="s">
        <v>152</v>
      </c>
      <c r="G22" s="97">
        <v>1000</v>
      </c>
      <c r="H22" s="97" t="s">
        <v>168</v>
      </c>
      <c r="I22" s="97" t="s">
        <v>169</v>
      </c>
      <c r="J22" s="104" t="s">
        <v>170</v>
      </c>
      <c r="K22" s="98" t="s">
        <v>171</v>
      </c>
      <c r="L22" s="96" t="s">
        <v>188</v>
      </c>
      <c r="M22" s="101">
        <v>100.27</v>
      </c>
      <c r="N22" s="101">
        <v>0</v>
      </c>
      <c r="O22" s="105">
        <v>4595</v>
      </c>
      <c r="P22" s="105"/>
      <c r="Q22" s="105"/>
      <c r="R22" s="117">
        <f t="shared" si="0"/>
        <v>100.27</v>
      </c>
      <c r="S22" s="117"/>
      <c r="T22" s="118"/>
      <c r="U22" s="101"/>
      <c r="V22" s="117">
        <f t="shared" si="1"/>
        <v>100.27</v>
      </c>
      <c r="W22" s="101">
        <f t="shared" si="2"/>
        <v>4595</v>
      </c>
      <c r="X22" s="116">
        <v>100</v>
      </c>
      <c r="Y22" s="128">
        <f t="shared" si="3"/>
        <v>9000</v>
      </c>
      <c r="Z22" s="125" t="s">
        <v>31</v>
      </c>
      <c r="AA22" s="126">
        <v>43920</v>
      </c>
      <c r="AB22" s="127" t="s">
        <v>1900</v>
      </c>
    </row>
    <row r="23" ht="18" customHeight="1" spans="2:28">
      <c r="B23" s="96" t="s">
        <v>195</v>
      </c>
      <c r="C23" s="97">
        <v>299316318</v>
      </c>
      <c r="D23" s="97" t="s">
        <v>196</v>
      </c>
      <c r="E23" s="97">
        <v>17179870049</v>
      </c>
      <c r="F23" s="97" t="s">
        <v>152</v>
      </c>
      <c r="G23" s="97">
        <v>1000</v>
      </c>
      <c r="H23" s="97" t="s">
        <v>168</v>
      </c>
      <c r="I23" s="97" t="s">
        <v>169</v>
      </c>
      <c r="J23" s="104" t="s">
        <v>170</v>
      </c>
      <c r="K23" s="98" t="s">
        <v>192</v>
      </c>
      <c r="L23" s="96" t="s">
        <v>195</v>
      </c>
      <c r="M23" s="101">
        <v>100.68</v>
      </c>
      <c r="N23" s="101">
        <v>0</v>
      </c>
      <c r="O23" s="105">
        <v>4598</v>
      </c>
      <c r="P23" s="105"/>
      <c r="Q23" s="105"/>
      <c r="R23" s="117">
        <f t="shared" si="0"/>
        <v>100.68</v>
      </c>
      <c r="S23" s="117"/>
      <c r="T23" s="118"/>
      <c r="U23" s="101"/>
      <c r="V23" s="117">
        <f t="shared" si="1"/>
        <v>100.68</v>
      </c>
      <c r="W23" s="101">
        <f t="shared" si="2"/>
        <v>4598</v>
      </c>
      <c r="X23" s="116">
        <v>100</v>
      </c>
      <c r="Y23" s="128">
        <f t="shared" si="3"/>
        <v>9000</v>
      </c>
      <c r="Z23" s="125" t="s">
        <v>31</v>
      </c>
      <c r="AA23" s="126">
        <v>43920</v>
      </c>
      <c r="AB23" s="127" t="s">
        <v>1900</v>
      </c>
    </row>
    <row r="24" ht="18" customHeight="1" spans="2:28">
      <c r="B24" s="96" t="s">
        <v>197</v>
      </c>
      <c r="C24" s="97">
        <v>931447475</v>
      </c>
      <c r="D24" s="97" t="s">
        <v>198</v>
      </c>
      <c r="E24" s="97">
        <v>17179870247</v>
      </c>
      <c r="F24" s="97" t="s">
        <v>152</v>
      </c>
      <c r="G24" s="97">
        <v>1000</v>
      </c>
      <c r="H24" s="97" t="s">
        <v>168</v>
      </c>
      <c r="I24" s="97" t="s">
        <v>169</v>
      </c>
      <c r="J24" s="104" t="s">
        <v>170</v>
      </c>
      <c r="K24" s="98" t="s">
        <v>192</v>
      </c>
      <c r="L24" s="96" t="s">
        <v>197</v>
      </c>
      <c r="M24" s="101">
        <v>879.2</v>
      </c>
      <c r="N24" s="101">
        <v>0</v>
      </c>
      <c r="O24" s="105">
        <v>3395</v>
      </c>
      <c r="P24" s="105"/>
      <c r="Q24" s="105"/>
      <c r="R24" s="117">
        <f t="shared" si="0"/>
        <v>879.2</v>
      </c>
      <c r="S24" s="117"/>
      <c r="T24" s="118"/>
      <c r="U24" s="101"/>
      <c r="V24" s="117">
        <f t="shared" si="1"/>
        <v>879.2</v>
      </c>
      <c r="W24" s="101">
        <f t="shared" si="2"/>
        <v>3395</v>
      </c>
      <c r="X24" s="116">
        <v>0.5</v>
      </c>
      <c r="Y24" s="128">
        <f t="shared" si="3"/>
        <v>5000</v>
      </c>
      <c r="Z24" s="125" t="s">
        <v>31</v>
      </c>
      <c r="AA24" s="126">
        <v>43920</v>
      </c>
      <c r="AB24" s="127" t="s">
        <v>1900</v>
      </c>
    </row>
    <row r="25" s="1" customFormat="1" ht="18" customHeight="1" spans="2:28">
      <c r="B25" s="16" t="s">
        <v>203</v>
      </c>
      <c r="C25" s="19">
        <v>475435983</v>
      </c>
      <c r="D25" s="18" t="s">
        <v>204</v>
      </c>
      <c r="E25" s="18">
        <v>17179870204</v>
      </c>
      <c r="F25" s="18" t="s">
        <v>152</v>
      </c>
      <c r="G25" s="15">
        <v>1000</v>
      </c>
      <c r="H25" s="18" t="s">
        <v>168</v>
      </c>
      <c r="I25" s="17" t="s">
        <v>169</v>
      </c>
      <c r="J25" s="36" t="s">
        <v>170</v>
      </c>
      <c r="K25" s="17" t="s">
        <v>192</v>
      </c>
      <c r="L25" s="37" t="s">
        <v>203</v>
      </c>
      <c r="M25" s="33">
        <v>100.18</v>
      </c>
      <c r="N25" s="33">
        <v>0</v>
      </c>
      <c r="O25" s="34">
        <v>4999</v>
      </c>
      <c r="P25" s="34"/>
      <c r="Q25" s="34"/>
      <c r="R25" s="63">
        <f t="shared" si="0"/>
        <v>100.18</v>
      </c>
      <c r="S25" s="64"/>
      <c r="T25" s="63"/>
      <c r="U25" s="63"/>
      <c r="V25" s="63">
        <f t="shared" si="1"/>
        <v>100.18</v>
      </c>
      <c r="W25" s="63">
        <f t="shared" si="2"/>
        <v>4999</v>
      </c>
      <c r="X25" s="66">
        <v>100</v>
      </c>
      <c r="Y25" s="18">
        <f t="shared" si="3"/>
        <v>9000</v>
      </c>
      <c r="Z25" s="18" t="s">
        <v>31</v>
      </c>
      <c r="AA25" s="81">
        <v>43920</v>
      </c>
      <c r="AB25" s="82"/>
    </row>
    <row r="26" ht="18" customHeight="1" spans="2:28">
      <c r="B26" s="20" t="s">
        <v>1699</v>
      </c>
      <c r="C26" s="18">
        <v>655443631</v>
      </c>
      <c r="D26" s="18" t="s">
        <v>1700</v>
      </c>
      <c r="E26" s="18">
        <v>17179870342</v>
      </c>
      <c r="F26" s="18" t="s">
        <v>152</v>
      </c>
      <c r="G26" s="18">
        <v>1000</v>
      </c>
      <c r="H26" s="17" t="s">
        <v>1694</v>
      </c>
      <c r="I26" s="17" t="s">
        <v>1695</v>
      </c>
      <c r="J26" s="38" t="s">
        <v>103</v>
      </c>
      <c r="K26" s="17" t="s">
        <v>1696</v>
      </c>
      <c r="L26" s="39" t="s">
        <v>1699</v>
      </c>
      <c r="M26" s="40">
        <v>100.01</v>
      </c>
      <c r="N26" s="33">
        <v>0</v>
      </c>
      <c r="O26" s="34">
        <v>4994</v>
      </c>
      <c r="P26" s="34"/>
      <c r="Q26" s="34"/>
      <c r="R26" s="63">
        <f t="shared" si="0"/>
        <v>100.01</v>
      </c>
      <c r="S26" s="64"/>
      <c r="T26" s="63"/>
      <c r="U26" s="63"/>
      <c r="V26" s="63">
        <f t="shared" si="1"/>
        <v>100.01</v>
      </c>
      <c r="W26" s="63">
        <f t="shared" si="2"/>
        <v>4994</v>
      </c>
      <c r="X26" s="66">
        <v>100</v>
      </c>
      <c r="Y26" s="18">
        <f t="shared" si="3"/>
        <v>9000</v>
      </c>
      <c r="Z26" s="18" t="s">
        <v>31</v>
      </c>
      <c r="AA26" s="81">
        <v>43920</v>
      </c>
      <c r="AB26" s="8"/>
    </row>
    <row r="27" ht="18" customHeight="1" spans="2:28">
      <c r="B27" s="20" t="s">
        <v>1709</v>
      </c>
      <c r="C27" s="18">
        <v>472500571</v>
      </c>
      <c r="D27" s="18" t="s">
        <v>1710</v>
      </c>
      <c r="E27" s="18">
        <v>17179870410</v>
      </c>
      <c r="F27" s="18" t="s">
        <v>152</v>
      </c>
      <c r="G27" s="18">
        <v>1000</v>
      </c>
      <c r="H27" s="17" t="s">
        <v>1694</v>
      </c>
      <c r="I27" s="17" t="s">
        <v>1695</v>
      </c>
      <c r="J27" s="38" t="s">
        <v>103</v>
      </c>
      <c r="K27" s="17" t="s">
        <v>1696</v>
      </c>
      <c r="L27" s="39" t="s">
        <v>1709</v>
      </c>
      <c r="M27" s="40">
        <v>100.19</v>
      </c>
      <c r="N27" s="33">
        <v>0</v>
      </c>
      <c r="O27" s="34">
        <v>3996</v>
      </c>
      <c r="P27" s="34"/>
      <c r="Q27" s="34"/>
      <c r="R27" s="63">
        <f t="shared" si="0"/>
        <v>100.19</v>
      </c>
      <c r="S27" s="64"/>
      <c r="T27" s="63"/>
      <c r="U27" s="63"/>
      <c r="V27" s="63">
        <f t="shared" si="1"/>
        <v>100.19</v>
      </c>
      <c r="W27" s="63">
        <f t="shared" si="2"/>
        <v>3996</v>
      </c>
      <c r="X27" s="66">
        <v>100</v>
      </c>
      <c r="Y27" s="18">
        <f t="shared" si="3"/>
        <v>9000</v>
      </c>
      <c r="Z27" s="18" t="s">
        <v>31</v>
      </c>
      <c r="AA27" s="81">
        <v>43920</v>
      </c>
      <c r="AB27" s="8"/>
    </row>
    <row r="28" ht="18" customHeight="1" spans="2:28">
      <c r="B28" s="96" t="s">
        <v>1715</v>
      </c>
      <c r="C28" s="97">
        <v>296781384</v>
      </c>
      <c r="D28" s="97" t="s">
        <v>1716</v>
      </c>
      <c r="E28" s="97">
        <v>17179870349</v>
      </c>
      <c r="F28" s="97" t="s">
        <v>152</v>
      </c>
      <c r="G28" s="97">
        <v>1000</v>
      </c>
      <c r="H28" s="97" t="s">
        <v>1694</v>
      </c>
      <c r="I28" s="97" t="s">
        <v>1695</v>
      </c>
      <c r="J28" s="104" t="s">
        <v>103</v>
      </c>
      <c r="K28" s="98" t="s">
        <v>1696</v>
      </c>
      <c r="L28" s="96" t="s">
        <v>1715</v>
      </c>
      <c r="M28" s="101">
        <v>100.25</v>
      </c>
      <c r="N28" s="101">
        <v>0</v>
      </c>
      <c r="O28" s="105">
        <v>4797</v>
      </c>
      <c r="P28" s="105"/>
      <c r="Q28" s="105"/>
      <c r="R28" s="117">
        <f t="shared" si="0"/>
        <v>100.25</v>
      </c>
      <c r="S28" s="117"/>
      <c r="T28" s="118"/>
      <c r="U28" s="101"/>
      <c r="V28" s="117">
        <f t="shared" si="1"/>
        <v>100.25</v>
      </c>
      <c r="W28" s="101">
        <f t="shared" si="2"/>
        <v>4797</v>
      </c>
      <c r="X28" s="116">
        <v>100</v>
      </c>
      <c r="Y28" s="128">
        <f t="shared" si="3"/>
        <v>9000</v>
      </c>
      <c r="Z28" s="125" t="s">
        <v>31</v>
      </c>
      <c r="AA28" s="126">
        <v>43920</v>
      </c>
      <c r="AB28" s="127" t="s">
        <v>1900</v>
      </c>
    </row>
    <row r="29" ht="18" customHeight="1" spans="2:28">
      <c r="B29" s="96" t="s">
        <v>1722</v>
      </c>
      <c r="C29" s="97">
        <v>400457484</v>
      </c>
      <c r="D29" s="97" t="s">
        <v>1723</v>
      </c>
      <c r="E29" s="97">
        <v>17179870143</v>
      </c>
      <c r="F29" s="97" t="s">
        <v>152</v>
      </c>
      <c r="G29" s="97">
        <v>1000</v>
      </c>
      <c r="H29" s="97" t="s">
        <v>1694</v>
      </c>
      <c r="I29" s="97" t="s">
        <v>1695</v>
      </c>
      <c r="J29" s="104" t="s">
        <v>103</v>
      </c>
      <c r="K29" s="98" t="s">
        <v>1719</v>
      </c>
      <c r="L29" s="96" t="s">
        <v>1722</v>
      </c>
      <c r="M29" s="101">
        <v>4666.5</v>
      </c>
      <c r="N29" s="101">
        <v>0</v>
      </c>
      <c r="O29" s="105">
        <v>4999</v>
      </c>
      <c r="P29" s="105"/>
      <c r="Q29" s="105"/>
      <c r="R29" s="117">
        <f t="shared" si="0"/>
        <v>4666.5</v>
      </c>
      <c r="S29" s="117"/>
      <c r="T29" s="118"/>
      <c r="U29" s="101"/>
      <c r="V29" s="117">
        <f t="shared" si="1"/>
        <v>4666.5</v>
      </c>
      <c r="W29" s="101">
        <f t="shared" si="2"/>
        <v>4999</v>
      </c>
      <c r="X29" s="116">
        <v>0.5</v>
      </c>
      <c r="Y29" s="128" t="str">
        <f t="shared" si="3"/>
        <v/>
      </c>
      <c r="Z29" s="125" t="s">
        <v>31</v>
      </c>
      <c r="AA29" s="126">
        <v>43920</v>
      </c>
      <c r="AB29" s="127" t="s">
        <v>1900</v>
      </c>
    </row>
    <row r="30" ht="18" customHeight="1" spans="2:28">
      <c r="B30" s="20" t="s">
        <v>1724</v>
      </c>
      <c r="C30" s="18">
        <v>722346868</v>
      </c>
      <c r="D30" s="18" t="s">
        <v>1725</v>
      </c>
      <c r="E30" s="18">
        <v>17179870294</v>
      </c>
      <c r="F30" s="18" t="s">
        <v>152</v>
      </c>
      <c r="G30" s="18">
        <v>1000</v>
      </c>
      <c r="H30" s="17" t="s">
        <v>1694</v>
      </c>
      <c r="I30" s="17" t="s">
        <v>1695</v>
      </c>
      <c r="J30" s="38" t="s">
        <v>103</v>
      </c>
      <c r="K30" s="17" t="s">
        <v>1719</v>
      </c>
      <c r="L30" s="39" t="s">
        <v>1724</v>
      </c>
      <c r="M30" s="40">
        <v>100.62</v>
      </c>
      <c r="N30" s="33">
        <v>0</v>
      </c>
      <c r="O30" s="34">
        <v>4994</v>
      </c>
      <c r="P30" s="34"/>
      <c r="Q30" s="34"/>
      <c r="R30" s="63">
        <f t="shared" si="0"/>
        <v>100.62</v>
      </c>
      <c r="S30" s="64"/>
      <c r="T30" s="63"/>
      <c r="U30" s="63"/>
      <c r="V30" s="63">
        <f t="shared" si="1"/>
        <v>100.62</v>
      </c>
      <c r="W30" s="63">
        <f t="shared" si="2"/>
        <v>4994</v>
      </c>
      <c r="X30" s="66">
        <v>100</v>
      </c>
      <c r="Y30" s="18">
        <f t="shared" si="3"/>
        <v>9000</v>
      </c>
      <c r="Z30" s="18" t="s">
        <v>31</v>
      </c>
      <c r="AA30" s="81">
        <v>43920</v>
      </c>
      <c r="AB30" s="8"/>
    </row>
    <row r="31" ht="18" customHeight="1" spans="2:28">
      <c r="B31" s="20" t="s">
        <v>1726</v>
      </c>
      <c r="C31" s="18">
        <v>493082268</v>
      </c>
      <c r="D31" s="18" t="s">
        <v>1727</v>
      </c>
      <c r="E31" s="18">
        <v>17179870427</v>
      </c>
      <c r="F31" s="18" t="s">
        <v>152</v>
      </c>
      <c r="G31" s="18">
        <v>1000</v>
      </c>
      <c r="H31" s="17" t="s">
        <v>1694</v>
      </c>
      <c r="I31" s="17" t="s">
        <v>1695</v>
      </c>
      <c r="J31" s="38" t="s">
        <v>103</v>
      </c>
      <c r="K31" s="17" t="s">
        <v>1719</v>
      </c>
      <c r="L31" s="39" t="s">
        <v>1726</v>
      </c>
      <c r="M31" s="40">
        <v>100.88</v>
      </c>
      <c r="N31" s="33">
        <v>0</v>
      </c>
      <c r="O31" s="34">
        <v>3997</v>
      </c>
      <c r="P31" s="34"/>
      <c r="Q31" s="34"/>
      <c r="R31" s="63">
        <f t="shared" si="0"/>
        <v>100.88</v>
      </c>
      <c r="S31" s="64"/>
      <c r="T31" s="63"/>
      <c r="U31" s="63"/>
      <c r="V31" s="63">
        <f t="shared" si="1"/>
        <v>100.88</v>
      </c>
      <c r="W31" s="63">
        <f t="shared" si="2"/>
        <v>3997</v>
      </c>
      <c r="X31" s="66">
        <v>100</v>
      </c>
      <c r="Y31" s="18">
        <f t="shared" si="3"/>
        <v>9000</v>
      </c>
      <c r="Z31" s="18" t="s">
        <v>31</v>
      </c>
      <c r="AA31" s="81">
        <v>43920</v>
      </c>
      <c r="AB31" s="8"/>
    </row>
    <row r="32" ht="18" customHeight="1" spans="2:28">
      <c r="B32" s="20" t="s">
        <v>1730</v>
      </c>
      <c r="C32" s="18">
        <v>318317501</v>
      </c>
      <c r="D32" s="18" t="s">
        <v>1731</v>
      </c>
      <c r="E32" s="18">
        <v>17179870420</v>
      </c>
      <c r="F32" s="18" t="s">
        <v>152</v>
      </c>
      <c r="G32" s="18">
        <v>1000</v>
      </c>
      <c r="H32" s="17" t="s">
        <v>1694</v>
      </c>
      <c r="I32" s="17" t="s">
        <v>1695</v>
      </c>
      <c r="J32" s="38" t="s">
        <v>103</v>
      </c>
      <c r="K32" s="17" t="s">
        <v>1719</v>
      </c>
      <c r="L32" s="39" t="s">
        <v>1730</v>
      </c>
      <c r="M32" s="40">
        <v>100.65</v>
      </c>
      <c r="N32" s="33">
        <v>0</v>
      </c>
      <c r="O32" s="34">
        <v>3197</v>
      </c>
      <c r="P32" s="34"/>
      <c r="Q32" s="34"/>
      <c r="R32" s="63">
        <f t="shared" si="0"/>
        <v>100.65</v>
      </c>
      <c r="S32" s="64"/>
      <c r="T32" s="63"/>
      <c r="U32" s="63"/>
      <c r="V32" s="63">
        <f t="shared" si="1"/>
        <v>100.65</v>
      </c>
      <c r="W32" s="63">
        <f t="shared" si="2"/>
        <v>3197</v>
      </c>
      <c r="X32" s="66">
        <v>100</v>
      </c>
      <c r="Y32" s="18">
        <f t="shared" si="3"/>
        <v>9000</v>
      </c>
      <c r="Z32" s="18" t="s">
        <v>31</v>
      </c>
      <c r="AA32" s="81">
        <v>43920</v>
      </c>
      <c r="AB32" s="8"/>
    </row>
    <row r="33" ht="18" customHeight="1" spans="2:28">
      <c r="B33" s="20" t="s">
        <v>1736</v>
      </c>
      <c r="C33" s="18">
        <v>830720723</v>
      </c>
      <c r="D33" s="18" t="s">
        <v>1737</v>
      </c>
      <c r="E33" s="18">
        <v>17179870364</v>
      </c>
      <c r="F33" s="18" t="s">
        <v>152</v>
      </c>
      <c r="G33" s="18">
        <v>1000</v>
      </c>
      <c r="H33" s="18" t="s">
        <v>1738</v>
      </c>
      <c r="I33" s="18" t="s">
        <v>1739</v>
      </c>
      <c r="J33" s="41" t="s">
        <v>109</v>
      </c>
      <c r="K33" s="18" t="s">
        <v>1740</v>
      </c>
      <c r="L33" s="39" t="s">
        <v>1736</v>
      </c>
      <c r="M33" s="40">
        <v>100.44</v>
      </c>
      <c r="N33" s="33">
        <v>0</v>
      </c>
      <c r="O33" s="34">
        <v>4798</v>
      </c>
      <c r="P33" s="34"/>
      <c r="Q33" s="34"/>
      <c r="R33" s="63">
        <f t="shared" si="0"/>
        <v>100.44</v>
      </c>
      <c r="S33" s="64"/>
      <c r="T33" s="67"/>
      <c r="U33" s="63"/>
      <c r="V33" s="63">
        <f t="shared" si="1"/>
        <v>100.44</v>
      </c>
      <c r="W33" s="63">
        <f t="shared" si="2"/>
        <v>4798</v>
      </c>
      <c r="X33" s="65">
        <v>0.5</v>
      </c>
      <c r="Y33" s="18">
        <f t="shared" si="3"/>
        <v>5000</v>
      </c>
      <c r="Z33" s="18" t="s">
        <v>31</v>
      </c>
      <c r="AA33" s="81">
        <v>43920</v>
      </c>
      <c r="AB33" s="8"/>
    </row>
    <row r="34" ht="18" customHeight="1" spans="2:28">
      <c r="B34" s="20" t="s">
        <v>1749</v>
      </c>
      <c r="C34" s="17">
        <v>629636694</v>
      </c>
      <c r="D34" s="17" t="s">
        <v>1750</v>
      </c>
      <c r="E34" s="17">
        <v>17179870437</v>
      </c>
      <c r="F34" s="17" t="s">
        <v>152</v>
      </c>
      <c r="G34" s="18">
        <v>1000</v>
      </c>
      <c r="H34" s="17" t="s">
        <v>1738</v>
      </c>
      <c r="I34" s="17" t="s">
        <v>1739</v>
      </c>
      <c r="J34" s="41" t="s">
        <v>109</v>
      </c>
      <c r="K34" s="17" t="s">
        <v>1740</v>
      </c>
      <c r="L34" s="20" t="s">
        <v>1749</v>
      </c>
      <c r="M34" s="40">
        <v>100.73</v>
      </c>
      <c r="N34" s="33">
        <v>0</v>
      </c>
      <c r="O34" s="34">
        <v>3994</v>
      </c>
      <c r="P34" s="34"/>
      <c r="Q34" s="34"/>
      <c r="R34" s="63">
        <f t="shared" si="0"/>
        <v>100.73</v>
      </c>
      <c r="S34" s="64"/>
      <c r="T34" s="63"/>
      <c r="U34" s="63"/>
      <c r="V34" s="63">
        <f t="shared" si="1"/>
        <v>100.73</v>
      </c>
      <c r="W34" s="63">
        <f t="shared" si="2"/>
        <v>3994</v>
      </c>
      <c r="X34" s="66">
        <v>100</v>
      </c>
      <c r="Y34" s="18">
        <f t="shared" si="3"/>
        <v>9000</v>
      </c>
      <c r="Z34" s="18" t="s">
        <v>31</v>
      </c>
      <c r="AA34" s="81">
        <v>43920</v>
      </c>
      <c r="AB34" s="8"/>
    </row>
    <row r="35" ht="18" customHeight="1" spans="2:28">
      <c r="B35" s="96" t="s">
        <v>1760</v>
      </c>
      <c r="C35" s="97">
        <v>942126226</v>
      </c>
      <c r="D35" s="97" t="s">
        <v>1761</v>
      </c>
      <c r="E35" s="97">
        <v>17179870242</v>
      </c>
      <c r="F35" s="97" t="s">
        <v>152</v>
      </c>
      <c r="G35" s="97">
        <v>1000</v>
      </c>
      <c r="H35" s="97" t="s">
        <v>1738</v>
      </c>
      <c r="I35" s="97" t="s">
        <v>1739</v>
      </c>
      <c r="J35" s="104" t="s">
        <v>109</v>
      </c>
      <c r="K35" s="98" t="s">
        <v>1759</v>
      </c>
      <c r="L35" s="96" t="s">
        <v>1760</v>
      </c>
      <c r="M35" s="101">
        <v>100.46</v>
      </c>
      <c r="N35" s="101">
        <v>0</v>
      </c>
      <c r="O35" s="105">
        <v>4795</v>
      </c>
      <c r="P35" s="105"/>
      <c r="Q35" s="105"/>
      <c r="R35" s="117">
        <f t="shared" ref="R35:R42" si="4">M35+Q35-P35</f>
        <v>100.46</v>
      </c>
      <c r="S35" s="117"/>
      <c r="T35" s="118"/>
      <c r="U35" s="101"/>
      <c r="V35" s="117">
        <f t="shared" ref="V35:V42" si="5">R35-S35</f>
        <v>100.46</v>
      </c>
      <c r="W35" s="101">
        <f t="shared" ref="W35:W40" si="6">N35+O35-Q35</f>
        <v>4795</v>
      </c>
      <c r="X35" s="116">
        <v>100</v>
      </c>
      <c r="Y35" s="128">
        <f t="shared" ref="Y35:Y42" si="7">IF(X35=0.5,IF(V35&lt;=1000,5000,IF(AND(V35&gt;1000,V35&lt;=2000),4000,IF(V35&gt;2000,""))),IF(X35=10,8000,IF(X35=100,9000)))</f>
        <v>9000</v>
      </c>
      <c r="Z35" s="125" t="s">
        <v>31</v>
      </c>
      <c r="AA35" s="126">
        <v>43920</v>
      </c>
      <c r="AB35" s="127" t="s">
        <v>1900</v>
      </c>
    </row>
    <row r="36" s="1" customFormat="1" ht="18" customHeight="1" spans="2:28">
      <c r="B36" s="20" t="s">
        <v>1764</v>
      </c>
      <c r="C36" s="17">
        <v>645501103</v>
      </c>
      <c r="D36" s="17" t="s">
        <v>1765</v>
      </c>
      <c r="E36" s="17">
        <v>17179870429</v>
      </c>
      <c r="F36" s="17" t="s">
        <v>152</v>
      </c>
      <c r="G36" s="18">
        <v>1000</v>
      </c>
      <c r="H36" s="17" t="s">
        <v>1738</v>
      </c>
      <c r="I36" s="17" t="s">
        <v>1739</v>
      </c>
      <c r="J36" s="41" t="s">
        <v>109</v>
      </c>
      <c r="K36" s="17" t="s">
        <v>1759</v>
      </c>
      <c r="L36" s="20" t="s">
        <v>1764</v>
      </c>
      <c r="M36" s="40">
        <v>100.87</v>
      </c>
      <c r="N36" s="33">
        <v>0</v>
      </c>
      <c r="O36" s="34">
        <v>4497</v>
      </c>
      <c r="P36" s="34"/>
      <c r="Q36" s="34"/>
      <c r="R36" s="63">
        <f t="shared" si="4"/>
        <v>100.87</v>
      </c>
      <c r="S36" s="64"/>
      <c r="T36" s="63"/>
      <c r="U36" s="63"/>
      <c r="V36" s="63">
        <f t="shared" si="5"/>
        <v>100.87</v>
      </c>
      <c r="W36" s="63">
        <f t="shared" si="6"/>
        <v>4497</v>
      </c>
      <c r="X36" s="66">
        <v>100</v>
      </c>
      <c r="Y36" s="18">
        <f t="shared" si="7"/>
        <v>9000</v>
      </c>
      <c r="Z36" s="18" t="s">
        <v>31</v>
      </c>
      <c r="AA36" s="81">
        <v>43920</v>
      </c>
      <c r="AB36" s="82"/>
    </row>
    <row r="37" s="1" customFormat="1" ht="18" customHeight="1" spans="2:28">
      <c r="B37" s="20" t="s">
        <v>1776</v>
      </c>
      <c r="C37" s="17">
        <v>335994632</v>
      </c>
      <c r="D37" s="17" t="s">
        <v>1777</v>
      </c>
      <c r="E37" s="17">
        <v>17179870346</v>
      </c>
      <c r="F37" s="17" t="s">
        <v>152</v>
      </c>
      <c r="G37" s="18">
        <v>1000</v>
      </c>
      <c r="H37" s="17" t="s">
        <v>1738</v>
      </c>
      <c r="I37" s="17" t="s">
        <v>1739</v>
      </c>
      <c r="J37" s="41" t="s">
        <v>109</v>
      </c>
      <c r="K37" s="17" t="s">
        <v>1759</v>
      </c>
      <c r="L37" s="20" t="s">
        <v>1776</v>
      </c>
      <c r="M37" s="40">
        <v>100.21</v>
      </c>
      <c r="N37" s="33">
        <v>0</v>
      </c>
      <c r="O37" s="34">
        <v>4997</v>
      </c>
      <c r="P37" s="34"/>
      <c r="Q37" s="34"/>
      <c r="R37" s="63">
        <f t="shared" si="4"/>
        <v>100.21</v>
      </c>
      <c r="S37" s="64"/>
      <c r="T37" s="63"/>
      <c r="U37" s="63"/>
      <c r="V37" s="63">
        <f t="shared" si="5"/>
        <v>100.21</v>
      </c>
      <c r="W37" s="63">
        <f t="shared" si="6"/>
        <v>4997</v>
      </c>
      <c r="X37" s="66">
        <v>100</v>
      </c>
      <c r="Y37" s="18">
        <f t="shared" si="7"/>
        <v>9000</v>
      </c>
      <c r="Z37" s="18" t="s">
        <v>31</v>
      </c>
      <c r="AA37" s="81">
        <v>43920</v>
      </c>
      <c r="AB37" s="82"/>
    </row>
    <row r="38" s="1" customFormat="1" ht="18" customHeight="1" spans="2:28">
      <c r="B38" s="20" t="s">
        <v>1785</v>
      </c>
      <c r="C38" s="17">
        <v>415229255</v>
      </c>
      <c r="D38" s="17" t="s">
        <v>1786</v>
      </c>
      <c r="E38" s="17">
        <v>17179870415</v>
      </c>
      <c r="F38" s="17" t="s">
        <v>152</v>
      </c>
      <c r="G38" s="18">
        <v>1000</v>
      </c>
      <c r="H38" s="17" t="s">
        <v>1780</v>
      </c>
      <c r="I38" s="17" t="s">
        <v>1781</v>
      </c>
      <c r="J38" s="38" t="s">
        <v>103</v>
      </c>
      <c r="K38" s="17" t="s">
        <v>1782</v>
      </c>
      <c r="L38" s="20" t="s">
        <v>1785</v>
      </c>
      <c r="M38" s="40">
        <v>100.65</v>
      </c>
      <c r="N38" s="33">
        <v>0</v>
      </c>
      <c r="O38" s="34">
        <v>4997</v>
      </c>
      <c r="P38" s="34"/>
      <c r="Q38" s="34"/>
      <c r="R38" s="63">
        <f t="shared" si="4"/>
        <v>100.65</v>
      </c>
      <c r="S38" s="64"/>
      <c r="T38" s="63"/>
      <c r="U38" s="63"/>
      <c r="V38" s="63">
        <f t="shared" si="5"/>
        <v>100.65</v>
      </c>
      <c r="W38" s="63">
        <f t="shared" si="6"/>
        <v>4997</v>
      </c>
      <c r="X38" s="66">
        <v>100</v>
      </c>
      <c r="Y38" s="18">
        <f t="shared" si="7"/>
        <v>9000</v>
      </c>
      <c r="Z38" s="18" t="s">
        <v>31</v>
      </c>
      <c r="AA38" s="81">
        <v>43920</v>
      </c>
      <c r="AB38" s="82"/>
    </row>
    <row r="39" s="1" customFormat="1" ht="18" customHeight="1" spans="2:28">
      <c r="B39" s="20" t="s">
        <v>1789</v>
      </c>
      <c r="C39" s="17">
        <v>821900026</v>
      </c>
      <c r="D39" s="17" t="s">
        <v>1790</v>
      </c>
      <c r="E39" s="17">
        <v>17179870441</v>
      </c>
      <c r="F39" s="17" t="s">
        <v>152</v>
      </c>
      <c r="G39" s="18">
        <v>1000</v>
      </c>
      <c r="H39" s="17" t="s">
        <v>1780</v>
      </c>
      <c r="I39" s="17" t="s">
        <v>1781</v>
      </c>
      <c r="J39" s="38" t="s">
        <v>103</v>
      </c>
      <c r="K39" s="17" t="s">
        <v>1782</v>
      </c>
      <c r="L39" s="20" t="s">
        <v>1789</v>
      </c>
      <c r="M39" s="40">
        <v>100.42</v>
      </c>
      <c r="N39" s="33">
        <v>0</v>
      </c>
      <c r="O39" s="34">
        <v>4995</v>
      </c>
      <c r="P39" s="34"/>
      <c r="Q39" s="34"/>
      <c r="R39" s="63">
        <f t="shared" si="4"/>
        <v>100.42</v>
      </c>
      <c r="S39" s="64"/>
      <c r="T39" s="63"/>
      <c r="U39" s="63"/>
      <c r="V39" s="63">
        <f t="shared" si="5"/>
        <v>100.42</v>
      </c>
      <c r="W39" s="63">
        <f t="shared" si="6"/>
        <v>4995</v>
      </c>
      <c r="X39" s="66">
        <v>100</v>
      </c>
      <c r="Y39" s="18">
        <f t="shared" si="7"/>
        <v>9000</v>
      </c>
      <c r="Z39" s="18" t="s">
        <v>31</v>
      </c>
      <c r="AA39" s="81">
        <v>43920</v>
      </c>
      <c r="AB39" s="82"/>
    </row>
    <row r="40" s="1" customFormat="1" ht="18" customHeight="1" spans="2:28">
      <c r="B40" s="20" t="s">
        <v>1797</v>
      </c>
      <c r="C40" s="17">
        <v>157936855</v>
      </c>
      <c r="D40" s="17" t="s">
        <v>1798</v>
      </c>
      <c r="E40" s="17">
        <v>17179870464</v>
      </c>
      <c r="F40" s="17" t="s">
        <v>152</v>
      </c>
      <c r="G40" s="18">
        <v>1000</v>
      </c>
      <c r="H40" s="17" t="s">
        <v>1780</v>
      </c>
      <c r="I40" s="17" t="s">
        <v>1781</v>
      </c>
      <c r="J40" s="38" t="s">
        <v>103</v>
      </c>
      <c r="K40" s="17" t="s">
        <v>1782</v>
      </c>
      <c r="L40" s="20" t="s">
        <v>1797</v>
      </c>
      <c r="M40" s="40">
        <v>100.09</v>
      </c>
      <c r="N40" s="33">
        <v>0</v>
      </c>
      <c r="O40" s="34">
        <v>4596</v>
      </c>
      <c r="P40" s="34"/>
      <c r="Q40" s="34"/>
      <c r="R40" s="63">
        <f t="shared" si="4"/>
        <v>100.09</v>
      </c>
      <c r="S40" s="64"/>
      <c r="T40" s="63"/>
      <c r="U40" s="63"/>
      <c r="V40" s="63">
        <f t="shared" si="5"/>
        <v>100.09</v>
      </c>
      <c r="W40" s="63">
        <f t="shared" si="6"/>
        <v>4596</v>
      </c>
      <c r="X40" s="66">
        <v>100</v>
      </c>
      <c r="Y40" s="18">
        <f t="shared" si="7"/>
        <v>9000</v>
      </c>
      <c r="Z40" s="18" t="s">
        <v>31</v>
      </c>
      <c r="AA40" s="81">
        <v>43920</v>
      </c>
      <c r="AB40" s="82"/>
    </row>
    <row r="41" ht="18" customHeight="1" spans="2:28">
      <c r="B41" s="96" t="s">
        <v>1806</v>
      </c>
      <c r="C41" s="97">
        <v>995376856</v>
      </c>
      <c r="D41" s="97" t="s">
        <v>1807</v>
      </c>
      <c r="E41" s="97">
        <v>17179870479</v>
      </c>
      <c r="F41" s="97" t="s">
        <v>152</v>
      </c>
      <c r="G41" s="97">
        <v>1000</v>
      </c>
      <c r="H41" s="97" t="s">
        <v>1780</v>
      </c>
      <c r="I41" s="97" t="s">
        <v>1781</v>
      </c>
      <c r="J41" s="104" t="s">
        <v>103</v>
      </c>
      <c r="K41" s="98" t="s">
        <v>1803</v>
      </c>
      <c r="L41" s="96" t="s">
        <v>1806</v>
      </c>
      <c r="M41" s="101">
        <v>378.29</v>
      </c>
      <c r="N41" s="101">
        <v>0</v>
      </c>
      <c r="O41" s="105">
        <v>4496</v>
      </c>
      <c r="P41" s="105"/>
      <c r="Q41" s="105"/>
      <c r="R41" s="117">
        <f t="shared" si="4"/>
        <v>378.29</v>
      </c>
      <c r="S41" s="117"/>
      <c r="T41" s="118"/>
      <c r="U41" s="101"/>
      <c r="V41" s="117">
        <f t="shared" si="5"/>
        <v>378.29</v>
      </c>
      <c r="W41" s="101">
        <f t="shared" ref="W41:W62" si="8">N41+O41-Q41</f>
        <v>4496</v>
      </c>
      <c r="X41" s="116">
        <v>0.5</v>
      </c>
      <c r="Y41" s="128">
        <f t="shared" si="7"/>
        <v>5000</v>
      </c>
      <c r="Z41" s="125" t="s">
        <v>31</v>
      </c>
      <c r="AA41" s="126">
        <v>43920</v>
      </c>
      <c r="AB41" s="127" t="s">
        <v>1900</v>
      </c>
    </row>
    <row r="42" s="1" customFormat="1" ht="18" customHeight="1" spans="2:28">
      <c r="B42" s="20" t="s">
        <v>1808</v>
      </c>
      <c r="C42" s="17">
        <v>845435666</v>
      </c>
      <c r="D42" s="17" t="s">
        <v>1809</v>
      </c>
      <c r="E42" s="17">
        <v>17179870504</v>
      </c>
      <c r="F42" s="17" t="s">
        <v>152</v>
      </c>
      <c r="G42" s="18">
        <v>1000</v>
      </c>
      <c r="H42" s="17" t="s">
        <v>1780</v>
      </c>
      <c r="I42" s="17" t="s">
        <v>1781</v>
      </c>
      <c r="J42" s="38" t="s">
        <v>103</v>
      </c>
      <c r="K42" s="17" t="s">
        <v>1803</v>
      </c>
      <c r="L42" s="20" t="s">
        <v>1808</v>
      </c>
      <c r="M42" s="40">
        <v>100.38</v>
      </c>
      <c r="N42" s="33">
        <v>0</v>
      </c>
      <c r="O42" s="34">
        <v>4999</v>
      </c>
      <c r="P42" s="34"/>
      <c r="Q42" s="34"/>
      <c r="R42" s="63">
        <f t="shared" si="4"/>
        <v>100.38</v>
      </c>
      <c r="S42" s="64"/>
      <c r="T42" s="63"/>
      <c r="U42" s="63"/>
      <c r="V42" s="63">
        <f t="shared" si="5"/>
        <v>100.38</v>
      </c>
      <c r="W42" s="63">
        <f t="shared" si="8"/>
        <v>4999</v>
      </c>
      <c r="X42" s="66">
        <v>100</v>
      </c>
      <c r="Y42" s="18">
        <f t="shared" si="7"/>
        <v>9000</v>
      </c>
      <c r="Z42" s="18" t="s">
        <v>31</v>
      </c>
      <c r="AA42" s="81">
        <v>43920</v>
      </c>
      <c r="AB42" s="82"/>
    </row>
    <row r="43" ht="18" customHeight="1" spans="2:28">
      <c r="B43" s="96" t="s">
        <v>1847</v>
      </c>
      <c r="C43" s="97">
        <v>902866499</v>
      </c>
      <c r="D43" s="97" t="s">
        <v>1848</v>
      </c>
      <c r="E43" s="97">
        <v>17179870745</v>
      </c>
      <c r="F43" s="97" t="s">
        <v>152</v>
      </c>
      <c r="G43" s="97">
        <v>1000</v>
      </c>
      <c r="H43" s="97" t="s">
        <v>1849</v>
      </c>
      <c r="I43" s="97" t="s">
        <v>1850</v>
      </c>
      <c r="J43" s="104" t="s">
        <v>103</v>
      </c>
      <c r="K43" s="98" t="s">
        <v>1851</v>
      </c>
      <c r="L43" s="96" t="s">
        <v>1847</v>
      </c>
      <c r="M43" s="101">
        <v>100.06</v>
      </c>
      <c r="N43" s="101"/>
      <c r="O43" s="105">
        <v>4395</v>
      </c>
      <c r="P43" s="105"/>
      <c r="Q43" s="105"/>
      <c r="R43" s="117">
        <f t="shared" ref="R43:R62" si="9">M43+Q43-P43</f>
        <v>100.06</v>
      </c>
      <c r="S43" s="117"/>
      <c r="T43" s="118"/>
      <c r="U43" s="101"/>
      <c r="V43" s="117">
        <f t="shared" ref="V43:V62" si="10">R43-S43</f>
        <v>100.06</v>
      </c>
      <c r="W43" s="101">
        <f t="shared" si="8"/>
        <v>4395</v>
      </c>
      <c r="X43" s="116">
        <v>100</v>
      </c>
      <c r="Y43" s="128">
        <f t="shared" ref="Y43:Y62" si="11">IF(X43=0.5,IF(V43&lt;=1000,5000,IF(AND(V43&gt;1000,V43&lt;=2000),4000,IF(V43&gt;2000,""))),IF(X43=10,8000,IF(X43=100,9000)))</f>
        <v>9000</v>
      </c>
      <c r="Z43" s="125" t="s">
        <v>31</v>
      </c>
      <c r="AA43" s="126">
        <v>43920</v>
      </c>
      <c r="AB43" s="127" t="s">
        <v>1900</v>
      </c>
    </row>
    <row r="44" s="1" customFormat="1" ht="18" customHeight="1" spans="2:28">
      <c r="B44" s="16" t="s">
        <v>1852</v>
      </c>
      <c r="C44" s="17">
        <v>587652815</v>
      </c>
      <c r="D44" s="17" t="s">
        <v>1853</v>
      </c>
      <c r="E44" s="17">
        <v>17179870747</v>
      </c>
      <c r="F44" s="17" t="s">
        <v>152</v>
      </c>
      <c r="G44" s="17">
        <v>1000</v>
      </c>
      <c r="H44" s="17" t="s">
        <v>1849</v>
      </c>
      <c r="I44" s="17" t="s">
        <v>1850</v>
      </c>
      <c r="J44" s="42" t="s">
        <v>103</v>
      </c>
      <c r="K44" s="17" t="s">
        <v>1851</v>
      </c>
      <c r="L44" s="16" t="s">
        <v>1852</v>
      </c>
      <c r="M44" s="40">
        <v>100.87</v>
      </c>
      <c r="N44" s="33"/>
      <c r="O44" s="34">
        <v>4999</v>
      </c>
      <c r="P44" s="34"/>
      <c r="Q44" s="34"/>
      <c r="R44" s="63">
        <f t="shared" si="9"/>
        <v>100.87</v>
      </c>
      <c r="S44" s="64"/>
      <c r="T44" s="63"/>
      <c r="U44" s="63"/>
      <c r="V44" s="63">
        <f t="shared" si="10"/>
        <v>100.87</v>
      </c>
      <c r="W44" s="63">
        <f t="shared" si="8"/>
        <v>4999</v>
      </c>
      <c r="X44" s="68">
        <v>100</v>
      </c>
      <c r="Y44" s="18">
        <f t="shared" si="11"/>
        <v>9000</v>
      </c>
      <c r="Z44" s="18" t="s">
        <v>31</v>
      </c>
      <c r="AA44" s="83">
        <v>43920</v>
      </c>
      <c r="AB44" s="82"/>
    </row>
    <row r="45" s="1" customFormat="1" ht="18" customHeight="1" spans="2:28">
      <c r="B45" s="16" t="s">
        <v>1854</v>
      </c>
      <c r="C45" s="17">
        <v>750312474</v>
      </c>
      <c r="D45" s="17" t="s">
        <v>1855</v>
      </c>
      <c r="E45" s="17">
        <v>17179870749</v>
      </c>
      <c r="F45" s="17" t="s">
        <v>152</v>
      </c>
      <c r="G45" s="17">
        <v>1000</v>
      </c>
      <c r="H45" s="17" t="s">
        <v>1849</v>
      </c>
      <c r="I45" s="17" t="s">
        <v>1850</v>
      </c>
      <c r="J45" s="42" t="s">
        <v>103</v>
      </c>
      <c r="K45" s="17" t="s">
        <v>1851</v>
      </c>
      <c r="L45" s="16" t="s">
        <v>1854</v>
      </c>
      <c r="M45" s="40">
        <v>100.07</v>
      </c>
      <c r="N45" s="33"/>
      <c r="O45" s="34">
        <v>3497</v>
      </c>
      <c r="P45" s="34"/>
      <c r="Q45" s="34"/>
      <c r="R45" s="63">
        <f t="shared" si="9"/>
        <v>100.07</v>
      </c>
      <c r="S45" s="64"/>
      <c r="T45" s="63"/>
      <c r="U45" s="63"/>
      <c r="V45" s="63">
        <f t="shared" si="10"/>
        <v>100.07</v>
      </c>
      <c r="W45" s="63">
        <f t="shared" si="8"/>
        <v>3497</v>
      </c>
      <c r="X45" s="68">
        <v>100</v>
      </c>
      <c r="Y45" s="18">
        <f t="shared" si="11"/>
        <v>9000</v>
      </c>
      <c r="Z45" s="18" t="s">
        <v>31</v>
      </c>
      <c r="AA45" s="83">
        <v>43920</v>
      </c>
      <c r="AB45" s="82"/>
    </row>
    <row r="46" s="1" customFormat="1" ht="18" customHeight="1" spans="2:28">
      <c r="B46" s="16" t="s">
        <v>1856</v>
      </c>
      <c r="C46" s="17">
        <v>868778852</v>
      </c>
      <c r="D46" s="17" t="s">
        <v>1857</v>
      </c>
      <c r="E46" s="17">
        <v>17179870754</v>
      </c>
      <c r="F46" s="17" t="s">
        <v>152</v>
      </c>
      <c r="G46" s="17">
        <v>1000</v>
      </c>
      <c r="H46" s="17" t="s">
        <v>1849</v>
      </c>
      <c r="I46" s="17" t="s">
        <v>1850</v>
      </c>
      <c r="J46" s="42" t="s">
        <v>103</v>
      </c>
      <c r="K46" s="17" t="s">
        <v>1851</v>
      </c>
      <c r="L46" s="16" t="s">
        <v>1856</v>
      </c>
      <c r="M46" s="40">
        <v>100.84</v>
      </c>
      <c r="N46" s="33"/>
      <c r="O46" s="34">
        <v>4999</v>
      </c>
      <c r="P46" s="34"/>
      <c r="Q46" s="34"/>
      <c r="R46" s="63">
        <f t="shared" si="9"/>
        <v>100.84</v>
      </c>
      <c r="S46" s="64"/>
      <c r="T46" s="63"/>
      <c r="U46" s="63"/>
      <c r="V46" s="63">
        <f t="shared" si="10"/>
        <v>100.84</v>
      </c>
      <c r="W46" s="63">
        <f t="shared" si="8"/>
        <v>4999</v>
      </c>
      <c r="X46" s="68">
        <v>100</v>
      </c>
      <c r="Y46" s="18">
        <f t="shared" si="11"/>
        <v>9000</v>
      </c>
      <c r="Z46" s="18" t="s">
        <v>31</v>
      </c>
      <c r="AA46" s="83">
        <v>43920</v>
      </c>
      <c r="AB46" s="82"/>
    </row>
    <row r="47" s="1" customFormat="1" ht="18" customHeight="1" spans="2:28">
      <c r="B47" s="16" t="s">
        <v>1858</v>
      </c>
      <c r="C47" s="17">
        <v>401273946</v>
      </c>
      <c r="D47" s="17" t="s">
        <v>1859</v>
      </c>
      <c r="E47" s="17">
        <v>17179870764</v>
      </c>
      <c r="F47" s="17" t="s">
        <v>152</v>
      </c>
      <c r="G47" s="17">
        <v>1000</v>
      </c>
      <c r="H47" s="17" t="s">
        <v>1849</v>
      </c>
      <c r="I47" s="17" t="s">
        <v>1850</v>
      </c>
      <c r="J47" s="42" t="s">
        <v>103</v>
      </c>
      <c r="K47" s="17" t="s">
        <v>1851</v>
      </c>
      <c r="L47" s="16" t="s">
        <v>1858</v>
      </c>
      <c r="M47" s="40">
        <v>100.83</v>
      </c>
      <c r="N47" s="33"/>
      <c r="O47" s="34">
        <v>4997</v>
      </c>
      <c r="P47" s="34"/>
      <c r="Q47" s="34"/>
      <c r="R47" s="63">
        <f t="shared" si="9"/>
        <v>100.83</v>
      </c>
      <c r="S47" s="64"/>
      <c r="T47" s="63"/>
      <c r="U47" s="63"/>
      <c r="V47" s="63">
        <f t="shared" si="10"/>
        <v>100.83</v>
      </c>
      <c r="W47" s="63">
        <f t="shared" si="8"/>
        <v>4997</v>
      </c>
      <c r="X47" s="68">
        <v>100</v>
      </c>
      <c r="Y47" s="18">
        <f t="shared" si="11"/>
        <v>9000</v>
      </c>
      <c r="Z47" s="18" t="s">
        <v>31</v>
      </c>
      <c r="AA47" s="83">
        <v>43920</v>
      </c>
      <c r="AB47" s="82"/>
    </row>
    <row r="48" s="1" customFormat="1" ht="18" customHeight="1" spans="2:28">
      <c r="B48" s="16" t="s">
        <v>1860</v>
      </c>
      <c r="C48" s="17">
        <v>915700925</v>
      </c>
      <c r="D48" s="17" t="s">
        <v>1861</v>
      </c>
      <c r="E48" s="17">
        <v>17179870643</v>
      </c>
      <c r="F48" s="17" t="s">
        <v>152</v>
      </c>
      <c r="G48" s="17">
        <v>1000</v>
      </c>
      <c r="H48" s="17" t="s">
        <v>1849</v>
      </c>
      <c r="I48" s="17" t="s">
        <v>1850</v>
      </c>
      <c r="J48" s="42" t="s">
        <v>103</v>
      </c>
      <c r="K48" s="17" t="s">
        <v>1851</v>
      </c>
      <c r="L48" s="16" t="s">
        <v>1860</v>
      </c>
      <c r="M48" s="40">
        <v>100.26</v>
      </c>
      <c r="N48" s="33"/>
      <c r="O48" s="34">
        <v>4999</v>
      </c>
      <c r="P48" s="34"/>
      <c r="Q48" s="34"/>
      <c r="R48" s="63">
        <f t="shared" si="9"/>
        <v>100.26</v>
      </c>
      <c r="S48" s="64"/>
      <c r="T48" s="63"/>
      <c r="U48" s="63"/>
      <c r="V48" s="63">
        <f t="shared" si="10"/>
        <v>100.26</v>
      </c>
      <c r="W48" s="63">
        <f t="shared" si="8"/>
        <v>4999</v>
      </c>
      <c r="X48" s="68">
        <v>100</v>
      </c>
      <c r="Y48" s="18">
        <f t="shared" si="11"/>
        <v>9000</v>
      </c>
      <c r="Z48" s="18" t="s">
        <v>31</v>
      </c>
      <c r="AA48" s="83">
        <v>43920</v>
      </c>
      <c r="AB48" s="82"/>
    </row>
    <row r="49" s="1" customFormat="1" ht="18" customHeight="1" spans="2:28">
      <c r="B49" s="16" t="s">
        <v>1862</v>
      </c>
      <c r="C49" s="17">
        <v>515775513</v>
      </c>
      <c r="D49" s="17" t="s">
        <v>1863</v>
      </c>
      <c r="E49" s="17">
        <v>17179870564</v>
      </c>
      <c r="F49" s="17" t="s">
        <v>152</v>
      </c>
      <c r="G49" s="17">
        <v>1000</v>
      </c>
      <c r="H49" s="17" t="s">
        <v>1849</v>
      </c>
      <c r="I49" s="17" t="s">
        <v>1850</v>
      </c>
      <c r="J49" s="42" t="s">
        <v>103</v>
      </c>
      <c r="K49" s="17" t="s">
        <v>1851</v>
      </c>
      <c r="L49" s="16" t="s">
        <v>1862</v>
      </c>
      <c r="M49" s="40">
        <v>100.87</v>
      </c>
      <c r="N49" s="33"/>
      <c r="O49" s="34">
        <v>4496</v>
      </c>
      <c r="P49" s="34"/>
      <c r="Q49" s="34"/>
      <c r="R49" s="63">
        <f t="shared" si="9"/>
        <v>100.87</v>
      </c>
      <c r="S49" s="64"/>
      <c r="T49" s="63"/>
      <c r="U49" s="63"/>
      <c r="V49" s="63">
        <f t="shared" si="10"/>
        <v>100.87</v>
      </c>
      <c r="W49" s="63">
        <f t="shared" si="8"/>
        <v>4496</v>
      </c>
      <c r="X49" s="68">
        <v>100</v>
      </c>
      <c r="Y49" s="18">
        <f t="shared" si="11"/>
        <v>9000</v>
      </c>
      <c r="Z49" s="18" t="s">
        <v>31</v>
      </c>
      <c r="AA49" s="83">
        <v>43920</v>
      </c>
      <c r="AB49" s="82"/>
    </row>
    <row r="50" ht="18" customHeight="1" spans="2:28">
      <c r="B50" s="96" t="s">
        <v>1864</v>
      </c>
      <c r="C50" s="97">
        <v>654259774</v>
      </c>
      <c r="D50" s="97" t="s">
        <v>1865</v>
      </c>
      <c r="E50" s="97">
        <v>17179870480</v>
      </c>
      <c r="F50" s="97" t="s">
        <v>152</v>
      </c>
      <c r="G50" s="97">
        <v>1000</v>
      </c>
      <c r="H50" s="97" t="s">
        <v>1849</v>
      </c>
      <c r="I50" s="97" t="s">
        <v>1850</v>
      </c>
      <c r="J50" s="104" t="s">
        <v>103</v>
      </c>
      <c r="K50" s="98" t="s">
        <v>1851</v>
      </c>
      <c r="L50" s="96" t="s">
        <v>1864</v>
      </c>
      <c r="M50" s="101">
        <v>100.46</v>
      </c>
      <c r="N50" s="101"/>
      <c r="O50" s="105">
        <v>3996</v>
      </c>
      <c r="P50" s="105"/>
      <c r="Q50" s="105"/>
      <c r="R50" s="117">
        <f t="shared" si="9"/>
        <v>100.46</v>
      </c>
      <c r="S50" s="117"/>
      <c r="T50" s="118"/>
      <c r="U50" s="101"/>
      <c r="V50" s="117">
        <f t="shared" si="10"/>
        <v>100.46</v>
      </c>
      <c r="W50" s="101">
        <f t="shared" si="8"/>
        <v>3996</v>
      </c>
      <c r="X50" s="116">
        <v>100</v>
      </c>
      <c r="Y50" s="128">
        <f t="shared" si="11"/>
        <v>9000</v>
      </c>
      <c r="Z50" s="125" t="s">
        <v>31</v>
      </c>
      <c r="AA50" s="126">
        <v>43920</v>
      </c>
      <c r="AB50" s="127" t="s">
        <v>1900</v>
      </c>
    </row>
    <row r="51" ht="18" customHeight="1" spans="2:28">
      <c r="B51" s="96" t="s">
        <v>1866</v>
      </c>
      <c r="C51" s="97">
        <v>871201823</v>
      </c>
      <c r="D51" s="97" t="s">
        <v>1867</v>
      </c>
      <c r="E51" s="97">
        <v>17179870640</v>
      </c>
      <c r="F51" s="97" t="s">
        <v>152</v>
      </c>
      <c r="G51" s="97">
        <v>1000</v>
      </c>
      <c r="H51" s="97" t="s">
        <v>1849</v>
      </c>
      <c r="I51" s="97" t="s">
        <v>1850</v>
      </c>
      <c r="J51" s="104" t="s">
        <v>103</v>
      </c>
      <c r="K51" s="98" t="s">
        <v>1851</v>
      </c>
      <c r="L51" s="96" t="s">
        <v>1866</v>
      </c>
      <c r="M51" s="101">
        <v>100.06</v>
      </c>
      <c r="N51" s="101"/>
      <c r="O51" s="105">
        <v>4795</v>
      </c>
      <c r="P51" s="105"/>
      <c r="Q51" s="105"/>
      <c r="R51" s="117">
        <f t="shared" si="9"/>
        <v>100.06</v>
      </c>
      <c r="S51" s="117"/>
      <c r="T51" s="118"/>
      <c r="U51" s="101"/>
      <c r="V51" s="117">
        <f t="shared" si="10"/>
        <v>100.06</v>
      </c>
      <c r="W51" s="101">
        <f t="shared" si="8"/>
        <v>4795</v>
      </c>
      <c r="X51" s="116">
        <v>100</v>
      </c>
      <c r="Y51" s="128">
        <f t="shared" si="11"/>
        <v>9000</v>
      </c>
      <c r="Z51" s="125" t="s">
        <v>31</v>
      </c>
      <c r="AA51" s="126">
        <v>43920</v>
      </c>
      <c r="AB51" s="127" t="s">
        <v>1900</v>
      </c>
    </row>
    <row r="52" s="1" customFormat="1" ht="18" customHeight="1" spans="2:28">
      <c r="B52" s="16" t="s">
        <v>1868</v>
      </c>
      <c r="C52" s="17">
        <v>193434275</v>
      </c>
      <c r="D52" s="17" t="s">
        <v>1869</v>
      </c>
      <c r="E52" s="17">
        <v>17179870483</v>
      </c>
      <c r="F52" s="17" t="s">
        <v>152</v>
      </c>
      <c r="G52" s="17">
        <v>1000</v>
      </c>
      <c r="H52" s="17" t="s">
        <v>1849</v>
      </c>
      <c r="I52" s="17" t="s">
        <v>1850</v>
      </c>
      <c r="J52" s="42" t="s">
        <v>103</v>
      </c>
      <c r="K52" s="17" t="s">
        <v>1851</v>
      </c>
      <c r="L52" s="16" t="s">
        <v>1868</v>
      </c>
      <c r="M52" s="40">
        <v>0</v>
      </c>
      <c r="N52" s="33"/>
      <c r="O52" s="34">
        <v>4194</v>
      </c>
      <c r="P52" s="34"/>
      <c r="Q52" s="34"/>
      <c r="R52" s="63">
        <f t="shared" si="9"/>
        <v>0</v>
      </c>
      <c r="S52" s="64"/>
      <c r="T52" s="63"/>
      <c r="U52" s="63"/>
      <c r="V52" s="63">
        <f t="shared" si="10"/>
        <v>0</v>
      </c>
      <c r="W52" s="63">
        <f t="shared" si="8"/>
        <v>4194</v>
      </c>
      <c r="X52" s="68">
        <v>100</v>
      </c>
      <c r="Y52" s="18">
        <f t="shared" si="11"/>
        <v>9000</v>
      </c>
      <c r="Z52" s="18" t="s">
        <v>31</v>
      </c>
      <c r="AA52" s="83">
        <v>43920</v>
      </c>
      <c r="AB52" s="82"/>
    </row>
    <row r="53" ht="18" customHeight="1" spans="2:28">
      <c r="B53" s="96" t="s">
        <v>1870</v>
      </c>
      <c r="C53" s="97">
        <v>528797560</v>
      </c>
      <c r="D53" s="97" t="s">
        <v>1871</v>
      </c>
      <c r="E53" s="97">
        <v>17179870484</v>
      </c>
      <c r="F53" s="97" t="s">
        <v>152</v>
      </c>
      <c r="G53" s="97">
        <v>1000</v>
      </c>
      <c r="H53" s="97" t="s">
        <v>1849</v>
      </c>
      <c r="I53" s="97" t="s">
        <v>1850</v>
      </c>
      <c r="J53" s="104" t="s">
        <v>103</v>
      </c>
      <c r="K53" s="98" t="s">
        <v>1872</v>
      </c>
      <c r="L53" s="96" t="s">
        <v>1870</v>
      </c>
      <c r="M53" s="101">
        <v>100.67</v>
      </c>
      <c r="N53" s="101"/>
      <c r="O53" s="105">
        <v>4996</v>
      </c>
      <c r="P53" s="105"/>
      <c r="Q53" s="105"/>
      <c r="R53" s="117">
        <f t="shared" si="9"/>
        <v>100.67</v>
      </c>
      <c r="S53" s="117"/>
      <c r="T53" s="118"/>
      <c r="U53" s="101"/>
      <c r="V53" s="117">
        <f t="shared" si="10"/>
        <v>100.67</v>
      </c>
      <c r="W53" s="101">
        <f t="shared" si="8"/>
        <v>4996</v>
      </c>
      <c r="X53" s="116">
        <v>100</v>
      </c>
      <c r="Y53" s="128">
        <f t="shared" si="11"/>
        <v>9000</v>
      </c>
      <c r="Z53" s="125" t="s">
        <v>31</v>
      </c>
      <c r="AA53" s="126">
        <v>43920</v>
      </c>
      <c r="AB53" s="127" t="s">
        <v>1900</v>
      </c>
    </row>
    <row r="54" ht="18" customHeight="1" spans="2:28">
      <c r="B54" s="96" t="s">
        <v>1873</v>
      </c>
      <c r="C54" s="97">
        <v>432335080</v>
      </c>
      <c r="D54" s="97" t="s">
        <v>1874</v>
      </c>
      <c r="E54" s="97">
        <v>17179870481</v>
      </c>
      <c r="F54" s="97" t="s">
        <v>152</v>
      </c>
      <c r="G54" s="97">
        <v>1000</v>
      </c>
      <c r="H54" s="97" t="s">
        <v>1849</v>
      </c>
      <c r="I54" s="97" t="s">
        <v>1850</v>
      </c>
      <c r="J54" s="104" t="s">
        <v>103</v>
      </c>
      <c r="K54" s="98" t="s">
        <v>1872</v>
      </c>
      <c r="L54" s="96" t="s">
        <v>1873</v>
      </c>
      <c r="M54" s="101">
        <v>100.05</v>
      </c>
      <c r="N54" s="101"/>
      <c r="O54" s="105">
        <v>4993</v>
      </c>
      <c r="P54" s="105"/>
      <c r="Q54" s="105"/>
      <c r="R54" s="117">
        <f t="shared" si="9"/>
        <v>100.05</v>
      </c>
      <c r="S54" s="117"/>
      <c r="T54" s="118"/>
      <c r="U54" s="101"/>
      <c r="V54" s="117">
        <f t="shared" si="10"/>
        <v>100.05</v>
      </c>
      <c r="W54" s="101">
        <f t="shared" si="8"/>
        <v>4993</v>
      </c>
      <c r="X54" s="116">
        <v>100</v>
      </c>
      <c r="Y54" s="128">
        <f t="shared" si="11"/>
        <v>9000</v>
      </c>
      <c r="Z54" s="125" t="s">
        <v>31</v>
      </c>
      <c r="AA54" s="126">
        <v>43920</v>
      </c>
      <c r="AB54" s="127" t="s">
        <v>1900</v>
      </c>
    </row>
    <row r="55" s="1" customFormat="1" ht="18" customHeight="1" spans="2:28">
      <c r="B55" s="16" t="s">
        <v>1875</v>
      </c>
      <c r="C55" s="17">
        <v>550567046</v>
      </c>
      <c r="D55" s="17" t="s">
        <v>1876</v>
      </c>
      <c r="E55" s="17">
        <v>17179870542</v>
      </c>
      <c r="F55" s="17" t="s">
        <v>152</v>
      </c>
      <c r="G55" s="17">
        <v>1000</v>
      </c>
      <c r="H55" s="17" t="s">
        <v>1849</v>
      </c>
      <c r="I55" s="17" t="s">
        <v>1850</v>
      </c>
      <c r="J55" s="42" t="s">
        <v>103</v>
      </c>
      <c r="K55" s="17" t="s">
        <v>1872</v>
      </c>
      <c r="L55" s="16" t="s">
        <v>1875</v>
      </c>
      <c r="M55" s="40">
        <v>100.46</v>
      </c>
      <c r="N55" s="33"/>
      <c r="O55" s="34">
        <v>4995</v>
      </c>
      <c r="P55" s="34"/>
      <c r="Q55" s="34"/>
      <c r="R55" s="63">
        <f t="shared" si="9"/>
        <v>100.46</v>
      </c>
      <c r="S55" s="64"/>
      <c r="T55" s="63"/>
      <c r="U55" s="63"/>
      <c r="V55" s="63">
        <f t="shared" si="10"/>
        <v>100.46</v>
      </c>
      <c r="W55" s="63">
        <f t="shared" si="8"/>
        <v>4995</v>
      </c>
      <c r="X55" s="68">
        <v>100</v>
      </c>
      <c r="Y55" s="18">
        <f t="shared" si="11"/>
        <v>9000</v>
      </c>
      <c r="Z55" s="18" t="s">
        <v>31</v>
      </c>
      <c r="AA55" s="83">
        <v>43920</v>
      </c>
      <c r="AB55" s="82"/>
    </row>
    <row r="56" ht="18" customHeight="1" spans="2:28">
      <c r="B56" s="96" t="s">
        <v>1877</v>
      </c>
      <c r="C56" s="97">
        <v>350278540</v>
      </c>
      <c r="D56" s="97" t="s">
        <v>1878</v>
      </c>
      <c r="E56" s="97">
        <v>17179870475</v>
      </c>
      <c r="F56" s="97" t="s">
        <v>152</v>
      </c>
      <c r="G56" s="97">
        <v>1000</v>
      </c>
      <c r="H56" s="97" t="s">
        <v>1849</v>
      </c>
      <c r="I56" s="97" t="s">
        <v>1850</v>
      </c>
      <c r="J56" s="104" t="s">
        <v>103</v>
      </c>
      <c r="K56" s="98" t="s">
        <v>1872</v>
      </c>
      <c r="L56" s="96" t="s">
        <v>1877</v>
      </c>
      <c r="M56" s="101">
        <v>100.06</v>
      </c>
      <c r="N56" s="101"/>
      <c r="O56" s="105">
        <v>4999</v>
      </c>
      <c r="P56" s="105"/>
      <c r="Q56" s="105"/>
      <c r="R56" s="117">
        <f t="shared" si="9"/>
        <v>100.06</v>
      </c>
      <c r="S56" s="117"/>
      <c r="T56" s="118"/>
      <c r="U56" s="101"/>
      <c r="V56" s="117">
        <f t="shared" si="10"/>
        <v>100.06</v>
      </c>
      <c r="W56" s="101">
        <f t="shared" si="8"/>
        <v>4999</v>
      </c>
      <c r="X56" s="116">
        <v>100</v>
      </c>
      <c r="Y56" s="128">
        <f t="shared" si="11"/>
        <v>9000</v>
      </c>
      <c r="Z56" s="125" t="s">
        <v>31</v>
      </c>
      <c r="AA56" s="126">
        <v>43920</v>
      </c>
      <c r="AB56" s="127" t="s">
        <v>1900</v>
      </c>
    </row>
    <row r="57" ht="18" customHeight="1" spans="2:28">
      <c r="B57" s="96" t="s">
        <v>1879</v>
      </c>
      <c r="C57" s="97">
        <v>754542006</v>
      </c>
      <c r="D57" s="97" t="s">
        <v>1880</v>
      </c>
      <c r="E57" s="97">
        <v>17179870544</v>
      </c>
      <c r="F57" s="97" t="s">
        <v>152</v>
      </c>
      <c r="G57" s="97">
        <v>1000</v>
      </c>
      <c r="H57" s="97" t="s">
        <v>1849</v>
      </c>
      <c r="I57" s="97" t="s">
        <v>1850</v>
      </c>
      <c r="J57" s="104" t="s">
        <v>103</v>
      </c>
      <c r="K57" s="98" t="s">
        <v>1872</v>
      </c>
      <c r="L57" s="96" t="s">
        <v>1879</v>
      </c>
      <c r="M57" s="101">
        <v>100.05</v>
      </c>
      <c r="N57" s="101"/>
      <c r="O57" s="105">
        <v>4495</v>
      </c>
      <c r="P57" s="105"/>
      <c r="Q57" s="105"/>
      <c r="R57" s="117">
        <f t="shared" si="9"/>
        <v>100.05</v>
      </c>
      <c r="S57" s="117"/>
      <c r="T57" s="118"/>
      <c r="U57" s="101"/>
      <c r="V57" s="117">
        <f t="shared" si="10"/>
        <v>100.05</v>
      </c>
      <c r="W57" s="101">
        <f t="shared" si="8"/>
        <v>4495</v>
      </c>
      <c r="X57" s="116">
        <v>100</v>
      </c>
      <c r="Y57" s="128">
        <f t="shared" si="11"/>
        <v>9000</v>
      </c>
      <c r="Z57" s="125" t="s">
        <v>31</v>
      </c>
      <c r="AA57" s="126">
        <v>43920</v>
      </c>
      <c r="AB57" s="127" t="s">
        <v>1900</v>
      </c>
    </row>
    <row r="58" ht="18" customHeight="1" spans="2:28">
      <c r="B58" s="96" t="s">
        <v>1881</v>
      </c>
      <c r="C58" s="97">
        <v>932260068</v>
      </c>
      <c r="D58" s="97" t="s">
        <v>1882</v>
      </c>
      <c r="E58" s="97">
        <v>17179870494</v>
      </c>
      <c r="F58" s="97" t="s">
        <v>152</v>
      </c>
      <c r="G58" s="97">
        <v>1000</v>
      </c>
      <c r="H58" s="97" t="s">
        <v>1849</v>
      </c>
      <c r="I58" s="97" t="s">
        <v>1850</v>
      </c>
      <c r="J58" s="104" t="s">
        <v>103</v>
      </c>
      <c r="K58" s="98" t="s">
        <v>1872</v>
      </c>
      <c r="L58" s="96" t="s">
        <v>1881</v>
      </c>
      <c r="M58" s="101">
        <v>100.07</v>
      </c>
      <c r="N58" s="101"/>
      <c r="O58" s="105">
        <v>4993</v>
      </c>
      <c r="P58" s="105"/>
      <c r="Q58" s="105"/>
      <c r="R58" s="117">
        <f t="shared" si="9"/>
        <v>100.07</v>
      </c>
      <c r="S58" s="117"/>
      <c r="T58" s="118"/>
      <c r="U58" s="101"/>
      <c r="V58" s="117">
        <f t="shared" si="10"/>
        <v>100.07</v>
      </c>
      <c r="W58" s="101">
        <f t="shared" si="8"/>
        <v>4993</v>
      </c>
      <c r="X58" s="116">
        <v>100</v>
      </c>
      <c r="Y58" s="128">
        <f t="shared" si="11"/>
        <v>9000</v>
      </c>
      <c r="Z58" s="125" t="s">
        <v>31</v>
      </c>
      <c r="AA58" s="126">
        <v>43920</v>
      </c>
      <c r="AB58" s="127" t="s">
        <v>1900</v>
      </c>
    </row>
    <row r="59" s="1" customFormat="1" ht="18" customHeight="1" spans="2:28">
      <c r="B59" s="16" t="s">
        <v>1883</v>
      </c>
      <c r="C59" s="17">
        <v>912970650</v>
      </c>
      <c r="D59" s="17" t="s">
        <v>1884</v>
      </c>
      <c r="E59" s="17">
        <v>17179870462</v>
      </c>
      <c r="F59" s="17" t="s">
        <v>152</v>
      </c>
      <c r="G59" s="17">
        <v>1000</v>
      </c>
      <c r="H59" s="17" t="s">
        <v>1849</v>
      </c>
      <c r="I59" s="17" t="s">
        <v>1850</v>
      </c>
      <c r="J59" s="42" t="s">
        <v>103</v>
      </c>
      <c r="K59" s="17" t="s">
        <v>1872</v>
      </c>
      <c r="L59" s="16" t="s">
        <v>1883</v>
      </c>
      <c r="M59" s="40">
        <v>100.04</v>
      </c>
      <c r="N59" s="33"/>
      <c r="O59" s="34">
        <v>4999</v>
      </c>
      <c r="P59" s="34"/>
      <c r="Q59" s="34"/>
      <c r="R59" s="63">
        <f t="shared" si="9"/>
        <v>100.04</v>
      </c>
      <c r="S59" s="64"/>
      <c r="T59" s="63"/>
      <c r="U59" s="63"/>
      <c r="V59" s="63">
        <f t="shared" si="10"/>
        <v>100.04</v>
      </c>
      <c r="W59" s="63">
        <f t="shared" si="8"/>
        <v>4999</v>
      </c>
      <c r="X59" s="68">
        <v>100</v>
      </c>
      <c r="Y59" s="18">
        <f t="shared" si="11"/>
        <v>9000</v>
      </c>
      <c r="Z59" s="18" t="s">
        <v>31</v>
      </c>
      <c r="AA59" s="83">
        <v>43920</v>
      </c>
      <c r="AB59" s="82"/>
    </row>
    <row r="60" s="1" customFormat="1" ht="18" customHeight="1" spans="2:28">
      <c r="B60" s="16" t="s">
        <v>1885</v>
      </c>
      <c r="C60" s="17">
        <v>867995175</v>
      </c>
      <c r="D60" s="17" t="s">
        <v>1886</v>
      </c>
      <c r="E60" s="17">
        <v>17179870584</v>
      </c>
      <c r="F60" s="17" t="s">
        <v>152</v>
      </c>
      <c r="G60" s="17">
        <v>1000</v>
      </c>
      <c r="H60" s="17" t="s">
        <v>1849</v>
      </c>
      <c r="I60" s="17" t="s">
        <v>1850</v>
      </c>
      <c r="J60" s="42" t="s">
        <v>103</v>
      </c>
      <c r="K60" s="17" t="s">
        <v>1872</v>
      </c>
      <c r="L60" s="16" t="s">
        <v>1885</v>
      </c>
      <c r="M60" s="40">
        <v>100.86</v>
      </c>
      <c r="N60" s="33"/>
      <c r="O60" s="34">
        <v>4999</v>
      </c>
      <c r="P60" s="34"/>
      <c r="Q60" s="34"/>
      <c r="R60" s="63">
        <f t="shared" si="9"/>
        <v>100.86</v>
      </c>
      <c r="S60" s="64"/>
      <c r="T60" s="63"/>
      <c r="U60" s="63"/>
      <c r="V60" s="63">
        <f t="shared" si="10"/>
        <v>100.86</v>
      </c>
      <c r="W60" s="63">
        <f t="shared" si="8"/>
        <v>4999</v>
      </c>
      <c r="X60" s="68">
        <v>100</v>
      </c>
      <c r="Y60" s="18">
        <f t="shared" si="11"/>
        <v>9000</v>
      </c>
      <c r="Z60" s="18" t="s">
        <v>31</v>
      </c>
      <c r="AA60" s="83">
        <v>43920</v>
      </c>
      <c r="AB60" s="82"/>
    </row>
    <row r="61" s="1" customFormat="1" ht="18" customHeight="1" spans="2:28">
      <c r="B61" s="16" t="s">
        <v>1887</v>
      </c>
      <c r="C61" s="17">
        <v>215410193</v>
      </c>
      <c r="D61" s="17" t="s">
        <v>1888</v>
      </c>
      <c r="E61" s="17">
        <v>17179870482</v>
      </c>
      <c r="F61" s="17" t="s">
        <v>152</v>
      </c>
      <c r="G61" s="17">
        <v>1000</v>
      </c>
      <c r="H61" s="17" t="s">
        <v>1849</v>
      </c>
      <c r="I61" s="17" t="s">
        <v>1850</v>
      </c>
      <c r="J61" s="42" t="s">
        <v>103</v>
      </c>
      <c r="K61" s="17" t="s">
        <v>1872</v>
      </c>
      <c r="L61" s="16" t="s">
        <v>1887</v>
      </c>
      <c r="M61" s="40">
        <v>100.05</v>
      </c>
      <c r="N61" s="33"/>
      <c r="O61" s="34">
        <v>6094</v>
      </c>
      <c r="P61" s="34"/>
      <c r="Q61" s="34"/>
      <c r="R61" s="63">
        <f t="shared" si="9"/>
        <v>100.05</v>
      </c>
      <c r="S61" s="64"/>
      <c r="T61" s="63"/>
      <c r="U61" s="63"/>
      <c r="V61" s="63">
        <f t="shared" si="10"/>
        <v>100.05</v>
      </c>
      <c r="W61" s="63">
        <f t="shared" si="8"/>
        <v>6094</v>
      </c>
      <c r="X61" s="68">
        <v>100</v>
      </c>
      <c r="Y61" s="18">
        <f t="shared" si="11"/>
        <v>9000</v>
      </c>
      <c r="Z61" s="18" t="s">
        <v>31</v>
      </c>
      <c r="AA61" s="83">
        <v>43920</v>
      </c>
      <c r="AB61" s="82"/>
    </row>
    <row r="62" ht="18" customHeight="1" spans="2:28">
      <c r="B62" s="96" t="s">
        <v>1889</v>
      </c>
      <c r="C62" s="97">
        <v>949309484</v>
      </c>
      <c r="D62" s="97" t="s">
        <v>1890</v>
      </c>
      <c r="E62" s="97">
        <v>17179870474</v>
      </c>
      <c r="F62" s="97" t="s">
        <v>152</v>
      </c>
      <c r="G62" s="97">
        <v>1000</v>
      </c>
      <c r="H62" s="97" t="s">
        <v>1849</v>
      </c>
      <c r="I62" s="97" t="s">
        <v>1850</v>
      </c>
      <c r="J62" s="104" t="s">
        <v>103</v>
      </c>
      <c r="K62" s="98" t="s">
        <v>1872</v>
      </c>
      <c r="L62" s="96" t="s">
        <v>1889</v>
      </c>
      <c r="M62" s="101">
        <v>100.03</v>
      </c>
      <c r="N62" s="101"/>
      <c r="O62" s="105">
        <v>4695</v>
      </c>
      <c r="P62" s="105"/>
      <c r="Q62" s="105"/>
      <c r="R62" s="117">
        <f t="shared" si="9"/>
        <v>100.03</v>
      </c>
      <c r="S62" s="117"/>
      <c r="T62" s="118"/>
      <c r="U62" s="101"/>
      <c r="V62" s="117">
        <f t="shared" si="10"/>
        <v>100.03</v>
      </c>
      <c r="W62" s="101">
        <f t="shared" si="8"/>
        <v>4695</v>
      </c>
      <c r="X62" s="116">
        <v>100</v>
      </c>
      <c r="Y62" s="128">
        <f t="shared" si="11"/>
        <v>9000</v>
      </c>
      <c r="Z62" s="125" t="s">
        <v>31</v>
      </c>
      <c r="AA62" s="126">
        <v>43920</v>
      </c>
      <c r="AB62" s="127" t="s">
        <v>1900</v>
      </c>
    </row>
    <row r="63" s="1" customFormat="1" ht="18" customHeight="1" spans="2:28">
      <c r="B63" s="21"/>
      <c r="C63" s="2"/>
      <c r="D63" s="2"/>
      <c r="E63" s="2"/>
      <c r="F63" s="2"/>
      <c r="G63" s="22"/>
      <c r="H63" s="2"/>
      <c r="I63" s="2"/>
      <c r="J63" s="43"/>
      <c r="K63" s="2"/>
      <c r="L63" s="21"/>
      <c r="M63" s="44"/>
      <c r="N63" s="44"/>
      <c r="O63" s="45"/>
      <c r="P63" s="45"/>
      <c r="Q63" s="45"/>
      <c r="R63" s="44"/>
      <c r="S63" s="45"/>
      <c r="T63" s="44"/>
      <c r="U63" s="44"/>
      <c r="V63" s="44"/>
      <c r="W63" s="44"/>
      <c r="X63" s="69"/>
      <c r="Y63" s="22"/>
      <c r="Z63" s="22"/>
      <c r="AA63" s="84"/>
      <c r="AB63" s="82"/>
    </row>
    <row r="64" ht="18" customHeight="1" spans="7:28">
      <c r="G64" s="23">
        <f>SUM(G3:G62)</f>
        <v>60000</v>
      </c>
      <c r="H64" s="23"/>
      <c r="I64" s="23"/>
      <c r="J64" s="23"/>
      <c r="K64" s="23"/>
      <c r="L64" s="23"/>
      <c r="M64" s="23">
        <f t="shared" ref="M64:S64" si="12">SUM(M3:M62)</f>
        <v>11545.12</v>
      </c>
      <c r="N64" s="23">
        <f t="shared" si="12"/>
        <v>0</v>
      </c>
      <c r="O64" s="23">
        <f t="shared" si="12"/>
        <v>281378</v>
      </c>
      <c r="P64" s="23">
        <f t="shared" si="12"/>
        <v>0</v>
      </c>
      <c r="Q64" s="23">
        <f t="shared" si="12"/>
        <v>0</v>
      </c>
      <c r="R64" s="23">
        <f t="shared" si="12"/>
        <v>11545.12</v>
      </c>
      <c r="S64" s="23">
        <f t="shared" si="12"/>
        <v>0</v>
      </c>
      <c r="T64" s="70"/>
      <c r="U64" s="71"/>
      <c r="V64" s="71">
        <f>SUM(V28:V42)</f>
        <v>6351.44</v>
      </c>
      <c r="W64" s="71">
        <f>SUM(W3:W42)</f>
        <v>185753</v>
      </c>
      <c r="X64" s="72"/>
      <c r="Y64" s="85">
        <f>SUM(Y28:Y42)</f>
        <v>118000</v>
      </c>
      <c r="Z64" s="85"/>
      <c r="AA64" s="86"/>
      <c r="AB64" s="87"/>
    </row>
    <row r="65" ht="18" customHeight="1" spans="13:28">
      <c r="M65" s="47"/>
      <c r="N65" s="47"/>
      <c r="O65" s="47"/>
      <c r="P65" s="47"/>
      <c r="Q65" s="47"/>
      <c r="R65" s="47"/>
      <c r="S65" s="71"/>
      <c r="T65" s="70"/>
      <c r="U65" s="71"/>
      <c r="V65" s="71">
        <f>V64+W64</f>
        <v>192104.44</v>
      </c>
      <c r="X65" s="72"/>
      <c r="Y65" s="85"/>
      <c r="Z65" s="85"/>
      <c r="AA65" s="86"/>
      <c r="AB65" s="87"/>
    </row>
    <row r="66" ht="18" customHeight="1" spans="13:28">
      <c r="M66" s="47"/>
      <c r="N66" s="47"/>
      <c r="O66" s="47"/>
      <c r="P66" s="47"/>
      <c r="Q66" s="47"/>
      <c r="R66" s="47"/>
      <c r="S66" s="71"/>
      <c r="T66" s="70"/>
      <c r="U66" s="71"/>
      <c r="V66" s="71"/>
      <c r="X66" s="72"/>
      <c r="Y66" s="85"/>
      <c r="Z66" s="85"/>
      <c r="AA66" s="86"/>
      <c r="AB66" s="87"/>
    </row>
    <row r="67" ht="18" customHeight="1" spans="13:28">
      <c r="M67" s="47"/>
      <c r="N67" s="47"/>
      <c r="O67" s="47"/>
      <c r="P67" s="47"/>
      <c r="Q67" s="47"/>
      <c r="R67" s="47"/>
      <c r="S67" s="71"/>
      <c r="T67" s="70"/>
      <c r="U67" s="71"/>
      <c r="V67" s="71"/>
      <c r="X67" s="72"/>
      <c r="Y67" s="85"/>
      <c r="Z67" s="85"/>
      <c r="AA67" s="86"/>
      <c r="AB67" s="87"/>
    </row>
    <row r="68" ht="18" customHeight="1" spans="12:28">
      <c r="L68" s="48"/>
      <c r="S68" s="70"/>
      <c r="T68" s="70"/>
      <c r="U68" s="70" t="s">
        <v>1822</v>
      </c>
      <c r="V68" s="73">
        <v>43927</v>
      </c>
      <c r="W68" s="70"/>
      <c r="X68" s="74"/>
      <c r="Y68" s="70"/>
      <c r="Z68" s="70"/>
      <c r="AA68" s="88"/>
      <c r="AB68" s="87"/>
    </row>
    <row r="69" ht="18" customHeight="1" spans="8:26">
      <c r="H69" s="24"/>
      <c r="J69" s="49"/>
      <c r="L69" s="50"/>
      <c r="M69" s="51"/>
      <c r="N69" s="52" t="s">
        <v>209</v>
      </c>
      <c r="O69" s="53">
        <f>O64</f>
        <v>281378</v>
      </c>
      <c r="Q69" s="58"/>
      <c r="R69" s="54" t="s">
        <v>210</v>
      </c>
      <c r="S69" s="53">
        <v>0</v>
      </c>
      <c r="U69" s="75" t="s">
        <v>211</v>
      </c>
      <c r="V69" s="76">
        <f>COUNTIFS(I3:I42,"李德忠",J3:J42,"农业银行",S3:S42,"&gt;0")</f>
        <v>0</v>
      </c>
      <c r="W69" s="77">
        <f>SUMPRODUCT(((I3:I42="李德忠")*(J3:J42="农业银行")),S3:S42)</f>
        <v>0</v>
      </c>
      <c r="Y69" s="89"/>
      <c r="Z69" s="5" t="s">
        <v>1823</v>
      </c>
    </row>
    <row r="70" ht="18" customHeight="1" spans="8:26">
      <c r="H70" s="24"/>
      <c r="J70" s="49"/>
      <c r="L70" s="50"/>
      <c r="M70" s="54"/>
      <c r="N70" s="55" t="s">
        <v>212</v>
      </c>
      <c r="O70" s="56">
        <f>O69*2.9%</f>
        <v>8159.96</v>
      </c>
      <c r="Q70" s="58"/>
      <c r="R70" s="55" t="s">
        <v>213</v>
      </c>
      <c r="S70" s="56">
        <f>S69*2.9%</f>
        <v>0</v>
      </c>
      <c r="U70" s="75" t="s">
        <v>214</v>
      </c>
      <c r="V70" s="76">
        <f>COUNTIFS(I3:I42,"余刚",J3:J42,"工商银行",S3:S42,"&gt;0")</f>
        <v>0</v>
      </c>
      <c r="W70" s="77">
        <f>SUMPRODUCT(((I3:I42="余刚")*(J3:J42="工商银行")),S3:S42)</f>
        <v>0</v>
      </c>
      <c r="Y70" s="90"/>
      <c r="Z70" s="5" t="s">
        <v>1824</v>
      </c>
    </row>
    <row r="71" ht="18" customHeight="1" spans="8:26">
      <c r="H71" s="24"/>
      <c r="J71" s="49"/>
      <c r="L71" s="50"/>
      <c r="M71" s="55"/>
      <c r="N71" s="55" t="s">
        <v>215</v>
      </c>
      <c r="O71" s="57">
        <v>300000</v>
      </c>
      <c r="Q71" s="58"/>
      <c r="R71" s="55" t="s">
        <v>216</v>
      </c>
      <c r="S71" s="57">
        <v>0</v>
      </c>
      <c r="U71" s="75" t="s">
        <v>217</v>
      </c>
      <c r="V71" s="76">
        <f>COUNTIFS(I3:I42,"曾黎",J3:J42,"建设银行",S3:S42,"&gt;0")</f>
        <v>0</v>
      </c>
      <c r="W71" s="77">
        <f>SUMPRODUCT(((I3:I42="曾黎")*(J3:J42="建设银行")),S3:S42)</f>
        <v>0</v>
      </c>
      <c r="Y71" s="91"/>
      <c r="Z71" s="5" t="s">
        <v>1825</v>
      </c>
    </row>
    <row r="72" ht="18" customHeight="1" spans="8:26">
      <c r="H72" s="24"/>
      <c r="J72" s="49"/>
      <c r="L72" s="50"/>
      <c r="M72" s="55"/>
      <c r="N72" s="55" t="s">
        <v>218</v>
      </c>
      <c r="O72" s="56">
        <v>0</v>
      </c>
      <c r="Q72" s="58"/>
      <c r="R72" s="55" t="s">
        <v>219</v>
      </c>
      <c r="S72" s="56">
        <v>0</v>
      </c>
      <c r="U72" s="75" t="s">
        <v>220</v>
      </c>
      <c r="V72" s="76">
        <f>COUNTIFS(I3:I42,"刘佩",J3:J42,"农业银行",S3:S42,"&gt;0")</f>
        <v>0</v>
      </c>
      <c r="W72" s="77">
        <f>SUMPRODUCT(((I3:I42="刘佩")*(J3:J42="农业银行")),S3:S42)</f>
        <v>0</v>
      </c>
      <c r="Y72" s="92"/>
      <c r="Z72" s="5" t="s">
        <v>1826</v>
      </c>
    </row>
    <row r="73" ht="18" customHeight="1" spans="12:26">
      <c r="L73" s="7"/>
      <c r="M73" s="55"/>
      <c r="N73" s="55" t="s">
        <v>221</v>
      </c>
      <c r="O73" s="56">
        <v>0</v>
      </c>
      <c r="Q73" s="58"/>
      <c r="R73" s="55" t="s">
        <v>221</v>
      </c>
      <c r="S73" s="56">
        <v>0</v>
      </c>
      <c r="U73" s="75" t="s">
        <v>222</v>
      </c>
      <c r="V73" s="76">
        <f>COUNTIFS(I3:I42,"罗剑光",J3:J42,"交通银行",S3:S42,"&gt;0")</f>
        <v>0</v>
      </c>
      <c r="W73" s="77">
        <f>SUMPRODUCT(((I3:I42="罗剑光")*(J3:J42="交通银行")),S3:S42)</f>
        <v>0</v>
      </c>
      <c r="Y73" s="93"/>
      <c r="Z73" s="5" t="s">
        <v>1827</v>
      </c>
    </row>
    <row r="74" ht="18" customHeight="1" spans="12:26">
      <c r="L74" s="7"/>
      <c r="M74" s="58"/>
      <c r="N74" s="54" t="s">
        <v>223</v>
      </c>
      <c r="O74" s="53">
        <f>O69-O70-O71-O72+O73</f>
        <v>-26781.96</v>
      </c>
      <c r="P74" s="48"/>
      <c r="Q74" s="58"/>
      <c r="R74" s="54" t="s">
        <v>223</v>
      </c>
      <c r="S74" s="53">
        <f>S69-S70-S72-S71+S73</f>
        <v>0</v>
      </c>
      <c r="U74" s="75" t="s">
        <v>1828</v>
      </c>
      <c r="V74" s="78">
        <f>COUNTIFS(I3:I42,"刘飞",J3:J42,"工商银行",S3:S42,"&gt;0")</f>
        <v>0</v>
      </c>
      <c r="W74" s="79">
        <f>SUMPRODUCT(((I3:I42="刘飞")*(J3:J42="工商银行")),S3:S42)</f>
        <v>0</v>
      </c>
      <c r="Y74" s="94"/>
      <c r="Z74" s="5" t="s">
        <v>1829</v>
      </c>
    </row>
    <row r="75" ht="18" customHeight="1" spans="8:26">
      <c r="H75" s="25"/>
      <c r="L75" s="59"/>
      <c r="O75" s="60"/>
      <c r="P75" s="48"/>
      <c r="Q75" s="8"/>
      <c r="R75" s="8"/>
      <c r="U75" s="75" t="s">
        <v>1830</v>
      </c>
      <c r="V75" s="78">
        <f>COUNTIFS(I3:I42,"陈发英",J3:J42,"建设银行",S3:S42,"&gt;0")</f>
        <v>0</v>
      </c>
      <c r="W75" s="79">
        <f>SUMPRODUCT(((I3:I42="陈发英")*(J3:J42="建设银行")),S3:S42)</f>
        <v>0</v>
      </c>
      <c r="Y75" s="95"/>
      <c r="Z75" s="5" t="s">
        <v>1831</v>
      </c>
    </row>
    <row r="76" ht="18" customHeight="1" spans="8:23">
      <c r="H76" s="25"/>
      <c r="L76" s="61"/>
      <c r="M76" s="58"/>
      <c r="N76" s="54" t="s">
        <v>224</v>
      </c>
      <c r="O76" s="53">
        <f>O64</f>
        <v>281378</v>
      </c>
      <c r="Q76" s="58"/>
      <c r="R76" s="54" t="s">
        <v>225</v>
      </c>
      <c r="S76" s="53">
        <v>0</v>
      </c>
      <c r="U76" s="75" t="s">
        <v>1832</v>
      </c>
      <c r="V76" s="78">
        <f>COUNTIFS(I3:I42,"刘冬枝",J3:J42,"工商银行",S3:S42,"&gt;0")</f>
        <v>0</v>
      </c>
      <c r="W76" s="79">
        <f>SUMPRODUCT(((I3:I42="刘冬枝")*(J3:J42="工商银行")),S3:S42)</f>
        <v>0</v>
      </c>
    </row>
    <row r="77" ht="18" customHeight="1" spans="8:23">
      <c r="H77" s="25"/>
      <c r="L77" s="61"/>
      <c r="M77" s="54"/>
      <c r="N77" s="55" t="s">
        <v>227</v>
      </c>
      <c r="O77" s="56">
        <f>O76*2.9%</f>
        <v>8159.96</v>
      </c>
      <c r="Q77" s="58"/>
      <c r="R77" s="55" t="s">
        <v>228</v>
      </c>
      <c r="S77" s="56">
        <f>S76*2.9%</f>
        <v>0</v>
      </c>
      <c r="U77" s="15" t="s">
        <v>1891</v>
      </c>
      <c r="V77" s="78">
        <f>COUNTIFS(I3:I62,"金娟",J3:J62,"工商银行",S3:S62,"&gt;0")</f>
        <v>0</v>
      </c>
      <c r="W77" s="79">
        <f>SUMPRODUCT(((I3:I62="金娟")*(J3:J62="工商银行")),S3:S62)</f>
        <v>0</v>
      </c>
    </row>
    <row r="78" ht="18" customHeight="1" spans="8:23">
      <c r="H78" s="25"/>
      <c r="L78" s="61"/>
      <c r="M78" s="54"/>
      <c r="N78" s="55" t="s">
        <v>229</v>
      </c>
      <c r="O78" s="56">
        <f>O76*2.3%</f>
        <v>6471.69</v>
      </c>
      <c r="P78" s="48"/>
      <c r="Q78" s="58"/>
      <c r="R78" s="55" t="s">
        <v>230</v>
      </c>
      <c r="S78" s="57">
        <v>0</v>
      </c>
      <c r="U78" s="15"/>
      <c r="V78" s="15"/>
      <c r="W78" s="15"/>
    </row>
    <row r="79" ht="18" customHeight="1" spans="13:23">
      <c r="M79" s="55"/>
      <c r="N79" s="55" t="s">
        <v>231</v>
      </c>
      <c r="O79" s="57">
        <f>O71-O93</f>
        <v>300000</v>
      </c>
      <c r="P79" s="48"/>
      <c r="Q79" s="58"/>
      <c r="R79" s="55" t="s">
        <v>232</v>
      </c>
      <c r="S79" s="56">
        <v>0</v>
      </c>
      <c r="U79" s="15"/>
      <c r="V79" s="15"/>
      <c r="W79" s="15"/>
    </row>
    <row r="80" ht="18" customHeight="1" spans="13:23">
      <c r="M80" s="55"/>
      <c r="N80" s="55" t="s">
        <v>233</v>
      </c>
      <c r="O80" s="56">
        <v>0</v>
      </c>
      <c r="Q80" s="58"/>
      <c r="R80" s="55" t="s">
        <v>221</v>
      </c>
      <c r="S80" s="56">
        <v>0</v>
      </c>
      <c r="U80" s="15"/>
      <c r="V80" s="15"/>
      <c r="W80" s="15"/>
    </row>
    <row r="81" ht="18" customHeight="1" spans="13:23">
      <c r="M81" s="55"/>
      <c r="N81" s="55" t="s">
        <v>234</v>
      </c>
      <c r="O81" s="56">
        <v>0</v>
      </c>
      <c r="Q81" s="58"/>
      <c r="R81" s="54" t="s">
        <v>223</v>
      </c>
      <c r="S81" s="53">
        <f>S76-S77-S79-S78+S80</f>
        <v>0</v>
      </c>
      <c r="U81" s="15"/>
      <c r="V81" s="15"/>
      <c r="W81" s="15"/>
    </row>
    <row r="82" ht="18" customHeight="1" spans="13:23">
      <c r="M82" s="58"/>
      <c r="N82" s="54" t="s">
        <v>223</v>
      </c>
      <c r="O82" s="53">
        <f>O76-O77-O80-O79+O81</f>
        <v>-26781.96</v>
      </c>
      <c r="P82" s="48"/>
      <c r="Q82" s="8"/>
      <c r="R82" s="8"/>
      <c r="U82" s="15"/>
      <c r="V82" s="15"/>
      <c r="W82" s="15"/>
    </row>
    <row r="83" ht="18" customHeight="1" spans="15:23">
      <c r="O83" s="60"/>
      <c r="Q83" s="58"/>
      <c r="R83" s="54" t="s">
        <v>235</v>
      </c>
      <c r="S83" s="53">
        <v>0</v>
      </c>
      <c r="U83" s="15"/>
      <c r="V83" s="15"/>
      <c r="W83" s="15"/>
    </row>
    <row r="84" ht="18" customHeight="1" spans="13:23">
      <c r="M84" s="58"/>
      <c r="N84" s="54" t="s">
        <v>236</v>
      </c>
      <c r="O84" s="53">
        <v>0</v>
      </c>
      <c r="Q84" s="58"/>
      <c r="R84" s="55" t="s">
        <v>228</v>
      </c>
      <c r="S84" s="56">
        <f>S83*2.9%</f>
        <v>0</v>
      </c>
      <c r="U84" s="15"/>
      <c r="V84" s="78"/>
      <c r="W84" s="79"/>
    </row>
    <row r="85" ht="18" customHeight="1" spans="13:23">
      <c r="M85" s="58"/>
      <c r="N85" s="55" t="s">
        <v>237</v>
      </c>
      <c r="O85" s="56">
        <f>O84*2.9%</f>
        <v>0</v>
      </c>
      <c r="Q85" s="58"/>
      <c r="R85" s="55" t="s">
        <v>230</v>
      </c>
      <c r="S85" s="57">
        <v>0</v>
      </c>
      <c r="U85" s="15"/>
      <c r="V85" s="78"/>
      <c r="W85" s="79"/>
    </row>
    <row r="86" ht="18" customHeight="1" spans="13:28">
      <c r="M86" s="58"/>
      <c r="N86" s="55" t="s">
        <v>238</v>
      </c>
      <c r="O86" s="57">
        <v>0</v>
      </c>
      <c r="Q86" s="58"/>
      <c r="R86" s="55" t="s">
        <v>232</v>
      </c>
      <c r="S86" s="56">
        <v>0</v>
      </c>
      <c r="U86" s="15"/>
      <c r="V86" s="78"/>
      <c r="W86" s="79"/>
      <c r="X86" s="4"/>
      <c r="Y86" s="11"/>
      <c r="Z86" s="11"/>
      <c r="AA86" s="123"/>
      <c r="AB86" s="6"/>
    </row>
    <row r="87" ht="18" customHeight="1" spans="13:28">
      <c r="M87" s="58"/>
      <c r="N87" s="55" t="s">
        <v>239</v>
      </c>
      <c r="O87" s="56">
        <v>0</v>
      </c>
      <c r="P87" s="48"/>
      <c r="Q87" s="58"/>
      <c r="R87" s="55" t="s">
        <v>221</v>
      </c>
      <c r="S87" s="56">
        <v>0</v>
      </c>
      <c r="U87" s="15"/>
      <c r="V87" s="78"/>
      <c r="W87" s="79"/>
      <c r="X87" s="4"/>
      <c r="Y87" s="11"/>
      <c r="Z87" s="11"/>
      <c r="AA87" s="123"/>
      <c r="AB87" s="6"/>
    </row>
    <row r="88" ht="18" customHeight="1" spans="13:23">
      <c r="M88" s="58"/>
      <c r="N88" s="55" t="s">
        <v>221</v>
      </c>
      <c r="O88" s="56">
        <v>0</v>
      </c>
      <c r="Q88" s="58"/>
      <c r="R88" s="54" t="s">
        <v>223</v>
      </c>
      <c r="S88" s="53">
        <f>S83-S84-S86-S85+S87</f>
        <v>0</v>
      </c>
      <c r="U88" s="15"/>
      <c r="V88" s="78"/>
      <c r="W88" s="79"/>
    </row>
    <row r="89" ht="18" customHeight="1" spans="13:23">
      <c r="M89" s="58"/>
      <c r="N89" s="54" t="s">
        <v>223</v>
      </c>
      <c r="O89" s="53">
        <f>O84-O85-O87-O86+O88</f>
        <v>0</v>
      </c>
      <c r="Q89" s="8"/>
      <c r="R89" s="8"/>
      <c r="U89" s="15"/>
      <c r="V89" s="78"/>
      <c r="W89" s="79"/>
    </row>
    <row r="90" ht="18" customHeight="1" spans="17:23">
      <c r="Q90" s="8"/>
      <c r="R90" s="61" t="s">
        <v>240</v>
      </c>
      <c r="S90" s="107">
        <f>O80+O87+O94+S72+S79+S86-O81-O88-O95-S73-S80-S87</f>
        <v>0</v>
      </c>
      <c r="U90" s="15"/>
      <c r="V90" s="78"/>
      <c r="W90" s="79"/>
    </row>
    <row r="91" ht="18" customHeight="1" spans="13:23">
      <c r="M91" s="58"/>
      <c r="N91" s="54" t="s">
        <v>241</v>
      </c>
      <c r="O91" s="53"/>
      <c r="U91" s="15"/>
      <c r="V91" s="78"/>
      <c r="W91" s="79"/>
    </row>
    <row r="92" ht="18" customHeight="1" spans="13:28">
      <c r="M92" s="58"/>
      <c r="N92" s="55" t="s">
        <v>242</v>
      </c>
      <c r="O92" s="56">
        <f>O91*2.9%</f>
        <v>0</v>
      </c>
      <c r="U92" s="15"/>
      <c r="V92" s="78"/>
      <c r="W92" s="79"/>
      <c r="X92" s="6"/>
      <c r="Y92" s="6"/>
      <c r="Z92" s="6"/>
      <c r="AA92" s="124"/>
      <c r="AB92" s="7"/>
    </row>
    <row r="93" ht="18" customHeight="1" spans="13:28">
      <c r="M93" s="58"/>
      <c r="N93" s="55" t="s">
        <v>243</v>
      </c>
      <c r="O93" s="57"/>
      <c r="U93" s="15"/>
      <c r="V93" s="78"/>
      <c r="W93" s="79"/>
      <c r="X93" s="6"/>
      <c r="Y93" s="6"/>
      <c r="Z93" s="6"/>
      <c r="AA93" s="124"/>
      <c r="AB93" s="7"/>
    </row>
    <row r="94" ht="18" customHeight="1" spans="13:28">
      <c r="M94" s="58"/>
      <c r="N94" s="55" t="s">
        <v>244</v>
      </c>
      <c r="O94" s="56">
        <v>0</v>
      </c>
      <c r="U94" s="108"/>
      <c r="V94" s="78"/>
      <c r="W94" s="79"/>
      <c r="X94" s="6"/>
      <c r="Y94" s="6"/>
      <c r="Z94" s="6"/>
      <c r="AA94" s="124"/>
      <c r="AB94" s="7"/>
    </row>
    <row r="95" ht="18" customHeight="1" spans="13:28">
      <c r="M95" s="58"/>
      <c r="N95" s="55" t="s">
        <v>221</v>
      </c>
      <c r="O95" s="56">
        <v>0</v>
      </c>
      <c r="U95" s="109"/>
      <c r="V95" s="78"/>
      <c r="W95" s="79"/>
      <c r="X95" s="6"/>
      <c r="Y95" s="6"/>
      <c r="Z95" s="6"/>
      <c r="AA95" s="124"/>
      <c r="AB95" s="7"/>
    </row>
    <row r="96" ht="18" customHeight="1" spans="13:28">
      <c r="M96" s="58"/>
      <c r="N96" s="54" t="s">
        <v>223</v>
      </c>
      <c r="O96" s="53">
        <f>O91-O92-O94-O93+O95</f>
        <v>0</v>
      </c>
      <c r="U96" s="108"/>
      <c r="V96" s="78"/>
      <c r="W96" s="79"/>
      <c r="X96" s="6"/>
      <c r="Y96" s="6"/>
      <c r="Z96" s="6"/>
      <c r="AA96" s="124"/>
      <c r="AB96" s="7"/>
    </row>
    <row r="97" ht="18" customHeight="1" spans="21:28">
      <c r="U97" s="108"/>
      <c r="V97" s="78"/>
      <c r="W97" s="79"/>
      <c r="X97" s="6"/>
      <c r="Y97" s="6"/>
      <c r="Z97" s="6"/>
      <c r="AA97" s="124"/>
      <c r="AB97" s="7"/>
    </row>
    <row r="98" ht="18" customHeight="1" spans="21:28">
      <c r="U98" s="109"/>
      <c r="V98" s="78"/>
      <c r="W98" s="79"/>
      <c r="X98" s="6"/>
      <c r="Y98" s="6"/>
      <c r="Z98" s="6"/>
      <c r="AA98" s="124"/>
      <c r="AB98" s="7"/>
    </row>
    <row r="99" ht="18" customHeight="1" spans="21:28">
      <c r="U99" s="9"/>
      <c r="X99" s="6"/>
      <c r="Y99" s="6"/>
      <c r="Z99" s="6"/>
      <c r="AA99" s="124"/>
      <c r="AB99" s="7"/>
    </row>
    <row r="100" ht="18" customHeight="1" spans="21:28">
      <c r="U100" s="9"/>
      <c r="V100" s="110">
        <f>SUM(V69:V97)</f>
        <v>0</v>
      </c>
      <c r="W100" s="111">
        <f>SUM(W69:W97)</f>
        <v>0</v>
      </c>
      <c r="X100" s="6"/>
      <c r="Y100" s="6"/>
      <c r="Z100" s="6"/>
      <c r="AA100" s="124"/>
      <c r="AB100" s="7"/>
    </row>
    <row r="101" ht="18" customHeight="1" spans="19:28">
      <c r="S101" s="9"/>
      <c r="T101" s="110"/>
      <c r="U101" s="111"/>
      <c r="V101" s="2"/>
      <c r="W101" s="6"/>
      <c r="X101" s="6"/>
      <c r="Y101" s="6"/>
      <c r="Z101" s="6"/>
      <c r="AA101" s="124"/>
      <c r="AB101" s="7"/>
    </row>
    <row r="102" ht="18" customHeight="1" spans="19:28">
      <c r="S102" s="9"/>
      <c r="T102" s="110"/>
      <c r="U102" s="111"/>
      <c r="V102" s="2"/>
      <c r="W102" s="6"/>
      <c r="X102" s="6"/>
      <c r="Y102" s="6"/>
      <c r="Z102" s="6"/>
      <c r="AA102" s="124"/>
      <c r="AB102" s="7"/>
    </row>
    <row r="103" ht="18" customHeight="1" spans="19:28">
      <c r="S103" s="9"/>
      <c r="T103" s="110"/>
      <c r="U103" s="111"/>
      <c r="V103" s="2"/>
      <c r="W103" s="6"/>
      <c r="X103" s="6"/>
      <c r="Y103" s="6"/>
      <c r="Z103" s="6"/>
      <c r="AA103" s="124"/>
      <c r="AB103" s="7"/>
    </row>
    <row r="104" ht="18" customHeight="1" spans="19:28">
      <c r="S104" s="9"/>
      <c r="T104" s="110"/>
      <c r="U104" s="111"/>
      <c r="V104" s="2"/>
      <c r="W104" s="6"/>
      <c r="X104" s="6"/>
      <c r="Y104" s="6"/>
      <c r="Z104" s="6"/>
      <c r="AA104" s="124"/>
      <c r="AB104" s="7"/>
    </row>
    <row r="105" ht="18" customHeight="1" spans="19:28">
      <c r="S105" s="9"/>
      <c r="T105" s="110"/>
      <c r="U105" s="111"/>
      <c r="V105" s="2"/>
      <c r="W105" s="6"/>
      <c r="X105" s="6"/>
      <c r="Y105" s="6"/>
      <c r="Z105" s="6"/>
      <c r="AA105" s="124"/>
      <c r="AB105" s="7"/>
    </row>
    <row r="106" ht="18" customHeight="1" spans="19:28">
      <c r="S106" s="9"/>
      <c r="T106" s="110"/>
      <c r="U106" s="111"/>
      <c r="V106" s="2"/>
      <c r="W106" s="6"/>
      <c r="X106" s="6"/>
      <c r="Y106" s="6"/>
      <c r="Z106" s="6"/>
      <c r="AA106" s="124"/>
      <c r="AB106" s="7"/>
    </row>
    <row r="107" ht="18" customHeight="1" spans="19:28">
      <c r="S107" s="9"/>
      <c r="T107" s="110"/>
      <c r="U107" s="111"/>
      <c r="V107" s="2"/>
      <c r="W107" s="6"/>
      <c r="X107" s="6"/>
      <c r="Y107" s="6"/>
      <c r="Z107" s="6"/>
      <c r="AA107" s="124"/>
      <c r="AB107" s="7"/>
    </row>
    <row r="108" ht="18" customHeight="1" spans="19:28">
      <c r="S108" s="9"/>
      <c r="T108" s="110"/>
      <c r="U108" s="111"/>
      <c r="V108" s="2"/>
      <c r="W108" s="6"/>
      <c r="X108" s="6"/>
      <c r="Y108" s="6"/>
      <c r="Z108" s="6"/>
      <c r="AA108" s="124"/>
      <c r="AB108" s="7"/>
    </row>
    <row r="109" ht="18" customHeight="1" spans="19:28">
      <c r="S109" s="9"/>
      <c r="T109" s="110"/>
      <c r="U109" s="111"/>
      <c r="V109" s="2"/>
      <c r="W109" s="6"/>
      <c r="X109" s="6"/>
      <c r="Y109" s="6"/>
      <c r="Z109" s="6"/>
      <c r="AA109" s="124"/>
      <c r="AB109" s="7"/>
    </row>
    <row r="110" ht="18" customHeight="1" spans="18:28">
      <c r="R110" s="112"/>
      <c r="T110" s="110"/>
      <c r="U110" s="111"/>
      <c r="V110" s="2"/>
      <c r="W110" s="112"/>
      <c r="X110" s="6"/>
      <c r="Y110" s="6"/>
      <c r="Z110" s="6"/>
      <c r="AA110" s="124"/>
      <c r="AB110" s="7"/>
    </row>
    <row r="111" ht="18" customHeight="1" spans="2:28">
      <c r="B111" s="96" t="s">
        <v>245</v>
      </c>
      <c r="C111" s="97">
        <v>985293704</v>
      </c>
      <c r="D111" s="97" t="s">
        <v>246</v>
      </c>
      <c r="E111" s="97">
        <v>16741725510</v>
      </c>
      <c r="F111" s="97" t="s">
        <v>27</v>
      </c>
      <c r="G111" s="97">
        <v>1000</v>
      </c>
      <c r="H111" s="97">
        <v>18327671812</v>
      </c>
      <c r="I111" s="97" t="s">
        <v>247</v>
      </c>
      <c r="J111" s="100" t="s">
        <v>29</v>
      </c>
      <c r="K111" s="98" t="s">
        <v>248</v>
      </c>
      <c r="L111" s="96" t="s">
        <v>249</v>
      </c>
      <c r="M111" s="101"/>
      <c r="N111" s="101"/>
      <c r="O111" s="101"/>
      <c r="P111" s="101"/>
      <c r="Q111" s="101"/>
      <c r="R111" s="103">
        <v>0</v>
      </c>
      <c r="S111" s="113"/>
      <c r="T111" s="114"/>
      <c r="U111" s="114"/>
      <c r="V111" s="103">
        <v>0</v>
      </c>
      <c r="W111" s="114"/>
      <c r="X111" s="115"/>
      <c r="Y111" s="125"/>
      <c r="Z111" s="125" t="s">
        <v>31</v>
      </c>
      <c r="AA111" s="126">
        <v>43900</v>
      </c>
      <c r="AB111" s="127" t="s">
        <v>250</v>
      </c>
    </row>
    <row r="112" ht="18" customHeight="1" spans="2:28">
      <c r="B112" s="96" t="s">
        <v>251</v>
      </c>
      <c r="C112" s="97">
        <v>730141036</v>
      </c>
      <c r="D112" s="97" t="s">
        <v>252</v>
      </c>
      <c r="E112" s="97">
        <v>16572204406</v>
      </c>
      <c r="F112" s="97" t="s">
        <v>27</v>
      </c>
      <c r="G112" s="97">
        <v>1000</v>
      </c>
      <c r="H112" s="97">
        <v>17720254512</v>
      </c>
      <c r="I112" s="97" t="s">
        <v>253</v>
      </c>
      <c r="J112" s="102" t="s">
        <v>103</v>
      </c>
      <c r="K112" s="98" t="s">
        <v>254</v>
      </c>
      <c r="L112" s="96" t="s">
        <v>251</v>
      </c>
      <c r="M112" s="101"/>
      <c r="N112" s="101"/>
      <c r="O112" s="101"/>
      <c r="P112" s="101"/>
      <c r="Q112" s="101"/>
      <c r="R112" s="103">
        <v>0</v>
      </c>
      <c r="S112" s="103"/>
      <c r="T112" s="116"/>
      <c r="U112" s="101"/>
      <c r="V112" s="103">
        <v>0</v>
      </c>
      <c r="W112" s="101"/>
      <c r="X112" s="116"/>
      <c r="Y112" s="128"/>
      <c r="Z112" s="125" t="s">
        <v>31</v>
      </c>
      <c r="AA112" s="126">
        <v>43900</v>
      </c>
      <c r="AB112" s="87" t="s">
        <v>255</v>
      </c>
    </row>
    <row r="113" ht="18" customHeight="1" spans="2:28">
      <c r="B113" s="96" t="s">
        <v>256</v>
      </c>
      <c r="C113" s="97">
        <v>515679021</v>
      </c>
      <c r="D113" s="97" t="s">
        <v>257</v>
      </c>
      <c r="E113" s="97">
        <v>17136314955</v>
      </c>
      <c r="F113" s="97" t="s">
        <v>27</v>
      </c>
      <c r="G113" s="97">
        <v>1000</v>
      </c>
      <c r="H113" s="97">
        <v>18771691121</v>
      </c>
      <c r="I113" s="97" t="s">
        <v>258</v>
      </c>
      <c r="J113" s="102" t="s">
        <v>103</v>
      </c>
      <c r="K113" s="98" t="s">
        <v>259</v>
      </c>
      <c r="L113" s="96" t="s">
        <v>256</v>
      </c>
      <c r="M113" s="101"/>
      <c r="N113" s="101"/>
      <c r="O113" s="103"/>
      <c r="P113" s="103"/>
      <c r="Q113" s="103"/>
      <c r="R113" s="103">
        <v>0</v>
      </c>
      <c r="S113" s="117"/>
      <c r="T113" s="118"/>
      <c r="U113" s="101"/>
      <c r="V113" s="103">
        <f t="shared" ref="V113:V119" si="13">R113-S113</f>
        <v>0</v>
      </c>
      <c r="W113" s="101"/>
      <c r="X113" s="119"/>
      <c r="Y113" s="128"/>
      <c r="Z113" s="125" t="s">
        <v>31</v>
      </c>
      <c r="AA113" s="126">
        <v>43900</v>
      </c>
      <c r="AB113" s="8" t="s">
        <v>260</v>
      </c>
    </row>
    <row r="114" ht="18" customHeight="1" spans="2:28">
      <c r="B114" s="96" t="s">
        <v>261</v>
      </c>
      <c r="C114" s="97">
        <v>719471634</v>
      </c>
      <c r="D114" s="97" t="s">
        <v>262</v>
      </c>
      <c r="E114" s="97">
        <v>17038923341</v>
      </c>
      <c r="F114" s="97" t="s">
        <v>27</v>
      </c>
      <c r="G114" s="97">
        <v>1000</v>
      </c>
      <c r="H114" s="97">
        <v>18771691121</v>
      </c>
      <c r="I114" s="97" t="s">
        <v>258</v>
      </c>
      <c r="J114" s="102" t="s">
        <v>103</v>
      </c>
      <c r="K114" s="98" t="s">
        <v>259</v>
      </c>
      <c r="L114" s="96" t="s">
        <v>261</v>
      </c>
      <c r="M114" s="101"/>
      <c r="N114" s="101"/>
      <c r="O114" s="103"/>
      <c r="P114" s="103"/>
      <c r="Q114" s="103"/>
      <c r="R114" s="103">
        <v>0</v>
      </c>
      <c r="S114" s="117"/>
      <c r="T114" s="118"/>
      <c r="U114" s="101"/>
      <c r="V114" s="103">
        <f t="shared" si="13"/>
        <v>0</v>
      </c>
      <c r="W114" s="101"/>
      <c r="X114" s="119"/>
      <c r="Y114" s="128"/>
      <c r="Z114" s="125" t="s">
        <v>31</v>
      </c>
      <c r="AA114" s="126">
        <v>43900</v>
      </c>
      <c r="AB114" s="8" t="s">
        <v>260</v>
      </c>
    </row>
    <row r="115" ht="18" customHeight="1" spans="2:28">
      <c r="B115" s="96" t="s">
        <v>272</v>
      </c>
      <c r="C115" s="97">
        <v>647648359</v>
      </c>
      <c r="D115" s="97" t="s">
        <v>273</v>
      </c>
      <c r="E115" s="97">
        <v>17136314527</v>
      </c>
      <c r="F115" s="97" t="s">
        <v>27</v>
      </c>
      <c r="G115" s="97">
        <v>1000</v>
      </c>
      <c r="H115" s="97">
        <v>18771691121</v>
      </c>
      <c r="I115" s="97" t="s">
        <v>258</v>
      </c>
      <c r="J115" s="102" t="s">
        <v>103</v>
      </c>
      <c r="K115" s="98" t="s">
        <v>259</v>
      </c>
      <c r="L115" s="96" t="s">
        <v>272</v>
      </c>
      <c r="M115" s="101"/>
      <c r="N115" s="101"/>
      <c r="O115" s="103"/>
      <c r="P115" s="103"/>
      <c r="Q115" s="103"/>
      <c r="R115" s="103">
        <v>0</v>
      </c>
      <c r="S115" s="103">
        <v>0</v>
      </c>
      <c r="T115" s="118"/>
      <c r="U115" s="101"/>
      <c r="V115" s="117">
        <f t="shared" si="13"/>
        <v>0</v>
      </c>
      <c r="W115" s="101"/>
      <c r="X115" s="119"/>
      <c r="Y115" s="128"/>
      <c r="Z115" s="125" t="s">
        <v>31</v>
      </c>
      <c r="AA115" s="126">
        <v>43900</v>
      </c>
      <c r="AB115" s="127" t="s">
        <v>267</v>
      </c>
    </row>
    <row r="116" ht="18" customHeight="1" spans="2:28">
      <c r="B116" s="96" t="s">
        <v>276</v>
      </c>
      <c r="C116" s="97">
        <v>101163642</v>
      </c>
      <c r="D116" s="97" t="s">
        <v>277</v>
      </c>
      <c r="E116" s="97">
        <v>17136314558</v>
      </c>
      <c r="F116" s="97" t="s">
        <v>27</v>
      </c>
      <c r="G116" s="97">
        <v>1000</v>
      </c>
      <c r="H116" s="97">
        <v>18771691121</v>
      </c>
      <c r="I116" s="97" t="s">
        <v>258</v>
      </c>
      <c r="J116" s="102" t="s">
        <v>103</v>
      </c>
      <c r="K116" s="98" t="s">
        <v>259</v>
      </c>
      <c r="L116" s="96" t="s">
        <v>276</v>
      </c>
      <c r="M116" s="101"/>
      <c r="N116" s="101"/>
      <c r="O116" s="103"/>
      <c r="P116" s="103"/>
      <c r="Q116" s="103"/>
      <c r="R116" s="103">
        <v>0</v>
      </c>
      <c r="S116" s="103">
        <v>0</v>
      </c>
      <c r="T116" s="118"/>
      <c r="U116" s="101"/>
      <c r="V116" s="117">
        <f t="shared" si="13"/>
        <v>0</v>
      </c>
      <c r="W116" s="101"/>
      <c r="X116" s="119"/>
      <c r="Y116" s="128"/>
      <c r="Z116" s="125" t="s">
        <v>31</v>
      </c>
      <c r="AA116" s="126">
        <v>43900</v>
      </c>
      <c r="AB116" s="127" t="s">
        <v>267</v>
      </c>
    </row>
    <row r="117" s="1" customFormat="1" ht="19.9" customHeight="1" spans="2:28">
      <c r="B117" s="96" t="s">
        <v>282</v>
      </c>
      <c r="C117" s="98">
        <v>395276041</v>
      </c>
      <c r="D117" s="98" t="s">
        <v>283</v>
      </c>
      <c r="E117" s="97">
        <v>17102786762</v>
      </c>
      <c r="F117" s="97" t="s">
        <v>27</v>
      </c>
      <c r="G117" s="97">
        <v>1000</v>
      </c>
      <c r="H117" s="97">
        <v>13545435217</v>
      </c>
      <c r="I117" s="97" t="s">
        <v>284</v>
      </c>
      <c r="J117" s="104" t="s">
        <v>285</v>
      </c>
      <c r="K117" s="98" t="s">
        <v>286</v>
      </c>
      <c r="L117" s="96" t="s">
        <v>282</v>
      </c>
      <c r="M117" s="101"/>
      <c r="N117" s="101"/>
      <c r="O117" s="105"/>
      <c r="P117" s="105"/>
      <c r="Q117" s="105"/>
      <c r="R117" s="103">
        <v>0</v>
      </c>
      <c r="S117" s="103">
        <v>0</v>
      </c>
      <c r="T117" s="118"/>
      <c r="U117" s="120"/>
      <c r="V117" s="117">
        <f t="shared" si="13"/>
        <v>0</v>
      </c>
      <c r="W117" s="101"/>
      <c r="X117" s="116"/>
      <c r="Y117" s="128"/>
      <c r="Z117" s="125" t="s">
        <v>31</v>
      </c>
      <c r="AA117" s="126">
        <v>43901</v>
      </c>
      <c r="AB117" s="8" t="s">
        <v>287</v>
      </c>
    </row>
    <row r="118" ht="18" customHeight="1" spans="2:28">
      <c r="B118" s="96" t="s">
        <v>268</v>
      </c>
      <c r="C118" s="97">
        <v>141266250</v>
      </c>
      <c r="D118" s="97" t="s">
        <v>269</v>
      </c>
      <c r="E118" s="97">
        <v>17136318067</v>
      </c>
      <c r="F118" s="97" t="s">
        <v>27</v>
      </c>
      <c r="G118" s="97">
        <v>1000</v>
      </c>
      <c r="H118" s="97">
        <v>18771691121</v>
      </c>
      <c r="I118" s="97" t="s">
        <v>258</v>
      </c>
      <c r="J118" s="102" t="s">
        <v>103</v>
      </c>
      <c r="K118" s="98" t="s">
        <v>259</v>
      </c>
      <c r="L118" s="96" t="s">
        <v>268</v>
      </c>
      <c r="M118" s="101"/>
      <c r="N118" s="101"/>
      <c r="O118" s="103"/>
      <c r="P118" s="103"/>
      <c r="Q118" s="103"/>
      <c r="R118" s="103">
        <v>63.09</v>
      </c>
      <c r="S118" s="103">
        <v>0</v>
      </c>
      <c r="T118" s="118"/>
      <c r="U118" s="96" t="s">
        <v>1838</v>
      </c>
      <c r="V118" s="117">
        <f t="shared" si="13"/>
        <v>63.09</v>
      </c>
      <c r="W118" s="101"/>
      <c r="X118" s="119"/>
      <c r="Y118" s="128"/>
      <c r="Z118" s="125" t="s">
        <v>31</v>
      </c>
      <c r="AA118" s="126">
        <v>43900</v>
      </c>
      <c r="AB118" s="127" t="s">
        <v>267</v>
      </c>
    </row>
    <row r="119" ht="18" customHeight="1" spans="2:28">
      <c r="B119" s="96" t="s">
        <v>263</v>
      </c>
      <c r="C119" s="97">
        <v>288411305</v>
      </c>
      <c r="D119" s="97" t="s">
        <v>264</v>
      </c>
      <c r="E119" s="97">
        <v>17192710423</v>
      </c>
      <c r="F119" s="97" t="s">
        <v>27</v>
      </c>
      <c r="G119" s="97">
        <v>1000</v>
      </c>
      <c r="H119" s="97">
        <v>13545476959</v>
      </c>
      <c r="I119" s="97" t="s">
        <v>265</v>
      </c>
      <c r="J119" s="102" t="s">
        <v>103</v>
      </c>
      <c r="K119" s="98" t="s">
        <v>266</v>
      </c>
      <c r="L119" s="96" t="s">
        <v>263</v>
      </c>
      <c r="M119" s="101"/>
      <c r="N119" s="101"/>
      <c r="O119" s="101"/>
      <c r="P119" s="101"/>
      <c r="Q119" s="101"/>
      <c r="R119" s="117"/>
      <c r="S119" s="117"/>
      <c r="T119" s="118"/>
      <c r="U119" s="101"/>
      <c r="V119" s="117">
        <f t="shared" si="13"/>
        <v>0</v>
      </c>
      <c r="W119" s="101"/>
      <c r="X119" s="98"/>
      <c r="Y119" s="128"/>
      <c r="Z119" s="125" t="s">
        <v>31</v>
      </c>
      <c r="AA119" s="126">
        <v>43913</v>
      </c>
      <c r="AB119" s="8" t="s">
        <v>267</v>
      </c>
    </row>
    <row r="120" ht="18" customHeight="1" spans="2:28">
      <c r="B120" s="96" t="s">
        <v>270</v>
      </c>
      <c r="C120" s="97">
        <v>274605584</v>
      </c>
      <c r="D120" s="97" t="s">
        <v>271</v>
      </c>
      <c r="E120" s="97">
        <v>17136314513</v>
      </c>
      <c r="F120" s="97" t="s">
        <v>27</v>
      </c>
      <c r="G120" s="97">
        <v>1000</v>
      </c>
      <c r="H120" s="97">
        <v>18771691121</v>
      </c>
      <c r="I120" s="97" t="s">
        <v>258</v>
      </c>
      <c r="J120" s="102" t="s">
        <v>103</v>
      </c>
      <c r="K120" s="98" t="s">
        <v>259</v>
      </c>
      <c r="L120" s="96" t="s">
        <v>270</v>
      </c>
      <c r="M120" s="101"/>
      <c r="N120" s="101"/>
      <c r="O120" s="103"/>
      <c r="P120" s="103"/>
      <c r="Q120" s="103"/>
      <c r="R120" s="117"/>
      <c r="S120" s="117"/>
      <c r="T120" s="118"/>
      <c r="U120" s="101"/>
      <c r="V120" s="117">
        <f t="shared" ref="V120:V127" si="14">R120-S120</f>
        <v>0</v>
      </c>
      <c r="W120" s="101"/>
      <c r="X120" s="119"/>
      <c r="Y120" s="128"/>
      <c r="Z120" s="125" t="s">
        <v>31</v>
      </c>
      <c r="AA120" s="126">
        <v>43900</v>
      </c>
      <c r="AB120" s="127" t="s">
        <v>267</v>
      </c>
    </row>
    <row r="121" ht="18" customHeight="1" spans="2:28">
      <c r="B121" s="96" t="s">
        <v>274</v>
      </c>
      <c r="C121" s="97">
        <v>534588053</v>
      </c>
      <c r="D121" s="97" t="s">
        <v>275</v>
      </c>
      <c r="E121" s="97">
        <v>17136314573</v>
      </c>
      <c r="F121" s="97" t="s">
        <v>27</v>
      </c>
      <c r="G121" s="97">
        <v>1000</v>
      </c>
      <c r="H121" s="97">
        <v>18771691121</v>
      </c>
      <c r="I121" s="97" t="s">
        <v>258</v>
      </c>
      <c r="J121" s="102" t="s">
        <v>103</v>
      </c>
      <c r="K121" s="98" t="s">
        <v>259</v>
      </c>
      <c r="L121" s="96" t="s">
        <v>274</v>
      </c>
      <c r="M121" s="101"/>
      <c r="N121" s="101"/>
      <c r="O121" s="103"/>
      <c r="P121" s="103"/>
      <c r="Q121" s="103"/>
      <c r="R121" s="117"/>
      <c r="S121" s="117"/>
      <c r="T121" s="118"/>
      <c r="U121" s="101"/>
      <c r="V121" s="117">
        <f t="shared" si="14"/>
        <v>0</v>
      </c>
      <c r="W121" s="101"/>
      <c r="X121" s="119"/>
      <c r="Y121" s="128"/>
      <c r="Z121" s="125" t="s">
        <v>31</v>
      </c>
      <c r="AA121" s="126">
        <v>43900</v>
      </c>
      <c r="AB121" s="127" t="s">
        <v>267</v>
      </c>
    </row>
    <row r="122" ht="18" customHeight="1" spans="2:28">
      <c r="B122" s="96" t="s">
        <v>278</v>
      </c>
      <c r="C122" s="97">
        <v>623832015</v>
      </c>
      <c r="D122" s="97" t="s">
        <v>279</v>
      </c>
      <c r="E122" s="97">
        <v>17038923194</v>
      </c>
      <c r="F122" s="97" t="s">
        <v>27</v>
      </c>
      <c r="G122" s="97">
        <v>1000</v>
      </c>
      <c r="H122" s="97">
        <v>18771691121</v>
      </c>
      <c r="I122" s="97" t="s">
        <v>258</v>
      </c>
      <c r="J122" s="102" t="s">
        <v>103</v>
      </c>
      <c r="K122" s="98" t="s">
        <v>259</v>
      </c>
      <c r="L122" s="96" t="s">
        <v>278</v>
      </c>
      <c r="M122" s="101"/>
      <c r="N122" s="101"/>
      <c r="O122" s="103"/>
      <c r="P122" s="103"/>
      <c r="Q122" s="103"/>
      <c r="R122" s="117"/>
      <c r="S122" s="117"/>
      <c r="T122" s="118"/>
      <c r="U122" s="101"/>
      <c r="V122" s="117">
        <f t="shared" si="14"/>
        <v>0</v>
      </c>
      <c r="W122" s="101"/>
      <c r="X122" s="119"/>
      <c r="Y122" s="128"/>
      <c r="Z122" s="125" t="s">
        <v>31</v>
      </c>
      <c r="AA122" s="126">
        <v>43900</v>
      </c>
      <c r="AB122" s="127" t="s">
        <v>267</v>
      </c>
    </row>
    <row r="123" ht="18" customHeight="1" spans="2:28">
      <c r="B123" s="96" t="s">
        <v>280</v>
      </c>
      <c r="C123" s="97">
        <v>990298432</v>
      </c>
      <c r="D123" s="97" t="s">
        <v>281</v>
      </c>
      <c r="E123" s="97">
        <v>17038923845</v>
      </c>
      <c r="F123" s="97" t="s">
        <v>27</v>
      </c>
      <c r="G123" s="97">
        <v>1000</v>
      </c>
      <c r="H123" s="97">
        <v>18771691121</v>
      </c>
      <c r="I123" s="97" t="s">
        <v>258</v>
      </c>
      <c r="J123" s="102" t="s">
        <v>103</v>
      </c>
      <c r="K123" s="98" t="s">
        <v>259</v>
      </c>
      <c r="L123" s="96" t="s">
        <v>280</v>
      </c>
      <c r="M123" s="101"/>
      <c r="N123" s="101"/>
      <c r="O123" s="103"/>
      <c r="P123" s="103"/>
      <c r="Q123" s="103"/>
      <c r="R123" s="117"/>
      <c r="S123" s="117"/>
      <c r="T123" s="118"/>
      <c r="U123" s="101"/>
      <c r="V123" s="117">
        <f t="shared" si="14"/>
        <v>0</v>
      </c>
      <c r="W123" s="101"/>
      <c r="X123" s="119"/>
      <c r="Y123" s="128"/>
      <c r="Z123" s="125" t="s">
        <v>31</v>
      </c>
      <c r="AA123" s="126">
        <v>43900</v>
      </c>
      <c r="AB123" s="127" t="s">
        <v>267</v>
      </c>
    </row>
    <row r="124" ht="18" customHeight="1" spans="2:28">
      <c r="B124" s="96" t="s">
        <v>288</v>
      </c>
      <c r="C124" s="97">
        <v>514151085</v>
      </c>
      <c r="D124" s="97" t="s">
        <v>289</v>
      </c>
      <c r="E124" s="97">
        <v>17192711257</v>
      </c>
      <c r="F124" s="97" t="s">
        <v>27</v>
      </c>
      <c r="G124" s="97">
        <v>1000</v>
      </c>
      <c r="H124" s="97">
        <v>13545476959</v>
      </c>
      <c r="I124" s="97" t="s">
        <v>265</v>
      </c>
      <c r="J124" s="102" t="s">
        <v>103</v>
      </c>
      <c r="K124" s="98" t="s">
        <v>266</v>
      </c>
      <c r="L124" s="96" t="s">
        <v>288</v>
      </c>
      <c r="M124" s="101"/>
      <c r="N124" s="101"/>
      <c r="O124" s="101"/>
      <c r="P124" s="101"/>
      <c r="Q124" s="101"/>
      <c r="R124" s="117"/>
      <c r="S124" s="117"/>
      <c r="T124" s="118"/>
      <c r="U124" s="101"/>
      <c r="V124" s="117">
        <f t="shared" si="14"/>
        <v>0</v>
      </c>
      <c r="W124" s="101"/>
      <c r="X124" s="98"/>
      <c r="Y124" s="128"/>
      <c r="Z124" s="125" t="s">
        <v>31</v>
      </c>
      <c r="AA124" s="126">
        <v>43913</v>
      </c>
      <c r="AB124" s="129" t="s">
        <v>290</v>
      </c>
    </row>
    <row r="125" ht="18" customHeight="1" spans="2:28">
      <c r="B125" s="99" t="s">
        <v>291</v>
      </c>
      <c r="C125" s="97">
        <v>637148920</v>
      </c>
      <c r="D125" s="97" t="s">
        <v>292</v>
      </c>
      <c r="E125" s="97">
        <v>17038924147</v>
      </c>
      <c r="F125" s="97" t="s">
        <v>27</v>
      </c>
      <c r="G125" s="97">
        <v>1000</v>
      </c>
      <c r="H125" s="97">
        <v>13545471531</v>
      </c>
      <c r="I125" s="97" t="s">
        <v>293</v>
      </c>
      <c r="J125" s="106" t="s">
        <v>294</v>
      </c>
      <c r="K125" s="98" t="s">
        <v>295</v>
      </c>
      <c r="L125" s="99" t="s">
        <v>291</v>
      </c>
      <c r="M125" s="101"/>
      <c r="N125" s="101"/>
      <c r="O125" s="101"/>
      <c r="P125" s="101"/>
      <c r="Q125" s="101"/>
      <c r="R125" s="117"/>
      <c r="S125" s="117"/>
      <c r="T125" s="118"/>
      <c r="U125" s="101"/>
      <c r="V125" s="117">
        <f t="shared" si="14"/>
        <v>0</v>
      </c>
      <c r="W125" s="101"/>
      <c r="X125" s="121"/>
      <c r="Y125" s="128"/>
      <c r="Z125" s="125" t="s">
        <v>31</v>
      </c>
      <c r="AA125" s="126">
        <v>43899</v>
      </c>
      <c r="AB125" s="130" t="s">
        <v>290</v>
      </c>
    </row>
    <row r="126" ht="18" customHeight="1" spans="2:28">
      <c r="B126" s="96" t="s">
        <v>296</v>
      </c>
      <c r="C126" s="97">
        <v>229461254</v>
      </c>
      <c r="D126" s="97" t="s">
        <v>297</v>
      </c>
      <c r="E126" s="97">
        <v>16741725525</v>
      </c>
      <c r="F126" s="97" t="s">
        <v>27</v>
      </c>
      <c r="G126" s="97">
        <v>1000</v>
      </c>
      <c r="H126" s="97">
        <v>18327671812</v>
      </c>
      <c r="I126" s="97" t="s">
        <v>247</v>
      </c>
      <c r="J126" s="102" t="s">
        <v>103</v>
      </c>
      <c r="K126" s="98" t="s">
        <v>298</v>
      </c>
      <c r="L126" s="96" t="s">
        <v>296</v>
      </c>
      <c r="M126" s="101"/>
      <c r="N126" s="101"/>
      <c r="O126" s="103"/>
      <c r="P126" s="103"/>
      <c r="Q126" s="103"/>
      <c r="R126" s="117"/>
      <c r="S126" s="117"/>
      <c r="T126" s="118"/>
      <c r="U126" s="101"/>
      <c r="V126" s="117">
        <f t="shared" si="14"/>
        <v>0</v>
      </c>
      <c r="W126" s="101"/>
      <c r="X126" s="119"/>
      <c r="Y126" s="128"/>
      <c r="Z126" s="125" t="s">
        <v>31</v>
      </c>
      <c r="AA126" s="126">
        <v>43900</v>
      </c>
      <c r="AB126" s="130" t="s">
        <v>290</v>
      </c>
    </row>
    <row r="127" ht="18" customHeight="1" spans="2:28">
      <c r="B127" s="96" t="s">
        <v>299</v>
      </c>
      <c r="C127" s="97">
        <v>605462359</v>
      </c>
      <c r="D127" s="97" t="s">
        <v>300</v>
      </c>
      <c r="E127" s="97">
        <v>17136317532</v>
      </c>
      <c r="F127" s="97" t="s">
        <v>27</v>
      </c>
      <c r="G127" s="97">
        <v>1000</v>
      </c>
      <c r="H127" s="97">
        <v>18771691121</v>
      </c>
      <c r="I127" s="97" t="s">
        <v>258</v>
      </c>
      <c r="J127" s="102" t="s">
        <v>103</v>
      </c>
      <c r="K127" s="98" t="s">
        <v>259</v>
      </c>
      <c r="L127" s="96" t="s">
        <v>299</v>
      </c>
      <c r="M127" s="101"/>
      <c r="N127" s="101"/>
      <c r="O127" s="103"/>
      <c r="P127" s="103"/>
      <c r="Q127" s="103"/>
      <c r="R127" s="117"/>
      <c r="S127" s="117"/>
      <c r="T127" s="118"/>
      <c r="U127" s="101"/>
      <c r="V127" s="117">
        <f t="shared" si="14"/>
        <v>0</v>
      </c>
      <c r="W127" s="101"/>
      <c r="X127" s="119"/>
      <c r="Y127" s="128"/>
      <c r="Z127" s="125" t="s">
        <v>31</v>
      </c>
      <c r="AA127" s="126">
        <v>43900</v>
      </c>
      <c r="AB127" s="130" t="s">
        <v>290</v>
      </c>
    </row>
    <row r="128" ht="18" customHeight="1" spans="2:28">
      <c r="B128" s="96" t="s">
        <v>301</v>
      </c>
      <c r="C128" s="97">
        <v>117582424</v>
      </c>
      <c r="D128" s="97" t="s">
        <v>302</v>
      </c>
      <c r="E128" s="97">
        <v>17136314430</v>
      </c>
      <c r="F128" s="97" t="s">
        <v>27</v>
      </c>
      <c r="G128" s="97">
        <v>1000</v>
      </c>
      <c r="H128" s="97">
        <v>18771691121</v>
      </c>
      <c r="I128" s="97" t="s">
        <v>258</v>
      </c>
      <c r="J128" s="102" t="s">
        <v>103</v>
      </c>
      <c r="K128" s="98" t="s">
        <v>259</v>
      </c>
      <c r="L128" s="96" t="s">
        <v>301</v>
      </c>
      <c r="M128" s="101"/>
      <c r="N128" s="101"/>
      <c r="O128" s="103"/>
      <c r="P128" s="103"/>
      <c r="Q128" s="103"/>
      <c r="R128" s="117"/>
      <c r="S128" s="117"/>
      <c r="T128" s="118"/>
      <c r="U128" s="101"/>
      <c r="V128" s="117">
        <f t="shared" ref="V128:V181" si="15">R128-S128</f>
        <v>0</v>
      </c>
      <c r="W128" s="101"/>
      <c r="X128" s="119"/>
      <c r="Y128" s="128"/>
      <c r="Z128" s="125" t="s">
        <v>31</v>
      </c>
      <c r="AA128" s="126">
        <v>43900</v>
      </c>
      <c r="AB128" s="130" t="s">
        <v>290</v>
      </c>
    </row>
    <row r="129" ht="18" customHeight="1" spans="2:28">
      <c r="B129" s="96" t="s">
        <v>303</v>
      </c>
      <c r="C129" s="97">
        <v>230124385</v>
      </c>
      <c r="D129" s="97" t="s">
        <v>304</v>
      </c>
      <c r="E129" s="97">
        <v>17136314618</v>
      </c>
      <c r="F129" s="97" t="s">
        <v>27</v>
      </c>
      <c r="G129" s="97">
        <v>1000</v>
      </c>
      <c r="H129" s="97">
        <v>18771691121</v>
      </c>
      <c r="I129" s="97" t="s">
        <v>258</v>
      </c>
      <c r="J129" s="102" t="s">
        <v>103</v>
      </c>
      <c r="K129" s="98" t="s">
        <v>259</v>
      </c>
      <c r="L129" s="96" t="s">
        <v>303</v>
      </c>
      <c r="M129" s="101"/>
      <c r="N129" s="101"/>
      <c r="O129" s="103"/>
      <c r="P129" s="103"/>
      <c r="Q129" s="103"/>
      <c r="R129" s="117"/>
      <c r="S129" s="117"/>
      <c r="T129" s="118"/>
      <c r="U129" s="101"/>
      <c r="V129" s="117">
        <f t="shared" si="15"/>
        <v>0</v>
      </c>
      <c r="W129" s="101"/>
      <c r="X129" s="119"/>
      <c r="Y129" s="128"/>
      <c r="Z129" s="125" t="s">
        <v>31</v>
      </c>
      <c r="AA129" s="126">
        <v>43900</v>
      </c>
      <c r="AB129" s="130" t="s">
        <v>290</v>
      </c>
    </row>
    <row r="130" ht="18" customHeight="1" spans="2:28">
      <c r="B130" s="96" t="s">
        <v>305</v>
      </c>
      <c r="C130" s="97">
        <v>567946654</v>
      </c>
      <c r="D130" s="97" t="s">
        <v>306</v>
      </c>
      <c r="E130" s="97">
        <v>17136314591</v>
      </c>
      <c r="F130" s="97" t="s">
        <v>27</v>
      </c>
      <c r="G130" s="97">
        <v>1000</v>
      </c>
      <c r="H130" s="97">
        <v>18771691121</v>
      </c>
      <c r="I130" s="97" t="s">
        <v>258</v>
      </c>
      <c r="J130" s="102" t="s">
        <v>103</v>
      </c>
      <c r="K130" s="98" t="s">
        <v>259</v>
      </c>
      <c r="L130" s="96" t="s">
        <v>305</v>
      </c>
      <c r="M130" s="101"/>
      <c r="N130" s="101"/>
      <c r="O130" s="103"/>
      <c r="P130" s="103"/>
      <c r="Q130" s="103"/>
      <c r="R130" s="117"/>
      <c r="S130" s="117"/>
      <c r="T130" s="118"/>
      <c r="U130" s="101"/>
      <c r="V130" s="117">
        <f t="shared" si="15"/>
        <v>0</v>
      </c>
      <c r="W130" s="101"/>
      <c r="X130" s="119"/>
      <c r="Y130" s="128"/>
      <c r="Z130" s="125" t="s">
        <v>31</v>
      </c>
      <c r="AA130" s="126">
        <v>43900</v>
      </c>
      <c r="AB130" s="130" t="s">
        <v>290</v>
      </c>
    </row>
    <row r="131" ht="18" customHeight="1" spans="2:28">
      <c r="B131" s="96" t="s">
        <v>307</v>
      </c>
      <c r="C131" s="97">
        <v>834087938</v>
      </c>
      <c r="D131" s="97" t="s">
        <v>308</v>
      </c>
      <c r="E131" s="97">
        <v>17187465103</v>
      </c>
      <c r="F131" s="97" t="s">
        <v>27</v>
      </c>
      <c r="G131" s="97">
        <v>1000</v>
      </c>
      <c r="H131" s="97">
        <v>18771691121</v>
      </c>
      <c r="I131" s="97" t="s">
        <v>258</v>
      </c>
      <c r="J131" s="102" t="s">
        <v>103</v>
      </c>
      <c r="K131" s="98" t="s">
        <v>259</v>
      </c>
      <c r="L131" s="96" t="s">
        <v>307</v>
      </c>
      <c r="M131" s="101"/>
      <c r="N131" s="101"/>
      <c r="O131" s="103"/>
      <c r="P131" s="103"/>
      <c r="Q131" s="103"/>
      <c r="R131" s="117"/>
      <c r="S131" s="117"/>
      <c r="T131" s="118"/>
      <c r="U131" s="101"/>
      <c r="V131" s="117">
        <f t="shared" si="15"/>
        <v>0</v>
      </c>
      <c r="W131" s="101"/>
      <c r="X131" s="119"/>
      <c r="Y131" s="128"/>
      <c r="Z131" s="125" t="s">
        <v>31</v>
      </c>
      <c r="AA131" s="126">
        <v>43900</v>
      </c>
      <c r="AB131" s="130" t="s">
        <v>290</v>
      </c>
    </row>
    <row r="132" ht="18" customHeight="1" spans="2:28">
      <c r="B132" s="96" t="s">
        <v>309</v>
      </c>
      <c r="C132" s="97">
        <v>706434286</v>
      </c>
      <c r="D132" s="97" t="s">
        <v>310</v>
      </c>
      <c r="E132" s="97">
        <v>17038924117</v>
      </c>
      <c r="F132" s="97" t="s">
        <v>27</v>
      </c>
      <c r="G132" s="97">
        <v>1000</v>
      </c>
      <c r="H132" s="97">
        <v>18771691121</v>
      </c>
      <c r="I132" s="97" t="s">
        <v>258</v>
      </c>
      <c r="J132" s="102" t="s">
        <v>103</v>
      </c>
      <c r="K132" s="98" t="s">
        <v>259</v>
      </c>
      <c r="L132" s="96" t="s">
        <v>309</v>
      </c>
      <c r="M132" s="101"/>
      <c r="N132" s="101"/>
      <c r="O132" s="103"/>
      <c r="P132" s="103"/>
      <c r="Q132" s="103"/>
      <c r="R132" s="117"/>
      <c r="S132" s="117"/>
      <c r="T132" s="118"/>
      <c r="U132" s="101"/>
      <c r="V132" s="117">
        <f t="shared" si="15"/>
        <v>0</v>
      </c>
      <c r="W132" s="101"/>
      <c r="X132" s="119"/>
      <c r="Y132" s="128"/>
      <c r="Z132" s="125" t="s">
        <v>31</v>
      </c>
      <c r="AA132" s="126">
        <v>43900</v>
      </c>
      <c r="AB132" s="130" t="s">
        <v>290</v>
      </c>
    </row>
    <row r="133" ht="18" customHeight="1" spans="2:28">
      <c r="B133" s="96" t="s">
        <v>311</v>
      </c>
      <c r="C133" s="98">
        <v>600949022</v>
      </c>
      <c r="D133" s="98" t="s">
        <v>312</v>
      </c>
      <c r="E133" s="97">
        <v>16741725285</v>
      </c>
      <c r="F133" s="97" t="s">
        <v>27</v>
      </c>
      <c r="G133" s="97">
        <v>1000</v>
      </c>
      <c r="H133" s="97">
        <v>13545445297</v>
      </c>
      <c r="I133" s="97" t="s">
        <v>313</v>
      </c>
      <c r="J133" s="100" t="s">
        <v>29</v>
      </c>
      <c r="K133" s="98" t="s">
        <v>314</v>
      </c>
      <c r="L133" s="96" t="s">
        <v>311</v>
      </c>
      <c r="M133" s="101"/>
      <c r="N133" s="101"/>
      <c r="O133" s="105"/>
      <c r="P133" s="105"/>
      <c r="Q133" s="105"/>
      <c r="R133" s="117"/>
      <c r="S133" s="117"/>
      <c r="T133" s="118"/>
      <c r="U133" s="101"/>
      <c r="V133" s="117">
        <f t="shared" si="15"/>
        <v>0</v>
      </c>
      <c r="W133" s="101"/>
      <c r="X133" s="116"/>
      <c r="Y133" s="128"/>
      <c r="Z133" s="125" t="s">
        <v>31</v>
      </c>
      <c r="AA133" s="126">
        <v>43901</v>
      </c>
      <c r="AB133" s="131" t="s">
        <v>290</v>
      </c>
    </row>
    <row r="134" ht="18" customHeight="1" spans="2:28">
      <c r="B134" s="96" t="s">
        <v>315</v>
      </c>
      <c r="C134" s="98">
        <v>868392926</v>
      </c>
      <c r="D134" s="98" t="s">
        <v>316</v>
      </c>
      <c r="E134" s="97">
        <v>16741725283</v>
      </c>
      <c r="F134" s="97" t="s">
        <v>27</v>
      </c>
      <c r="G134" s="97">
        <v>1000</v>
      </c>
      <c r="H134" s="97">
        <v>13545445297</v>
      </c>
      <c r="I134" s="97" t="s">
        <v>313</v>
      </c>
      <c r="J134" s="100" t="s">
        <v>29</v>
      </c>
      <c r="K134" s="98" t="s">
        <v>314</v>
      </c>
      <c r="L134" s="96" t="s">
        <v>315</v>
      </c>
      <c r="M134" s="101"/>
      <c r="N134" s="101"/>
      <c r="O134" s="105"/>
      <c r="P134" s="105"/>
      <c r="Q134" s="105"/>
      <c r="R134" s="117"/>
      <c r="S134" s="117"/>
      <c r="T134" s="118"/>
      <c r="U134" s="101"/>
      <c r="V134" s="117">
        <f t="shared" si="15"/>
        <v>0</v>
      </c>
      <c r="W134" s="101"/>
      <c r="X134" s="116"/>
      <c r="Y134" s="128"/>
      <c r="Z134" s="125" t="s">
        <v>31</v>
      </c>
      <c r="AA134" s="126">
        <v>43900</v>
      </c>
      <c r="AB134" s="129" t="s">
        <v>290</v>
      </c>
    </row>
    <row r="135" ht="18" customHeight="1" spans="2:28">
      <c r="B135" s="96" t="s">
        <v>317</v>
      </c>
      <c r="C135" s="98">
        <v>927559283</v>
      </c>
      <c r="D135" s="98" t="s">
        <v>318</v>
      </c>
      <c r="E135" s="97">
        <v>16741725264</v>
      </c>
      <c r="F135" s="97" t="s">
        <v>27</v>
      </c>
      <c r="G135" s="97">
        <v>1000</v>
      </c>
      <c r="H135" s="97">
        <v>13545445297</v>
      </c>
      <c r="I135" s="97" t="s">
        <v>313</v>
      </c>
      <c r="J135" s="100" t="s">
        <v>29</v>
      </c>
      <c r="K135" s="98" t="s">
        <v>314</v>
      </c>
      <c r="L135" s="96" t="s">
        <v>317</v>
      </c>
      <c r="M135" s="101"/>
      <c r="N135" s="101"/>
      <c r="O135" s="105"/>
      <c r="P135" s="105"/>
      <c r="Q135" s="105"/>
      <c r="R135" s="117"/>
      <c r="S135" s="117"/>
      <c r="T135" s="118"/>
      <c r="U135" s="101"/>
      <c r="V135" s="117">
        <f t="shared" si="15"/>
        <v>0</v>
      </c>
      <c r="W135" s="101"/>
      <c r="X135" s="116"/>
      <c r="Y135" s="128"/>
      <c r="Z135" s="125" t="s">
        <v>31</v>
      </c>
      <c r="AA135" s="126">
        <v>43900</v>
      </c>
      <c r="AB135" s="131" t="s">
        <v>290</v>
      </c>
    </row>
    <row r="136" ht="18" customHeight="1" spans="2:28">
      <c r="B136" s="96" t="s">
        <v>319</v>
      </c>
      <c r="C136" s="98">
        <v>809146708</v>
      </c>
      <c r="D136" s="98" t="s">
        <v>320</v>
      </c>
      <c r="E136" s="97">
        <v>16741725263</v>
      </c>
      <c r="F136" s="97" t="s">
        <v>27</v>
      </c>
      <c r="G136" s="97">
        <v>1000</v>
      </c>
      <c r="H136" s="97">
        <v>13545445297</v>
      </c>
      <c r="I136" s="97" t="s">
        <v>313</v>
      </c>
      <c r="J136" s="100" t="s">
        <v>29</v>
      </c>
      <c r="K136" s="98" t="s">
        <v>314</v>
      </c>
      <c r="L136" s="96" t="s">
        <v>319</v>
      </c>
      <c r="M136" s="101"/>
      <c r="N136" s="101"/>
      <c r="O136" s="105"/>
      <c r="P136" s="105"/>
      <c r="Q136" s="105"/>
      <c r="R136" s="117"/>
      <c r="S136" s="117"/>
      <c r="T136" s="118"/>
      <c r="U136" s="101"/>
      <c r="V136" s="117">
        <f t="shared" si="15"/>
        <v>0</v>
      </c>
      <c r="W136" s="101"/>
      <c r="X136" s="116"/>
      <c r="Y136" s="128"/>
      <c r="Z136" s="125" t="s">
        <v>31</v>
      </c>
      <c r="AA136" s="126">
        <v>43900</v>
      </c>
      <c r="AB136" s="129" t="s">
        <v>290</v>
      </c>
    </row>
    <row r="137" ht="18" customHeight="1" spans="2:28">
      <c r="B137" s="96" t="s">
        <v>321</v>
      </c>
      <c r="C137" s="98">
        <v>248256426</v>
      </c>
      <c r="D137" s="98" t="s">
        <v>322</v>
      </c>
      <c r="E137" s="97">
        <v>16741725262</v>
      </c>
      <c r="F137" s="97" t="s">
        <v>27</v>
      </c>
      <c r="G137" s="97">
        <v>1000</v>
      </c>
      <c r="H137" s="97">
        <v>13545445297</v>
      </c>
      <c r="I137" s="97" t="s">
        <v>313</v>
      </c>
      <c r="J137" s="100" t="s">
        <v>29</v>
      </c>
      <c r="K137" s="98" t="s">
        <v>314</v>
      </c>
      <c r="L137" s="96" t="s">
        <v>321</v>
      </c>
      <c r="M137" s="101"/>
      <c r="N137" s="101"/>
      <c r="O137" s="105"/>
      <c r="P137" s="105"/>
      <c r="Q137" s="105"/>
      <c r="R137" s="117"/>
      <c r="S137" s="117"/>
      <c r="T137" s="118"/>
      <c r="U137" s="101"/>
      <c r="V137" s="117">
        <f t="shared" si="15"/>
        <v>0</v>
      </c>
      <c r="W137" s="101"/>
      <c r="X137" s="116"/>
      <c r="Y137" s="128"/>
      <c r="Z137" s="125" t="s">
        <v>31</v>
      </c>
      <c r="AA137" s="126">
        <v>43900</v>
      </c>
      <c r="AB137" s="129" t="s">
        <v>290</v>
      </c>
    </row>
    <row r="138" ht="18" customHeight="1" spans="2:28">
      <c r="B138" s="96" t="s">
        <v>323</v>
      </c>
      <c r="C138" s="98" t="s">
        <v>324</v>
      </c>
      <c r="D138" s="98" t="s">
        <v>325</v>
      </c>
      <c r="E138" s="97">
        <v>16741725269</v>
      </c>
      <c r="F138" s="97" t="s">
        <v>27</v>
      </c>
      <c r="G138" s="97">
        <v>1000</v>
      </c>
      <c r="H138" s="97">
        <v>13545445297</v>
      </c>
      <c r="I138" s="97" t="s">
        <v>313</v>
      </c>
      <c r="J138" s="104" t="s">
        <v>285</v>
      </c>
      <c r="K138" s="98" t="s">
        <v>314</v>
      </c>
      <c r="L138" s="96" t="s">
        <v>323</v>
      </c>
      <c r="M138" s="101"/>
      <c r="N138" s="101"/>
      <c r="O138" s="105"/>
      <c r="P138" s="105"/>
      <c r="Q138" s="105"/>
      <c r="R138" s="117"/>
      <c r="S138" s="117"/>
      <c r="T138" s="118"/>
      <c r="U138" s="101"/>
      <c r="V138" s="117">
        <f t="shared" si="15"/>
        <v>0</v>
      </c>
      <c r="W138" s="101"/>
      <c r="X138" s="116"/>
      <c r="Y138" s="128"/>
      <c r="Z138" s="125" t="s">
        <v>31</v>
      </c>
      <c r="AA138" s="126">
        <v>43900</v>
      </c>
      <c r="AB138" s="129" t="s">
        <v>290</v>
      </c>
    </row>
    <row r="139" ht="18" customHeight="1" spans="2:28">
      <c r="B139" s="96" t="s">
        <v>326</v>
      </c>
      <c r="C139" s="98" t="s">
        <v>327</v>
      </c>
      <c r="D139" s="98" t="s">
        <v>328</v>
      </c>
      <c r="E139" s="97">
        <v>16741725281</v>
      </c>
      <c r="F139" s="97" t="s">
        <v>27</v>
      </c>
      <c r="G139" s="97">
        <v>1000</v>
      </c>
      <c r="H139" s="97">
        <v>13545445297</v>
      </c>
      <c r="I139" s="97" t="s">
        <v>313</v>
      </c>
      <c r="J139" s="104" t="s">
        <v>285</v>
      </c>
      <c r="K139" s="98" t="s">
        <v>314</v>
      </c>
      <c r="L139" s="96" t="s">
        <v>326</v>
      </c>
      <c r="M139" s="101"/>
      <c r="N139" s="101"/>
      <c r="O139" s="105"/>
      <c r="P139" s="105"/>
      <c r="Q139" s="105"/>
      <c r="R139" s="117"/>
      <c r="S139" s="117"/>
      <c r="T139" s="118"/>
      <c r="U139" s="101"/>
      <c r="V139" s="117">
        <f t="shared" si="15"/>
        <v>0</v>
      </c>
      <c r="W139" s="101"/>
      <c r="X139" s="116"/>
      <c r="Y139" s="128"/>
      <c r="Z139" s="125" t="s">
        <v>31</v>
      </c>
      <c r="AA139" s="126">
        <v>43900</v>
      </c>
      <c r="AB139" s="129" t="s">
        <v>290</v>
      </c>
    </row>
    <row r="140" ht="18" customHeight="1" spans="2:28">
      <c r="B140" s="96" t="s">
        <v>329</v>
      </c>
      <c r="C140" s="97">
        <v>240462320</v>
      </c>
      <c r="D140" s="97" t="s">
        <v>330</v>
      </c>
      <c r="E140" s="97">
        <v>16741725277</v>
      </c>
      <c r="F140" s="97" t="s">
        <v>27</v>
      </c>
      <c r="G140" s="97">
        <v>1000</v>
      </c>
      <c r="H140" s="97">
        <v>13545445297</v>
      </c>
      <c r="I140" s="97" t="s">
        <v>313</v>
      </c>
      <c r="J140" s="104" t="s">
        <v>285</v>
      </c>
      <c r="K140" s="98" t="s">
        <v>314</v>
      </c>
      <c r="L140" s="96" t="s">
        <v>329</v>
      </c>
      <c r="M140" s="101"/>
      <c r="N140" s="101"/>
      <c r="O140" s="105"/>
      <c r="P140" s="105"/>
      <c r="Q140" s="105"/>
      <c r="R140" s="117"/>
      <c r="S140" s="117"/>
      <c r="T140" s="118"/>
      <c r="U140" s="101"/>
      <c r="V140" s="117">
        <f t="shared" si="15"/>
        <v>0</v>
      </c>
      <c r="W140" s="101"/>
      <c r="X140" s="116"/>
      <c r="Y140" s="128"/>
      <c r="Z140" s="125" t="s">
        <v>31</v>
      </c>
      <c r="AA140" s="126">
        <v>43900</v>
      </c>
      <c r="AB140" s="129" t="s">
        <v>290</v>
      </c>
    </row>
    <row r="141" ht="18" customHeight="1" spans="2:28">
      <c r="B141" s="96" t="s">
        <v>331</v>
      </c>
      <c r="C141" s="98">
        <v>518476655</v>
      </c>
      <c r="D141" s="98" t="s">
        <v>332</v>
      </c>
      <c r="E141" s="97">
        <v>16741725274</v>
      </c>
      <c r="F141" s="97" t="s">
        <v>27</v>
      </c>
      <c r="G141" s="97">
        <v>1000</v>
      </c>
      <c r="H141" s="97">
        <v>13545445297</v>
      </c>
      <c r="I141" s="97" t="s">
        <v>313</v>
      </c>
      <c r="J141" s="104" t="s">
        <v>285</v>
      </c>
      <c r="K141" s="98" t="s">
        <v>314</v>
      </c>
      <c r="L141" s="96" t="s">
        <v>331</v>
      </c>
      <c r="M141" s="101"/>
      <c r="N141" s="101"/>
      <c r="O141" s="105"/>
      <c r="P141" s="105"/>
      <c r="Q141" s="105"/>
      <c r="R141" s="117"/>
      <c r="S141" s="117"/>
      <c r="T141" s="118"/>
      <c r="U141" s="101"/>
      <c r="V141" s="117">
        <f t="shared" si="15"/>
        <v>0</v>
      </c>
      <c r="W141" s="101"/>
      <c r="X141" s="116"/>
      <c r="Y141" s="128"/>
      <c r="Z141" s="125" t="s">
        <v>31</v>
      </c>
      <c r="AA141" s="126">
        <v>43900</v>
      </c>
      <c r="AB141" s="129" t="s">
        <v>290</v>
      </c>
    </row>
    <row r="142" ht="18" customHeight="1" spans="2:28">
      <c r="B142" s="96" t="s">
        <v>333</v>
      </c>
      <c r="C142" s="98">
        <v>919193170</v>
      </c>
      <c r="D142" s="98" t="s">
        <v>334</v>
      </c>
      <c r="E142" s="97">
        <v>16741725248</v>
      </c>
      <c r="F142" s="97" t="s">
        <v>27</v>
      </c>
      <c r="G142" s="97">
        <v>1000</v>
      </c>
      <c r="H142" s="97">
        <v>13545445297</v>
      </c>
      <c r="I142" s="97" t="s">
        <v>313</v>
      </c>
      <c r="J142" s="104" t="s">
        <v>285</v>
      </c>
      <c r="K142" s="98" t="s">
        <v>314</v>
      </c>
      <c r="L142" s="96" t="s">
        <v>333</v>
      </c>
      <c r="M142" s="101"/>
      <c r="N142" s="101"/>
      <c r="O142" s="105"/>
      <c r="P142" s="105"/>
      <c r="Q142" s="105"/>
      <c r="R142" s="117"/>
      <c r="S142" s="117"/>
      <c r="T142" s="118"/>
      <c r="U142" s="101"/>
      <c r="V142" s="117">
        <f t="shared" si="15"/>
        <v>0</v>
      </c>
      <c r="W142" s="101"/>
      <c r="X142" s="116"/>
      <c r="Y142" s="128"/>
      <c r="Z142" s="125" t="s">
        <v>31</v>
      </c>
      <c r="AA142" s="126">
        <v>43900</v>
      </c>
      <c r="AB142" s="129" t="s">
        <v>290</v>
      </c>
    </row>
    <row r="143" ht="18" customHeight="1" spans="2:28">
      <c r="B143" s="96" t="s">
        <v>335</v>
      </c>
      <c r="C143" s="98">
        <v>565096184</v>
      </c>
      <c r="D143" s="98" t="s">
        <v>336</v>
      </c>
      <c r="E143" s="97">
        <v>16741725272</v>
      </c>
      <c r="F143" s="97" t="s">
        <v>27</v>
      </c>
      <c r="G143" s="97">
        <v>1000</v>
      </c>
      <c r="H143" s="97">
        <v>13545445297</v>
      </c>
      <c r="I143" s="97" t="s">
        <v>313</v>
      </c>
      <c r="J143" s="104" t="s">
        <v>285</v>
      </c>
      <c r="K143" s="98" t="s">
        <v>314</v>
      </c>
      <c r="L143" s="96" t="s">
        <v>335</v>
      </c>
      <c r="M143" s="101"/>
      <c r="N143" s="101"/>
      <c r="O143" s="105"/>
      <c r="P143" s="105"/>
      <c r="Q143" s="105"/>
      <c r="R143" s="117"/>
      <c r="S143" s="117"/>
      <c r="T143" s="118"/>
      <c r="U143" s="101"/>
      <c r="V143" s="117">
        <f t="shared" si="15"/>
        <v>0</v>
      </c>
      <c r="W143" s="101"/>
      <c r="X143" s="116"/>
      <c r="Y143" s="128"/>
      <c r="Z143" s="125" t="s">
        <v>31</v>
      </c>
      <c r="AA143" s="126">
        <v>43900</v>
      </c>
      <c r="AB143" s="129" t="s">
        <v>290</v>
      </c>
    </row>
    <row r="144" ht="18" customHeight="1" spans="2:28">
      <c r="B144" s="99" t="s">
        <v>337</v>
      </c>
      <c r="C144" s="97">
        <v>735320582</v>
      </c>
      <c r="D144" s="97" t="s">
        <v>338</v>
      </c>
      <c r="E144" s="97">
        <v>17038951548</v>
      </c>
      <c r="F144" s="97" t="s">
        <v>27</v>
      </c>
      <c r="G144" s="97">
        <v>1000</v>
      </c>
      <c r="H144" s="97">
        <v>13545471531</v>
      </c>
      <c r="I144" s="97" t="s">
        <v>293</v>
      </c>
      <c r="J144" s="106" t="s">
        <v>294</v>
      </c>
      <c r="K144" s="98" t="s">
        <v>295</v>
      </c>
      <c r="L144" s="99" t="s">
        <v>337</v>
      </c>
      <c r="M144" s="101"/>
      <c r="N144" s="101"/>
      <c r="O144" s="101"/>
      <c r="P144" s="101"/>
      <c r="Q144" s="101"/>
      <c r="R144" s="117"/>
      <c r="S144" s="122"/>
      <c r="T144" s="116"/>
      <c r="U144" s="101"/>
      <c r="V144" s="117">
        <f t="shared" si="15"/>
        <v>0</v>
      </c>
      <c r="W144" s="101"/>
      <c r="X144" s="98"/>
      <c r="Y144" s="128"/>
      <c r="Z144" s="125" t="s">
        <v>31</v>
      </c>
      <c r="AA144" s="126">
        <v>43899</v>
      </c>
      <c r="AB144" s="129" t="s">
        <v>339</v>
      </c>
    </row>
    <row r="145" ht="18" customHeight="1" spans="2:28">
      <c r="B145" s="99" t="s">
        <v>340</v>
      </c>
      <c r="C145" s="97">
        <v>229392527</v>
      </c>
      <c r="D145" s="97" t="s">
        <v>341</v>
      </c>
      <c r="E145" s="97">
        <v>17038923488</v>
      </c>
      <c r="F145" s="97" t="s">
        <v>27</v>
      </c>
      <c r="G145" s="97">
        <v>1000</v>
      </c>
      <c r="H145" s="97">
        <v>13545471531</v>
      </c>
      <c r="I145" s="97" t="s">
        <v>293</v>
      </c>
      <c r="J145" s="106" t="s">
        <v>294</v>
      </c>
      <c r="K145" s="98" t="s">
        <v>295</v>
      </c>
      <c r="L145" s="99" t="s">
        <v>340</v>
      </c>
      <c r="M145" s="101"/>
      <c r="N145" s="101"/>
      <c r="O145" s="101"/>
      <c r="P145" s="101"/>
      <c r="Q145" s="101"/>
      <c r="R145" s="117"/>
      <c r="S145" s="122"/>
      <c r="T145" s="116"/>
      <c r="U145" s="101"/>
      <c r="V145" s="117">
        <f t="shared" si="15"/>
        <v>0</v>
      </c>
      <c r="W145" s="101"/>
      <c r="X145" s="121"/>
      <c r="Y145" s="128"/>
      <c r="Z145" s="125" t="s">
        <v>31</v>
      </c>
      <c r="AA145" s="126">
        <v>43899</v>
      </c>
      <c r="AB145" s="129" t="s">
        <v>339</v>
      </c>
    </row>
    <row r="146" ht="18" customHeight="1" spans="2:28">
      <c r="B146" s="99" t="s">
        <v>342</v>
      </c>
      <c r="C146" s="97">
        <v>647158845</v>
      </c>
      <c r="D146" s="97" t="s">
        <v>343</v>
      </c>
      <c r="E146" s="97">
        <v>17038923532</v>
      </c>
      <c r="F146" s="97" t="s">
        <v>27</v>
      </c>
      <c r="G146" s="97">
        <v>1000</v>
      </c>
      <c r="H146" s="97">
        <v>13545471531</v>
      </c>
      <c r="I146" s="97" t="s">
        <v>293</v>
      </c>
      <c r="J146" s="106" t="s">
        <v>294</v>
      </c>
      <c r="K146" s="98" t="s">
        <v>295</v>
      </c>
      <c r="L146" s="99" t="s">
        <v>342</v>
      </c>
      <c r="M146" s="101"/>
      <c r="N146" s="101"/>
      <c r="O146" s="101"/>
      <c r="P146" s="101"/>
      <c r="Q146" s="101"/>
      <c r="R146" s="117"/>
      <c r="S146" s="122"/>
      <c r="T146" s="116"/>
      <c r="U146" s="101"/>
      <c r="V146" s="117">
        <f t="shared" si="15"/>
        <v>0</v>
      </c>
      <c r="W146" s="101"/>
      <c r="X146" s="121"/>
      <c r="Y146" s="128"/>
      <c r="Z146" s="125" t="s">
        <v>31</v>
      </c>
      <c r="AA146" s="126">
        <v>43899</v>
      </c>
      <c r="AB146" s="129" t="s">
        <v>339</v>
      </c>
    </row>
    <row r="147" ht="18" customHeight="1" spans="2:28">
      <c r="B147" s="99" t="s">
        <v>344</v>
      </c>
      <c r="C147" s="97">
        <v>661667253</v>
      </c>
      <c r="D147" s="97" t="s">
        <v>345</v>
      </c>
      <c r="E147" s="97">
        <v>17038923434</v>
      </c>
      <c r="F147" s="97" t="s">
        <v>27</v>
      </c>
      <c r="G147" s="97">
        <v>1000</v>
      </c>
      <c r="H147" s="97">
        <v>13545471531</v>
      </c>
      <c r="I147" s="97" t="s">
        <v>293</v>
      </c>
      <c r="J147" s="106" t="s">
        <v>294</v>
      </c>
      <c r="K147" s="98" t="s">
        <v>295</v>
      </c>
      <c r="L147" s="99" t="s">
        <v>344</v>
      </c>
      <c r="M147" s="101"/>
      <c r="N147" s="101"/>
      <c r="O147" s="101"/>
      <c r="P147" s="101"/>
      <c r="Q147" s="101"/>
      <c r="R147" s="117"/>
      <c r="S147" s="122"/>
      <c r="T147" s="116"/>
      <c r="U147" s="101"/>
      <c r="V147" s="117">
        <f t="shared" si="15"/>
        <v>0</v>
      </c>
      <c r="W147" s="101"/>
      <c r="X147" s="121"/>
      <c r="Y147" s="128"/>
      <c r="Z147" s="125" t="s">
        <v>31</v>
      </c>
      <c r="AA147" s="126">
        <v>43899</v>
      </c>
      <c r="AB147" s="129" t="s">
        <v>339</v>
      </c>
    </row>
    <row r="148" ht="18" customHeight="1" spans="2:28">
      <c r="B148" s="99" t="s">
        <v>346</v>
      </c>
      <c r="C148" s="97">
        <v>849761626</v>
      </c>
      <c r="D148" s="97" t="s">
        <v>347</v>
      </c>
      <c r="E148" s="97">
        <v>17038923894</v>
      </c>
      <c r="F148" s="97" t="s">
        <v>27</v>
      </c>
      <c r="G148" s="97">
        <v>1000</v>
      </c>
      <c r="H148" s="97">
        <v>13545471531</v>
      </c>
      <c r="I148" s="97" t="s">
        <v>293</v>
      </c>
      <c r="J148" s="106" t="s">
        <v>294</v>
      </c>
      <c r="K148" s="98" t="s">
        <v>295</v>
      </c>
      <c r="L148" s="99" t="s">
        <v>346</v>
      </c>
      <c r="M148" s="101"/>
      <c r="N148" s="101"/>
      <c r="O148" s="101"/>
      <c r="P148" s="101"/>
      <c r="Q148" s="101"/>
      <c r="R148" s="117"/>
      <c r="S148" s="122"/>
      <c r="T148" s="116"/>
      <c r="U148" s="101"/>
      <c r="V148" s="117">
        <f t="shared" si="15"/>
        <v>0</v>
      </c>
      <c r="W148" s="101"/>
      <c r="X148" s="121"/>
      <c r="Y148" s="128"/>
      <c r="Z148" s="125" t="s">
        <v>31</v>
      </c>
      <c r="AA148" s="126">
        <v>43899</v>
      </c>
      <c r="AB148" s="129" t="s">
        <v>339</v>
      </c>
    </row>
    <row r="149" ht="18" customHeight="1" spans="2:28">
      <c r="B149" s="99" t="s">
        <v>348</v>
      </c>
      <c r="C149" s="97">
        <v>967460844</v>
      </c>
      <c r="D149" s="97" t="s">
        <v>349</v>
      </c>
      <c r="E149" s="97">
        <v>17038923481</v>
      </c>
      <c r="F149" s="97" t="s">
        <v>27</v>
      </c>
      <c r="G149" s="97">
        <v>1000</v>
      </c>
      <c r="H149" s="97">
        <v>13545471531</v>
      </c>
      <c r="I149" s="97" t="s">
        <v>293</v>
      </c>
      <c r="J149" s="106" t="s">
        <v>294</v>
      </c>
      <c r="K149" s="98" t="s">
        <v>295</v>
      </c>
      <c r="L149" s="99" t="s">
        <v>348</v>
      </c>
      <c r="M149" s="101"/>
      <c r="N149" s="101"/>
      <c r="O149" s="101"/>
      <c r="P149" s="101"/>
      <c r="Q149" s="101"/>
      <c r="R149" s="117"/>
      <c r="S149" s="122"/>
      <c r="T149" s="116"/>
      <c r="U149" s="101"/>
      <c r="V149" s="117">
        <f t="shared" si="15"/>
        <v>0</v>
      </c>
      <c r="W149" s="101"/>
      <c r="X149" s="121"/>
      <c r="Y149" s="128"/>
      <c r="Z149" s="125" t="s">
        <v>31</v>
      </c>
      <c r="AA149" s="126">
        <v>43899</v>
      </c>
      <c r="AB149" s="129" t="s">
        <v>339</v>
      </c>
    </row>
    <row r="150" ht="18" customHeight="1" spans="2:28">
      <c r="B150" s="99" t="s">
        <v>350</v>
      </c>
      <c r="C150" s="97">
        <v>152203414</v>
      </c>
      <c r="D150" s="97" t="s">
        <v>351</v>
      </c>
      <c r="E150" s="97">
        <v>17038923402</v>
      </c>
      <c r="F150" s="97" t="s">
        <v>27</v>
      </c>
      <c r="G150" s="97">
        <v>1000</v>
      </c>
      <c r="H150" s="97">
        <v>13545471531</v>
      </c>
      <c r="I150" s="97" t="s">
        <v>293</v>
      </c>
      <c r="J150" s="106" t="s">
        <v>294</v>
      </c>
      <c r="K150" s="98" t="s">
        <v>295</v>
      </c>
      <c r="L150" s="99" t="s">
        <v>350</v>
      </c>
      <c r="M150" s="101"/>
      <c r="N150" s="101"/>
      <c r="O150" s="101"/>
      <c r="P150" s="101"/>
      <c r="Q150" s="101"/>
      <c r="R150" s="117"/>
      <c r="S150" s="122"/>
      <c r="T150" s="116"/>
      <c r="U150" s="101"/>
      <c r="V150" s="117">
        <f t="shared" si="15"/>
        <v>0</v>
      </c>
      <c r="W150" s="101"/>
      <c r="X150" s="121"/>
      <c r="Y150" s="128"/>
      <c r="Z150" s="125" t="s">
        <v>31</v>
      </c>
      <c r="AA150" s="126">
        <v>43899</v>
      </c>
      <c r="AB150" s="129" t="s">
        <v>339</v>
      </c>
    </row>
    <row r="151" ht="18" customHeight="1" spans="2:28">
      <c r="B151" s="96" t="s">
        <v>352</v>
      </c>
      <c r="C151" s="97">
        <v>177404577</v>
      </c>
      <c r="D151" s="97" t="s">
        <v>353</v>
      </c>
      <c r="E151" s="97">
        <v>17192710631</v>
      </c>
      <c r="F151" s="97" t="s">
        <v>27</v>
      </c>
      <c r="G151" s="97">
        <v>1000</v>
      </c>
      <c r="H151" s="97">
        <v>13545476959</v>
      </c>
      <c r="I151" s="97" t="s">
        <v>265</v>
      </c>
      <c r="J151" s="132" t="s">
        <v>109</v>
      </c>
      <c r="K151" s="98" t="s">
        <v>266</v>
      </c>
      <c r="L151" s="96" t="s">
        <v>352</v>
      </c>
      <c r="M151" s="101"/>
      <c r="N151" s="101"/>
      <c r="O151" s="101"/>
      <c r="P151" s="101"/>
      <c r="Q151" s="101"/>
      <c r="R151" s="117">
        <v>9427.27</v>
      </c>
      <c r="S151" s="117">
        <v>9427.27</v>
      </c>
      <c r="T151" s="118"/>
      <c r="U151" s="122"/>
      <c r="V151" s="117">
        <f t="shared" si="15"/>
        <v>0</v>
      </c>
      <c r="W151" s="101"/>
      <c r="X151" s="98"/>
      <c r="Y151" s="128"/>
      <c r="Z151" s="125" t="s">
        <v>31</v>
      </c>
      <c r="AA151" s="126">
        <v>43913</v>
      </c>
      <c r="AB151" s="204" t="s">
        <v>354</v>
      </c>
    </row>
    <row r="152" ht="18" customHeight="1" spans="2:28">
      <c r="B152" s="96" t="s">
        <v>355</v>
      </c>
      <c r="C152" s="97">
        <v>390026986</v>
      </c>
      <c r="D152" s="97" t="s">
        <v>356</v>
      </c>
      <c r="E152" s="97">
        <v>17192711244</v>
      </c>
      <c r="F152" s="97" t="s">
        <v>27</v>
      </c>
      <c r="G152" s="97">
        <v>1000</v>
      </c>
      <c r="H152" s="97">
        <v>13545476959</v>
      </c>
      <c r="I152" s="97" t="s">
        <v>265</v>
      </c>
      <c r="J152" s="102" t="s">
        <v>103</v>
      </c>
      <c r="K152" s="98" t="s">
        <v>266</v>
      </c>
      <c r="L152" s="96" t="s">
        <v>355</v>
      </c>
      <c r="M152" s="101"/>
      <c r="N152" s="101"/>
      <c r="O152" s="101"/>
      <c r="P152" s="101"/>
      <c r="Q152" s="101"/>
      <c r="R152" s="117">
        <v>9925.98</v>
      </c>
      <c r="S152" s="117">
        <v>9925.98</v>
      </c>
      <c r="T152" s="118"/>
      <c r="U152" s="122"/>
      <c r="V152" s="117">
        <f t="shared" si="15"/>
        <v>0</v>
      </c>
      <c r="W152" s="101"/>
      <c r="X152" s="98"/>
      <c r="Y152" s="128"/>
      <c r="Z152" s="125" t="s">
        <v>31</v>
      </c>
      <c r="AA152" s="126">
        <v>43913</v>
      </c>
      <c r="AB152" s="204" t="s">
        <v>354</v>
      </c>
    </row>
    <row r="153" ht="18" customHeight="1" spans="2:28">
      <c r="B153" s="96" t="s">
        <v>357</v>
      </c>
      <c r="C153" s="97">
        <v>756148087</v>
      </c>
      <c r="D153" s="97" t="s">
        <v>358</v>
      </c>
      <c r="E153" s="97">
        <v>17192711441</v>
      </c>
      <c r="F153" s="97" t="s">
        <v>27</v>
      </c>
      <c r="G153" s="97">
        <v>1000</v>
      </c>
      <c r="H153" s="97">
        <v>13545476959</v>
      </c>
      <c r="I153" s="97" t="s">
        <v>265</v>
      </c>
      <c r="J153" s="102" t="s">
        <v>103</v>
      </c>
      <c r="K153" s="98" t="s">
        <v>266</v>
      </c>
      <c r="L153" s="96" t="s">
        <v>357</v>
      </c>
      <c r="M153" s="101"/>
      <c r="N153" s="101"/>
      <c r="O153" s="101"/>
      <c r="P153" s="101"/>
      <c r="Q153" s="101"/>
      <c r="R153" s="117">
        <v>9928.5</v>
      </c>
      <c r="S153" s="117">
        <v>9928.5</v>
      </c>
      <c r="T153" s="118"/>
      <c r="U153" s="122"/>
      <c r="V153" s="117">
        <f t="shared" si="15"/>
        <v>0</v>
      </c>
      <c r="W153" s="101"/>
      <c r="X153" s="98"/>
      <c r="Y153" s="128"/>
      <c r="Z153" s="125" t="s">
        <v>31</v>
      </c>
      <c r="AA153" s="126">
        <v>43913</v>
      </c>
      <c r="AB153" s="204" t="s">
        <v>354</v>
      </c>
    </row>
    <row r="154" ht="18" customHeight="1" spans="2:28">
      <c r="B154" s="96" t="s">
        <v>359</v>
      </c>
      <c r="C154" s="97">
        <v>109633496</v>
      </c>
      <c r="D154" s="97" t="s">
        <v>360</v>
      </c>
      <c r="E154" s="97">
        <v>17192715426</v>
      </c>
      <c r="F154" s="97" t="s">
        <v>27</v>
      </c>
      <c r="G154" s="97">
        <v>1000</v>
      </c>
      <c r="H154" s="97">
        <v>18672882330</v>
      </c>
      <c r="I154" s="97" t="s">
        <v>361</v>
      </c>
      <c r="J154" s="132" t="s">
        <v>109</v>
      </c>
      <c r="K154" s="98" t="s">
        <v>362</v>
      </c>
      <c r="L154" s="96" t="s">
        <v>359</v>
      </c>
      <c r="M154" s="101"/>
      <c r="N154" s="101"/>
      <c r="O154" s="101"/>
      <c r="P154" s="101"/>
      <c r="Q154" s="101"/>
      <c r="R154" s="117">
        <v>5057.25</v>
      </c>
      <c r="S154" s="117">
        <v>5057.25</v>
      </c>
      <c r="T154" s="118"/>
      <c r="U154" s="122"/>
      <c r="V154" s="117">
        <f t="shared" si="15"/>
        <v>0</v>
      </c>
      <c r="W154" s="101"/>
      <c r="X154" s="98"/>
      <c r="Y154" s="128"/>
      <c r="Z154" s="125" t="s">
        <v>31</v>
      </c>
      <c r="AA154" s="126">
        <v>43913</v>
      </c>
      <c r="AB154" s="204" t="s">
        <v>354</v>
      </c>
    </row>
    <row r="155" ht="18" customHeight="1" spans="2:28">
      <c r="B155" s="96" t="s">
        <v>363</v>
      </c>
      <c r="C155" s="97">
        <v>412391049</v>
      </c>
      <c r="D155" s="97" t="s">
        <v>364</v>
      </c>
      <c r="E155" s="97">
        <v>17192715574</v>
      </c>
      <c r="F155" s="97" t="s">
        <v>27</v>
      </c>
      <c r="G155" s="97">
        <v>1000</v>
      </c>
      <c r="H155" s="97">
        <v>18672882330</v>
      </c>
      <c r="I155" s="97" t="s">
        <v>361</v>
      </c>
      <c r="J155" s="132" t="s">
        <v>109</v>
      </c>
      <c r="K155" s="98" t="s">
        <v>362</v>
      </c>
      <c r="L155" s="96" t="s">
        <v>363</v>
      </c>
      <c r="M155" s="101"/>
      <c r="N155" s="101"/>
      <c r="O155" s="101"/>
      <c r="P155" s="101"/>
      <c r="Q155" s="101"/>
      <c r="R155" s="117">
        <v>4962.91</v>
      </c>
      <c r="S155" s="117">
        <v>4962.91</v>
      </c>
      <c r="T155" s="118"/>
      <c r="U155" s="122"/>
      <c r="V155" s="117">
        <f t="shared" si="15"/>
        <v>0</v>
      </c>
      <c r="W155" s="101"/>
      <c r="X155" s="98"/>
      <c r="Y155" s="128"/>
      <c r="Z155" s="125" t="s">
        <v>31</v>
      </c>
      <c r="AA155" s="126">
        <v>43913</v>
      </c>
      <c r="AB155" s="204" t="s">
        <v>354</v>
      </c>
    </row>
    <row r="156" ht="18" customHeight="1" spans="2:28">
      <c r="B156" s="96" t="s">
        <v>365</v>
      </c>
      <c r="C156" s="97">
        <v>298211834</v>
      </c>
      <c r="D156" s="97" t="s">
        <v>366</v>
      </c>
      <c r="E156" s="97">
        <v>17192714574</v>
      </c>
      <c r="F156" s="97" t="s">
        <v>27</v>
      </c>
      <c r="G156" s="97">
        <v>1000</v>
      </c>
      <c r="H156" s="97">
        <v>18672882330</v>
      </c>
      <c r="I156" s="97" t="s">
        <v>361</v>
      </c>
      <c r="J156" s="133" t="s">
        <v>367</v>
      </c>
      <c r="K156" s="98" t="s">
        <v>362</v>
      </c>
      <c r="L156" s="96" t="s">
        <v>365</v>
      </c>
      <c r="M156" s="101"/>
      <c r="N156" s="101"/>
      <c r="O156" s="101"/>
      <c r="P156" s="101"/>
      <c r="Q156" s="101"/>
      <c r="R156" s="117">
        <v>5099.73</v>
      </c>
      <c r="S156" s="117">
        <v>5099.73</v>
      </c>
      <c r="T156" s="118"/>
      <c r="U156" s="122"/>
      <c r="V156" s="117">
        <f t="shared" si="15"/>
        <v>0</v>
      </c>
      <c r="W156" s="101"/>
      <c r="X156" s="98"/>
      <c r="Y156" s="128"/>
      <c r="Z156" s="125" t="s">
        <v>31</v>
      </c>
      <c r="AA156" s="126">
        <v>43913</v>
      </c>
      <c r="AB156" s="204" t="s">
        <v>354</v>
      </c>
    </row>
    <row r="157" ht="18" customHeight="1" spans="2:28">
      <c r="B157" s="99" t="s">
        <v>368</v>
      </c>
      <c r="C157" s="97">
        <v>815728646</v>
      </c>
      <c r="D157" s="97" t="s">
        <v>369</v>
      </c>
      <c r="E157" s="97">
        <v>16741725461</v>
      </c>
      <c r="F157" s="97" t="s">
        <v>27</v>
      </c>
      <c r="G157" s="97">
        <v>1000</v>
      </c>
      <c r="H157" s="97">
        <v>13545472582</v>
      </c>
      <c r="I157" s="97" t="s">
        <v>370</v>
      </c>
      <c r="J157" s="104" t="s">
        <v>285</v>
      </c>
      <c r="K157" s="98" t="s">
        <v>371</v>
      </c>
      <c r="L157" s="99" t="s">
        <v>368</v>
      </c>
      <c r="M157" s="101"/>
      <c r="N157" s="101"/>
      <c r="O157" s="101"/>
      <c r="P157" s="101"/>
      <c r="Q157" s="101"/>
      <c r="R157" s="117">
        <v>5065.61</v>
      </c>
      <c r="S157" s="117">
        <v>5065.61</v>
      </c>
      <c r="T157" s="118"/>
      <c r="U157" s="122"/>
      <c r="V157" s="117">
        <f t="shared" si="15"/>
        <v>0</v>
      </c>
      <c r="W157" s="101"/>
      <c r="X157" s="98"/>
      <c r="Y157" s="128"/>
      <c r="Z157" s="404" t="s">
        <v>31</v>
      </c>
      <c r="AA157" s="405">
        <v>43896</v>
      </c>
      <c r="AB157" s="204" t="s">
        <v>354</v>
      </c>
    </row>
    <row r="158" ht="18" customHeight="1" spans="2:28">
      <c r="B158" s="99" t="s">
        <v>372</v>
      </c>
      <c r="C158" s="97">
        <v>601707490</v>
      </c>
      <c r="D158" s="97" t="s">
        <v>373</v>
      </c>
      <c r="E158" s="97">
        <v>17038924141</v>
      </c>
      <c r="F158" s="97" t="s">
        <v>27</v>
      </c>
      <c r="G158" s="97">
        <v>1000</v>
      </c>
      <c r="H158" s="97">
        <v>13545471531</v>
      </c>
      <c r="I158" s="97" t="s">
        <v>293</v>
      </c>
      <c r="J158" s="106" t="s">
        <v>294</v>
      </c>
      <c r="K158" s="98" t="s">
        <v>295</v>
      </c>
      <c r="L158" s="99" t="s">
        <v>372</v>
      </c>
      <c r="M158" s="101"/>
      <c r="N158" s="101"/>
      <c r="O158" s="101"/>
      <c r="P158" s="101"/>
      <c r="Q158" s="101"/>
      <c r="R158" s="117">
        <v>5060.26</v>
      </c>
      <c r="S158" s="117">
        <v>5060.26</v>
      </c>
      <c r="T158" s="118"/>
      <c r="U158" s="122"/>
      <c r="V158" s="117">
        <f t="shared" si="15"/>
        <v>0</v>
      </c>
      <c r="W158" s="101"/>
      <c r="X158" s="98"/>
      <c r="Y158" s="128"/>
      <c r="Z158" s="125" t="s">
        <v>31</v>
      </c>
      <c r="AA158" s="126">
        <v>43899</v>
      </c>
      <c r="AB158" s="204" t="s">
        <v>354</v>
      </c>
    </row>
    <row r="159" ht="18" customHeight="1" spans="2:28">
      <c r="B159" s="96" t="s">
        <v>379</v>
      </c>
      <c r="C159" s="97">
        <v>155410191</v>
      </c>
      <c r="D159" s="97" t="s">
        <v>380</v>
      </c>
      <c r="E159" s="97">
        <v>16572201245</v>
      </c>
      <c r="F159" s="97" t="s">
        <v>27</v>
      </c>
      <c r="G159" s="97">
        <v>1000</v>
      </c>
      <c r="H159" s="97">
        <v>17720254512</v>
      </c>
      <c r="I159" s="97" t="s">
        <v>253</v>
      </c>
      <c r="J159" s="106" t="s">
        <v>294</v>
      </c>
      <c r="K159" s="98" t="s">
        <v>254</v>
      </c>
      <c r="L159" s="96" t="s">
        <v>379</v>
      </c>
      <c r="M159" s="101"/>
      <c r="N159" s="101"/>
      <c r="O159" s="101"/>
      <c r="P159" s="101"/>
      <c r="Q159" s="101"/>
      <c r="R159" s="117">
        <v>4965.95</v>
      </c>
      <c r="S159" s="117">
        <v>4965.95</v>
      </c>
      <c r="T159" s="118"/>
      <c r="U159" s="122"/>
      <c r="V159" s="117">
        <f t="shared" si="15"/>
        <v>0</v>
      </c>
      <c r="W159" s="101"/>
      <c r="X159" s="116"/>
      <c r="Y159" s="128"/>
      <c r="Z159" s="125" t="s">
        <v>31</v>
      </c>
      <c r="AA159" s="126">
        <v>43899</v>
      </c>
      <c r="AB159" s="204" t="s">
        <v>354</v>
      </c>
    </row>
    <row r="160" ht="18" customHeight="1" spans="2:28">
      <c r="B160" s="96" t="s">
        <v>381</v>
      </c>
      <c r="C160" s="97">
        <v>570793701</v>
      </c>
      <c r="D160" s="97" t="s">
        <v>382</v>
      </c>
      <c r="E160" s="97">
        <v>16572209059</v>
      </c>
      <c r="F160" s="97" t="s">
        <v>27</v>
      </c>
      <c r="G160" s="97">
        <v>1000</v>
      </c>
      <c r="H160" s="97">
        <v>17720254512</v>
      </c>
      <c r="I160" s="97" t="s">
        <v>253</v>
      </c>
      <c r="J160" s="106" t="s">
        <v>294</v>
      </c>
      <c r="K160" s="98" t="s">
        <v>254</v>
      </c>
      <c r="L160" s="96" t="s">
        <v>381</v>
      </c>
      <c r="M160" s="101"/>
      <c r="N160" s="101"/>
      <c r="O160" s="101"/>
      <c r="P160" s="101"/>
      <c r="Q160" s="101"/>
      <c r="R160" s="117">
        <v>4966.11</v>
      </c>
      <c r="S160" s="117">
        <v>4966.11</v>
      </c>
      <c r="T160" s="118"/>
      <c r="U160" s="122"/>
      <c r="V160" s="117">
        <f t="shared" si="15"/>
        <v>0</v>
      </c>
      <c r="W160" s="101"/>
      <c r="X160" s="116"/>
      <c r="Y160" s="128"/>
      <c r="Z160" s="125" t="s">
        <v>31</v>
      </c>
      <c r="AA160" s="126">
        <v>43902</v>
      </c>
      <c r="AB160" s="204" t="s">
        <v>354</v>
      </c>
    </row>
    <row r="161" ht="18" customHeight="1" spans="2:28">
      <c r="B161" s="96" t="s">
        <v>383</v>
      </c>
      <c r="C161" s="97">
        <v>485448072</v>
      </c>
      <c r="D161" s="97" t="s">
        <v>384</v>
      </c>
      <c r="E161" s="97">
        <v>16572209060</v>
      </c>
      <c r="F161" s="97" t="s">
        <v>27</v>
      </c>
      <c r="G161" s="97">
        <v>1000</v>
      </c>
      <c r="H161" s="97">
        <v>17720254512</v>
      </c>
      <c r="I161" s="97" t="s">
        <v>253</v>
      </c>
      <c r="J161" s="106" t="s">
        <v>294</v>
      </c>
      <c r="K161" s="98" t="s">
        <v>254</v>
      </c>
      <c r="L161" s="96" t="s">
        <v>383</v>
      </c>
      <c r="M161" s="101"/>
      <c r="N161" s="101"/>
      <c r="O161" s="101"/>
      <c r="P161" s="101"/>
      <c r="Q161" s="101"/>
      <c r="R161" s="117">
        <v>5069.01</v>
      </c>
      <c r="S161" s="117">
        <v>5069.01</v>
      </c>
      <c r="T161" s="118"/>
      <c r="U161" s="122"/>
      <c r="V161" s="117">
        <f t="shared" si="15"/>
        <v>0</v>
      </c>
      <c r="W161" s="101"/>
      <c r="X161" s="116"/>
      <c r="Y161" s="128"/>
      <c r="Z161" s="125" t="s">
        <v>31</v>
      </c>
      <c r="AA161" s="126">
        <v>43902</v>
      </c>
      <c r="AB161" s="204" t="s">
        <v>354</v>
      </c>
    </row>
    <row r="162" ht="18" customHeight="1" spans="2:28">
      <c r="B162" s="96" t="s">
        <v>385</v>
      </c>
      <c r="C162" s="97">
        <v>653234061</v>
      </c>
      <c r="D162" s="97" t="s">
        <v>386</v>
      </c>
      <c r="E162" s="97">
        <v>16574120978</v>
      </c>
      <c r="F162" s="97" t="s">
        <v>27</v>
      </c>
      <c r="G162" s="97">
        <v>1000</v>
      </c>
      <c r="H162" s="97">
        <v>17720254512</v>
      </c>
      <c r="I162" s="97" t="s">
        <v>253</v>
      </c>
      <c r="J162" s="102" t="s">
        <v>103</v>
      </c>
      <c r="K162" s="98" t="s">
        <v>254</v>
      </c>
      <c r="L162" s="96" t="s">
        <v>385</v>
      </c>
      <c r="M162" s="101"/>
      <c r="N162" s="101"/>
      <c r="O162" s="101"/>
      <c r="P162" s="101"/>
      <c r="Q162" s="101"/>
      <c r="R162" s="117">
        <v>5088.51</v>
      </c>
      <c r="S162" s="117">
        <v>5088.51</v>
      </c>
      <c r="T162" s="118"/>
      <c r="U162" s="122"/>
      <c r="V162" s="117">
        <f t="shared" si="15"/>
        <v>0</v>
      </c>
      <c r="W162" s="101"/>
      <c r="X162" s="116"/>
      <c r="Y162" s="128"/>
      <c r="Z162" s="125" t="s">
        <v>31</v>
      </c>
      <c r="AA162" s="126">
        <v>43902</v>
      </c>
      <c r="AB162" s="204" t="s">
        <v>354</v>
      </c>
    </row>
    <row r="163" ht="18" customHeight="1" spans="2:28">
      <c r="B163" s="96" t="s">
        <v>391</v>
      </c>
      <c r="C163" s="97">
        <v>229594552</v>
      </c>
      <c r="D163" s="97" t="s">
        <v>392</v>
      </c>
      <c r="E163" s="97">
        <v>17192714376</v>
      </c>
      <c r="F163" s="97" t="s">
        <v>27</v>
      </c>
      <c r="G163" s="97">
        <v>1000</v>
      </c>
      <c r="H163" s="97">
        <v>18872118075</v>
      </c>
      <c r="I163" s="97" t="s">
        <v>389</v>
      </c>
      <c r="J163" s="134" t="s">
        <v>170</v>
      </c>
      <c r="K163" s="98" t="s">
        <v>390</v>
      </c>
      <c r="L163" s="96" t="s">
        <v>391</v>
      </c>
      <c r="M163" s="101"/>
      <c r="N163" s="101"/>
      <c r="O163" s="103"/>
      <c r="P163" s="103"/>
      <c r="Q163" s="103"/>
      <c r="R163" s="117">
        <v>9927.39</v>
      </c>
      <c r="S163" s="117">
        <v>9927.39</v>
      </c>
      <c r="T163" s="118"/>
      <c r="U163" s="122"/>
      <c r="V163" s="117">
        <f t="shared" si="15"/>
        <v>0</v>
      </c>
      <c r="W163" s="101"/>
      <c r="X163" s="119"/>
      <c r="Y163" s="128"/>
      <c r="Z163" s="125" t="s">
        <v>31</v>
      </c>
      <c r="AA163" s="126">
        <v>43913</v>
      </c>
      <c r="AB163" s="204" t="s">
        <v>354</v>
      </c>
    </row>
    <row r="164" ht="18" customHeight="1" spans="2:28">
      <c r="B164" s="96" t="s">
        <v>393</v>
      </c>
      <c r="C164" s="97">
        <v>625912468</v>
      </c>
      <c r="D164" s="97" t="s">
        <v>394</v>
      </c>
      <c r="E164" s="97">
        <v>17192714393</v>
      </c>
      <c r="F164" s="97" t="s">
        <v>27</v>
      </c>
      <c r="G164" s="97">
        <v>1000</v>
      </c>
      <c r="H164" s="97">
        <v>18872118075</v>
      </c>
      <c r="I164" s="97" t="s">
        <v>389</v>
      </c>
      <c r="J164" s="100" t="s">
        <v>29</v>
      </c>
      <c r="K164" s="98" t="s">
        <v>390</v>
      </c>
      <c r="L164" s="96" t="s">
        <v>393</v>
      </c>
      <c r="M164" s="101"/>
      <c r="N164" s="101"/>
      <c r="O164" s="103"/>
      <c r="P164" s="103"/>
      <c r="Q164" s="103"/>
      <c r="R164" s="117">
        <v>9730.21</v>
      </c>
      <c r="S164" s="117">
        <v>9730.21</v>
      </c>
      <c r="T164" s="118"/>
      <c r="U164" s="122"/>
      <c r="V164" s="117">
        <f t="shared" si="15"/>
        <v>0</v>
      </c>
      <c r="W164" s="101"/>
      <c r="X164" s="119"/>
      <c r="Y164" s="128"/>
      <c r="Z164" s="125" t="s">
        <v>31</v>
      </c>
      <c r="AA164" s="126">
        <v>43921</v>
      </c>
      <c r="AB164" s="204" t="s">
        <v>354</v>
      </c>
    </row>
    <row r="165" ht="18" customHeight="1" spans="2:28">
      <c r="B165" s="96" t="s">
        <v>395</v>
      </c>
      <c r="C165" s="97">
        <v>477569656</v>
      </c>
      <c r="D165" s="97" t="s">
        <v>396</v>
      </c>
      <c r="E165" s="97">
        <v>16741725447</v>
      </c>
      <c r="F165" s="97" t="s">
        <v>27</v>
      </c>
      <c r="G165" s="97">
        <v>1000</v>
      </c>
      <c r="H165" s="97">
        <v>18327671812</v>
      </c>
      <c r="I165" s="97" t="s">
        <v>247</v>
      </c>
      <c r="J165" s="102" t="s">
        <v>103</v>
      </c>
      <c r="K165" s="98" t="s">
        <v>298</v>
      </c>
      <c r="L165" s="96" t="s">
        <v>395</v>
      </c>
      <c r="M165" s="101"/>
      <c r="N165" s="101"/>
      <c r="O165" s="103"/>
      <c r="P165" s="103"/>
      <c r="Q165" s="103"/>
      <c r="R165" s="117">
        <v>9922.28</v>
      </c>
      <c r="S165" s="117">
        <v>9922.28</v>
      </c>
      <c r="T165" s="118"/>
      <c r="U165" s="122"/>
      <c r="V165" s="117">
        <f t="shared" si="15"/>
        <v>0</v>
      </c>
      <c r="W165" s="101"/>
      <c r="X165" s="119"/>
      <c r="Y165" s="128"/>
      <c r="Z165" s="125" t="s">
        <v>31</v>
      </c>
      <c r="AA165" s="126">
        <v>43900</v>
      </c>
      <c r="AB165" s="204" t="s">
        <v>354</v>
      </c>
    </row>
    <row r="166" ht="18" customHeight="1" spans="2:28">
      <c r="B166" s="96" t="s">
        <v>397</v>
      </c>
      <c r="C166" s="97">
        <v>809839390</v>
      </c>
      <c r="D166" s="97" t="s">
        <v>398</v>
      </c>
      <c r="E166" s="97">
        <v>16741725519</v>
      </c>
      <c r="F166" s="97" t="s">
        <v>27</v>
      </c>
      <c r="G166" s="97">
        <v>1000</v>
      </c>
      <c r="H166" s="97">
        <v>18327671812</v>
      </c>
      <c r="I166" s="97" t="s">
        <v>247</v>
      </c>
      <c r="J166" s="102" t="s">
        <v>103</v>
      </c>
      <c r="K166" s="98" t="s">
        <v>298</v>
      </c>
      <c r="L166" s="96" t="s">
        <v>397</v>
      </c>
      <c r="M166" s="101"/>
      <c r="N166" s="101"/>
      <c r="O166" s="103"/>
      <c r="P166" s="103"/>
      <c r="Q166" s="103"/>
      <c r="R166" s="117">
        <v>9832.14</v>
      </c>
      <c r="S166" s="117">
        <v>9832.14</v>
      </c>
      <c r="T166" s="118"/>
      <c r="U166" s="122"/>
      <c r="V166" s="117">
        <f t="shared" si="15"/>
        <v>0</v>
      </c>
      <c r="W166" s="101"/>
      <c r="X166" s="119"/>
      <c r="Y166" s="128"/>
      <c r="Z166" s="125" t="s">
        <v>31</v>
      </c>
      <c r="AA166" s="126">
        <v>43900</v>
      </c>
      <c r="AB166" s="204" t="s">
        <v>354</v>
      </c>
    </row>
    <row r="167" ht="18" customHeight="1" spans="2:28">
      <c r="B167" s="96" t="s">
        <v>399</v>
      </c>
      <c r="C167" s="97">
        <v>585970429</v>
      </c>
      <c r="D167" s="97" t="s">
        <v>400</v>
      </c>
      <c r="E167" s="97">
        <v>16741725438</v>
      </c>
      <c r="F167" s="97" t="s">
        <v>27</v>
      </c>
      <c r="G167" s="97">
        <v>1000</v>
      </c>
      <c r="H167" s="97">
        <v>18327671812</v>
      </c>
      <c r="I167" s="97" t="s">
        <v>247</v>
      </c>
      <c r="J167" s="100" t="s">
        <v>29</v>
      </c>
      <c r="K167" s="98" t="s">
        <v>298</v>
      </c>
      <c r="L167" s="96" t="s">
        <v>399</v>
      </c>
      <c r="M167" s="101"/>
      <c r="N167" s="101"/>
      <c r="O167" s="103"/>
      <c r="P167" s="103"/>
      <c r="Q167" s="103"/>
      <c r="R167" s="117">
        <v>5061.77</v>
      </c>
      <c r="S167" s="117">
        <v>5061.77</v>
      </c>
      <c r="T167" s="118"/>
      <c r="U167" s="122"/>
      <c r="V167" s="117">
        <f t="shared" si="15"/>
        <v>0</v>
      </c>
      <c r="W167" s="101"/>
      <c r="X167" s="119"/>
      <c r="Y167" s="128"/>
      <c r="Z167" s="125" t="s">
        <v>31</v>
      </c>
      <c r="AA167" s="126">
        <v>43900</v>
      </c>
      <c r="AB167" s="204" t="s">
        <v>354</v>
      </c>
    </row>
    <row r="168" ht="18" customHeight="1" spans="2:28">
      <c r="B168" s="96" t="s">
        <v>401</v>
      </c>
      <c r="C168" s="97">
        <v>447015210</v>
      </c>
      <c r="D168" s="97" t="s">
        <v>402</v>
      </c>
      <c r="E168" s="97">
        <v>17136317385</v>
      </c>
      <c r="F168" s="97" t="s">
        <v>27</v>
      </c>
      <c r="G168" s="97">
        <v>1000</v>
      </c>
      <c r="H168" s="97">
        <v>18771691121</v>
      </c>
      <c r="I168" s="97" t="s">
        <v>258</v>
      </c>
      <c r="J168" s="102" t="s">
        <v>103</v>
      </c>
      <c r="K168" s="98" t="s">
        <v>259</v>
      </c>
      <c r="L168" s="96" t="s">
        <v>401</v>
      </c>
      <c r="M168" s="101"/>
      <c r="N168" s="101"/>
      <c r="O168" s="103"/>
      <c r="P168" s="103"/>
      <c r="Q168" s="103"/>
      <c r="R168" s="117">
        <v>10085.02</v>
      </c>
      <c r="S168" s="117">
        <v>10085.02</v>
      </c>
      <c r="T168" s="118"/>
      <c r="U168" s="122"/>
      <c r="V168" s="117">
        <f t="shared" si="15"/>
        <v>0</v>
      </c>
      <c r="W168" s="101"/>
      <c r="X168" s="119"/>
      <c r="Y168" s="128"/>
      <c r="Z168" s="125" t="s">
        <v>31</v>
      </c>
      <c r="AA168" s="126">
        <v>43900</v>
      </c>
      <c r="AB168" s="204" t="s">
        <v>354</v>
      </c>
    </row>
    <row r="169" ht="18" customHeight="1" spans="2:28">
      <c r="B169" s="96" t="s">
        <v>403</v>
      </c>
      <c r="C169" s="97">
        <v>552997308</v>
      </c>
      <c r="D169" s="97" t="s">
        <v>404</v>
      </c>
      <c r="E169" s="97">
        <v>17136314548</v>
      </c>
      <c r="F169" s="97" t="s">
        <v>27</v>
      </c>
      <c r="G169" s="97">
        <v>1000</v>
      </c>
      <c r="H169" s="97">
        <v>18771691121</v>
      </c>
      <c r="I169" s="97" t="s">
        <v>258</v>
      </c>
      <c r="J169" s="102" t="s">
        <v>103</v>
      </c>
      <c r="K169" s="98" t="s">
        <v>259</v>
      </c>
      <c r="L169" s="96" t="s">
        <v>403</v>
      </c>
      <c r="M169" s="101"/>
      <c r="N169" s="101"/>
      <c r="O169" s="103"/>
      <c r="P169" s="103"/>
      <c r="Q169" s="103"/>
      <c r="R169" s="117">
        <v>9824.59</v>
      </c>
      <c r="S169" s="117">
        <v>9824.59</v>
      </c>
      <c r="T169" s="118"/>
      <c r="U169" s="122"/>
      <c r="V169" s="117">
        <f t="shared" si="15"/>
        <v>0</v>
      </c>
      <c r="W169" s="101"/>
      <c r="X169" s="119"/>
      <c r="Y169" s="128"/>
      <c r="Z169" s="125" t="s">
        <v>31</v>
      </c>
      <c r="AA169" s="126">
        <v>43900</v>
      </c>
      <c r="AB169" s="204" t="s">
        <v>354</v>
      </c>
    </row>
    <row r="170" ht="18" customHeight="1" spans="2:28">
      <c r="B170" s="96" t="s">
        <v>405</v>
      </c>
      <c r="C170" s="97">
        <v>415594248</v>
      </c>
      <c r="D170" s="97" t="s">
        <v>406</v>
      </c>
      <c r="E170" s="97">
        <v>17038923175</v>
      </c>
      <c r="F170" s="97" t="s">
        <v>27</v>
      </c>
      <c r="G170" s="97">
        <v>1000</v>
      </c>
      <c r="H170" s="97">
        <v>18771691121</v>
      </c>
      <c r="I170" s="97" t="s">
        <v>258</v>
      </c>
      <c r="J170" s="102" t="s">
        <v>103</v>
      </c>
      <c r="K170" s="98" t="s">
        <v>259</v>
      </c>
      <c r="L170" s="96" t="s">
        <v>405</v>
      </c>
      <c r="M170" s="101"/>
      <c r="N170" s="101"/>
      <c r="O170" s="103"/>
      <c r="P170" s="103"/>
      <c r="Q170" s="103"/>
      <c r="R170" s="117">
        <v>10520.44</v>
      </c>
      <c r="S170" s="117">
        <v>10520.44</v>
      </c>
      <c r="T170" s="118"/>
      <c r="U170" s="122"/>
      <c r="V170" s="117">
        <f t="shared" si="15"/>
        <v>0</v>
      </c>
      <c r="W170" s="101"/>
      <c r="X170" s="119"/>
      <c r="Y170" s="128"/>
      <c r="Z170" s="125" t="s">
        <v>31</v>
      </c>
      <c r="AA170" s="126">
        <v>43900</v>
      </c>
      <c r="AB170" s="204" t="s">
        <v>354</v>
      </c>
    </row>
    <row r="171" ht="18" customHeight="1" spans="2:28">
      <c r="B171" s="99" t="s">
        <v>407</v>
      </c>
      <c r="C171" s="97">
        <v>448596140</v>
      </c>
      <c r="D171" s="97" t="s">
        <v>408</v>
      </c>
      <c r="E171" s="97">
        <v>16741725616</v>
      </c>
      <c r="F171" s="97" t="s">
        <v>27</v>
      </c>
      <c r="G171" s="97">
        <v>1000</v>
      </c>
      <c r="H171" s="97">
        <v>18771678907</v>
      </c>
      <c r="I171" s="97" t="s">
        <v>409</v>
      </c>
      <c r="J171" s="132" t="s">
        <v>109</v>
      </c>
      <c r="K171" s="98" t="s">
        <v>410</v>
      </c>
      <c r="L171" s="99" t="s">
        <v>407</v>
      </c>
      <c r="M171" s="101"/>
      <c r="N171" s="101"/>
      <c r="O171" s="103"/>
      <c r="P171" s="103"/>
      <c r="Q171" s="103"/>
      <c r="R171" s="117">
        <v>10325.34</v>
      </c>
      <c r="S171" s="117">
        <v>10325.34</v>
      </c>
      <c r="T171" s="118"/>
      <c r="U171" s="122"/>
      <c r="V171" s="117">
        <f t="shared" si="15"/>
        <v>0</v>
      </c>
      <c r="W171" s="101"/>
      <c r="X171" s="116"/>
      <c r="Y171" s="128"/>
      <c r="Z171" s="125" t="s">
        <v>31</v>
      </c>
      <c r="AA171" s="126">
        <v>43899</v>
      </c>
      <c r="AB171" s="154" t="s">
        <v>354</v>
      </c>
    </row>
    <row r="172" ht="18" customHeight="1" spans="2:28">
      <c r="B172" s="99" t="s">
        <v>411</v>
      </c>
      <c r="C172" s="97">
        <v>512120183</v>
      </c>
      <c r="D172" s="97" t="s">
        <v>412</v>
      </c>
      <c r="E172" s="97">
        <v>16741725617</v>
      </c>
      <c r="F172" s="97" t="s">
        <v>27</v>
      </c>
      <c r="G172" s="97">
        <v>1000</v>
      </c>
      <c r="H172" s="97">
        <v>18771678907</v>
      </c>
      <c r="I172" s="97" t="s">
        <v>409</v>
      </c>
      <c r="J172" s="132" t="s">
        <v>109</v>
      </c>
      <c r="K172" s="98" t="s">
        <v>410</v>
      </c>
      <c r="L172" s="99" t="s">
        <v>411</v>
      </c>
      <c r="M172" s="101"/>
      <c r="N172" s="101"/>
      <c r="O172" s="103"/>
      <c r="P172" s="103"/>
      <c r="Q172" s="103"/>
      <c r="R172" s="117">
        <v>9726.1</v>
      </c>
      <c r="S172" s="117">
        <v>9726.1</v>
      </c>
      <c r="T172" s="118"/>
      <c r="U172" s="122"/>
      <c r="V172" s="117">
        <f t="shared" si="15"/>
        <v>0</v>
      </c>
      <c r="W172" s="101"/>
      <c r="X172" s="116"/>
      <c r="Y172" s="128"/>
      <c r="Z172" s="125" t="s">
        <v>31</v>
      </c>
      <c r="AA172" s="126">
        <v>43899</v>
      </c>
      <c r="AB172" s="154" t="s">
        <v>354</v>
      </c>
    </row>
    <row r="173" ht="18" customHeight="1" spans="2:28">
      <c r="B173" s="96" t="s">
        <v>413</v>
      </c>
      <c r="C173" s="97">
        <v>615453204</v>
      </c>
      <c r="D173" s="97" t="s">
        <v>414</v>
      </c>
      <c r="E173" s="97">
        <v>16741725290</v>
      </c>
      <c r="F173" s="97" t="s">
        <v>27</v>
      </c>
      <c r="G173" s="97">
        <v>1000</v>
      </c>
      <c r="H173" s="97">
        <v>13545445297</v>
      </c>
      <c r="I173" s="97" t="s">
        <v>313</v>
      </c>
      <c r="J173" s="100" t="s">
        <v>29</v>
      </c>
      <c r="K173" s="98" t="s">
        <v>314</v>
      </c>
      <c r="L173" s="96" t="s">
        <v>413</v>
      </c>
      <c r="M173" s="101"/>
      <c r="N173" s="101"/>
      <c r="O173" s="103"/>
      <c r="P173" s="103"/>
      <c r="Q173" s="103"/>
      <c r="R173" s="117">
        <v>10788.75</v>
      </c>
      <c r="S173" s="117">
        <v>10788.75</v>
      </c>
      <c r="T173" s="118"/>
      <c r="U173" s="122"/>
      <c r="V173" s="117">
        <f t="shared" si="15"/>
        <v>0</v>
      </c>
      <c r="W173" s="101"/>
      <c r="X173" s="116"/>
      <c r="Y173" s="128"/>
      <c r="Z173" s="125" t="s">
        <v>31</v>
      </c>
      <c r="AA173" s="126">
        <v>43900</v>
      </c>
      <c r="AB173" s="154" t="s">
        <v>354</v>
      </c>
    </row>
    <row r="174" ht="18" customHeight="1" spans="2:28">
      <c r="B174" s="96" t="s">
        <v>415</v>
      </c>
      <c r="C174" s="98">
        <v>421315704</v>
      </c>
      <c r="D174" s="98" t="s">
        <v>416</v>
      </c>
      <c r="E174" s="97">
        <v>16741725287</v>
      </c>
      <c r="F174" s="97" t="s">
        <v>27</v>
      </c>
      <c r="G174" s="97">
        <v>1000</v>
      </c>
      <c r="H174" s="97">
        <v>13545445297</v>
      </c>
      <c r="I174" s="97" t="s">
        <v>313</v>
      </c>
      <c r="J174" s="100" t="s">
        <v>29</v>
      </c>
      <c r="K174" s="98" t="s">
        <v>314</v>
      </c>
      <c r="L174" s="96" t="s">
        <v>415</v>
      </c>
      <c r="M174" s="101"/>
      <c r="N174" s="101"/>
      <c r="O174" s="103"/>
      <c r="P174" s="103"/>
      <c r="Q174" s="103"/>
      <c r="R174" s="117">
        <v>10030.8</v>
      </c>
      <c r="S174" s="117">
        <v>10030.8</v>
      </c>
      <c r="T174" s="118"/>
      <c r="U174" s="122"/>
      <c r="V174" s="117">
        <f t="shared" si="15"/>
        <v>0</v>
      </c>
      <c r="W174" s="101"/>
      <c r="X174" s="116"/>
      <c r="Y174" s="128"/>
      <c r="Z174" s="125" t="s">
        <v>31</v>
      </c>
      <c r="AA174" s="126">
        <v>43900</v>
      </c>
      <c r="AB174" s="154" t="s">
        <v>354</v>
      </c>
    </row>
    <row r="175" ht="18" customHeight="1" spans="2:28">
      <c r="B175" s="96" t="s">
        <v>417</v>
      </c>
      <c r="C175" s="98">
        <v>474078056</v>
      </c>
      <c r="D175" s="98" t="s">
        <v>418</v>
      </c>
      <c r="E175" s="97">
        <v>16741725267</v>
      </c>
      <c r="F175" s="97" t="s">
        <v>27</v>
      </c>
      <c r="G175" s="97">
        <v>1000</v>
      </c>
      <c r="H175" s="97">
        <v>13545445297</v>
      </c>
      <c r="I175" s="97" t="s">
        <v>313</v>
      </c>
      <c r="J175" s="100" t="s">
        <v>29</v>
      </c>
      <c r="K175" s="98" t="s">
        <v>314</v>
      </c>
      <c r="L175" s="96" t="s">
        <v>417</v>
      </c>
      <c r="M175" s="101"/>
      <c r="N175" s="101"/>
      <c r="O175" s="103"/>
      <c r="P175" s="103"/>
      <c r="Q175" s="103"/>
      <c r="R175" s="117">
        <v>9928.4</v>
      </c>
      <c r="S175" s="117">
        <v>9928.4</v>
      </c>
      <c r="T175" s="118"/>
      <c r="U175" s="122"/>
      <c r="V175" s="117">
        <f t="shared" si="15"/>
        <v>0</v>
      </c>
      <c r="W175" s="101"/>
      <c r="X175" s="116"/>
      <c r="Y175" s="128"/>
      <c r="Z175" s="125" t="s">
        <v>31</v>
      </c>
      <c r="AA175" s="126">
        <v>43900</v>
      </c>
      <c r="AB175" s="154" t="s">
        <v>354</v>
      </c>
    </row>
    <row r="176" ht="18" customHeight="1" spans="2:28">
      <c r="B176" s="96" t="s">
        <v>419</v>
      </c>
      <c r="C176" s="98">
        <v>718799086</v>
      </c>
      <c r="D176" s="98" t="s">
        <v>420</v>
      </c>
      <c r="E176" s="97">
        <v>16741725261</v>
      </c>
      <c r="F176" s="97" t="s">
        <v>27</v>
      </c>
      <c r="G176" s="97">
        <v>1000</v>
      </c>
      <c r="H176" s="97">
        <v>13545445297</v>
      </c>
      <c r="I176" s="97" t="s">
        <v>313</v>
      </c>
      <c r="J176" s="100" t="s">
        <v>29</v>
      </c>
      <c r="K176" s="98" t="s">
        <v>314</v>
      </c>
      <c r="L176" s="96" t="s">
        <v>419</v>
      </c>
      <c r="M176" s="101"/>
      <c r="N176" s="101"/>
      <c r="O176" s="103"/>
      <c r="P176" s="103"/>
      <c r="Q176" s="103"/>
      <c r="R176" s="117">
        <v>9828.27</v>
      </c>
      <c r="S176" s="117">
        <v>9828.27</v>
      </c>
      <c r="T176" s="118"/>
      <c r="U176" s="122"/>
      <c r="V176" s="117">
        <f t="shared" si="15"/>
        <v>0</v>
      </c>
      <c r="W176" s="101"/>
      <c r="X176" s="116"/>
      <c r="Y176" s="128"/>
      <c r="Z176" s="125" t="s">
        <v>31</v>
      </c>
      <c r="AA176" s="126">
        <v>43900</v>
      </c>
      <c r="AB176" s="154" t="s">
        <v>354</v>
      </c>
    </row>
    <row r="177" ht="18" customHeight="1" spans="2:28">
      <c r="B177" s="96" t="s">
        <v>421</v>
      </c>
      <c r="C177" s="98" t="s">
        <v>422</v>
      </c>
      <c r="D177" s="98" t="s">
        <v>423</v>
      </c>
      <c r="E177" s="97">
        <v>16741725260</v>
      </c>
      <c r="F177" s="97" t="s">
        <v>27</v>
      </c>
      <c r="G177" s="97">
        <v>1000</v>
      </c>
      <c r="H177" s="97">
        <v>13545445297</v>
      </c>
      <c r="I177" s="97" t="s">
        <v>313</v>
      </c>
      <c r="J177" s="100" t="s">
        <v>29</v>
      </c>
      <c r="K177" s="98" t="s">
        <v>314</v>
      </c>
      <c r="L177" s="96" t="s">
        <v>421</v>
      </c>
      <c r="M177" s="101"/>
      <c r="N177" s="101"/>
      <c r="O177" s="103"/>
      <c r="P177" s="103"/>
      <c r="Q177" s="103"/>
      <c r="R177" s="117">
        <v>10034.16</v>
      </c>
      <c r="S177" s="117">
        <v>10034.16</v>
      </c>
      <c r="T177" s="118"/>
      <c r="U177" s="122"/>
      <c r="V177" s="117">
        <f t="shared" si="15"/>
        <v>0</v>
      </c>
      <c r="W177" s="101"/>
      <c r="X177" s="116"/>
      <c r="Y177" s="128"/>
      <c r="Z177" s="125" t="s">
        <v>31</v>
      </c>
      <c r="AA177" s="126">
        <v>43900</v>
      </c>
      <c r="AB177" s="154" t="s">
        <v>354</v>
      </c>
    </row>
    <row r="178" ht="18" customHeight="1" spans="2:28">
      <c r="B178" s="96" t="s">
        <v>424</v>
      </c>
      <c r="C178" s="98" t="s">
        <v>425</v>
      </c>
      <c r="D178" s="98" t="s">
        <v>426</v>
      </c>
      <c r="E178" s="97">
        <v>16741725259</v>
      </c>
      <c r="F178" s="97" t="s">
        <v>27</v>
      </c>
      <c r="G178" s="97">
        <v>1000</v>
      </c>
      <c r="H178" s="97">
        <v>13545445297</v>
      </c>
      <c r="I178" s="97" t="s">
        <v>313</v>
      </c>
      <c r="J178" s="100" t="s">
        <v>29</v>
      </c>
      <c r="K178" s="98" t="s">
        <v>314</v>
      </c>
      <c r="L178" s="96" t="s">
        <v>424</v>
      </c>
      <c r="M178" s="101"/>
      <c r="N178" s="101"/>
      <c r="O178" s="103"/>
      <c r="P178" s="103"/>
      <c r="Q178" s="103"/>
      <c r="R178" s="117">
        <v>9928.63</v>
      </c>
      <c r="S178" s="117">
        <v>9928.63</v>
      </c>
      <c r="T178" s="118"/>
      <c r="U178" s="122"/>
      <c r="V178" s="117">
        <f t="shared" si="15"/>
        <v>0</v>
      </c>
      <c r="W178" s="101"/>
      <c r="X178" s="116"/>
      <c r="Y178" s="128"/>
      <c r="Z178" s="125" t="s">
        <v>31</v>
      </c>
      <c r="AA178" s="126">
        <v>43900</v>
      </c>
      <c r="AB178" s="154" t="s">
        <v>354</v>
      </c>
    </row>
    <row r="179" ht="18" customHeight="1" spans="2:28">
      <c r="B179" s="96" t="s">
        <v>427</v>
      </c>
      <c r="C179" s="98">
        <v>182840177</v>
      </c>
      <c r="D179" s="98" t="s">
        <v>428</v>
      </c>
      <c r="E179" s="97">
        <v>16741725280</v>
      </c>
      <c r="F179" s="97" t="s">
        <v>27</v>
      </c>
      <c r="G179" s="97">
        <v>1000</v>
      </c>
      <c r="H179" s="97">
        <v>13545445297</v>
      </c>
      <c r="I179" s="97" t="s">
        <v>313</v>
      </c>
      <c r="J179" s="104" t="s">
        <v>285</v>
      </c>
      <c r="K179" s="98" t="s">
        <v>314</v>
      </c>
      <c r="L179" s="96" t="s">
        <v>427</v>
      </c>
      <c r="M179" s="101"/>
      <c r="N179" s="101"/>
      <c r="O179" s="103"/>
      <c r="P179" s="103"/>
      <c r="Q179" s="103"/>
      <c r="R179" s="117">
        <v>9925.26</v>
      </c>
      <c r="S179" s="117">
        <v>9925.26</v>
      </c>
      <c r="T179" s="118"/>
      <c r="U179" s="122"/>
      <c r="V179" s="117">
        <f t="shared" si="15"/>
        <v>0</v>
      </c>
      <c r="W179" s="101"/>
      <c r="X179" s="116"/>
      <c r="Y179" s="128"/>
      <c r="Z179" s="125" t="s">
        <v>31</v>
      </c>
      <c r="AA179" s="126">
        <v>43900</v>
      </c>
      <c r="AB179" s="154" t="s">
        <v>354</v>
      </c>
    </row>
    <row r="180" ht="18" customHeight="1" spans="2:28">
      <c r="B180" s="96" t="s">
        <v>429</v>
      </c>
      <c r="C180" s="98">
        <v>985771301</v>
      </c>
      <c r="D180" s="98" t="s">
        <v>430</v>
      </c>
      <c r="E180" s="97">
        <v>16741725275</v>
      </c>
      <c r="F180" s="97" t="s">
        <v>27</v>
      </c>
      <c r="G180" s="97">
        <v>1000</v>
      </c>
      <c r="H180" s="97">
        <v>13545445297</v>
      </c>
      <c r="I180" s="97" t="s">
        <v>313</v>
      </c>
      <c r="J180" s="104" t="s">
        <v>285</v>
      </c>
      <c r="K180" s="98" t="s">
        <v>314</v>
      </c>
      <c r="L180" s="96" t="s">
        <v>429</v>
      </c>
      <c r="M180" s="101"/>
      <c r="N180" s="101"/>
      <c r="O180" s="103"/>
      <c r="P180" s="103"/>
      <c r="Q180" s="103"/>
      <c r="R180" s="117">
        <v>10815.36</v>
      </c>
      <c r="S180" s="117">
        <v>10815.36</v>
      </c>
      <c r="T180" s="118"/>
      <c r="U180" s="122"/>
      <c r="V180" s="117">
        <f t="shared" si="15"/>
        <v>0</v>
      </c>
      <c r="W180" s="101"/>
      <c r="X180" s="116"/>
      <c r="Y180" s="128"/>
      <c r="Z180" s="125" t="s">
        <v>31</v>
      </c>
      <c r="AA180" s="126">
        <v>43900</v>
      </c>
      <c r="AB180" s="154" t="s">
        <v>354</v>
      </c>
    </row>
    <row r="181" ht="18" customHeight="1" spans="2:28">
      <c r="B181" s="96" t="s">
        <v>431</v>
      </c>
      <c r="C181" s="98">
        <v>358172890</v>
      </c>
      <c r="D181" s="98" t="s">
        <v>432</v>
      </c>
      <c r="E181" s="97">
        <v>16741725249</v>
      </c>
      <c r="F181" s="97" t="s">
        <v>27</v>
      </c>
      <c r="G181" s="97">
        <v>1000</v>
      </c>
      <c r="H181" s="97">
        <v>13545445297</v>
      </c>
      <c r="I181" s="97" t="s">
        <v>313</v>
      </c>
      <c r="J181" s="104" t="s">
        <v>285</v>
      </c>
      <c r="K181" s="98" t="s">
        <v>314</v>
      </c>
      <c r="L181" s="96" t="s">
        <v>431</v>
      </c>
      <c r="M181" s="101"/>
      <c r="N181" s="101"/>
      <c r="O181" s="103"/>
      <c r="P181" s="103"/>
      <c r="Q181" s="103"/>
      <c r="R181" s="117">
        <v>10386.42</v>
      </c>
      <c r="S181" s="117">
        <v>10386.42</v>
      </c>
      <c r="T181" s="116"/>
      <c r="U181" s="101"/>
      <c r="V181" s="117">
        <f t="shared" si="15"/>
        <v>0</v>
      </c>
      <c r="W181" s="101"/>
      <c r="X181" s="116"/>
      <c r="Y181" s="128"/>
      <c r="Z181" s="125" t="s">
        <v>31</v>
      </c>
      <c r="AA181" s="126">
        <v>43900</v>
      </c>
      <c r="AB181" s="154" t="s">
        <v>354</v>
      </c>
    </row>
    <row r="182" ht="18" customHeight="1" spans="2:28">
      <c r="B182" s="99" t="s">
        <v>433</v>
      </c>
      <c r="C182" s="97">
        <v>959638728</v>
      </c>
      <c r="D182" s="97" t="s">
        <v>434</v>
      </c>
      <c r="E182" s="97">
        <v>17038923049</v>
      </c>
      <c r="F182" s="97" t="s">
        <v>27</v>
      </c>
      <c r="G182" s="97">
        <v>1000</v>
      </c>
      <c r="H182" s="97">
        <v>13545471531</v>
      </c>
      <c r="I182" s="97" t="s">
        <v>293</v>
      </c>
      <c r="J182" s="106" t="s">
        <v>294</v>
      </c>
      <c r="K182" s="98" t="s">
        <v>295</v>
      </c>
      <c r="L182" s="99" t="s">
        <v>433</v>
      </c>
      <c r="M182" s="135"/>
      <c r="N182" s="101"/>
      <c r="O182" s="135"/>
      <c r="P182" s="135"/>
      <c r="Q182" s="135"/>
      <c r="R182" s="103">
        <v>4965.04</v>
      </c>
      <c r="S182" s="135"/>
      <c r="T182" s="118"/>
      <c r="U182" s="136"/>
      <c r="V182" s="103">
        <v>4965.04</v>
      </c>
      <c r="W182" s="101"/>
      <c r="X182" s="98"/>
      <c r="Y182" s="128"/>
      <c r="Z182" s="125" t="s">
        <v>31</v>
      </c>
      <c r="AA182" s="126">
        <v>43899</v>
      </c>
      <c r="AB182" s="87" t="s">
        <v>435</v>
      </c>
    </row>
    <row r="183" ht="18" customHeight="1" spans="2:28">
      <c r="B183" s="99" t="s">
        <v>436</v>
      </c>
      <c r="C183" s="97">
        <v>240503811</v>
      </c>
      <c r="D183" s="97" t="s">
        <v>437</v>
      </c>
      <c r="E183" s="97">
        <v>17038924043</v>
      </c>
      <c r="F183" s="97" t="s">
        <v>27</v>
      </c>
      <c r="G183" s="97">
        <v>1000</v>
      </c>
      <c r="H183" s="97">
        <v>13545471531</v>
      </c>
      <c r="I183" s="97" t="s">
        <v>293</v>
      </c>
      <c r="J183" s="106" t="s">
        <v>294</v>
      </c>
      <c r="K183" s="98" t="s">
        <v>295</v>
      </c>
      <c r="L183" s="99" t="s">
        <v>436</v>
      </c>
      <c r="M183" s="135"/>
      <c r="N183" s="101"/>
      <c r="O183" s="135"/>
      <c r="P183" s="135"/>
      <c r="Q183" s="135"/>
      <c r="R183" s="103">
        <v>5160</v>
      </c>
      <c r="S183" s="135"/>
      <c r="T183" s="118"/>
      <c r="U183" s="136"/>
      <c r="V183" s="103">
        <v>5160</v>
      </c>
      <c r="W183" s="101"/>
      <c r="X183" s="98"/>
      <c r="Y183" s="128"/>
      <c r="Z183" s="125" t="s">
        <v>31</v>
      </c>
      <c r="AA183" s="126">
        <v>43899</v>
      </c>
      <c r="AB183" s="87" t="s">
        <v>435</v>
      </c>
    </row>
    <row r="184" ht="18" customHeight="1" spans="2:28">
      <c r="B184" s="99" t="s">
        <v>438</v>
      </c>
      <c r="C184" s="97">
        <v>530080675</v>
      </c>
      <c r="D184" s="97" t="s">
        <v>439</v>
      </c>
      <c r="E184" s="97">
        <v>17038924028</v>
      </c>
      <c r="F184" s="97" t="s">
        <v>27</v>
      </c>
      <c r="G184" s="97">
        <v>1000</v>
      </c>
      <c r="H184" s="97">
        <v>13545471531</v>
      </c>
      <c r="I184" s="97" t="s">
        <v>293</v>
      </c>
      <c r="J184" s="106" t="s">
        <v>294</v>
      </c>
      <c r="K184" s="98" t="s">
        <v>295</v>
      </c>
      <c r="L184" s="99" t="s">
        <v>438</v>
      </c>
      <c r="M184" s="135"/>
      <c r="N184" s="101"/>
      <c r="O184" s="135"/>
      <c r="P184" s="135"/>
      <c r="Q184" s="135"/>
      <c r="R184" s="103">
        <v>5063.78</v>
      </c>
      <c r="S184" s="135"/>
      <c r="T184" s="118"/>
      <c r="U184" s="136"/>
      <c r="V184" s="103">
        <v>5063.78</v>
      </c>
      <c r="W184" s="101"/>
      <c r="X184" s="98"/>
      <c r="Y184" s="128"/>
      <c r="Z184" s="125" t="s">
        <v>31</v>
      </c>
      <c r="AA184" s="126">
        <v>43899</v>
      </c>
      <c r="AB184" s="87" t="s">
        <v>435</v>
      </c>
    </row>
    <row r="185" ht="18" customHeight="1" spans="2:28">
      <c r="B185" s="99" t="s">
        <v>440</v>
      </c>
      <c r="C185" s="97">
        <v>886393989</v>
      </c>
      <c r="D185" s="97" t="s">
        <v>441</v>
      </c>
      <c r="E185" s="97">
        <v>17038924063</v>
      </c>
      <c r="F185" s="97" t="s">
        <v>27</v>
      </c>
      <c r="G185" s="97">
        <v>1000</v>
      </c>
      <c r="H185" s="97">
        <v>13545471531</v>
      </c>
      <c r="I185" s="97" t="s">
        <v>293</v>
      </c>
      <c r="J185" s="106" t="s">
        <v>294</v>
      </c>
      <c r="K185" s="98" t="s">
        <v>295</v>
      </c>
      <c r="L185" s="99" t="s">
        <v>440</v>
      </c>
      <c r="M185" s="135"/>
      <c r="N185" s="101"/>
      <c r="O185" s="135"/>
      <c r="P185" s="135"/>
      <c r="Q185" s="135"/>
      <c r="R185" s="103">
        <v>5065.78</v>
      </c>
      <c r="S185" s="135"/>
      <c r="T185" s="118"/>
      <c r="U185" s="136"/>
      <c r="V185" s="103">
        <v>5065.78</v>
      </c>
      <c r="W185" s="101"/>
      <c r="X185" s="98"/>
      <c r="Y185" s="128"/>
      <c r="Z185" s="125" t="s">
        <v>31</v>
      </c>
      <c r="AA185" s="126">
        <v>43899</v>
      </c>
      <c r="AB185" s="87" t="s">
        <v>435</v>
      </c>
    </row>
    <row r="186" ht="18" customHeight="1" spans="2:28">
      <c r="B186" s="99" t="s">
        <v>442</v>
      </c>
      <c r="C186" s="97">
        <v>428902585</v>
      </c>
      <c r="D186" s="97" t="s">
        <v>443</v>
      </c>
      <c r="E186" s="97">
        <v>17038923794</v>
      </c>
      <c r="F186" s="97" t="s">
        <v>27</v>
      </c>
      <c r="G186" s="97">
        <v>1000</v>
      </c>
      <c r="H186" s="97">
        <v>13545471531</v>
      </c>
      <c r="I186" s="97" t="s">
        <v>293</v>
      </c>
      <c r="J186" s="106" t="s">
        <v>294</v>
      </c>
      <c r="K186" s="98" t="s">
        <v>295</v>
      </c>
      <c r="L186" s="99" t="s">
        <v>442</v>
      </c>
      <c r="M186" s="135"/>
      <c r="N186" s="101"/>
      <c r="O186" s="135"/>
      <c r="P186" s="135"/>
      <c r="Q186" s="135"/>
      <c r="R186" s="103">
        <v>4962.04</v>
      </c>
      <c r="S186" s="135"/>
      <c r="T186" s="118"/>
      <c r="U186" s="136"/>
      <c r="V186" s="103">
        <v>4962.04</v>
      </c>
      <c r="W186" s="101"/>
      <c r="X186" s="98"/>
      <c r="Y186" s="128"/>
      <c r="Z186" s="125" t="s">
        <v>31</v>
      </c>
      <c r="AA186" s="126">
        <v>43899</v>
      </c>
      <c r="AB186" s="87" t="s">
        <v>435</v>
      </c>
    </row>
    <row r="187" ht="18" customHeight="1" spans="2:28">
      <c r="B187" s="99" t="s">
        <v>444</v>
      </c>
      <c r="C187" s="97">
        <v>171540443</v>
      </c>
      <c r="D187" s="97" t="s">
        <v>445</v>
      </c>
      <c r="E187" s="97">
        <v>17038923546</v>
      </c>
      <c r="F187" s="97" t="s">
        <v>27</v>
      </c>
      <c r="G187" s="97">
        <v>1000</v>
      </c>
      <c r="H187" s="97">
        <v>13545471531</v>
      </c>
      <c r="I187" s="97" t="s">
        <v>293</v>
      </c>
      <c r="J187" s="106" t="s">
        <v>294</v>
      </c>
      <c r="K187" s="98" t="s">
        <v>295</v>
      </c>
      <c r="L187" s="99" t="s">
        <v>444</v>
      </c>
      <c r="M187" s="135"/>
      <c r="N187" s="101"/>
      <c r="O187" s="135"/>
      <c r="P187" s="135"/>
      <c r="Q187" s="135"/>
      <c r="R187" s="103">
        <v>5092.28</v>
      </c>
      <c r="S187" s="135"/>
      <c r="T187" s="116"/>
      <c r="U187" s="135"/>
      <c r="V187" s="103">
        <v>5092.28</v>
      </c>
      <c r="W187" s="101"/>
      <c r="X187" s="98"/>
      <c r="Y187" s="128"/>
      <c r="Z187" s="125" t="s">
        <v>31</v>
      </c>
      <c r="AA187" s="126">
        <v>43899</v>
      </c>
      <c r="AB187" s="87" t="s">
        <v>435</v>
      </c>
    </row>
    <row r="188" ht="18" customHeight="1" spans="2:28">
      <c r="B188" s="99" t="s">
        <v>446</v>
      </c>
      <c r="C188" s="97">
        <v>975685029</v>
      </c>
      <c r="D188" s="97" t="s">
        <v>447</v>
      </c>
      <c r="E188" s="97">
        <v>17038923184</v>
      </c>
      <c r="F188" s="97" t="s">
        <v>27</v>
      </c>
      <c r="G188" s="97">
        <v>1000</v>
      </c>
      <c r="H188" s="97">
        <v>13545471531</v>
      </c>
      <c r="I188" s="97" t="s">
        <v>293</v>
      </c>
      <c r="J188" s="106" t="s">
        <v>294</v>
      </c>
      <c r="K188" s="98" t="s">
        <v>295</v>
      </c>
      <c r="L188" s="99" t="s">
        <v>446</v>
      </c>
      <c r="M188" s="136"/>
      <c r="N188" s="101"/>
      <c r="O188" s="135"/>
      <c r="P188" s="135"/>
      <c r="Q188" s="135"/>
      <c r="R188" s="103">
        <v>10388.58</v>
      </c>
      <c r="S188" s="135"/>
      <c r="T188" s="116"/>
      <c r="U188" s="136"/>
      <c r="V188" s="103">
        <v>10388.58</v>
      </c>
      <c r="W188" s="101"/>
      <c r="X188" s="98"/>
      <c r="Y188" s="128"/>
      <c r="Z188" s="125" t="s">
        <v>31</v>
      </c>
      <c r="AA188" s="126">
        <v>43899</v>
      </c>
      <c r="AB188" s="87" t="s">
        <v>435</v>
      </c>
    </row>
    <row r="189" ht="18" customHeight="1" spans="2:28">
      <c r="B189" s="99" t="s">
        <v>448</v>
      </c>
      <c r="C189" s="97">
        <v>146594633</v>
      </c>
      <c r="D189" s="97" t="s">
        <v>449</v>
      </c>
      <c r="E189" s="97">
        <v>17038923448</v>
      </c>
      <c r="F189" s="97" t="s">
        <v>27</v>
      </c>
      <c r="G189" s="97">
        <v>1000</v>
      </c>
      <c r="H189" s="97">
        <v>13545471531</v>
      </c>
      <c r="I189" s="97" t="s">
        <v>293</v>
      </c>
      <c r="J189" s="106" t="s">
        <v>294</v>
      </c>
      <c r="K189" s="98" t="s">
        <v>295</v>
      </c>
      <c r="L189" s="99" t="s">
        <v>448</v>
      </c>
      <c r="M189" s="135"/>
      <c r="N189" s="101"/>
      <c r="O189" s="135"/>
      <c r="P189" s="135"/>
      <c r="Q189" s="135"/>
      <c r="R189" s="103">
        <v>5066.89</v>
      </c>
      <c r="S189" s="135"/>
      <c r="T189" s="116"/>
      <c r="U189" s="135"/>
      <c r="V189" s="103">
        <v>5066.89</v>
      </c>
      <c r="W189" s="101"/>
      <c r="X189" s="98"/>
      <c r="Y189" s="128"/>
      <c r="Z189" s="125" t="s">
        <v>31</v>
      </c>
      <c r="AA189" s="126">
        <v>43899</v>
      </c>
      <c r="AB189" s="87" t="s">
        <v>435</v>
      </c>
    </row>
    <row r="190" ht="18" customHeight="1" spans="2:28">
      <c r="B190" s="99" t="s">
        <v>450</v>
      </c>
      <c r="C190" s="97">
        <v>932127284</v>
      </c>
      <c r="D190" s="97" t="s">
        <v>451</v>
      </c>
      <c r="E190" s="97">
        <v>17038951539</v>
      </c>
      <c r="F190" s="97" t="s">
        <v>27</v>
      </c>
      <c r="G190" s="97">
        <v>1000</v>
      </c>
      <c r="H190" s="97">
        <v>13545471531</v>
      </c>
      <c r="I190" s="97" t="s">
        <v>293</v>
      </c>
      <c r="J190" s="106" t="s">
        <v>294</v>
      </c>
      <c r="K190" s="98" t="s">
        <v>295</v>
      </c>
      <c r="L190" s="99" t="s">
        <v>450</v>
      </c>
      <c r="M190" s="135"/>
      <c r="N190" s="101"/>
      <c r="O190" s="135"/>
      <c r="P190" s="135"/>
      <c r="Q190" s="135"/>
      <c r="R190" s="103">
        <v>5260.64</v>
      </c>
      <c r="S190" s="135"/>
      <c r="T190" s="118"/>
      <c r="U190" s="136"/>
      <c r="V190" s="103">
        <v>5260.64</v>
      </c>
      <c r="W190" s="101"/>
      <c r="X190" s="98"/>
      <c r="Y190" s="128"/>
      <c r="Z190" s="125" t="s">
        <v>31</v>
      </c>
      <c r="AA190" s="126">
        <v>43900</v>
      </c>
      <c r="AB190" s="87" t="s">
        <v>435</v>
      </c>
    </row>
    <row r="191" ht="18" customHeight="1" spans="2:28">
      <c r="B191" s="99" t="s">
        <v>452</v>
      </c>
      <c r="C191" s="97">
        <v>674402791</v>
      </c>
      <c r="D191" s="97" t="s">
        <v>453</v>
      </c>
      <c r="E191" s="97">
        <v>17038923459</v>
      </c>
      <c r="F191" s="97" t="s">
        <v>27</v>
      </c>
      <c r="G191" s="97">
        <v>1000</v>
      </c>
      <c r="H191" s="97">
        <v>13545471531</v>
      </c>
      <c r="I191" s="97" t="s">
        <v>293</v>
      </c>
      <c r="J191" s="106" t="s">
        <v>294</v>
      </c>
      <c r="K191" s="98" t="s">
        <v>295</v>
      </c>
      <c r="L191" s="99" t="s">
        <v>452</v>
      </c>
      <c r="M191" s="135"/>
      <c r="N191" s="101"/>
      <c r="O191" s="135"/>
      <c r="P191" s="135"/>
      <c r="Q191" s="135"/>
      <c r="R191" s="103">
        <v>5064.63</v>
      </c>
      <c r="S191" s="135"/>
      <c r="T191" s="116"/>
      <c r="U191" s="135"/>
      <c r="V191" s="103">
        <v>5064.63</v>
      </c>
      <c r="W191" s="101"/>
      <c r="X191" s="98"/>
      <c r="Y191" s="128"/>
      <c r="Z191" s="125" t="s">
        <v>31</v>
      </c>
      <c r="AA191" s="126">
        <v>43900</v>
      </c>
      <c r="AB191" s="87" t="s">
        <v>435</v>
      </c>
    </row>
    <row r="192" ht="18" customHeight="1" spans="2:28">
      <c r="B192" s="99" t="s">
        <v>454</v>
      </c>
      <c r="C192" s="97">
        <v>233058672</v>
      </c>
      <c r="D192" s="97" t="s">
        <v>455</v>
      </c>
      <c r="E192" s="97">
        <v>17038923536</v>
      </c>
      <c r="F192" s="97" t="s">
        <v>27</v>
      </c>
      <c r="G192" s="97">
        <v>1000</v>
      </c>
      <c r="H192" s="97">
        <v>13545471531</v>
      </c>
      <c r="I192" s="97" t="s">
        <v>293</v>
      </c>
      <c r="J192" s="106" t="s">
        <v>294</v>
      </c>
      <c r="K192" s="98" t="s">
        <v>295</v>
      </c>
      <c r="L192" s="99" t="s">
        <v>454</v>
      </c>
      <c r="M192" s="135"/>
      <c r="N192" s="101"/>
      <c r="O192" s="135"/>
      <c r="P192" s="135"/>
      <c r="Q192" s="135"/>
      <c r="R192" s="103">
        <v>4965.8</v>
      </c>
      <c r="S192" s="135"/>
      <c r="T192" s="118"/>
      <c r="U192" s="136"/>
      <c r="V192" s="103">
        <v>4965.8</v>
      </c>
      <c r="W192" s="101"/>
      <c r="X192" s="98"/>
      <c r="Y192" s="128"/>
      <c r="Z192" s="125" t="s">
        <v>31</v>
      </c>
      <c r="AA192" s="126">
        <v>43900</v>
      </c>
      <c r="AB192" s="87" t="s">
        <v>435</v>
      </c>
    </row>
    <row r="193" ht="18" customHeight="1" spans="2:28">
      <c r="B193" s="99" t="s">
        <v>456</v>
      </c>
      <c r="C193" s="97">
        <v>995432885</v>
      </c>
      <c r="D193" s="97" t="s">
        <v>457</v>
      </c>
      <c r="E193" s="97">
        <v>17038924040</v>
      </c>
      <c r="F193" s="97" t="s">
        <v>27</v>
      </c>
      <c r="G193" s="97">
        <v>1000</v>
      </c>
      <c r="H193" s="97">
        <v>13545471531</v>
      </c>
      <c r="I193" s="97" t="s">
        <v>293</v>
      </c>
      <c r="J193" s="106" t="s">
        <v>294</v>
      </c>
      <c r="K193" s="98" t="s">
        <v>295</v>
      </c>
      <c r="L193" s="99" t="s">
        <v>456</v>
      </c>
      <c r="M193" s="135"/>
      <c r="N193" s="101"/>
      <c r="O193" s="135"/>
      <c r="P193" s="135"/>
      <c r="Q193" s="135"/>
      <c r="R193" s="103">
        <v>4966.2</v>
      </c>
      <c r="S193" s="135"/>
      <c r="T193" s="118"/>
      <c r="U193" s="136"/>
      <c r="V193" s="103">
        <v>4966.2</v>
      </c>
      <c r="W193" s="101"/>
      <c r="X193" s="98"/>
      <c r="Y193" s="128"/>
      <c r="Z193" s="125" t="s">
        <v>31</v>
      </c>
      <c r="AA193" s="126">
        <v>43900</v>
      </c>
      <c r="AB193" s="87" t="s">
        <v>435</v>
      </c>
    </row>
    <row r="194" ht="18" customHeight="1" spans="2:28">
      <c r="B194" s="99" t="s">
        <v>458</v>
      </c>
      <c r="C194" s="97">
        <v>570234421</v>
      </c>
      <c r="D194" s="97" t="s">
        <v>459</v>
      </c>
      <c r="E194" s="97">
        <v>17038924027</v>
      </c>
      <c r="F194" s="97" t="s">
        <v>27</v>
      </c>
      <c r="G194" s="97">
        <v>1000</v>
      </c>
      <c r="H194" s="97">
        <v>13545471531</v>
      </c>
      <c r="I194" s="97" t="s">
        <v>293</v>
      </c>
      <c r="J194" s="106" t="s">
        <v>294</v>
      </c>
      <c r="K194" s="98" t="s">
        <v>295</v>
      </c>
      <c r="L194" s="99" t="s">
        <v>458</v>
      </c>
      <c r="M194" s="135"/>
      <c r="N194" s="101"/>
      <c r="O194" s="135"/>
      <c r="P194" s="135"/>
      <c r="Q194" s="135"/>
      <c r="R194" s="103">
        <v>9434.11</v>
      </c>
      <c r="S194" s="135"/>
      <c r="T194" s="116"/>
      <c r="U194" s="135"/>
      <c r="V194" s="103">
        <v>9434.11</v>
      </c>
      <c r="W194" s="101"/>
      <c r="X194" s="121"/>
      <c r="Y194" s="128"/>
      <c r="Z194" s="125" t="s">
        <v>31</v>
      </c>
      <c r="AA194" s="126">
        <v>43900</v>
      </c>
      <c r="AB194" s="87" t="s">
        <v>435</v>
      </c>
    </row>
    <row r="195" ht="18" customHeight="1" spans="2:28">
      <c r="B195" s="99" t="s">
        <v>460</v>
      </c>
      <c r="C195" s="97">
        <v>152002129</v>
      </c>
      <c r="D195" s="97" t="s">
        <v>461</v>
      </c>
      <c r="E195" s="97">
        <v>17038923084</v>
      </c>
      <c r="F195" s="97" t="s">
        <v>27</v>
      </c>
      <c r="G195" s="97">
        <v>1000</v>
      </c>
      <c r="H195" s="97">
        <v>13545471531</v>
      </c>
      <c r="I195" s="97" t="s">
        <v>293</v>
      </c>
      <c r="J195" s="106" t="s">
        <v>294</v>
      </c>
      <c r="K195" s="98" t="s">
        <v>295</v>
      </c>
      <c r="L195" s="99" t="s">
        <v>460</v>
      </c>
      <c r="M195" s="135"/>
      <c r="N195" s="101"/>
      <c r="O195" s="135"/>
      <c r="P195" s="135"/>
      <c r="Q195" s="135"/>
      <c r="R195" s="103">
        <v>5065.92</v>
      </c>
      <c r="S195" s="135"/>
      <c r="T195" s="118"/>
      <c r="U195" s="136"/>
      <c r="V195" s="103">
        <v>5065.92</v>
      </c>
      <c r="W195" s="101"/>
      <c r="X195" s="98"/>
      <c r="Y195" s="128"/>
      <c r="Z195" s="125" t="s">
        <v>31</v>
      </c>
      <c r="AA195" s="126">
        <v>43900</v>
      </c>
      <c r="AB195" s="87" t="s">
        <v>435</v>
      </c>
    </row>
    <row r="196" ht="18" customHeight="1" spans="2:28">
      <c r="B196" s="99" t="s">
        <v>462</v>
      </c>
      <c r="C196" s="97">
        <v>282145050</v>
      </c>
      <c r="D196" s="97" t="s">
        <v>463</v>
      </c>
      <c r="E196" s="97">
        <v>17038924140</v>
      </c>
      <c r="F196" s="97" t="s">
        <v>27</v>
      </c>
      <c r="G196" s="97">
        <v>1000</v>
      </c>
      <c r="H196" s="97">
        <v>13545471531</v>
      </c>
      <c r="I196" s="97" t="s">
        <v>293</v>
      </c>
      <c r="J196" s="106" t="s">
        <v>294</v>
      </c>
      <c r="K196" s="98" t="s">
        <v>295</v>
      </c>
      <c r="L196" s="99" t="s">
        <v>462</v>
      </c>
      <c r="M196" s="136"/>
      <c r="N196" s="101"/>
      <c r="O196" s="135"/>
      <c r="P196" s="135"/>
      <c r="Q196" s="135"/>
      <c r="R196" s="103">
        <v>9429.14</v>
      </c>
      <c r="S196" s="135"/>
      <c r="T196" s="116"/>
      <c r="U196" s="136"/>
      <c r="V196" s="103">
        <v>9429.14</v>
      </c>
      <c r="W196" s="101"/>
      <c r="X196" s="98"/>
      <c r="Y196" s="128"/>
      <c r="Z196" s="125" t="s">
        <v>31</v>
      </c>
      <c r="AA196" s="126">
        <v>43900</v>
      </c>
      <c r="AB196" s="87" t="s">
        <v>435</v>
      </c>
    </row>
    <row r="197" ht="18" customHeight="1" spans="2:28">
      <c r="B197" s="99" t="s">
        <v>464</v>
      </c>
      <c r="C197" s="97">
        <v>475806460</v>
      </c>
      <c r="D197" s="97" t="s">
        <v>465</v>
      </c>
      <c r="E197" s="97">
        <v>17038923804</v>
      </c>
      <c r="F197" s="97" t="s">
        <v>27</v>
      </c>
      <c r="G197" s="97">
        <v>1000</v>
      </c>
      <c r="H197" s="97">
        <v>13545471531</v>
      </c>
      <c r="I197" s="97" t="s">
        <v>293</v>
      </c>
      <c r="J197" s="106" t="s">
        <v>294</v>
      </c>
      <c r="K197" s="98" t="s">
        <v>295</v>
      </c>
      <c r="L197" s="99" t="s">
        <v>464</v>
      </c>
      <c r="M197" s="135"/>
      <c r="N197" s="101"/>
      <c r="O197" s="135"/>
      <c r="P197" s="135"/>
      <c r="Q197" s="135"/>
      <c r="R197" s="103">
        <v>8045.44</v>
      </c>
      <c r="S197" s="135"/>
      <c r="T197" s="118"/>
      <c r="U197" s="136"/>
      <c r="V197" s="103">
        <v>8045.44</v>
      </c>
      <c r="W197" s="101"/>
      <c r="X197" s="98"/>
      <c r="Y197" s="128"/>
      <c r="Z197" s="125" t="s">
        <v>31</v>
      </c>
      <c r="AA197" s="126">
        <v>43900</v>
      </c>
      <c r="AB197" s="87" t="s">
        <v>435</v>
      </c>
    </row>
    <row r="198" ht="18" customHeight="1" spans="2:28">
      <c r="B198" s="99" t="s">
        <v>466</v>
      </c>
      <c r="C198" s="97">
        <v>677993004</v>
      </c>
      <c r="D198" s="97" t="s">
        <v>467</v>
      </c>
      <c r="E198" s="97">
        <v>17038923086</v>
      </c>
      <c r="F198" s="97" t="s">
        <v>27</v>
      </c>
      <c r="G198" s="97">
        <v>1000</v>
      </c>
      <c r="H198" s="97">
        <v>13545471531</v>
      </c>
      <c r="I198" s="97" t="s">
        <v>293</v>
      </c>
      <c r="J198" s="106" t="s">
        <v>294</v>
      </c>
      <c r="K198" s="98" t="s">
        <v>295</v>
      </c>
      <c r="L198" s="99" t="s">
        <v>466</v>
      </c>
      <c r="M198" s="135"/>
      <c r="N198" s="101"/>
      <c r="O198" s="135"/>
      <c r="P198" s="135"/>
      <c r="Q198" s="135"/>
      <c r="R198" s="103">
        <v>4962.27</v>
      </c>
      <c r="S198" s="135"/>
      <c r="T198" s="116"/>
      <c r="U198" s="135"/>
      <c r="V198" s="103">
        <v>4962.27</v>
      </c>
      <c r="W198" s="101"/>
      <c r="X198" s="98"/>
      <c r="Y198" s="128"/>
      <c r="Z198" s="125" t="s">
        <v>31</v>
      </c>
      <c r="AA198" s="126">
        <v>43900</v>
      </c>
      <c r="AB198" s="87" t="s">
        <v>435</v>
      </c>
    </row>
    <row r="199" ht="18" customHeight="1" spans="2:28">
      <c r="B199" s="99" t="s">
        <v>468</v>
      </c>
      <c r="C199" s="97">
        <v>545895783</v>
      </c>
      <c r="D199" s="97" t="s">
        <v>469</v>
      </c>
      <c r="E199" s="97">
        <v>17038951586</v>
      </c>
      <c r="F199" s="97" t="s">
        <v>27</v>
      </c>
      <c r="G199" s="97">
        <v>1000</v>
      </c>
      <c r="H199" s="97">
        <v>13545471531</v>
      </c>
      <c r="I199" s="97" t="s">
        <v>293</v>
      </c>
      <c r="J199" s="106" t="s">
        <v>294</v>
      </c>
      <c r="K199" s="98" t="s">
        <v>295</v>
      </c>
      <c r="L199" s="99" t="s">
        <v>468</v>
      </c>
      <c r="M199" s="135"/>
      <c r="N199" s="101"/>
      <c r="O199" s="135"/>
      <c r="P199" s="135"/>
      <c r="Q199" s="135"/>
      <c r="R199" s="103">
        <v>4963.73</v>
      </c>
      <c r="S199" s="135"/>
      <c r="T199" s="118"/>
      <c r="U199" s="136"/>
      <c r="V199" s="103">
        <v>4963.73</v>
      </c>
      <c r="W199" s="101"/>
      <c r="X199" s="98"/>
      <c r="Y199" s="128"/>
      <c r="Z199" s="125" t="s">
        <v>31</v>
      </c>
      <c r="AA199" s="126">
        <v>43900</v>
      </c>
      <c r="AB199" s="87" t="s">
        <v>435</v>
      </c>
    </row>
    <row r="200" ht="18" customHeight="1" spans="2:28">
      <c r="B200" s="99" t="s">
        <v>470</v>
      </c>
      <c r="C200" s="97">
        <v>694231992</v>
      </c>
      <c r="D200" s="97" t="s">
        <v>471</v>
      </c>
      <c r="E200" s="97">
        <v>17038923179</v>
      </c>
      <c r="F200" s="97" t="s">
        <v>27</v>
      </c>
      <c r="G200" s="97">
        <v>1000</v>
      </c>
      <c r="H200" s="97">
        <v>13545471531</v>
      </c>
      <c r="I200" s="97" t="s">
        <v>293</v>
      </c>
      <c r="J200" s="106" t="s">
        <v>294</v>
      </c>
      <c r="K200" s="98" t="s">
        <v>295</v>
      </c>
      <c r="L200" s="99" t="s">
        <v>470</v>
      </c>
      <c r="M200" s="135"/>
      <c r="N200" s="101"/>
      <c r="O200" s="135"/>
      <c r="P200" s="135"/>
      <c r="Q200" s="135"/>
      <c r="R200" s="103">
        <v>5657.38</v>
      </c>
      <c r="S200" s="135"/>
      <c r="T200" s="118"/>
      <c r="U200" s="136"/>
      <c r="V200" s="103">
        <v>5657.38</v>
      </c>
      <c r="W200" s="101"/>
      <c r="X200" s="98"/>
      <c r="Y200" s="128"/>
      <c r="Z200" s="125" t="s">
        <v>31</v>
      </c>
      <c r="AA200" s="126">
        <v>43900</v>
      </c>
      <c r="AB200" s="87" t="s">
        <v>435</v>
      </c>
    </row>
    <row r="201" ht="18" customHeight="1" spans="2:28">
      <c r="B201" s="99" t="s">
        <v>472</v>
      </c>
      <c r="C201" s="97">
        <v>681882897</v>
      </c>
      <c r="D201" s="97" t="s">
        <v>473</v>
      </c>
      <c r="E201" s="97">
        <v>17038924120</v>
      </c>
      <c r="F201" s="97" t="s">
        <v>27</v>
      </c>
      <c r="G201" s="97">
        <v>1000</v>
      </c>
      <c r="H201" s="97">
        <v>13545471531</v>
      </c>
      <c r="I201" s="97" t="s">
        <v>293</v>
      </c>
      <c r="J201" s="106" t="s">
        <v>294</v>
      </c>
      <c r="K201" s="98" t="s">
        <v>295</v>
      </c>
      <c r="L201" s="99" t="s">
        <v>472</v>
      </c>
      <c r="M201" s="135"/>
      <c r="N201" s="101"/>
      <c r="O201" s="135"/>
      <c r="P201" s="135"/>
      <c r="Q201" s="135"/>
      <c r="R201" s="103">
        <v>10026.92</v>
      </c>
      <c r="S201" s="135"/>
      <c r="T201" s="116"/>
      <c r="U201" s="135"/>
      <c r="V201" s="103">
        <v>10026.92</v>
      </c>
      <c r="W201" s="101"/>
      <c r="X201" s="121"/>
      <c r="Y201" s="128"/>
      <c r="Z201" s="125" t="s">
        <v>31</v>
      </c>
      <c r="AA201" s="126">
        <v>43900</v>
      </c>
      <c r="AB201" s="87" t="s">
        <v>435</v>
      </c>
    </row>
    <row r="202" ht="18" customHeight="1" spans="2:28">
      <c r="B202" s="99" t="s">
        <v>474</v>
      </c>
      <c r="C202" s="97">
        <v>501459074</v>
      </c>
      <c r="D202" s="97" t="s">
        <v>475</v>
      </c>
      <c r="E202" s="97">
        <v>17038923541</v>
      </c>
      <c r="F202" s="97" t="s">
        <v>27</v>
      </c>
      <c r="G202" s="97">
        <v>1000</v>
      </c>
      <c r="H202" s="97">
        <v>13545471531</v>
      </c>
      <c r="I202" s="97" t="s">
        <v>293</v>
      </c>
      <c r="J202" s="106" t="s">
        <v>294</v>
      </c>
      <c r="K202" s="98" t="s">
        <v>295</v>
      </c>
      <c r="L202" s="99" t="s">
        <v>474</v>
      </c>
      <c r="M202" s="135"/>
      <c r="N202" s="101"/>
      <c r="O202" s="135"/>
      <c r="P202" s="135"/>
      <c r="Q202" s="135"/>
      <c r="R202" s="103">
        <v>5063.71</v>
      </c>
      <c r="S202" s="135"/>
      <c r="T202" s="118"/>
      <c r="U202" s="136"/>
      <c r="V202" s="103">
        <v>5063.71</v>
      </c>
      <c r="W202" s="101"/>
      <c r="X202" s="98"/>
      <c r="Y202" s="128"/>
      <c r="Z202" s="125" t="s">
        <v>31</v>
      </c>
      <c r="AA202" s="126">
        <v>43900</v>
      </c>
      <c r="AB202" s="87" t="s">
        <v>435</v>
      </c>
    </row>
    <row r="203" ht="18" customHeight="1" spans="2:28">
      <c r="B203" s="99" t="s">
        <v>476</v>
      </c>
      <c r="C203" s="97">
        <v>247631504</v>
      </c>
      <c r="D203" s="97" t="s">
        <v>477</v>
      </c>
      <c r="E203" s="97">
        <v>17038923504</v>
      </c>
      <c r="F203" s="97" t="s">
        <v>27</v>
      </c>
      <c r="G203" s="97">
        <v>1000</v>
      </c>
      <c r="H203" s="97">
        <v>13545471531</v>
      </c>
      <c r="I203" s="97" t="s">
        <v>293</v>
      </c>
      <c r="J203" s="106" t="s">
        <v>294</v>
      </c>
      <c r="K203" s="98" t="s">
        <v>295</v>
      </c>
      <c r="L203" s="99" t="s">
        <v>476</v>
      </c>
      <c r="M203" s="135"/>
      <c r="N203" s="101"/>
      <c r="O203" s="135"/>
      <c r="P203" s="135"/>
      <c r="Q203" s="135"/>
      <c r="R203" s="103">
        <v>4863.49</v>
      </c>
      <c r="S203" s="135"/>
      <c r="T203" s="118"/>
      <c r="U203" s="136"/>
      <c r="V203" s="103">
        <v>4863.49</v>
      </c>
      <c r="W203" s="101"/>
      <c r="X203" s="98"/>
      <c r="Y203" s="128"/>
      <c r="Z203" s="125" t="s">
        <v>31</v>
      </c>
      <c r="AA203" s="126">
        <v>43900</v>
      </c>
      <c r="AB203" s="87" t="s">
        <v>435</v>
      </c>
    </row>
    <row r="204" ht="18" customHeight="1" spans="2:28">
      <c r="B204" s="99" t="s">
        <v>478</v>
      </c>
      <c r="C204" s="97">
        <v>853133835</v>
      </c>
      <c r="D204" s="97" t="s">
        <v>479</v>
      </c>
      <c r="E204" s="97">
        <v>17038924069</v>
      </c>
      <c r="F204" s="97" t="s">
        <v>27</v>
      </c>
      <c r="G204" s="97">
        <v>1000</v>
      </c>
      <c r="H204" s="97">
        <v>13545471531</v>
      </c>
      <c r="I204" s="97" t="s">
        <v>293</v>
      </c>
      <c r="J204" s="106" t="s">
        <v>294</v>
      </c>
      <c r="K204" s="98" t="s">
        <v>295</v>
      </c>
      <c r="L204" s="99" t="s">
        <v>478</v>
      </c>
      <c r="M204" s="135"/>
      <c r="N204" s="101"/>
      <c r="O204" s="135"/>
      <c r="P204" s="135"/>
      <c r="Q204" s="135"/>
      <c r="R204" s="103">
        <v>5064.25</v>
      </c>
      <c r="S204" s="135"/>
      <c r="T204" s="118"/>
      <c r="U204" s="136"/>
      <c r="V204" s="103">
        <v>5064.25</v>
      </c>
      <c r="W204" s="101"/>
      <c r="X204" s="98"/>
      <c r="Y204" s="128"/>
      <c r="Z204" s="125" t="s">
        <v>31</v>
      </c>
      <c r="AA204" s="126">
        <v>43900</v>
      </c>
      <c r="AB204" s="87" t="s">
        <v>435</v>
      </c>
    </row>
    <row r="205" ht="18" customHeight="1" spans="2:28">
      <c r="B205" s="99" t="s">
        <v>480</v>
      </c>
      <c r="C205" s="97">
        <v>674809405</v>
      </c>
      <c r="D205" s="97" t="s">
        <v>481</v>
      </c>
      <c r="E205" s="97">
        <v>17038923646</v>
      </c>
      <c r="F205" s="97" t="s">
        <v>27</v>
      </c>
      <c r="G205" s="97">
        <v>1000</v>
      </c>
      <c r="H205" s="97">
        <v>13545471531</v>
      </c>
      <c r="I205" s="97" t="s">
        <v>293</v>
      </c>
      <c r="J205" s="106" t="s">
        <v>294</v>
      </c>
      <c r="K205" s="98" t="s">
        <v>295</v>
      </c>
      <c r="L205" s="99" t="s">
        <v>480</v>
      </c>
      <c r="M205" s="135"/>
      <c r="N205" s="101"/>
      <c r="O205" s="135"/>
      <c r="P205" s="135"/>
      <c r="Q205" s="135"/>
      <c r="R205" s="103">
        <v>5065.26</v>
      </c>
      <c r="S205" s="135"/>
      <c r="T205" s="116"/>
      <c r="U205" s="135"/>
      <c r="V205" s="103">
        <v>5065.26</v>
      </c>
      <c r="W205" s="101"/>
      <c r="X205" s="98"/>
      <c r="Y205" s="128"/>
      <c r="Z205" s="125" t="s">
        <v>31</v>
      </c>
      <c r="AA205" s="126">
        <v>43900</v>
      </c>
      <c r="AB205" s="87" t="s">
        <v>435</v>
      </c>
    </row>
    <row r="206" ht="18" customHeight="1" spans="2:28">
      <c r="B206" s="99" t="s">
        <v>482</v>
      </c>
      <c r="C206" s="97">
        <v>324007276</v>
      </c>
      <c r="D206" s="97" t="s">
        <v>483</v>
      </c>
      <c r="E206" s="97">
        <v>17038923214</v>
      </c>
      <c r="F206" s="97" t="s">
        <v>27</v>
      </c>
      <c r="G206" s="97">
        <v>1000</v>
      </c>
      <c r="H206" s="97">
        <v>13545471531</v>
      </c>
      <c r="I206" s="97" t="s">
        <v>293</v>
      </c>
      <c r="J206" s="106" t="s">
        <v>294</v>
      </c>
      <c r="K206" s="98" t="s">
        <v>295</v>
      </c>
      <c r="L206" s="99" t="s">
        <v>482</v>
      </c>
      <c r="M206" s="135"/>
      <c r="N206" s="101"/>
      <c r="O206" s="135"/>
      <c r="P206" s="135"/>
      <c r="Q206" s="135"/>
      <c r="R206" s="103">
        <v>5066.78</v>
      </c>
      <c r="S206" s="135"/>
      <c r="T206" s="116"/>
      <c r="U206" s="135"/>
      <c r="V206" s="103">
        <v>5066.78</v>
      </c>
      <c r="W206" s="101"/>
      <c r="X206" s="98"/>
      <c r="Y206" s="128"/>
      <c r="Z206" s="125" t="s">
        <v>31</v>
      </c>
      <c r="AA206" s="126">
        <v>43900</v>
      </c>
      <c r="AB206" s="87" t="s">
        <v>435</v>
      </c>
    </row>
    <row r="207" ht="18" customHeight="1" spans="2:28">
      <c r="B207" s="96" t="s">
        <v>484</v>
      </c>
      <c r="C207" s="97">
        <v>496446224</v>
      </c>
      <c r="D207" s="97" t="s">
        <v>485</v>
      </c>
      <c r="E207" s="97">
        <v>16572872926</v>
      </c>
      <c r="F207" s="97" t="s">
        <v>27</v>
      </c>
      <c r="G207" s="97">
        <v>1000</v>
      </c>
      <c r="H207" s="97">
        <v>16602049418</v>
      </c>
      <c r="I207" s="97" t="s">
        <v>377</v>
      </c>
      <c r="J207" s="132" t="s">
        <v>109</v>
      </c>
      <c r="K207" s="98" t="s">
        <v>378</v>
      </c>
      <c r="L207" s="96" t="s">
        <v>484</v>
      </c>
      <c r="M207" s="101"/>
      <c r="N207" s="101"/>
      <c r="O207" s="101"/>
      <c r="P207" s="101"/>
      <c r="Q207" s="101"/>
      <c r="R207" s="103">
        <v>6751.95</v>
      </c>
      <c r="S207" s="101"/>
      <c r="T207" s="116"/>
      <c r="U207" s="101"/>
      <c r="V207" s="103">
        <v>6751.95</v>
      </c>
      <c r="W207" s="101"/>
      <c r="X207" s="116"/>
      <c r="Y207" s="128"/>
      <c r="Z207" s="125" t="s">
        <v>31</v>
      </c>
      <c r="AA207" s="126">
        <v>43902</v>
      </c>
      <c r="AB207" s="87" t="s">
        <v>435</v>
      </c>
    </row>
    <row r="208" ht="18" customHeight="1" spans="2:28">
      <c r="B208" s="96" t="s">
        <v>486</v>
      </c>
      <c r="C208" s="97">
        <v>242513353</v>
      </c>
      <c r="D208" s="97" t="s">
        <v>487</v>
      </c>
      <c r="E208" s="97">
        <v>16572877616</v>
      </c>
      <c r="F208" s="97" t="s">
        <v>27</v>
      </c>
      <c r="G208" s="97">
        <v>1000</v>
      </c>
      <c r="H208" s="97">
        <v>16602049418</v>
      </c>
      <c r="I208" s="97" t="s">
        <v>377</v>
      </c>
      <c r="J208" s="132" t="s">
        <v>109</v>
      </c>
      <c r="K208" s="98" t="s">
        <v>378</v>
      </c>
      <c r="L208" s="96" t="s">
        <v>486</v>
      </c>
      <c r="M208" s="101"/>
      <c r="N208" s="101"/>
      <c r="O208" s="101"/>
      <c r="P208" s="101"/>
      <c r="Q208" s="101"/>
      <c r="R208" s="103">
        <v>5456.91</v>
      </c>
      <c r="S208" s="101"/>
      <c r="T208" s="116"/>
      <c r="U208" s="101"/>
      <c r="V208" s="103">
        <v>5456.91</v>
      </c>
      <c r="W208" s="101"/>
      <c r="X208" s="116"/>
      <c r="Y208" s="128"/>
      <c r="Z208" s="125" t="s">
        <v>31</v>
      </c>
      <c r="AA208" s="126">
        <v>43902</v>
      </c>
      <c r="AB208" s="87" t="s">
        <v>435</v>
      </c>
    </row>
    <row r="209" ht="18" customHeight="1" spans="2:28">
      <c r="B209" s="96" t="s">
        <v>488</v>
      </c>
      <c r="C209" s="97">
        <v>638596796</v>
      </c>
      <c r="D209" s="97" t="s">
        <v>489</v>
      </c>
      <c r="E209" s="97">
        <v>16572879513</v>
      </c>
      <c r="F209" s="97" t="s">
        <v>27</v>
      </c>
      <c r="G209" s="97">
        <v>1000</v>
      </c>
      <c r="H209" s="97">
        <v>16602049418</v>
      </c>
      <c r="I209" s="97" t="s">
        <v>377</v>
      </c>
      <c r="J209" s="132" t="s">
        <v>109</v>
      </c>
      <c r="K209" s="98" t="s">
        <v>378</v>
      </c>
      <c r="L209" s="96" t="s">
        <v>488</v>
      </c>
      <c r="M209" s="101"/>
      <c r="N209" s="101"/>
      <c r="O209" s="101"/>
      <c r="P209" s="101"/>
      <c r="Q209" s="101"/>
      <c r="R209" s="103">
        <v>6152.47</v>
      </c>
      <c r="S209" s="101"/>
      <c r="T209" s="116"/>
      <c r="U209" s="101"/>
      <c r="V209" s="103">
        <v>6152.47</v>
      </c>
      <c r="W209" s="101"/>
      <c r="X209" s="116"/>
      <c r="Y209" s="128"/>
      <c r="Z209" s="125" t="s">
        <v>31</v>
      </c>
      <c r="AA209" s="126">
        <v>43902</v>
      </c>
      <c r="AB209" s="87" t="s">
        <v>435</v>
      </c>
    </row>
    <row r="210" ht="18" customHeight="1" spans="2:28">
      <c r="B210" s="96" t="s">
        <v>490</v>
      </c>
      <c r="C210" s="97">
        <v>843297059</v>
      </c>
      <c r="D210" s="97" t="s">
        <v>491</v>
      </c>
      <c r="E210" s="97">
        <v>16572877630</v>
      </c>
      <c r="F210" s="97" t="s">
        <v>27</v>
      </c>
      <c r="G210" s="97">
        <v>1000</v>
      </c>
      <c r="H210" s="97">
        <v>17520439418</v>
      </c>
      <c r="I210" s="97" t="s">
        <v>377</v>
      </c>
      <c r="J210" s="104" t="s">
        <v>285</v>
      </c>
      <c r="K210" s="98" t="s">
        <v>378</v>
      </c>
      <c r="L210" s="96" t="s">
        <v>490</v>
      </c>
      <c r="M210" s="101"/>
      <c r="N210" s="101"/>
      <c r="O210" s="101"/>
      <c r="P210" s="101"/>
      <c r="Q210" s="101"/>
      <c r="R210" s="103">
        <v>4965.74</v>
      </c>
      <c r="S210" s="101"/>
      <c r="T210" s="116"/>
      <c r="U210" s="101"/>
      <c r="V210" s="103">
        <v>4965.74</v>
      </c>
      <c r="W210" s="101"/>
      <c r="X210" s="116"/>
      <c r="Y210" s="128"/>
      <c r="Z210" s="125" t="s">
        <v>31</v>
      </c>
      <c r="AA210" s="126">
        <v>43902</v>
      </c>
      <c r="AB210" s="87" t="s">
        <v>435</v>
      </c>
    </row>
    <row r="211" ht="18" customHeight="1" spans="2:28">
      <c r="B211" s="96" t="s">
        <v>492</v>
      </c>
      <c r="C211" s="97">
        <v>972814908</v>
      </c>
      <c r="D211" s="97" t="s">
        <v>493</v>
      </c>
      <c r="E211" s="97">
        <v>16572877632</v>
      </c>
      <c r="F211" s="97" t="s">
        <v>27</v>
      </c>
      <c r="G211" s="97">
        <v>1000</v>
      </c>
      <c r="H211" s="97">
        <v>17520439418</v>
      </c>
      <c r="I211" s="97" t="s">
        <v>377</v>
      </c>
      <c r="J211" s="104" t="s">
        <v>285</v>
      </c>
      <c r="K211" s="98" t="s">
        <v>378</v>
      </c>
      <c r="L211" s="96" t="s">
        <v>492</v>
      </c>
      <c r="M211" s="101"/>
      <c r="N211" s="101"/>
      <c r="O211" s="101"/>
      <c r="P211" s="101"/>
      <c r="Q211" s="101"/>
      <c r="R211" s="103">
        <v>4867.96</v>
      </c>
      <c r="S211" s="101"/>
      <c r="T211" s="116"/>
      <c r="U211" s="101"/>
      <c r="V211" s="103">
        <v>4867.96</v>
      </c>
      <c r="W211" s="101"/>
      <c r="X211" s="116"/>
      <c r="Y211" s="128"/>
      <c r="Z211" s="125" t="s">
        <v>31</v>
      </c>
      <c r="AA211" s="126">
        <v>43902</v>
      </c>
      <c r="AB211" s="87" t="s">
        <v>435</v>
      </c>
    </row>
    <row r="212" ht="18" customHeight="1" spans="2:28">
      <c r="B212" s="96" t="s">
        <v>496</v>
      </c>
      <c r="C212" s="97">
        <v>643193889</v>
      </c>
      <c r="D212" s="97" t="s">
        <v>497</v>
      </c>
      <c r="E212" s="97">
        <v>17135329841</v>
      </c>
      <c r="F212" s="97" t="s">
        <v>27</v>
      </c>
      <c r="G212" s="97">
        <v>1000</v>
      </c>
      <c r="H212" s="97">
        <v>17720254512</v>
      </c>
      <c r="I212" s="97" t="s">
        <v>253</v>
      </c>
      <c r="J212" s="106" t="s">
        <v>294</v>
      </c>
      <c r="K212" s="98" t="s">
        <v>254</v>
      </c>
      <c r="L212" s="96" t="s">
        <v>496</v>
      </c>
      <c r="M212" s="101"/>
      <c r="N212" s="101"/>
      <c r="O212" s="101"/>
      <c r="P212" s="101"/>
      <c r="Q212" s="101"/>
      <c r="R212" s="103">
        <v>5848.68</v>
      </c>
      <c r="S212" s="101"/>
      <c r="T212" s="116"/>
      <c r="U212" s="101"/>
      <c r="V212" s="103">
        <v>5848.68</v>
      </c>
      <c r="W212" s="101"/>
      <c r="X212" s="116"/>
      <c r="Y212" s="128"/>
      <c r="Z212" s="125" t="s">
        <v>31</v>
      </c>
      <c r="AA212" s="126">
        <v>43902</v>
      </c>
      <c r="AB212" s="87" t="s">
        <v>435</v>
      </c>
    </row>
    <row r="213" ht="18" customHeight="1" spans="2:28">
      <c r="B213" s="96" t="s">
        <v>498</v>
      </c>
      <c r="C213" s="97">
        <v>207263451</v>
      </c>
      <c r="D213" s="97" t="s">
        <v>499</v>
      </c>
      <c r="E213" s="97">
        <v>17192712486</v>
      </c>
      <c r="F213" s="97" t="s">
        <v>27</v>
      </c>
      <c r="G213" s="97">
        <v>1000</v>
      </c>
      <c r="H213" s="97">
        <v>17720254512</v>
      </c>
      <c r="I213" s="97" t="s">
        <v>253</v>
      </c>
      <c r="J213" s="106" t="s">
        <v>294</v>
      </c>
      <c r="K213" s="98" t="s">
        <v>254</v>
      </c>
      <c r="L213" s="96" t="s">
        <v>498</v>
      </c>
      <c r="M213" s="101"/>
      <c r="N213" s="101"/>
      <c r="O213" s="101"/>
      <c r="P213" s="101"/>
      <c r="Q213" s="101"/>
      <c r="R213" s="103">
        <v>4865.76</v>
      </c>
      <c r="S213" s="101"/>
      <c r="T213" s="116"/>
      <c r="U213" s="101"/>
      <c r="V213" s="103">
        <v>4865.76</v>
      </c>
      <c r="W213" s="101"/>
      <c r="X213" s="116"/>
      <c r="Y213" s="128"/>
      <c r="Z213" s="125" t="s">
        <v>500</v>
      </c>
      <c r="AA213" s="126">
        <v>43913</v>
      </c>
      <c r="AB213" s="87" t="s">
        <v>435</v>
      </c>
    </row>
    <row r="214" ht="18" customHeight="1" spans="2:28">
      <c r="B214" s="96" t="s">
        <v>501</v>
      </c>
      <c r="C214" s="97">
        <v>841879018</v>
      </c>
      <c r="D214" s="97" t="s">
        <v>502</v>
      </c>
      <c r="E214" s="97">
        <v>16572209058</v>
      </c>
      <c r="F214" s="97" t="s">
        <v>27</v>
      </c>
      <c r="G214" s="97">
        <v>1000</v>
      </c>
      <c r="H214" s="97">
        <v>17720254512</v>
      </c>
      <c r="I214" s="97" t="s">
        <v>253</v>
      </c>
      <c r="J214" s="106" t="s">
        <v>294</v>
      </c>
      <c r="K214" s="98" t="s">
        <v>254</v>
      </c>
      <c r="L214" s="96" t="s">
        <v>501</v>
      </c>
      <c r="M214" s="101"/>
      <c r="N214" s="101"/>
      <c r="O214" s="101"/>
      <c r="P214" s="101"/>
      <c r="Q214" s="101"/>
      <c r="R214" s="103">
        <v>5065.55</v>
      </c>
      <c r="S214" s="101"/>
      <c r="T214" s="116"/>
      <c r="U214" s="101"/>
      <c r="V214" s="103">
        <v>5065.55</v>
      </c>
      <c r="W214" s="101"/>
      <c r="X214" s="116"/>
      <c r="Y214" s="128"/>
      <c r="Z214" s="125" t="s">
        <v>31</v>
      </c>
      <c r="AA214" s="126">
        <v>43902</v>
      </c>
      <c r="AB214" s="87" t="s">
        <v>435</v>
      </c>
    </row>
    <row r="215" ht="18" customHeight="1" spans="2:28">
      <c r="B215" s="96" t="s">
        <v>503</v>
      </c>
      <c r="C215" s="97">
        <v>254304657</v>
      </c>
      <c r="D215" s="97" t="s">
        <v>504</v>
      </c>
      <c r="E215" s="97">
        <v>16572203709</v>
      </c>
      <c r="F215" s="97" t="s">
        <v>27</v>
      </c>
      <c r="G215" s="97">
        <v>1000</v>
      </c>
      <c r="H215" s="97">
        <v>17720254512</v>
      </c>
      <c r="I215" s="97" t="s">
        <v>253</v>
      </c>
      <c r="J215" s="106" t="s">
        <v>294</v>
      </c>
      <c r="K215" s="98" t="s">
        <v>254</v>
      </c>
      <c r="L215" s="96" t="s">
        <v>503</v>
      </c>
      <c r="M215" s="101"/>
      <c r="N215" s="101"/>
      <c r="O215" s="101"/>
      <c r="P215" s="101"/>
      <c r="Q215" s="101"/>
      <c r="R215" s="103">
        <v>5063.91</v>
      </c>
      <c r="S215" s="101"/>
      <c r="T215" s="116"/>
      <c r="U215" s="101"/>
      <c r="V215" s="103">
        <v>5063.91</v>
      </c>
      <c r="W215" s="101"/>
      <c r="X215" s="116"/>
      <c r="Y215" s="128"/>
      <c r="Z215" s="125" t="s">
        <v>31</v>
      </c>
      <c r="AA215" s="126">
        <v>43902</v>
      </c>
      <c r="AB215" s="87" t="s">
        <v>435</v>
      </c>
    </row>
    <row r="216" ht="18" customHeight="1" spans="2:28">
      <c r="B216" s="96" t="s">
        <v>505</v>
      </c>
      <c r="C216" s="97">
        <v>363727659</v>
      </c>
      <c r="D216" s="97" t="s">
        <v>506</v>
      </c>
      <c r="E216" s="97">
        <v>16572203713</v>
      </c>
      <c r="F216" s="97" t="s">
        <v>27</v>
      </c>
      <c r="G216" s="97">
        <v>1000</v>
      </c>
      <c r="H216" s="97">
        <v>17720254512</v>
      </c>
      <c r="I216" s="97" t="s">
        <v>253</v>
      </c>
      <c r="J216" s="102" t="s">
        <v>103</v>
      </c>
      <c r="K216" s="98" t="s">
        <v>254</v>
      </c>
      <c r="L216" s="96" t="s">
        <v>505</v>
      </c>
      <c r="M216" s="101"/>
      <c r="N216" s="101"/>
      <c r="O216" s="101"/>
      <c r="P216" s="101"/>
      <c r="Q216" s="101"/>
      <c r="R216" s="103">
        <v>4868.13</v>
      </c>
      <c r="S216" s="101"/>
      <c r="T216" s="116"/>
      <c r="U216" s="101"/>
      <c r="V216" s="103">
        <v>4868.13</v>
      </c>
      <c r="W216" s="101"/>
      <c r="X216" s="116"/>
      <c r="Y216" s="128"/>
      <c r="Z216" s="125" t="s">
        <v>31</v>
      </c>
      <c r="AA216" s="126">
        <v>43902</v>
      </c>
      <c r="AB216" s="87" t="s">
        <v>435</v>
      </c>
    </row>
    <row r="217" ht="18" customHeight="1" spans="2:28">
      <c r="B217" s="96" t="s">
        <v>507</v>
      </c>
      <c r="C217" s="97">
        <v>974498951</v>
      </c>
      <c r="D217" s="97" t="s">
        <v>508</v>
      </c>
      <c r="E217" s="97">
        <v>16572203192</v>
      </c>
      <c r="F217" s="97" t="s">
        <v>27</v>
      </c>
      <c r="G217" s="97">
        <v>1000</v>
      </c>
      <c r="H217" s="97">
        <v>17720254512</v>
      </c>
      <c r="I217" s="97" t="s">
        <v>253</v>
      </c>
      <c r="J217" s="102" t="s">
        <v>103</v>
      </c>
      <c r="K217" s="98" t="s">
        <v>254</v>
      </c>
      <c r="L217" s="96" t="s">
        <v>507</v>
      </c>
      <c r="M217" s="101"/>
      <c r="N217" s="101"/>
      <c r="O217" s="101"/>
      <c r="P217" s="101"/>
      <c r="Q217" s="101"/>
      <c r="R217" s="103">
        <v>5647.41</v>
      </c>
      <c r="S217" s="101"/>
      <c r="T217" s="116"/>
      <c r="U217" s="101"/>
      <c r="V217" s="103">
        <v>5647.41</v>
      </c>
      <c r="W217" s="101"/>
      <c r="X217" s="116"/>
      <c r="Y217" s="128"/>
      <c r="Z217" s="125" t="s">
        <v>31</v>
      </c>
      <c r="AA217" s="126">
        <v>43902</v>
      </c>
      <c r="AB217" s="87" t="s">
        <v>435</v>
      </c>
    </row>
    <row r="218" ht="18" customHeight="1" spans="2:28">
      <c r="B218" s="96" t="s">
        <v>509</v>
      </c>
      <c r="C218" s="97">
        <v>887096517</v>
      </c>
      <c r="D218" s="97" t="s">
        <v>510</v>
      </c>
      <c r="E218" s="97">
        <v>17135327421</v>
      </c>
      <c r="F218" s="97" t="s">
        <v>27</v>
      </c>
      <c r="G218" s="97">
        <v>1000</v>
      </c>
      <c r="H218" s="97">
        <v>17720254512</v>
      </c>
      <c r="I218" s="97" t="s">
        <v>253</v>
      </c>
      <c r="J218" s="102" t="s">
        <v>103</v>
      </c>
      <c r="K218" s="98" t="s">
        <v>254</v>
      </c>
      <c r="L218" s="96" t="s">
        <v>509</v>
      </c>
      <c r="M218" s="101"/>
      <c r="N218" s="101"/>
      <c r="O218" s="101"/>
      <c r="P218" s="101"/>
      <c r="Q218" s="101"/>
      <c r="R218" s="103">
        <v>4965.89</v>
      </c>
      <c r="S218" s="101"/>
      <c r="T218" s="116"/>
      <c r="U218" s="101"/>
      <c r="V218" s="103">
        <v>4965.89</v>
      </c>
      <c r="W218" s="101"/>
      <c r="X218" s="116"/>
      <c r="Y218" s="128"/>
      <c r="Z218" s="125" t="s">
        <v>31</v>
      </c>
      <c r="AA218" s="126">
        <v>43902</v>
      </c>
      <c r="AB218" s="87" t="s">
        <v>435</v>
      </c>
    </row>
    <row r="219" ht="18" customHeight="1" spans="2:28">
      <c r="B219" s="96" t="s">
        <v>511</v>
      </c>
      <c r="C219" s="97">
        <v>653713978</v>
      </c>
      <c r="D219" s="97" t="s">
        <v>512</v>
      </c>
      <c r="E219" s="97">
        <v>16741725516</v>
      </c>
      <c r="F219" s="97" t="s">
        <v>27</v>
      </c>
      <c r="G219" s="97">
        <v>1000</v>
      </c>
      <c r="H219" s="97">
        <v>18327671812</v>
      </c>
      <c r="I219" s="97" t="s">
        <v>247</v>
      </c>
      <c r="J219" s="100" t="s">
        <v>29</v>
      </c>
      <c r="K219" s="98" t="s">
        <v>298</v>
      </c>
      <c r="L219" s="96" t="s">
        <v>511</v>
      </c>
      <c r="M219" s="101"/>
      <c r="N219" s="101"/>
      <c r="O219" s="103"/>
      <c r="P219" s="103"/>
      <c r="Q219" s="103"/>
      <c r="R219" s="103">
        <v>5363.28</v>
      </c>
      <c r="S219" s="101"/>
      <c r="T219" s="118"/>
      <c r="U219" s="101"/>
      <c r="V219" s="103">
        <v>5363.28</v>
      </c>
      <c r="W219" s="101"/>
      <c r="X219" s="119"/>
      <c r="Y219" s="128"/>
      <c r="Z219" s="125" t="s">
        <v>31</v>
      </c>
      <c r="AA219" s="126">
        <v>43900</v>
      </c>
      <c r="AB219" s="87" t="s">
        <v>435</v>
      </c>
    </row>
    <row r="220" ht="18" customHeight="1" spans="2:28">
      <c r="B220" s="96" t="s">
        <v>513</v>
      </c>
      <c r="C220" s="98">
        <v>339882680</v>
      </c>
      <c r="D220" s="98" t="s">
        <v>514</v>
      </c>
      <c r="E220" s="97">
        <v>16741725265</v>
      </c>
      <c r="F220" s="97" t="s">
        <v>27</v>
      </c>
      <c r="G220" s="97">
        <v>1000</v>
      </c>
      <c r="H220" s="97">
        <v>13545445297</v>
      </c>
      <c r="I220" s="97" t="s">
        <v>313</v>
      </c>
      <c r="J220" s="100" t="s">
        <v>29</v>
      </c>
      <c r="K220" s="98" t="s">
        <v>314</v>
      </c>
      <c r="L220" s="96" t="s">
        <v>513</v>
      </c>
      <c r="M220" s="101"/>
      <c r="N220" s="101"/>
      <c r="O220" s="103"/>
      <c r="P220" s="103"/>
      <c r="Q220" s="103"/>
      <c r="R220" s="103">
        <v>9830.97</v>
      </c>
      <c r="S220" s="105"/>
      <c r="T220" s="116"/>
      <c r="U220" s="136"/>
      <c r="V220" s="103">
        <v>9830.97</v>
      </c>
      <c r="W220" s="101"/>
      <c r="X220" s="116"/>
      <c r="Y220" s="128"/>
      <c r="Z220" s="125" t="s">
        <v>31</v>
      </c>
      <c r="AA220" s="126">
        <v>43900</v>
      </c>
      <c r="AB220" s="87" t="s">
        <v>435</v>
      </c>
    </row>
    <row r="221" ht="18" customHeight="1" spans="2:28">
      <c r="B221" s="96" t="s">
        <v>515</v>
      </c>
      <c r="C221" s="98" t="s">
        <v>516</v>
      </c>
      <c r="D221" s="98" t="s">
        <v>517</v>
      </c>
      <c r="E221" s="97">
        <v>16741725255</v>
      </c>
      <c r="F221" s="97" t="s">
        <v>27</v>
      </c>
      <c r="G221" s="97">
        <v>1000</v>
      </c>
      <c r="H221" s="97">
        <v>13545445297</v>
      </c>
      <c r="I221" s="97" t="s">
        <v>313</v>
      </c>
      <c r="J221" s="104" t="s">
        <v>285</v>
      </c>
      <c r="K221" s="98" t="s">
        <v>314</v>
      </c>
      <c r="L221" s="96" t="s">
        <v>515</v>
      </c>
      <c r="M221" s="101"/>
      <c r="N221" s="101"/>
      <c r="O221" s="103"/>
      <c r="P221" s="103"/>
      <c r="Q221" s="103"/>
      <c r="R221" s="103">
        <v>9727.64</v>
      </c>
      <c r="S221" s="105"/>
      <c r="T221" s="116"/>
      <c r="U221" s="136"/>
      <c r="V221" s="103">
        <v>9727.64</v>
      </c>
      <c r="W221" s="101"/>
      <c r="X221" s="116"/>
      <c r="Y221" s="128"/>
      <c r="Z221" s="125" t="s">
        <v>31</v>
      </c>
      <c r="AA221" s="126">
        <v>43900</v>
      </c>
      <c r="AB221" s="87" t="s">
        <v>435</v>
      </c>
    </row>
    <row r="222" ht="18" customHeight="1" spans="2:28">
      <c r="B222" s="96" t="s">
        <v>518</v>
      </c>
      <c r="C222" s="98">
        <v>382428392</v>
      </c>
      <c r="D222" s="98" t="s">
        <v>519</v>
      </c>
      <c r="E222" s="97">
        <v>16741725279</v>
      </c>
      <c r="F222" s="97" t="s">
        <v>27</v>
      </c>
      <c r="G222" s="97">
        <v>1000</v>
      </c>
      <c r="H222" s="97">
        <v>13545445297</v>
      </c>
      <c r="I222" s="97" t="s">
        <v>313</v>
      </c>
      <c r="J222" s="104" t="s">
        <v>285</v>
      </c>
      <c r="K222" s="98" t="s">
        <v>314</v>
      </c>
      <c r="L222" s="96" t="s">
        <v>518</v>
      </c>
      <c r="M222" s="101"/>
      <c r="N222" s="101"/>
      <c r="O222" s="103"/>
      <c r="P222" s="103"/>
      <c r="Q222" s="103"/>
      <c r="R222" s="103">
        <v>9925.76</v>
      </c>
      <c r="S222" s="105"/>
      <c r="T222" s="116"/>
      <c r="U222" s="136"/>
      <c r="V222" s="103">
        <v>9925.76</v>
      </c>
      <c r="W222" s="101"/>
      <c r="X222" s="116"/>
      <c r="Y222" s="128"/>
      <c r="Z222" s="125" t="s">
        <v>31</v>
      </c>
      <c r="AA222" s="126">
        <v>43900</v>
      </c>
      <c r="AB222" s="87" t="s">
        <v>435</v>
      </c>
    </row>
    <row r="223" ht="18" customHeight="1" spans="2:28">
      <c r="B223" s="96" t="s">
        <v>520</v>
      </c>
      <c r="C223" s="97">
        <v>320857164</v>
      </c>
      <c r="D223" s="97" t="s">
        <v>521</v>
      </c>
      <c r="E223" s="97">
        <v>17192711069</v>
      </c>
      <c r="F223" s="97" t="s">
        <v>27</v>
      </c>
      <c r="G223" s="97">
        <v>1000</v>
      </c>
      <c r="H223" s="97">
        <v>13545476959</v>
      </c>
      <c r="I223" s="97" t="s">
        <v>265</v>
      </c>
      <c r="J223" s="102" t="s">
        <v>103</v>
      </c>
      <c r="K223" s="98" t="s">
        <v>266</v>
      </c>
      <c r="L223" s="96" t="s">
        <v>520</v>
      </c>
      <c r="M223" s="135"/>
      <c r="N223" s="101"/>
      <c r="O223" s="135"/>
      <c r="P223" s="135"/>
      <c r="Q223" s="135"/>
      <c r="R223" s="103">
        <v>10023.17</v>
      </c>
      <c r="S223" s="135"/>
      <c r="T223" s="116"/>
      <c r="U223" s="101"/>
      <c r="V223" s="103">
        <v>10023.17</v>
      </c>
      <c r="W223" s="101"/>
      <c r="X223" s="98"/>
      <c r="Y223" s="128"/>
      <c r="Z223" s="125" t="s">
        <v>31</v>
      </c>
      <c r="AA223" s="126">
        <v>43913</v>
      </c>
      <c r="AB223" s="87" t="s">
        <v>522</v>
      </c>
    </row>
    <row r="224" ht="18" customHeight="1" spans="2:28">
      <c r="B224" s="96" t="s">
        <v>523</v>
      </c>
      <c r="C224" s="97">
        <v>187519589</v>
      </c>
      <c r="D224" s="97" t="s">
        <v>524</v>
      </c>
      <c r="E224" s="97">
        <v>17192711129</v>
      </c>
      <c r="F224" s="97" t="s">
        <v>27</v>
      </c>
      <c r="G224" s="97">
        <v>1000</v>
      </c>
      <c r="H224" s="97">
        <v>13545476959</v>
      </c>
      <c r="I224" s="97" t="s">
        <v>265</v>
      </c>
      <c r="J224" s="102" t="s">
        <v>103</v>
      </c>
      <c r="K224" s="98" t="s">
        <v>266</v>
      </c>
      <c r="L224" s="96" t="s">
        <v>523</v>
      </c>
      <c r="M224" s="135"/>
      <c r="N224" s="101"/>
      <c r="O224" s="135"/>
      <c r="P224" s="135"/>
      <c r="Q224" s="135"/>
      <c r="R224" s="103">
        <v>9819.65</v>
      </c>
      <c r="S224" s="135"/>
      <c r="T224" s="116"/>
      <c r="U224" s="101"/>
      <c r="V224" s="103">
        <v>9819.65</v>
      </c>
      <c r="W224" s="101"/>
      <c r="X224" s="98"/>
      <c r="Y224" s="128"/>
      <c r="Z224" s="125" t="s">
        <v>31</v>
      </c>
      <c r="AA224" s="126">
        <v>43913</v>
      </c>
      <c r="AB224" s="87" t="s">
        <v>522</v>
      </c>
    </row>
    <row r="225" ht="18" customHeight="1" spans="2:28">
      <c r="B225" s="96" t="s">
        <v>525</v>
      </c>
      <c r="C225" s="97">
        <v>993583686</v>
      </c>
      <c r="D225" s="97" t="s">
        <v>526</v>
      </c>
      <c r="E225" s="97">
        <v>17192711294</v>
      </c>
      <c r="F225" s="97" t="s">
        <v>27</v>
      </c>
      <c r="G225" s="97">
        <v>1000</v>
      </c>
      <c r="H225" s="97">
        <v>13545476959</v>
      </c>
      <c r="I225" s="97" t="s">
        <v>265</v>
      </c>
      <c r="J225" s="102" t="s">
        <v>103</v>
      </c>
      <c r="K225" s="98" t="s">
        <v>266</v>
      </c>
      <c r="L225" s="96" t="s">
        <v>525</v>
      </c>
      <c r="M225" s="135"/>
      <c r="N225" s="101"/>
      <c r="O225" s="135"/>
      <c r="P225" s="135"/>
      <c r="Q225" s="135"/>
      <c r="R225" s="103">
        <v>11341.44</v>
      </c>
      <c r="S225" s="135"/>
      <c r="T225" s="116"/>
      <c r="U225" s="101"/>
      <c r="V225" s="103">
        <v>11341.44</v>
      </c>
      <c r="W225" s="101"/>
      <c r="X225" s="98"/>
      <c r="Y225" s="128"/>
      <c r="Z225" s="125" t="s">
        <v>31</v>
      </c>
      <c r="AA225" s="126">
        <v>43913</v>
      </c>
      <c r="AB225" s="87" t="s">
        <v>522</v>
      </c>
    </row>
    <row r="226" s="1" customFormat="1" ht="18" customHeight="1" spans="2:28">
      <c r="B226" s="96" t="s">
        <v>527</v>
      </c>
      <c r="C226" s="97">
        <v>643544272</v>
      </c>
      <c r="D226" s="97" t="s">
        <v>528</v>
      </c>
      <c r="E226" s="97">
        <v>17192714563</v>
      </c>
      <c r="F226" s="97" t="s">
        <v>27</v>
      </c>
      <c r="G226" s="97">
        <v>1000</v>
      </c>
      <c r="H226" s="97">
        <v>18672882330</v>
      </c>
      <c r="I226" s="97" t="s">
        <v>361</v>
      </c>
      <c r="J226" s="133" t="s">
        <v>367</v>
      </c>
      <c r="K226" s="98" t="s">
        <v>362</v>
      </c>
      <c r="L226" s="96" t="s">
        <v>527</v>
      </c>
      <c r="M226" s="135"/>
      <c r="N226" s="101"/>
      <c r="O226" s="135"/>
      <c r="P226" s="135"/>
      <c r="Q226" s="135"/>
      <c r="R226" s="103">
        <v>10028.05</v>
      </c>
      <c r="S226" s="135"/>
      <c r="T226" s="116"/>
      <c r="U226" s="101"/>
      <c r="V226" s="103">
        <v>10028.05</v>
      </c>
      <c r="W226" s="101"/>
      <c r="X226" s="98"/>
      <c r="Y226" s="128"/>
      <c r="Z226" s="125" t="s">
        <v>31</v>
      </c>
      <c r="AA226" s="126">
        <v>43913</v>
      </c>
      <c r="AB226" s="87" t="s">
        <v>522</v>
      </c>
    </row>
    <row r="227" ht="18" customHeight="1" spans="2:28">
      <c r="B227" s="99" t="s">
        <v>529</v>
      </c>
      <c r="C227" s="97">
        <v>526772211</v>
      </c>
      <c r="D227" s="97" t="s">
        <v>530</v>
      </c>
      <c r="E227" s="97">
        <v>16741725464</v>
      </c>
      <c r="F227" s="97" t="s">
        <v>27</v>
      </c>
      <c r="G227" s="97">
        <v>1000</v>
      </c>
      <c r="H227" s="97">
        <v>13545472582</v>
      </c>
      <c r="I227" s="97" t="s">
        <v>370</v>
      </c>
      <c r="J227" s="104" t="s">
        <v>285</v>
      </c>
      <c r="K227" s="98" t="s">
        <v>371</v>
      </c>
      <c r="L227" s="99" t="s">
        <v>529</v>
      </c>
      <c r="M227" s="135"/>
      <c r="N227" s="101"/>
      <c r="O227" s="135"/>
      <c r="P227" s="135"/>
      <c r="Q227" s="135"/>
      <c r="R227" s="103">
        <v>9829.08</v>
      </c>
      <c r="S227" s="135"/>
      <c r="T227" s="116"/>
      <c r="U227" s="101"/>
      <c r="V227" s="103">
        <v>9829.08</v>
      </c>
      <c r="W227" s="101"/>
      <c r="X227" s="98"/>
      <c r="Y227" s="128"/>
      <c r="Z227" s="125" t="s">
        <v>31</v>
      </c>
      <c r="AA227" s="126">
        <v>43902</v>
      </c>
      <c r="AB227" s="87" t="s">
        <v>522</v>
      </c>
    </row>
    <row r="228" ht="18" customHeight="1" spans="2:28">
      <c r="B228" s="99" t="s">
        <v>531</v>
      </c>
      <c r="C228" s="97">
        <v>174113974</v>
      </c>
      <c r="D228" s="97" t="s">
        <v>532</v>
      </c>
      <c r="E228" s="97">
        <v>16741725471</v>
      </c>
      <c r="F228" s="97" t="s">
        <v>27</v>
      </c>
      <c r="G228" s="97">
        <v>1000</v>
      </c>
      <c r="H228" s="97">
        <v>13545472582</v>
      </c>
      <c r="I228" s="97" t="s">
        <v>370</v>
      </c>
      <c r="J228" s="104" t="s">
        <v>285</v>
      </c>
      <c r="K228" s="98" t="s">
        <v>371</v>
      </c>
      <c r="L228" s="99" t="s">
        <v>531</v>
      </c>
      <c r="M228" s="135"/>
      <c r="N228" s="101"/>
      <c r="O228" s="135"/>
      <c r="P228" s="135"/>
      <c r="Q228" s="135"/>
      <c r="R228" s="103">
        <v>9727.22</v>
      </c>
      <c r="S228" s="135"/>
      <c r="T228" s="116"/>
      <c r="U228" s="101"/>
      <c r="V228" s="103">
        <v>9727.22</v>
      </c>
      <c r="W228" s="101"/>
      <c r="X228" s="98"/>
      <c r="Y228" s="128"/>
      <c r="Z228" s="125" t="s">
        <v>31</v>
      </c>
      <c r="AA228" s="126">
        <v>43902</v>
      </c>
      <c r="AB228" s="87" t="s">
        <v>522</v>
      </c>
    </row>
    <row r="229" ht="18" customHeight="1" spans="2:28">
      <c r="B229" s="99" t="s">
        <v>533</v>
      </c>
      <c r="C229" s="97">
        <v>908474893</v>
      </c>
      <c r="D229" s="97" t="s">
        <v>534</v>
      </c>
      <c r="E229" s="97">
        <v>17038923048</v>
      </c>
      <c r="F229" s="97" t="s">
        <v>27</v>
      </c>
      <c r="G229" s="97">
        <v>1000</v>
      </c>
      <c r="H229" s="97">
        <v>13545471531</v>
      </c>
      <c r="I229" s="97" t="s">
        <v>293</v>
      </c>
      <c r="J229" s="106" t="s">
        <v>294</v>
      </c>
      <c r="K229" s="98" t="s">
        <v>295</v>
      </c>
      <c r="L229" s="99" t="s">
        <v>533</v>
      </c>
      <c r="M229" s="135"/>
      <c r="N229" s="101"/>
      <c r="O229" s="135"/>
      <c r="P229" s="135"/>
      <c r="Q229" s="135"/>
      <c r="R229" s="103">
        <v>4862.51</v>
      </c>
      <c r="S229" s="135"/>
      <c r="T229" s="116"/>
      <c r="U229" s="101"/>
      <c r="V229" s="103">
        <v>4862.51</v>
      </c>
      <c r="W229" s="101"/>
      <c r="X229" s="98"/>
      <c r="Y229" s="128"/>
      <c r="Z229" s="125" t="s">
        <v>31</v>
      </c>
      <c r="AA229" s="126">
        <v>43900</v>
      </c>
      <c r="AB229" s="87" t="s">
        <v>522</v>
      </c>
    </row>
    <row r="230" ht="18" customHeight="1" spans="2:28">
      <c r="B230" s="99" t="s">
        <v>535</v>
      </c>
      <c r="C230" s="97">
        <v>595314724</v>
      </c>
      <c r="D230" s="97" t="s">
        <v>536</v>
      </c>
      <c r="E230" s="97">
        <v>17038924071</v>
      </c>
      <c r="F230" s="97" t="s">
        <v>27</v>
      </c>
      <c r="G230" s="97">
        <v>1000</v>
      </c>
      <c r="H230" s="97">
        <v>13545471531</v>
      </c>
      <c r="I230" s="97" t="s">
        <v>293</v>
      </c>
      <c r="J230" s="106" t="s">
        <v>294</v>
      </c>
      <c r="K230" s="98" t="s">
        <v>295</v>
      </c>
      <c r="L230" s="99" t="s">
        <v>535</v>
      </c>
      <c r="M230" s="135"/>
      <c r="N230" s="101"/>
      <c r="O230" s="135"/>
      <c r="P230" s="135"/>
      <c r="Q230" s="135"/>
      <c r="R230" s="103">
        <v>7946.73</v>
      </c>
      <c r="S230" s="135"/>
      <c r="T230" s="118"/>
      <c r="U230" s="101"/>
      <c r="V230" s="103">
        <v>7946.73</v>
      </c>
      <c r="W230" s="101"/>
      <c r="X230" s="98"/>
      <c r="Y230" s="128"/>
      <c r="Z230" s="125" t="s">
        <v>31</v>
      </c>
      <c r="AA230" s="126">
        <v>43900</v>
      </c>
      <c r="AB230" s="87" t="s">
        <v>522</v>
      </c>
    </row>
    <row r="231" ht="18" customHeight="1" spans="2:28">
      <c r="B231" s="99" t="s">
        <v>537</v>
      </c>
      <c r="C231" s="97">
        <v>984950425</v>
      </c>
      <c r="D231" s="97" t="s">
        <v>538</v>
      </c>
      <c r="E231" s="97">
        <v>17038951620</v>
      </c>
      <c r="F231" s="97" t="s">
        <v>27</v>
      </c>
      <c r="G231" s="97">
        <v>1000</v>
      </c>
      <c r="H231" s="97">
        <v>13545471531</v>
      </c>
      <c r="I231" s="97" t="s">
        <v>293</v>
      </c>
      <c r="J231" s="106" t="s">
        <v>294</v>
      </c>
      <c r="K231" s="98" t="s">
        <v>295</v>
      </c>
      <c r="L231" s="99" t="s">
        <v>537</v>
      </c>
      <c r="M231" s="135"/>
      <c r="N231" s="101"/>
      <c r="O231" s="135"/>
      <c r="P231" s="135"/>
      <c r="Q231" s="135"/>
      <c r="R231" s="103">
        <v>9035.15</v>
      </c>
      <c r="S231" s="135"/>
      <c r="T231" s="118"/>
      <c r="U231" s="101"/>
      <c r="V231" s="103">
        <v>9035.15</v>
      </c>
      <c r="W231" s="101"/>
      <c r="X231" s="98"/>
      <c r="Y231" s="128"/>
      <c r="Z231" s="125" t="s">
        <v>31</v>
      </c>
      <c r="AA231" s="126">
        <v>43900</v>
      </c>
      <c r="AB231" s="87" t="s">
        <v>522</v>
      </c>
    </row>
    <row r="232" ht="18" customHeight="1" spans="2:28">
      <c r="B232" s="99" t="s">
        <v>539</v>
      </c>
      <c r="C232" s="97">
        <v>474222380</v>
      </c>
      <c r="D232" s="97" t="s">
        <v>540</v>
      </c>
      <c r="E232" s="97">
        <v>17038923742</v>
      </c>
      <c r="F232" s="97" t="s">
        <v>27</v>
      </c>
      <c r="G232" s="97">
        <v>1000</v>
      </c>
      <c r="H232" s="97">
        <v>13545471531</v>
      </c>
      <c r="I232" s="97" t="s">
        <v>293</v>
      </c>
      <c r="J232" s="106" t="s">
        <v>294</v>
      </c>
      <c r="K232" s="98" t="s">
        <v>295</v>
      </c>
      <c r="L232" s="99" t="s">
        <v>539</v>
      </c>
      <c r="M232" s="135"/>
      <c r="N232" s="101"/>
      <c r="O232" s="135"/>
      <c r="P232" s="135"/>
      <c r="Q232" s="135"/>
      <c r="R232" s="103">
        <v>7743.77</v>
      </c>
      <c r="S232" s="135"/>
      <c r="T232" s="118"/>
      <c r="U232" s="101"/>
      <c r="V232" s="103">
        <v>7743.77</v>
      </c>
      <c r="W232" s="101"/>
      <c r="X232" s="98"/>
      <c r="Y232" s="128"/>
      <c r="Z232" s="125" t="s">
        <v>31</v>
      </c>
      <c r="AA232" s="126">
        <v>43900</v>
      </c>
      <c r="AB232" s="87" t="s">
        <v>522</v>
      </c>
    </row>
    <row r="233" ht="18" customHeight="1" spans="2:28">
      <c r="B233" s="96" t="s">
        <v>541</v>
      </c>
      <c r="C233" s="97">
        <v>792722981</v>
      </c>
      <c r="D233" s="97" t="s">
        <v>542</v>
      </c>
      <c r="E233" s="97">
        <v>17192714509</v>
      </c>
      <c r="F233" s="97" t="s">
        <v>27</v>
      </c>
      <c r="G233" s="97">
        <v>1000</v>
      </c>
      <c r="H233" s="97">
        <v>18872118075</v>
      </c>
      <c r="I233" s="97" t="s">
        <v>389</v>
      </c>
      <c r="J233" s="134" t="s">
        <v>170</v>
      </c>
      <c r="K233" s="98" t="s">
        <v>390</v>
      </c>
      <c r="L233" s="96" t="s">
        <v>541</v>
      </c>
      <c r="M233" s="101"/>
      <c r="N233" s="101"/>
      <c r="O233" s="103"/>
      <c r="P233" s="103"/>
      <c r="Q233" s="103"/>
      <c r="R233" s="103">
        <v>4965.45</v>
      </c>
      <c r="S233" s="101"/>
      <c r="T233" s="116"/>
      <c r="U233" s="101"/>
      <c r="V233" s="103">
        <v>4965.45</v>
      </c>
      <c r="W233" s="101"/>
      <c r="X233" s="119"/>
      <c r="Y233" s="128"/>
      <c r="Z233" s="125" t="s">
        <v>31</v>
      </c>
      <c r="AA233" s="126">
        <v>43913</v>
      </c>
      <c r="AB233" s="87" t="s">
        <v>522</v>
      </c>
    </row>
    <row r="234" ht="18" customHeight="1" spans="2:28">
      <c r="B234" s="96" t="s">
        <v>543</v>
      </c>
      <c r="C234" s="97">
        <v>562133416</v>
      </c>
      <c r="D234" s="97" t="s">
        <v>544</v>
      </c>
      <c r="E234" s="97">
        <v>17192714384</v>
      </c>
      <c r="F234" s="97" t="s">
        <v>27</v>
      </c>
      <c r="G234" s="97">
        <v>1000</v>
      </c>
      <c r="H234" s="97">
        <v>18872118075</v>
      </c>
      <c r="I234" s="97" t="s">
        <v>389</v>
      </c>
      <c r="J234" s="100" t="s">
        <v>29</v>
      </c>
      <c r="K234" s="98" t="s">
        <v>390</v>
      </c>
      <c r="L234" s="96" t="s">
        <v>543</v>
      </c>
      <c r="M234" s="101"/>
      <c r="N234" s="101"/>
      <c r="O234" s="103"/>
      <c r="P234" s="103"/>
      <c r="Q234" s="103"/>
      <c r="R234" s="103">
        <v>5356.47</v>
      </c>
      <c r="S234" s="101"/>
      <c r="T234" s="116"/>
      <c r="U234" s="101"/>
      <c r="V234" s="103">
        <v>5356.47</v>
      </c>
      <c r="W234" s="101"/>
      <c r="X234" s="119"/>
      <c r="Y234" s="128"/>
      <c r="Z234" s="125" t="s">
        <v>31</v>
      </c>
      <c r="AA234" s="126">
        <v>43921</v>
      </c>
      <c r="AB234" s="127" t="s">
        <v>522</v>
      </c>
    </row>
    <row r="235" ht="18" customHeight="1" spans="2:28">
      <c r="B235" s="96" t="s">
        <v>545</v>
      </c>
      <c r="C235" s="97">
        <v>459975131</v>
      </c>
      <c r="D235" s="97" t="s">
        <v>546</v>
      </c>
      <c r="E235" s="97">
        <v>16741725457</v>
      </c>
      <c r="F235" s="97" t="s">
        <v>27</v>
      </c>
      <c r="G235" s="97">
        <v>1000</v>
      </c>
      <c r="H235" s="97">
        <v>18327671812</v>
      </c>
      <c r="I235" s="97" t="s">
        <v>247</v>
      </c>
      <c r="J235" s="102" t="s">
        <v>103</v>
      </c>
      <c r="K235" s="98" t="s">
        <v>298</v>
      </c>
      <c r="L235" s="96" t="s">
        <v>545</v>
      </c>
      <c r="M235" s="101"/>
      <c r="N235" s="101"/>
      <c r="O235" s="103"/>
      <c r="P235" s="103"/>
      <c r="Q235" s="103"/>
      <c r="R235" s="103">
        <v>5259.8</v>
      </c>
      <c r="S235" s="101"/>
      <c r="T235" s="116"/>
      <c r="U235" s="101"/>
      <c r="V235" s="103">
        <v>5259.8</v>
      </c>
      <c r="W235" s="101"/>
      <c r="X235" s="119"/>
      <c r="Y235" s="128"/>
      <c r="Z235" s="125" t="s">
        <v>31</v>
      </c>
      <c r="AA235" s="126">
        <v>43900</v>
      </c>
      <c r="AB235" s="87" t="s">
        <v>522</v>
      </c>
    </row>
    <row r="236" ht="18" customHeight="1" spans="2:28">
      <c r="B236" s="96" t="s">
        <v>547</v>
      </c>
      <c r="C236" s="97">
        <v>481845917</v>
      </c>
      <c r="D236" s="97" t="s">
        <v>548</v>
      </c>
      <c r="E236" s="97">
        <v>16741725442</v>
      </c>
      <c r="F236" s="97" t="s">
        <v>27</v>
      </c>
      <c r="G236" s="97">
        <v>1000</v>
      </c>
      <c r="H236" s="97">
        <v>18327671812</v>
      </c>
      <c r="I236" s="97" t="s">
        <v>247</v>
      </c>
      <c r="J236" s="100" t="s">
        <v>29</v>
      </c>
      <c r="K236" s="98" t="s">
        <v>298</v>
      </c>
      <c r="L236" s="96" t="s">
        <v>547</v>
      </c>
      <c r="M236" s="101"/>
      <c r="N236" s="101"/>
      <c r="O236" s="103"/>
      <c r="P236" s="103"/>
      <c r="Q236" s="103"/>
      <c r="R236" s="103">
        <v>5064.3</v>
      </c>
      <c r="S236" s="101"/>
      <c r="T236" s="116"/>
      <c r="U236" s="101"/>
      <c r="V236" s="103">
        <v>5064.3</v>
      </c>
      <c r="W236" s="101"/>
      <c r="X236" s="119"/>
      <c r="Y236" s="128"/>
      <c r="Z236" s="125" t="s">
        <v>31</v>
      </c>
      <c r="AA236" s="126">
        <v>43900</v>
      </c>
      <c r="AB236" s="87" t="s">
        <v>522</v>
      </c>
    </row>
    <row r="237" ht="18" customHeight="1" spans="2:28">
      <c r="B237" s="96" t="s">
        <v>549</v>
      </c>
      <c r="C237" s="97">
        <v>442207365</v>
      </c>
      <c r="D237" s="97" t="s">
        <v>550</v>
      </c>
      <c r="E237" s="97">
        <v>16741725446</v>
      </c>
      <c r="F237" s="97" t="s">
        <v>27</v>
      </c>
      <c r="G237" s="97">
        <v>1000</v>
      </c>
      <c r="H237" s="97">
        <v>18327671812</v>
      </c>
      <c r="I237" s="97" t="s">
        <v>247</v>
      </c>
      <c r="J237" s="100" t="s">
        <v>29</v>
      </c>
      <c r="K237" s="98" t="s">
        <v>298</v>
      </c>
      <c r="L237" s="96" t="s">
        <v>549</v>
      </c>
      <c r="M237" s="101"/>
      <c r="N237" s="101"/>
      <c r="O237" s="103"/>
      <c r="P237" s="103"/>
      <c r="Q237" s="103"/>
      <c r="R237" s="103">
        <v>5064.95</v>
      </c>
      <c r="S237" s="101"/>
      <c r="T237" s="116"/>
      <c r="U237" s="101"/>
      <c r="V237" s="103">
        <v>5064.95</v>
      </c>
      <c r="W237" s="101"/>
      <c r="X237" s="119"/>
      <c r="Y237" s="128"/>
      <c r="Z237" s="125" t="s">
        <v>31</v>
      </c>
      <c r="AA237" s="126">
        <v>43900</v>
      </c>
      <c r="AB237" s="87" t="s">
        <v>522</v>
      </c>
    </row>
    <row r="238" ht="18" customHeight="1" spans="2:28">
      <c r="B238" s="96" t="s">
        <v>551</v>
      </c>
      <c r="C238" s="97">
        <v>840688317</v>
      </c>
      <c r="D238" s="97" t="s">
        <v>552</v>
      </c>
      <c r="E238" s="97">
        <v>16741725513</v>
      </c>
      <c r="F238" s="97" t="s">
        <v>27</v>
      </c>
      <c r="G238" s="97">
        <v>1000</v>
      </c>
      <c r="H238" s="97">
        <v>18327671812</v>
      </c>
      <c r="I238" s="97" t="s">
        <v>247</v>
      </c>
      <c r="J238" s="100" t="s">
        <v>29</v>
      </c>
      <c r="K238" s="98" t="s">
        <v>298</v>
      </c>
      <c r="L238" s="96" t="s">
        <v>551</v>
      </c>
      <c r="M238" s="101"/>
      <c r="N238" s="101"/>
      <c r="O238" s="103"/>
      <c r="P238" s="103"/>
      <c r="Q238" s="103"/>
      <c r="R238" s="103">
        <v>5063.16</v>
      </c>
      <c r="S238" s="101"/>
      <c r="T238" s="116"/>
      <c r="U238" s="101"/>
      <c r="V238" s="103">
        <v>5063.16</v>
      </c>
      <c r="W238" s="101"/>
      <c r="X238" s="119"/>
      <c r="Y238" s="128"/>
      <c r="Z238" s="125" t="s">
        <v>31</v>
      </c>
      <c r="AA238" s="126">
        <v>43900</v>
      </c>
      <c r="AB238" s="87" t="s">
        <v>522</v>
      </c>
    </row>
    <row r="239" ht="18" customHeight="1" spans="2:28">
      <c r="B239" s="96" t="s">
        <v>553</v>
      </c>
      <c r="C239" s="97">
        <v>723116357</v>
      </c>
      <c r="D239" s="97" t="s">
        <v>554</v>
      </c>
      <c r="E239" s="97">
        <v>16741725530</v>
      </c>
      <c r="F239" s="97" t="s">
        <v>27</v>
      </c>
      <c r="G239" s="97">
        <v>1000</v>
      </c>
      <c r="H239" s="97">
        <v>18327671812</v>
      </c>
      <c r="I239" s="97" t="s">
        <v>247</v>
      </c>
      <c r="J239" s="100" t="s">
        <v>29</v>
      </c>
      <c r="K239" s="98" t="s">
        <v>298</v>
      </c>
      <c r="L239" s="96" t="s">
        <v>553</v>
      </c>
      <c r="M239" s="101"/>
      <c r="N239" s="101"/>
      <c r="O239" s="103"/>
      <c r="P239" s="103"/>
      <c r="Q239" s="103"/>
      <c r="R239" s="103">
        <v>5260.96</v>
      </c>
      <c r="S239" s="101"/>
      <c r="T239" s="116"/>
      <c r="U239" s="101"/>
      <c r="V239" s="103">
        <v>5260.96</v>
      </c>
      <c r="W239" s="101"/>
      <c r="X239" s="119"/>
      <c r="Y239" s="128"/>
      <c r="Z239" s="125" t="s">
        <v>31</v>
      </c>
      <c r="AA239" s="126">
        <v>43900</v>
      </c>
      <c r="AB239" s="87" t="s">
        <v>522</v>
      </c>
    </row>
    <row r="240" ht="18" customHeight="1" spans="2:28">
      <c r="B240" s="96" t="s">
        <v>555</v>
      </c>
      <c r="C240" s="97">
        <v>605492119</v>
      </c>
      <c r="D240" s="97" t="s">
        <v>556</v>
      </c>
      <c r="E240" s="97">
        <v>17136314905</v>
      </c>
      <c r="F240" s="97" t="s">
        <v>27</v>
      </c>
      <c r="G240" s="97">
        <v>1000</v>
      </c>
      <c r="H240" s="97">
        <v>18771691121</v>
      </c>
      <c r="I240" s="97" t="s">
        <v>258</v>
      </c>
      <c r="J240" s="102" t="s">
        <v>103</v>
      </c>
      <c r="K240" s="98" t="s">
        <v>259</v>
      </c>
      <c r="L240" s="96" t="s">
        <v>555</v>
      </c>
      <c r="M240" s="101"/>
      <c r="N240" s="101"/>
      <c r="O240" s="103"/>
      <c r="P240" s="103"/>
      <c r="Q240" s="103"/>
      <c r="R240" s="103">
        <v>5088.7</v>
      </c>
      <c r="S240" s="101"/>
      <c r="T240" s="116"/>
      <c r="U240" s="101"/>
      <c r="V240" s="103">
        <v>5088.7</v>
      </c>
      <c r="W240" s="101"/>
      <c r="X240" s="119"/>
      <c r="Y240" s="128"/>
      <c r="Z240" s="125" t="s">
        <v>31</v>
      </c>
      <c r="AA240" s="126">
        <v>43900</v>
      </c>
      <c r="AB240" s="87" t="s">
        <v>522</v>
      </c>
    </row>
    <row r="241" s="1" customFormat="1" ht="18" customHeight="1" spans="2:28">
      <c r="B241" s="96" t="s">
        <v>557</v>
      </c>
      <c r="C241" s="98">
        <v>284798819</v>
      </c>
      <c r="D241" s="98" t="s">
        <v>558</v>
      </c>
      <c r="E241" s="97">
        <v>17102786717</v>
      </c>
      <c r="F241" s="97" t="s">
        <v>27</v>
      </c>
      <c r="G241" s="97">
        <v>1000</v>
      </c>
      <c r="H241" s="97">
        <v>13545435217</v>
      </c>
      <c r="I241" s="97" t="s">
        <v>284</v>
      </c>
      <c r="J241" s="104" t="s">
        <v>285</v>
      </c>
      <c r="K241" s="98" t="s">
        <v>286</v>
      </c>
      <c r="L241" s="96" t="s">
        <v>557</v>
      </c>
      <c r="M241" s="101"/>
      <c r="N241" s="101"/>
      <c r="O241" s="105"/>
      <c r="P241" s="105"/>
      <c r="Q241" s="105"/>
      <c r="R241" s="103">
        <v>5064.46</v>
      </c>
      <c r="S241" s="105"/>
      <c r="T241" s="116"/>
      <c r="U241" s="120"/>
      <c r="V241" s="103">
        <v>5064.46</v>
      </c>
      <c r="W241" s="101"/>
      <c r="X241" s="116"/>
      <c r="Y241" s="128"/>
      <c r="Z241" s="125" t="s">
        <v>31</v>
      </c>
      <c r="AA241" s="126">
        <v>43900</v>
      </c>
      <c r="AB241" s="87" t="s">
        <v>522</v>
      </c>
    </row>
    <row r="242" ht="18" customHeight="1" spans="2:28">
      <c r="B242" s="99" t="s">
        <v>559</v>
      </c>
      <c r="C242" s="97">
        <v>322155354</v>
      </c>
      <c r="D242" s="97" t="s">
        <v>560</v>
      </c>
      <c r="E242" s="97">
        <v>16741725609</v>
      </c>
      <c r="F242" s="97" t="s">
        <v>27</v>
      </c>
      <c r="G242" s="97">
        <v>1000</v>
      </c>
      <c r="H242" s="97">
        <v>18771678907</v>
      </c>
      <c r="I242" s="97" t="s">
        <v>409</v>
      </c>
      <c r="J242" s="132" t="s">
        <v>109</v>
      </c>
      <c r="K242" s="98" t="s">
        <v>410</v>
      </c>
      <c r="L242" s="99" t="s">
        <v>559</v>
      </c>
      <c r="M242" s="101"/>
      <c r="N242" s="101"/>
      <c r="O242" s="103"/>
      <c r="P242" s="103"/>
      <c r="Q242" s="103"/>
      <c r="R242" s="103">
        <v>5359.36</v>
      </c>
      <c r="S242" s="105"/>
      <c r="T242" s="116"/>
      <c r="U242" s="101"/>
      <c r="V242" s="103">
        <v>5359.36</v>
      </c>
      <c r="W242" s="101"/>
      <c r="X242" s="116"/>
      <c r="Y242" s="128"/>
      <c r="Z242" s="125" t="s">
        <v>31</v>
      </c>
      <c r="AA242" s="126">
        <v>43899</v>
      </c>
      <c r="AB242" s="87" t="s">
        <v>522</v>
      </c>
    </row>
    <row r="243" ht="18" customHeight="1" spans="2:28">
      <c r="B243" s="99" t="s">
        <v>561</v>
      </c>
      <c r="C243" s="97">
        <v>559165977</v>
      </c>
      <c r="D243" s="97" t="s">
        <v>562</v>
      </c>
      <c r="E243" s="97">
        <v>16741725624</v>
      </c>
      <c r="F243" s="97" t="s">
        <v>27</v>
      </c>
      <c r="G243" s="97">
        <v>1000</v>
      </c>
      <c r="H243" s="97">
        <v>18771678907</v>
      </c>
      <c r="I243" s="97" t="s">
        <v>409</v>
      </c>
      <c r="J243" s="132" t="s">
        <v>109</v>
      </c>
      <c r="K243" s="98" t="s">
        <v>410</v>
      </c>
      <c r="L243" s="99" t="s">
        <v>561</v>
      </c>
      <c r="M243" s="101"/>
      <c r="N243" s="101"/>
      <c r="O243" s="103"/>
      <c r="P243" s="103"/>
      <c r="Q243" s="103"/>
      <c r="R243" s="103">
        <v>5258.71</v>
      </c>
      <c r="S243" s="105"/>
      <c r="T243" s="116"/>
      <c r="U243" s="101"/>
      <c r="V243" s="103">
        <v>5258.71</v>
      </c>
      <c r="W243" s="101"/>
      <c r="X243" s="116"/>
      <c r="Y243" s="128"/>
      <c r="Z243" s="125" t="s">
        <v>31</v>
      </c>
      <c r="AA243" s="126">
        <v>43899</v>
      </c>
      <c r="AB243" s="87" t="s">
        <v>522</v>
      </c>
    </row>
    <row r="244" ht="18" customHeight="1" spans="2:28">
      <c r="B244" s="99" t="s">
        <v>563</v>
      </c>
      <c r="C244" s="97">
        <v>435936650</v>
      </c>
      <c r="D244" s="97" t="s">
        <v>564</v>
      </c>
      <c r="E244" s="97">
        <v>16741725629</v>
      </c>
      <c r="F244" s="97" t="s">
        <v>27</v>
      </c>
      <c r="G244" s="97">
        <v>1000</v>
      </c>
      <c r="H244" s="97">
        <v>18771678907</v>
      </c>
      <c r="I244" s="97" t="s">
        <v>409</v>
      </c>
      <c r="J244" s="100" t="s">
        <v>29</v>
      </c>
      <c r="K244" s="98" t="s">
        <v>410</v>
      </c>
      <c r="L244" s="99" t="s">
        <v>563</v>
      </c>
      <c r="M244" s="101"/>
      <c r="N244" s="101"/>
      <c r="O244" s="103"/>
      <c r="P244" s="103"/>
      <c r="Q244" s="103"/>
      <c r="R244" s="103">
        <v>5956.16</v>
      </c>
      <c r="S244" s="105"/>
      <c r="T244" s="116"/>
      <c r="U244" s="101"/>
      <c r="V244" s="103">
        <v>5956.16</v>
      </c>
      <c r="W244" s="101"/>
      <c r="X244" s="116"/>
      <c r="Y244" s="128"/>
      <c r="Z244" s="125" t="s">
        <v>31</v>
      </c>
      <c r="AA244" s="126">
        <v>43899</v>
      </c>
      <c r="AB244" s="87" t="s">
        <v>522</v>
      </c>
    </row>
    <row r="245" ht="18" customHeight="1" spans="2:28">
      <c r="B245" s="96" t="s">
        <v>565</v>
      </c>
      <c r="C245" s="97">
        <v>615723968</v>
      </c>
      <c r="D245" s="97" t="s">
        <v>566</v>
      </c>
      <c r="E245" s="97">
        <v>17136866680</v>
      </c>
      <c r="F245" s="97" t="s">
        <v>107</v>
      </c>
      <c r="G245" s="97">
        <v>1000</v>
      </c>
      <c r="H245" s="97">
        <v>13422075559</v>
      </c>
      <c r="I245" s="97" t="s">
        <v>567</v>
      </c>
      <c r="J245" s="139" t="s">
        <v>29</v>
      </c>
      <c r="K245" s="98" t="s">
        <v>568</v>
      </c>
      <c r="L245" s="96" t="s">
        <v>565</v>
      </c>
      <c r="M245" s="101"/>
      <c r="N245" s="101"/>
      <c r="O245" s="103"/>
      <c r="P245" s="103"/>
      <c r="Q245" s="103"/>
      <c r="R245" s="103">
        <v>5064.78</v>
      </c>
      <c r="S245" s="105"/>
      <c r="T245" s="116"/>
      <c r="U245" s="101"/>
      <c r="V245" s="103">
        <v>5064.78</v>
      </c>
      <c r="W245" s="101"/>
      <c r="X245" s="116"/>
      <c r="Y245" s="128"/>
      <c r="Z245" s="125" t="s">
        <v>31</v>
      </c>
      <c r="AA245" s="126">
        <v>43910</v>
      </c>
      <c r="AB245" s="87" t="s">
        <v>522</v>
      </c>
    </row>
    <row r="246" ht="18" customHeight="1" spans="2:28">
      <c r="B246" s="99" t="s">
        <v>569</v>
      </c>
      <c r="C246" s="97">
        <v>267254981</v>
      </c>
      <c r="D246" s="97" t="s">
        <v>570</v>
      </c>
      <c r="E246" s="97">
        <v>17038924143</v>
      </c>
      <c r="F246" s="97" t="s">
        <v>27</v>
      </c>
      <c r="G246" s="97">
        <v>1000</v>
      </c>
      <c r="H246" s="97">
        <v>13545471531</v>
      </c>
      <c r="I246" s="97" t="s">
        <v>293</v>
      </c>
      <c r="J246" s="106" t="s">
        <v>294</v>
      </c>
      <c r="K246" s="98" t="s">
        <v>295</v>
      </c>
      <c r="L246" s="99" t="s">
        <v>569</v>
      </c>
      <c r="M246" s="135"/>
      <c r="N246" s="101"/>
      <c r="O246" s="135"/>
      <c r="P246" s="135"/>
      <c r="Q246" s="135"/>
      <c r="R246" s="103">
        <v>4963.88</v>
      </c>
      <c r="S246" s="135"/>
      <c r="T246" s="116"/>
      <c r="U246" s="101"/>
      <c r="V246" s="103">
        <v>4963.88</v>
      </c>
      <c r="W246" s="101"/>
      <c r="X246" s="98"/>
      <c r="Y246" s="128"/>
      <c r="Z246" s="125" t="s">
        <v>31</v>
      </c>
      <c r="AA246" s="126">
        <v>43902</v>
      </c>
      <c r="AB246" s="8" t="s">
        <v>571</v>
      </c>
    </row>
    <row r="247" ht="18" customHeight="1" spans="2:28">
      <c r="B247" s="99" t="s">
        <v>572</v>
      </c>
      <c r="C247" s="97">
        <v>115453943</v>
      </c>
      <c r="D247" s="97" t="s">
        <v>573</v>
      </c>
      <c r="E247" s="97">
        <v>17038923450</v>
      </c>
      <c r="F247" s="97" t="s">
        <v>27</v>
      </c>
      <c r="G247" s="97">
        <v>1000</v>
      </c>
      <c r="H247" s="97">
        <v>13545471531</v>
      </c>
      <c r="I247" s="97" t="s">
        <v>293</v>
      </c>
      <c r="J247" s="106" t="s">
        <v>294</v>
      </c>
      <c r="K247" s="98" t="s">
        <v>295</v>
      </c>
      <c r="L247" s="99" t="s">
        <v>572</v>
      </c>
      <c r="M247" s="135"/>
      <c r="N247" s="101"/>
      <c r="O247" s="135"/>
      <c r="P247" s="135"/>
      <c r="Q247" s="135"/>
      <c r="R247" s="103">
        <v>5066.78</v>
      </c>
      <c r="S247" s="135"/>
      <c r="T247" s="116"/>
      <c r="U247" s="101"/>
      <c r="V247" s="103">
        <v>5066.78</v>
      </c>
      <c r="W247" s="101"/>
      <c r="X247" s="98"/>
      <c r="Y247" s="128"/>
      <c r="Z247" s="125" t="s">
        <v>31</v>
      </c>
      <c r="AA247" s="126">
        <v>43902</v>
      </c>
      <c r="AB247" s="8" t="s">
        <v>571</v>
      </c>
    </row>
    <row r="248" ht="18" customHeight="1" spans="2:28">
      <c r="B248" s="99" t="s">
        <v>574</v>
      </c>
      <c r="C248" s="97">
        <v>633044942</v>
      </c>
      <c r="D248" s="97" t="s">
        <v>575</v>
      </c>
      <c r="E248" s="97">
        <v>17038923614</v>
      </c>
      <c r="F248" s="97" t="s">
        <v>27</v>
      </c>
      <c r="G248" s="97">
        <v>1000</v>
      </c>
      <c r="H248" s="97">
        <v>13545471531</v>
      </c>
      <c r="I248" s="97" t="s">
        <v>293</v>
      </c>
      <c r="J248" s="106" t="s">
        <v>294</v>
      </c>
      <c r="K248" s="98" t="s">
        <v>295</v>
      </c>
      <c r="L248" s="99" t="s">
        <v>574</v>
      </c>
      <c r="M248" s="135"/>
      <c r="N248" s="101"/>
      <c r="O248" s="135"/>
      <c r="P248" s="135"/>
      <c r="Q248" s="135"/>
      <c r="R248" s="103">
        <v>5066.03</v>
      </c>
      <c r="S248" s="135"/>
      <c r="T248" s="116"/>
      <c r="U248" s="101"/>
      <c r="V248" s="103">
        <v>5066.03</v>
      </c>
      <c r="W248" s="101"/>
      <c r="X248" s="98"/>
      <c r="Y248" s="128"/>
      <c r="Z248" s="125" t="s">
        <v>31</v>
      </c>
      <c r="AA248" s="126">
        <v>43902</v>
      </c>
      <c r="AB248" s="8" t="s">
        <v>571</v>
      </c>
    </row>
    <row r="249" ht="18" customHeight="1" spans="2:28">
      <c r="B249" s="99" t="s">
        <v>576</v>
      </c>
      <c r="C249" s="97">
        <v>369848063</v>
      </c>
      <c r="D249" s="97" t="s">
        <v>577</v>
      </c>
      <c r="E249" s="97">
        <v>17038923848</v>
      </c>
      <c r="F249" s="97" t="s">
        <v>27</v>
      </c>
      <c r="G249" s="97">
        <v>1000</v>
      </c>
      <c r="H249" s="97">
        <v>13545471531</v>
      </c>
      <c r="I249" s="97" t="s">
        <v>293</v>
      </c>
      <c r="J249" s="106" t="s">
        <v>294</v>
      </c>
      <c r="K249" s="98" t="s">
        <v>295</v>
      </c>
      <c r="L249" s="99" t="s">
        <v>576</v>
      </c>
      <c r="M249" s="135"/>
      <c r="N249" s="101"/>
      <c r="O249" s="135"/>
      <c r="P249" s="135"/>
      <c r="Q249" s="135"/>
      <c r="R249" s="103">
        <v>5362.11</v>
      </c>
      <c r="S249" s="135"/>
      <c r="T249" s="116"/>
      <c r="U249" s="101"/>
      <c r="V249" s="103">
        <v>5362.11</v>
      </c>
      <c r="W249" s="101"/>
      <c r="X249" s="98"/>
      <c r="Y249" s="128"/>
      <c r="Z249" s="125" t="s">
        <v>31</v>
      </c>
      <c r="AA249" s="126">
        <v>43902</v>
      </c>
      <c r="AB249" s="8" t="s">
        <v>571</v>
      </c>
    </row>
    <row r="250" ht="18" customHeight="1" spans="2:28">
      <c r="B250" s="96" t="s">
        <v>578</v>
      </c>
      <c r="C250" s="97">
        <v>790013110</v>
      </c>
      <c r="D250" s="97" t="s">
        <v>579</v>
      </c>
      <c r="E250" s="97">
        <v>16572872984</v>
      </c>
      <c r="F250" s="97" t="s">
        <v>27</v>
      </c>
      <c r="G250" s="97">
        <v>1000</v>
      </c>
      <c r="H250" s="97">
        <v>17520439418</v>
      </c>
      <c r="I250" s="97" t="s">
        <v>377</v>
      </c>
      <c r="J250" s="104" t="s">
        <v>285</v>
      </c>
      <c r="K250" s="98" t="s">
        <v>378</v>
      </c>
      <c r="L250" s="96" t="s">
        <v>578</v>
      </c>
      <c r="M250" s="101"/>
      <c r="N250" s="101"/>
      <c r="O250" s="101"/>
      <c r="P250" s="101"/>
      <c r="Q250" s="101"/>
      <c r="R250" s="103">
        <v>3874.64</v>
      </c>
      <c r="S250" s="101"/>
      <c r="T250" s="116"/>
      <c r="U250" s="101"/>
      <c r="V250" s="103">
        <v>3874.64</v>
      </c>
      <c r="W250" s="101"/>
      <c r="X250" s="116"/>
      <c r="Y250" s="128"/>
      <c r="Z250" s="125" t="s">
        <v>31</v>
      </c>
      <c r="AA250" s="126">
        <v>43902</v>
      </c>
      <c r="AB250" s="8" t="s">
        <v>571</v>
      </c>
    </row>
    <row r="251" s="1" customFormat="1" ht="19.9" customHeight="1" spans="2:28">
      <c r="B251" s="99" t="s">
        <v>580</v>
      </c>
      <c r="C251" s="97">
        <v>412273982</v>
      </c>
      <c r="D251" s="97" t="s">
        <v>581</v>
      </c>
      <c r="E251" s="97">
        <v>17102786760</v>
      </c>
      <c r="F251" s="97" t="s">
        <v>27</v>
      </c>
      <c r="G251" s="97">
        <v>1000</v>
      </c>
      <c r="H251" s="97">
        <v>13545435217</v>
      </c>
      <c r="I251" s="97" t="s">
        <v>284</v>
      </c>
      <c r="J251" s="104" t="s">
        <v>285</v>
      </c>
      <c r="K251" s="125" t="s">
        <v>286</v>
      </c>
      <c r="L251" s="99" t="s">
        <v>580</v>
      </c>
      <c r="M251" s="101"/>
      <c r="N251" s="101"/>
      <c r="O251" s="105"/>
      <c r="P251" s="105"/>
      <c r="Q251" s="105"/>
      <c r="R251" s="103">
        <v>5722.75</v>
      </c>
      <c r="S251" s="105"/>
      <c r="T251" s="116"/>
      <c r="U251" s="101"/>
      <c r="V251" s="103">
        <v>5722.75</v>
      </c>
      <c r="W251" s="101"/>
      <c r="X251" s="116"/>
      <c r="Y251" s="128"/>
      <c r="Z251" s="125" t="s">
        <v>31</v>
      </c>
      <c r="AA251" s="126">
        <v>43902</v>
      </c>
      <c r="AB251" s="8" t="s">
        <v>571</v>
      </c>
    </row>
    <row r="252" ht="18" customHeight="1" spans="2:28">
      <c r="B252" s="96" t="s">
        <v>582</v>
      </c>
      <c r="C252" s="97">
        <v>477256188</v>
      </c>
      <c r="D252" s="97" t="s">
        <v>583</v>
      </c>
      <c r="E252" s="97">
        <v>16741725600</v>
      </c>
      <c r="F252" s="97" t="s">
        <v>27</v>
      </c>
      <c r="G252" s="97">
        <v>1000</v>
      </c>
      <c r="H252" s="97">
        <v>15771132386</v>
      </c>
      <c r="I252" s="97" t="s">
        <v>584</v>
      </c>
      <c r="J252" s="102" t="s">
        <v>103</v>
      </c>
      <c r="K252" s="98" t="s">
        <v>585</v>
      </c>
      <c r="L252" s="96" t="s">
        <v>582</v>
      </c>
      <c r="M252" s="122"/>
      <c r="N252" s="101"/>
      <c r="O252" s="101"/>
      <c r="P252" s="101"/>
      <c r="Q252" s="101"/>
      <c r="R252" s="103">
        <v>16081.91</v>
      </c>
      <c r="S252" s="101"/>
      <c r="T252" s="116"/>
      <c r="U252" s="145"/>
      <c r="V252" s="103">
        <v>16081.91</v>
      </c>
      <c r="W252" s="101"/>
      <c r="X252" s="146"/>
      <c r="Y252" s="128"/>
      <c r="Z252" s="125" t="s">
        <v>31</v>
      </c>
      <c r="AA252" s="126">
        <v>43902</v>
      </c>
      <c r="AB252" s="8" t="s">
        <v>586</v>
      </c>
    </row>
    <row r="253" ht="18" customHeight="1" spans="2:28">
      <c r="B253" s="96" t="s">
        <v>587</v>
      </c>
      <c r="C253" s="97">
        <v>430261940</v>
      </c>
      <c r="D253" s="97" t="s">
        <v>588</v>
      </c>
      <c r="E253" s="97">
        <v>16741725594</v>
      </c>
      <c r="F253" s="97" t="s">
        <v>27</v>
      </c>
      <c r="G253" s="97">
        <v>1000</v>
      </c>
      <c r="H253" s="97">
        <v>15771132386</v>
      </c>
      <c r="I253" s="97" t="s">
        <v>584</v>
      </c>
      <c r="J253" s="102" t="s">
        <v>103</v>
      </c>
      <c r="K253" s="98" t="s">
        <v>585</v>
      </c>
      <c r="L253" s="96" t="s">
        <v>587</v>
      </c>
      <c r="M253" s="122"/>
      <c r="N253" s="101"/>
      <c r="O253" s="101"/>
      <c r="P253" s="101"/>
      <c r="Q253" s="101"/>
      <c r="R253" s="103">
        <v>15881.54</v>
      </c>
      <c r="S253" s="101"/>
      <c r="T253" s="116"/>
      <c r="U253" s="145"/>
      <c r="V253" s="103">
        <v>15881.54</v>
      </c>
      <c r="W253" s="101"/>
      <c r="X253" s="146"/>
      <c r="Y253" s="128"/>
      <c r="Z253" s="125" t="s">
        <v>31</v>
      </c>
      <c r="AA253" s="126">
        <v>43902</v>
      </c>
      <c r="AB253" s="8" t="s">
        <v>586</v>
      </c>
    </row>
    <row r="254" ht="18" customHeight="1" spans="2:28">
      <c r="B254" s="96" t="s">
        <v>589</v>
      </c>
      <c r="C254" s="97">
        <v>401756577</v>
      </c>
      <c r="D254" s="97" t="s">
        <v>590</v>
      </c>
      <c r="E254" s="97">
        <v>16741725587</v>
      </c>
      <c r="F254" s="97" t="s">
        <v>27</v>
      </c>
      <c r="G254" s="97">
        <v>1000</v>
      </c>
      <c r="H254" s="97">
        <v>15771132386</v>
      </c>
      <c r="I254" s="97" t="s">
        <v>584</v>
      </c>
      <c r="J254" s="102" t="s">
        <v>103</v>
      </c>
      <c r="K254" s="98" t="s">
        <v>585</v>
      </c>
      <c r="L254" s="96" t="s">
        <v>589</v>
      </c>
      <c r="M254" s="101"/>
      <c r="N254" s="101"/>
      <c r="O254" s="101"/>
      <c r="P254" s="101"/>
      <c r="Q254" s="101"/>
      <c r="R254" s="103">
        <v>15783.21</v>
      </c>
      <c r="S254" s="101"/>
      <c r="T254" s="116"/>
      <c r="U254" s="122"/>
      <c r="V254" s="103">
        <v>15783.21</v>
      </c>
      <c r="W254" s="101"/>
      <c r="X254" s="146"/>
      <c r="Y254" s="128"/>
      <c r="Z254" s="125" t="s">
        <v>31</v>
      </c>
      <c r="AA254" s="126">
        <v>43901</v>
      </c>
      <c r="AB254" s="8" t="s">
        <v>591</v>
      </c>
    </row>
    <row r="255" s="1" customFormat="1" ht="19.9" customHeight="1" spans="2:28">
      <c r="B255" s="96" t="s">
        <v>592</v>
      </c>
      <c r="C255" s="98">
        <v>367633837</v>
      </c>
      <c r="D255" s="98" t="s">
        <v>593</v>
      </c>
      <c r="E255" s="97">
        <v>17102786774</v>
      </c>
      <c r="F255" s="97" t="s">
        <v>27</v>
      </c>
      <c r="G255" s="97">
        <v>1000</v>
      </c>
      <c r="H255" s="97">
        <v>13545435217</v>
      </c>
      <c r="I255" s="97" t="s">
        <v>284</v>
      </c>
      <c r="J255" s="104" t="s">
        <v>285</v>
      </c>
      <c r="K255" s="125" t="s">
        <v>286</v>
      </c>
      <c r="L255" s="96" t="s">
        <v>592</v>
      </c>
      <c r="M255" s="101"/>
      <c r="N255" s="101"/>
      <c r="O255" s="105"/>
      <c r="P255" s="105"/>
      <c r="Q255" s="105"/>
      <c r="R255" s="103">
        <v>8929.93</v>
      </c>
      <c r="S255" s="105"/>
      <c r="T255" s="116"/>
      <c r="U255" s="101"/>
      <c r="V255" s="103">
        <v>8929.93</v>
      </c>
      <c r="W255" s="101"/>
      <c r="X255" s="146"/>
      <c r="Y255" s="128"/>
      <c r="Z255" s="125" t="s">
        <v>31</v>
      </c>
      <c r="AA255" s="126">
        <v>43901</v>
      </c>
      <c r="AB255" s="8" t="s">
        <v>591</v>
      </c>
    </row>
    <row r="256" s="1" customFormat="1" ht="19.9" customHeight="1" spans="2:28">
      <c r="B256" s="96" t="s">
        <v>594</v>
      </c>
      <c r="C256" s="98">
        <v>940029963</v>
      </c>
      <c r="D256" s="98" t="s">
        <v>595</v>
      </c>
      <c r="E256" s="97">
        <v>17102786727</v>
      </c>
      <c r="F256" s="97" t="s">
        <v>27</v>
      </c>
      <c r="G256" s="97">
        <v>1000</v>
      </c>
      <c r="H256" s="97">
        <v>13545435217</v>
      </c>
      <c r="I256" s="97" t="s">
        <v>284</v>
      </c>
      <c r="J256" s="104" t="s">
        <v>285</v>
      </c>
      <c r="K256" s="125" t="s">
        <v>286</v>
      </c>
      <c r="L256" s="96" t="s">
        <v>594</v>
      </c>
      <c r="M256" s="101"/>
      <c r="N256" s="101"/>
      <c r="O256" s="103"/>
      <c r="P256" s="103"/>
      <c r="Q256" s="103"/>
      <c r="R256" s="103">
        <v>4862.02</v>
      </c>
      <c r="S256" s="147"/>
      <c r="T256" s="147"/>
      <c r="U256" s="147"/>
      <c r="V256" s="103">
        <v>4862.02</v>
      </c>
      <c r="W256" s="101"/>
      <c r="X256" s="116"/>
      <c r="Y256" s="156"/>
      <c r="Z256" s="125" t="s">
        <v>31</v>
      </c>
      <c r="AA256" s="126">
        <v>43901</v>
      </c>
      <c r="AB256" s="8" t="s">
        <v>596</v>
      </c>
    </row>
    <row r="257" ht="18" customHeight="1" spans="2:28">
      <c r="B257" s="137" t="s">
        <v>597</v>
      </c>
      <c r="C257" s="97">
        <v>472438421</v>
      </c>
      <c r="D257" s="97" t="s">
        <v>598</v>
      </c>
      <c r="E257" s="97">
        <v>16741725595</v>
      </c>
      <c r="F257" s="97" t="s">
        <v>27</v>
      </c>
      <c r="G257" s="138">
        <v>1000</v>
      </c>
      <c r="H257" s="138">
        <v>15771132386</v>
      </c>
      <c r="I257" s="97" t="s">
        <v>584</v>
      </c>
      <c r="J257" s="140" t="s">
        <v>103</v>
      </c>
      <c r="K257" s="98" t="s">
        <v>585</v>
      </c>
      <c r="L257" s="137" t="s">
        <v>597</v>
      </c>
      <c r="M257" s="114"/>
      <c r="N257" s="114"/>
      <c r="O257" s="113"/>
      <c r="P257" s="113"/>
      <c r="Q257" s="113"/>
      <c r="R257" s="148">
        <v>4956.65</v>
      </c>
      <c r="S257" s="113"/>
      <c r="T257" s="114"/>
      <c r="U257" s="149"/>
      <c r="V257" s="148">
        <v>4956.65</v>
      </c>
      <c r="W257" s="114"/>
      <c r="X257" s="115"/>
      <c r="Y257" s="125"/>
      <c r="Z257" s="125" t="s">
        <v>31</v>
      </c>
      <c r="AA257" s="126">
        <v>43901</v>
      </c>
      <c r="AB257" s="87" t="s">
        <v>599</v>
      </c>
    </row>
    <row r="258" ht="18" customHeight="1" spans="2:28">
      <c r="B258" s="137" t="s">
        <v>600</v>
      </c>
      <c r="C258" s="97">
        <v>206552944</v>
      </c>
      <c r="D258" s="97" t="s">
        <v>601</v>
      </c>
      <c r="E258" s="97">
        <v>16741725585</v>
      </c>
      <c r="F258" s="97" t="s">
        <v>27</v>
      </c>
      <c r="G258" s="138">
        <v>1000</v>
      </c>
      <c r="H258" s="138">
        <v>15771132386</v>
      </c>
      <c r="I258" s="97" t="s">
        <v>584</v>
      </c>
      <c r="J258" s="140" t="s">
        <v>103</v>
      </c>
      <c r="K258" s="98" t="s">
        <v>585</v>
      </c>
      <c r="L258" s="137" t="s">
        <v>600</v>
      </c>
      <c r="M258" s="114"/>
      <c r="N258" s="114"/>
      <c r="O258" s="113"/>
      <c r="P258" s="113"/>
      <c r="Q258" s="113"/>
      <c r="R258" s="148">
        <v>4957.15</v>
      </c>
      <c r="S258" s="113"/>
      <c r="T258" s="114"/>
      <c r="U258" s="149"/>
      <c r="V258" s="148">
        <v>4957.15</v>
      </c>
      <c r="W258" s="114"/>
      <c r="X258" s="115"/>
      <c r="Y258" s="125"/>
      <c r="Z258" s="125" t="s">
        <v>31</v>
      </c>
      <c r="AA258" s="126">
        <v>43901</v>
      </c>
      <c r="AB258" s="87" t="s">
        <v>599</v>
      </c>
    </row>
    <row r="259" ht="18" customHeight="1" spans="2:28">
      <c r="B259" s="137" t="s">
        <v>602</v>
      </c>
      <c r="C259" s="97">
        <v>949361293</v>
      </c>
      <c r="D259" s="97" t="s">
        <v>603</v>
      </c>
      <c r="E259" s="97">
        <v>16741725582</v>
      </c>
      <c r="F259" s="97" t="s">
        <v>27</v>
      </c>
      <c r="G259" s="138">
        <v>1000</v>
      </c>
      <c r="H259" s="138">
        <v>15771132386</v>
      </c>
      <c r="I259" s="97" t="s">
        <v>584</v>
      </c>
      <c r="J259" s="140" t="s">
        <v>103</v>
      </c>
      <c r="K259" s="98" t="s">
        <v>585</v>
      </c>
      <c r="L259" s="137" t="s">
        <v>602</v>
      </c>
      <c r="M259" s="114"/>
      <c r="N259" s="114"/>
      <c r="O259" s="113"/>
      <c r="P259" s="113"/>
      <c r="Q259" s="113"/>
      <c r="R259" s="148">
        <v>7940.47</v>
      </c>
      <c r="S259" s="113"/>
      <c r="T259" s="114"/>
      <c r="U259" s="149"/>
      <c r="V259" s="148">
        <v>7940.47</v>
      </c>
      <c r="W259" s="114"/>
      <c r="X259" s="150"/>
      <c r="Y259" s="125"/>
      <c r="Z259" s="125" t="s">
        <v>31</v>
      </c>
      <c r="AA259" s="126">
        <v>43901</v>
      </c>
      <c r="AB259" s="87" t="s">
        <v>599</v>
      </c>
    </row>
    <row r="260" ht="18" customHeight="1" spans="2:28">
      <c r="B260" s="137" t="s">
        <v>604</v>
      </c>
      <c r="C260" s="97">
        <v>251550452</v>
      </c>
      <c r="D260" s="97" t="s">
        <v>605</v>
      </c>
      <c r="E260" s="97">
        <v>16741725579</v>
      </c>
      <c r="F260" s="97" t="s">
        <v>27</v>
      </c>
      <c r="G260" s="138">
        <v>1000</v>
      </c>
      <c r="H260" s="138">
        <v>15771132386</v>
      </c>
      <c r="I260" s="97" t="s">
        <v>584</v>
      </c>
      <c r="J260" s="140" t="s">
        <v>103</v>
      </c>
      <c r="K260" s="98" t="s">
        <v>585</v>
      </c>
      <c r="L260" s="137" t="s">
        <v>604</v>
      </c>
      <c r="M260" s="114"/>
      <c r="N260" s="114"/>
      <c r="O260" s="113"/>
      <c r="P260" s="113"/>
      <c r="Q260" s="113"/>
      <c r="R260" s="148">
        <v>5062.31</v>
      </c>
      <c r="S260" s="113"/>
      <c r="T260" s="114"/>
      <c r="U260" s="149"/>
      <c r="V260" s="148">
        <v>5062.31</v>
      </c>
      <c r="W260" s="114"/>
      <c r="X260" s="115"/>
      <c r="Y260" s="125"/>
      <c r="Z260" s="125" t="s">
        <v>31</v>
      </c>
      <c r="AA260" s="126">
        <v>43901</v>
      </c>
      <c r="AB260" s="87" t="s">
        <v>599</v>
      </c>
    </row>
    <row r="261" ht="18" customHeight="1" spans="2:28">
      <c r="B261" s="137" t="s">
        <v>606</v>
      </c>
      <c r="C261" s="97">
        <v>467006450</v>
      </c>
      <c r="D261" s="97" t="s">
        <v>607</v>
      </c>
      <c r="E261" s="97">
        <v>16741725578</v>
      </c>
      <c r="F261" s="97" t="s">
        <v>27</v>
      </c>
      <c r="G261" s="138">
        <v>1000</v>
      </c>
      <c r="H261" s="138">
        <v>15771132386</v>
      </c>
      <c r="I261" s="97" t="s">
        <v>584</v>
      </c>
      <c r="J261" s="140" t="s">
        <v>103</v>
      </c>
      <c r="K261" s="98" t="s">
        <v>585</v>
      </c>
      <c r="L261" s="137" t="s">
        <v>606</v>
      </c>
      <c r="M261" s="114"/>
      <c r="N261" s="114"/>
      <c r="O261" s="113"/>
      <c r="P261" s="113"/>
      <c r="Q261" s="113"/>
      <c r="R261" s="148">
        <v>4962.55</v>
      </c>
      <c r="S261" s="113"/>
      <c r="T261" s="114"/>
      <c r="U261" s="149"/>
      <c r="V261" s="148">
        <v>4962.55</v>
      </c>
      <c r="W261" s="114"/>
      <c r="X261" s="115"/>
      <c r="Y261" s="125"/>
      <c r="Z261" s="125" t="s">
        <v>31</v>
      </c>
      <c r="AA261" s="126">
        <v>43901</v>
      </c>
      <c r="AB261" s="87" t="s">
        <v>599</v>
      </c>
    </row>
    <row r="262" ht="18" customHeight="1" spans="2:28">
      <c r="B262" s="137" t="s">
        <v>608</v>
      </c>
      <c r="C262" s="97">
        <v>653868522</v>
      </c>
      <c r="D262" s="97" t="s">
        <v>609</v>
      </c>
      <c r="E262" s="97">
        <v>16741725574</v>
      </c>
      <c r="F262" s="97" t="s">
        <v>27</v>
      </c>
      <c r="G262" s="138">
        <v>1000</v>
      </c>
      <c r="H262" s="138">
        <v>15771132386</v>
      </c>
      <c r="I262" s="97" t="s">
        <v>584</v>
      </c>
      <c r="J262" s="140" t="s">
        <v>103</v>
      </c>
      <c r="K262" s="98" t="s">
        <v>585</v>
      </c>
      <c r="L262" s="137" t="s">
        <v>608</v>
      </c>
      <c r="M262" s="114"/>
      <c r="N262" s="114"/>
      <c r="O262" s="113"/>
      <c r="P262" s="113"/>
      <c r="Q262" s="113"/>
      <c r="R262" s="148">
        <v>5061.86</v>
      </c>
      <c r="S262" s="113"/>
      <c r="T262" s="114"/>
      <c r="U262" s="149"/>
      <c r="V262" s="148">
        <v>5061.86</v>
      </c>
      <c r="W262" s="114"/>
      <c r="X262" s="115"/>
      <c r="Y262" s="125"/>
      <c r="Z262" s="125" t="s">
        <v>31</v>
      </c>
      <c r="AA262" s="126">
        <v>43901</v>
      </c>
      <c r="AB262" s="87" t="s">
        <v>599</v>
      </c>
    </row>
    <row r="263" ht="18" customHeight="1" spans="2:28">
      <c r="B263" s="137" t="s">
        <v>610</v>
      </c>
      <c r="C263" s="97">
        <v>945660153</v>
      </c>
      <c r="D263" s="97" t="s">
        <v>611</v>
      </c>
      <c r="E263" s="97">
        <v>16741725572</v>
      </c>
      <c r="F263" s="97" t="s">
        <v>27</v>
      </c>
      <c r="G263" s="138">
        <v>1000</v>
      </c>
      <c r="H263" s="138">
        <v>15771132386</v>
      </c>
      <c r="I263" s="97" t="s">
        <v>584</v>
      </c>
      <c r="J263" s="140" t="s">
        <v>103</v>
      </c>
      <c r="K263" s="98" t="s">
        <v>585</v>
      </c>
      <c r="L263" s="137" t="s">
        <v>610</v>
      </c>
      <c r="M263" s="114"/>
      <c r="N263" s="114"/>
      <c r="O263" s="113"/>
      <c r="P263" s="113"/>
      <c r="Q263" s="113"/>
      <c r="R263" s="148">
        <v>5060.73</v>
      </c>
      <c r="S263" s="113"/>
      <c r="T263" s="114"/>
      <c r="U263" s="149"/>
      <c r="V263" s="148">
        <v>5060.73</v>
      </c>
      <c r="W263" s="114"/>
      <c r="X263" s="115"/>
      <c r="Y263" s="125"/>
      <c r="Z263" s="125" t="s">
        <v>31</v>
      </c>
      <c r="AA263" s="126">
        <v>43901</v>
      </c>
      <c r="AB263" s="87" t="s">
        <v>599</v>
      </c>
    </row>
    <row r="264" ht="18" customHeight="1" spans="2:28">
      <c r="B264" s="137" t="s">
        <v>612</v>
      </c>
      <c r="C264" s="97">
        <v>328799102</v>
      </c>
      <c r="D264" s="97" t="s">
        <v>613</v>
      </c>
      <c r="E264" s="97">
        <v>16741725560</v>
      </c>
      <c r="F264" s="97" t="s">
        <v>27</v>
      </c>
      <c r="G264" s="138">
        <v>1000</v>
      </c>
      <c r="H264" s="138">
        <v>15771132386</v>
      </c>
      <c r="I264" s="97" t="s">
        <v>584</v>
      </c>
      <c r="J264" s="140" t="s">
        <v>103</v>
      </c>
      <c r="K264" s="98" t="s">
        <v>585</v>
      </c>
      <c r="L264" s="137" t="s">
        <v>612</v>
      </c>
      <c r="M264" s="114"/>
      <c r="N264" s="114"/>
      <c r="O264" s="113"/>
      <c r="P264" s="113"/>
      <c r="Q264" s="113"/>
      <c r="R264" s="148">
        <v>5065.98</v>
      </c>
      <c r="S264" s="151"/>
      <c r="T264" s="114"/>
      <c r="U264" s="149"/>
      <c r="V264" s="148">
        <v>5065.98</v>
      </c>
      <c r="W264" s="114"/>
      <c r="X264" s="115"/>
      <c r="Y264" s="125"/>
      <c r="Z264" s="125" t="s">
        <v>31</v>
      </c>
      <c r="AA264" s="126">
        <v>43901</v>
      </c>
      <c r="AB264" s="87" t="s">
        <v>599</v>
      </c>
    </row>
    <row r="265" ht="18" customHeight="1" spans="2:28">
      <c r="B265" s="137" t="s">
        <v>614</v>
      </c>
      <c r="C265" s="97">
        <v>896913637</v>
      </c>
      <c r="D265" s="97" t="s">
        <v>615</v>
      </c>
      <c r="E265" s="97">
        <v>16741725547</v>
      </c>
      <c r="F265" s="97" t="s">
        <v>27</v>
      </c>
      <c r="G265" s="138">
        <v>1000</v>
      </c>
      <c r="H265" s="138">
        <v>15771132386</v>
      </c>
      <c r="I265" s="97" t="s">
        <v>584</v>
      </c>
      <c r="J265" s="140" t="s">
        <v>103</v>
      </c>
      <c r="K265" s="98" t="s">
        <v>585</v>
      </c>
      <c r="L265" s="137" t="s">
        <v>614</v>
      </c>
      <c r="M265" s="114"/>
      <c r="N265" s="114"/>
      <c r="O265" s="113"/>
      <c r="P265" s="113"/>
      <c r="Q265" s="113"/>
      <c r="R265" s="148">
        <v>5054.51</v>
      </c>
      <c r="S265" s="113"/>
      <c r="T265" s="114"/>
      <c r="U265" s="149"/>
      <c r="V265" s="148">
        <v>5054.51</v>
      </c>
      <c r="W265" s="114"/>
      <c r="X265" s="115"/>
      <c r="Y265" s="125"/>
      <c r="Z265" s="125" t="s">
        <v>31</v>
      </c>
      <c r="AA265" s="126">
        <v>43901</v>
      </c>
      <c r="AB265" s="87" t="s">
        <v>599</v>
      </c>
    </row>
    <row r="266" ht="18" customHeight="1" spans="2:28">
      <c r="B266" s="137" t="s">
        <v>616</v>
      </c>
      <c r="C266" s="97">
        <v>277760746</v>
      </c>
      <c r="D266" s="97" t="s">
        <v>617</v>
      </c>
      <c r="E266" s="97">
        <v>16741725542</v>
      </c>
      <c r="F266" s="97" t="s">
        <v>27</v>
      </c>
      <c r="G266" s="138">
        <v>1000</v>
      </c>
      <c r="H266" s="138">
        <v>15771132386</v>
      </c>
      <c r="I266" s="97" t="s">
        <v>584</v>
      </c>
      <c r="J266" s="140" t="s">
        <v>103</v>
      </c>
      <c r="K266" s="98" t="s">
        <v>585</v>
      </c>
      <c r="L266" s="137" t="s">
        <v>616</v>
      </c>
      <c r="M266" s="114"/>
      <c r="N266" s="114"/>
      <c r="O266" s="113"/>
      <c r="P266" s="113"/>
      <c r="Q266" s="113"/>
      <c r="R266" s="148">
        <v>5023.51</v>
      </c>
      <c r="S266" s="113"/>
      <c r="T266" s="114"/>
      <c r="U266" s="149"/>
      <c r="V266" s="148">
        <v>5023.51</v>
      </c>
      <c r="W266" s="114"/>
      <c r="X266" s="115"/>
      <c r="Y266" s="125"/>
      <c r="Z266" s="125" t="s">
        <v>31</v>
      </c>
      <c r="AA266" s="126">
        <v>43901</v>
      </c>
      <c r="AB266" s="87" t="s">
        <v>599</v>
      </c>
    </row>
    <row r="267" s="1" customFormat="1" ht="19.9" customHeight="1" spans="2:28">
      <c r="B267" s="137" t="s">
        <v>618</v>
      </c>
      <c r="C267" s="98">
        <v>341333708</v>
      </c>
      <c r="D267" s="98" t="s">
        <v>619</v>
      </c>
      <c r="E267" s="97">
        <v>17102786714</v>
      </c>
      <c r="F267" s="97" t="s">
        <v>27</v>
      </c>
      <c r="G267" s="138">
        <v>1000</v>
      </c>
      <c r="H267" s="138">
        <v>13545435217</v>
      </c>
      <c r="I267" s="97" t="s">
        <v>284</v>
      </c>
      <c r="J267" s="141" t="s">
        <v>285</v>
      </c>
      <c r="K267" s="125" t="s">
        <v>286</v>
      </c>
      <c r="L267" s="137" t="s">
        <v>618</v>
      </c>
      <c r="M267" s="114"/>
      <c r="N267" s="114"/>
      <c r="O267" s="142"/>
      <c r="P267" s="113"/>
      <c r="Q267" s="142"/>
      <c r="R267" s="148">
        <v>5062.45</v>
      </c>
      <c r="S267" s="113"/>
      <c r="T267" s="114"/>
      <c r="U267" s="114"/>
      <c r="V267" s="148">
        <v>5062.45</v>
      </c>
      <c r="W267" s="114"/>
      <c r="X267" s="115"/>
      <c r="Y267" s="125"/>
      <c r="Z267" s="125" t="s">
        <v>31</v>
      </c>
      <c r="AA267" s="126">
        <v>43901</v>
      </c>
      <c r="AB267" s="87" t="s">
        <v>599</v>
      </c>
    </row>
    <row r="268" s="1" customFormat="1" ht="19.9" customHeight="1" spans="2:28">
      <c r="B268" s="137" t="s">
        <v>620</v>
      </c>
      <c r="C268" s="97">
        <v>803971642</v>
      </c>
      <c r="D268" s="97" t="s">
        <v>621</v>
      </c>
      <c r="E268" s="97">
        <v>17102786759</v>
      </c>
      <c r="F268" s="97" t="s">
        <v>27</v>
      </c>
      <c r="G268" s="138">
        <v>1000</v>
      </c>
      <c r="H268" s="138">
        <v>13545435217</v>
      </c>
      <c r="I268" s="97" t="s">
        <v>284</v>
      </c>
      <c r="J268" s="141" t="s">
        <v>285</v>
      </c>
      <c r="K268" s="125" t="s">
        <v>286</v>
      </c>
      <c r="L268" s="137" t="s">
        <v>620</v>
      </c>
      <c r="M268" s="114"/>
      <c r="N268" s="114"/>
      <c r="O268" s="142"/>
      <c r="P268" s="113"/>
      <c r="Q268" s="142"/>
      <c r="R268" s="148">
        <v>5182.32</v>
      </c>
      <c r="S268" s="113"/>
      <c r="T268" s="114"/>
      <c r="U268" s="114"/>
      <c r="V268" s="148">
        <v>5182.32</v>
      </c>
      <c r="W268" s="114"/>
      <c r="X268" s="115"/>
      <c r="Y268" s="125"/>
      <c r="Z268" s="125" t="s">
        <v>31</v>
      </c>
      <c r="AA268" s="126">
        <v>43901</v>
      </c>
      <c r="AB268" s="87" t="s">
        <v>599</v>
      </c>
    </row>
    <row r="269" s="1" customFormat="1" ht="19.9" customHeight="1" spans="2:28">
      <c r="B269" s="137" t="s">
        <v>622</v>
      </c>
      <c r="C269" s="98">
        <v>489851760</v>
      </c>
      <c r="D269" s="98" t="s">
        <v>623</v>
      </c>
      <c r="E269" s="97">
        <v>17102786758</v>
      </c>
      <c r="F269" s="97" t="s">
        <v>27</v>
      </c>
      <c r="G269" s="138">
        <v>1000</v>
      </c>
      <c r="H269" s="138">
        <v>13545435217</v>
      </c>
      <c r="I269" s="97" t="s">
        <v>284</v>
      </c>
      <c r="J269" s="141" t="s">
        <v>285</v>
      </c>
      <c r="K269" s="125" t="s">
        <v>286</v>
      </c>
      <c r="L269" s="137" t="s">
        <v>622</v>
      </c>
      <c r="M269" s="114"/>
      <c r="N269" s="114"/>
      <c r="O269" s="142"/>
      <c r="P269" s="113"/>
      <c r="Q269" s="142"/>
      <c r="R269" s="148">
        <v>4960.18</v>
      </c>
      <c r="S269" s="113"/>
      <c r="T269" s="114"/>
      <c r="U269" s="114"/>
      <c r="V269" s="148">
        <v>4960.18</v>
      </c>
      <c r="W269" s="114"/>
      <c r="X269" s="152"/>
      <c r="Y269" s="125"/>
      <c r="Z269" s="125" t="s">
        <v>31</v>
      </c>
      <c r="AA269" s="126">
        <v>43901</v>
      </c>
      <c r="AB269" s="87" t="s">
        <v>599</v>
      </c>
    </row>
    <row r="270" s="1" customFormat="1" ht="19.9" customHeight="1" spans="2:28">
      <c r="B270" s="137" t="s">
        <v>624</v>
      </c>
      <c r="C270" s="98">
        <v>514807181</v>
      </c>
      <c r="D270" s="98" t="s">
        <v>625</v>
      </c>
      <c r="E270" s="97">
        <v>17102786757</v>
      </c>
      <c r="F270" s="97" t="s">
        <v>27</v>
      </c>
      <c r="G270" s="138">
        <v>1000</v>
      </c>
      <c r="H270" s="138">
        <v>13545435217</v>
      </c>
      <c r="I270" s="97" t="s">
        <v>284</v>
      </c>
      <c r="J270" s="141" t="s">
        <v>285</v>
      </c>
      <c r="K270" s="125" t="s">
        <v>286</v>
      </c>
      <c r="L270" s="137" t="s">
        <v>624</v>
      </c>
      <c r="M270" s="114"/>
      <c r="N270" s="114"/>
      <c r="O270" s="142"/>
      <c r="P270" s="113"/>
      <c r="Q270" s="142"/>
      <c r="R270" s="148">
        <v>4961.39</v>
      </c>
      <c r="S270" s="113"/>
      <c r="T270" s="114"/>
      <c r="U270" s="114"/>
      <c r="V270" s="148">
        <v>4961.39</v>
      </c>
      <c r="W270" s="114"/>
      <c r="X270" s="115"/>
      <c r="Y270" s="125"/>
      <c r="Z270" s="125" t="s">
        <v>31</v>
      </c>
      <c r="AA270" s="126">
        <v>43901</v>
      </c>
      <c r="AB270" s="87" t="s">
        <v>599</v>
      </c>
    </row>
    <row r="271" ht="18" customHeight="1" spans="2:28">
      <c r="B271" s="137" t="s">
        <v>626</v>
      </c>
      <c r="C271" s="97">
        <v>817619161</v>
      </c>
      <c r="D271" s="97" t="s">
        <v>627</v>
      </c>
      <c r="E271" s="97">
        <v>16741725597</v>
      </c>
      <c r="F271" s="97" t="s">
        <v>27</v>
      </c>
      <c r="G271" s="138">
        <v>1000</v>
      </c>
      <c r="H271" s="138">
        <v>15771132386</v>
      </c>
      <c r="I271" s="97" t="s">
        <v>584</v>
      </c>
      <c r="J271" s="140" t="s">
        <v>103</v>
      </c>
      <c r="K271" s="98" t="s">
        <v>585</v>
      </c>
      <c r="L271" s="137" t="s">
        <v>626</v>
      </c>
      <c r="M271" s="114"/>
      <c r="N271" s="114"/>
      <c r="O271" s="113"/>
      <c r="P271" s="113"/>
      <c r="Q271" s="113"/>
      <c r="R271" s="148">
        <v>6349.82</v>
      </c>
      <c r="S271" s="113"/>
      <c r="T271" s="114"/>
      <c r="U271" s="153"/>
      <c r="V271" s="148">
        <v>6349.82</v>
      </c>
      <c r="W271" s="114"/>
      <c r="X271" s="115"/>
      <c r="Y271" s="125"/>
      <c r="Z271" s="125" t="s">
        <v>31</v>
      </c>
      <c r="AA271" s="126">
        <v>43901</v>
      </c>
      <c r="AB271" s="8" t="s">
        <v>628</v>
      </c>
    </row>
    <row r="272" ht="18" customHeight="1" spans="2:28">
      <c r="B272" s="137" t="s">
        <v>629</v>
      </c>
      <c r="C272" s="97">
        <v>148249539</v>
      </c>
      <c r="D272" s="97" t="s">
        <v>630</v>
      </c>
      <c r="E272" s="97">
        <v>16741725590</v>
      </c>
      <c r="F272" s="97" t="s">
        <v>27</v>
      </c>
      <c r="G272" s="138">
        <v>1000</v>
      </c>
      <c r="H272" s="138">
        <v>15771132386</v>
      </c>
      <c r="I272" s="97" t="s">
        <v>584</v>
      </c>
      <c r="J272" s="140" t="s">
        <v>103</v>
      </c>
      <c r="K272" s="98" t="s">
        <v>585</v>
      </c>
      <c r="L272" s="137" t="s">
        <v>629</v>
      </c>
      <c r="M272" s="114"/>
      <c r="N272" s="114"/>
      <c r="O272" s="113"/>
      <c r="P272" s="113"/>
      <c r="Q272" s="113"/>
      <c r="R272" s="148">
        <v>4680.28</v>
      </c>
      <c r="S272" s="113"/>
      <c r="T272" s="114"/>
      <c r="U272" s="153"/>
      <c r="V272" s="148">
        <v>4680.28</v>
      </c>
      <c r="W272" s="114"/>
      <c r="X272" s="115"/>
      <c r="Y272" s="125"/>
      <c r="Z272" s="125" t="s">
        <v>31</v>
      </c>
      <c r="AA272" s="126">
        <v>43901</v>
      </c>
      <c r="AB272" s="8" t="s">
        <v>628</v>
      </c>
    </row>
    <row r="273" ht="18" customHeight="1" spans="2:28">
      <c r="B273" s="137" t="s">
        <v>631</v>
      </c>
      <c r="C273" s="97">
        <v>298686485</v>
      </c>
      <c r="D273" s="97" t="s">
        <v>632</v>
      </c>
      <c r="E273" s="97">
        <v>16741725581</v>
      </c>
      <c r="F273" s="97" t="s">
        <v>27</v>
      </c>
      <c r="G273" s="138">
        <v>1000</v>
      </c>
      <c r="H273" s="138">
        <v>15771132386</v>
      </c>
      <c r="I273" s="97" t="s">
        <v>584</v>
      </c>
      <c r="J273" s="140" t="s">
        <v>103</v>
      </c>
      <c r="K273" s="98" t="s">
        <v>585</v>
      </c>
      <c r="L273" s="137" t="s">
        <v>631</v>
      </c>
      <c r="M273" s="114"/>
      <c r="N273" s="114"/>
      <c r="O273" s="113"/>
      <c r="P273" s="113"/>
      <c r="Q273" s="113"/>
      <c r="R273" s="148">
        <v>5063.28</v>
      </c>
      <c r="S273" s="113"/>
      <c r="T273" s="114"/>
      <c r="U273" s="153"/>
      <c r="V273" s="148">
        <v>5063.28</v>
      </c>
      <c r="W273" s="114"/>
      <c r="X273" s="115"/>
      <c r="Y273" s="125"/>
      <c r="Z273" s="125" t="s">
        <v>31</v>
      </c>
      <c r="AA273" s="126">
        <v>43901</v>
      </c>
      <c r="AB273" s="8" t="s">
        <v>628</v>
      </c>
    </row>
    <row r="274" ht="18" customHeight="1" spans="2:28">
      <c r="B274" s="137" t="s">
        <v>633</v>
      </c>
      <c r="C274" s="97">
        <v>869826330</v>
      </c>
      <c r="D274" s="97" t="s">
        <v>634</v>
      </c>
      <c r="E274" s="97">
        <v>16741725573</v>
      </c>
      <c r="F274" s="97" t="s">
        <v>27</v>
      </c>
      <c r="G274" s="138">
        <v>1000</v>
      </c>
      <c r="H274" s="138">
        <v>15771132386</v>
      </c>
      <c r="I274" s="97" t="s">
        <v>584</v>
      </c>
      <c r="J274" s="140" t="s">
        <v>103</v>
      </c>
      <c r="K274" s="98" t="s">
        <v>585</v>
      </c>
      <c r="L274" s="137" t="s">
        <v>633</v>
      </c>
      <c r="M274" s="114"/>
      <c r="N274" s="114"/>
      <c r="O274" s="113"/>
      <c r="P274" s="113"/>
      <c r="Q274" s="113"/>
      <c r="R274" s="148">
        <v>5151.06</v>
      </c>
      <c r="S274" s="113"/>
      <c r="T274" s="114"/>
      <c r="U274" s="153"/>
      <c r="V274" s="148">
        <v>5151.06</v>
      </c>
      <c r="W274" s="114"/>
      <c r="X274" s="115"/>
      <c r="Y274" s="125"/>
      <c r="Z274" s="125" t="s">
        <v>31</v>
      </c>
      <c r="AA274" s="126">
        <v>43901</v>
      </c>
      <c r="AB274" s="8" t="s">
        <v>628</v>
      </c>
    </row>
    <row r="275" ht="18" customHeight="1" spans="2:28">
      <c r="B275" s="137" t="s">
        <v>635</v>
      </c>
      <c r="C275" s="97">
        <v>993189999</v>
      </c>
      <c r="D275" s="97" t="s">
        <v>636</v>
      </c>
      <c r="E275" s="97">
        <v>16741725562</v>
      </c>
      <c r="F275" s="97" t="s">
        <v>27</v>
      </c>
      <c r="G275" s="138">
        <v>1000</v>
      </c>
      <c r="H275" s="138">
        <v>15771132386</v>
      </c>
      <c r="I275" s="97" t="s">
        <v>584</v>
      </c>
      <c r="J275" s="140" t="s">
        <v>103</v>
      </c>
      <c r="K275" s="98" t="s">
        <v>585</v>
      </c>
      <c r="L275" s="137" t="s">
        <v>635</v>
      </c>
      <c r="M275" s="114"/>
      <c r="N275" s="114"/>
      <c r="O275" s="113"/>
      <c r="P275" s="113"/>
      <c r="Q275" s="113"/>
      <c r="R275" s="148">
        <v>5058.79</v>
      </c>
      <c r="S275" s="113"/>
      <c r="T275" s="114"/>
      <c r="U275" s="153"/>
      <c r="V275" s="148">
        <v>5058.79</v>
      </c>
      <c r="W275" s="114"/>
      <c r="X275" s="115"/>
      <c r="Y275" s="125"/>
      <c r="Z275" s="125" t="s">
        <v>31</v>
      </c>
      <c r="AA275" s="126">
        <v>43901</v>
      </c>
      <c r="AB275" s="8" t="s">
        <v>628</v>
      </c>
    </row>
    <row r="276" ht="18" customHeight="1" spans="2:28">
      <c r="B276" s="137" t="s">
        <v>637</v>
      </c>
      <c r="C276" s="97">
        <v>822559049</v>
      </c>
      <c r="D276" s="97" t="s">
        <v>638</v>
      </c>
      <c r="E276" s="97">
        <v>16741725561</v>
      </c>
      <c r="F276" s="97" t="s">
        <v>27</v>
      </c>
      <c r="G276" s="138">
        <v>1000</v>
      </c>
      <c r="H276" s="138">
        <v>15771132386</v>
      </c>
      <c r="I276" s="97" t="s">
        <v>584</v>
      </c>
      <c r="J276" s="140" t="s">
        <v>103</v>
      </c>
      <c r="K276" s="98" t="s">
        <v>585</v>
      </c>
      <c r="L276" s="137" t="s">
        <v>637</v>
      </c>
      <c r="M276" s="114"/>
      <c r="N276" s="114"/>
      <c r="O276" s="113"/>
      <c r="P276" s="113"/>
      <c r="Q276" s="113"/>
      <c r="R276" s="148">
        <v>5061.55</v>
      </c>
      <c r="S276" s="113"/>
      <c r="T276" s="114"/>
      <c r="U276" s="153"/>
      <c r="V276" s="148">
        <v>5061.55</v>
      </c>
      <c r="W276" s="114"/>
      <c r="X276" s="115"/>
      <c r="Y276" s="125"/>
      <c r="Z276" s="125" t="s">
        <v>31</v>
      </c>
      <c r="AA276" s="126">
        <v>43901</v>
      </c>
      <c r="AB276" s="8" t="s">
        <v>628</v>
      </c>
    </row>
    <row r="277" s="1" customFormat="1" ht="19.9" customHeight="1" spans="2:28">
      <c r="B277" s="137" t="s">
        <v>639</v>
      </c>
      <c r="C277" s="98">
        <v>644359054</v>
      </c>
      <c r="D277" s="98" t="s">
        <v>640</v>
      </c>
      <c r="E277" s="97">
        <v>17102786719</v>
      </c>
      <c r="F277" s="97" t="s">
        <v>27</v>
      </c>
      <c r="G277" s="138">
        <v>1000</v>
      </c>
      <c r="H277" s="138">
        <v>13545435217</v>
      </c>
      <c r="I277" s="97" t="s">
        <v>284</v>
      </c>
      <c r="J277" s="141" t="s">
        <v>285</v>
      </c>
      <c r="K277" s="125" t="s">
        <v>286</v>
      </c>
      <c r="L277" s="137" t="s">
        <v>639</v>
      </c>
      <c r="M277" s="114"/>
      <c r="N277" s="114"/>
      <c r="O277" s="161"/>
      <c r="P277" s="161"/>
      <c r="Q277" s="161"/>
      <c r="R277" s="148">
        <v>5059.02</v>
      </c>
      <c r="S277" s="161"/>
      <c r="T277" s="114"/>
      <c r="U277" s="114"/>
      <c r="V277" s="148">
        <v>5059.02</v>
      </c>
      <c r="W277" s="114"/>
      <c r="X277" s="115"/>
      <c r="Y277" s="125"/>
      <c r="Z277" s="125" t="s">
        <v>31</v>
      </c>
      <c r="AA277" s="126">
        <v>43901</v>
      </c>
      <c r="AB277" s="8" t="s">
        <v>628</v>
      </c>
    </row>
    <row r="278" s="1" customFormat="1" ht="19.9" customHeight="1" spans="2:28">
      <c r="B278" s="137" t="s">
        <v>641</v>
      </c>
      <c r="C278" s="98">
        <v>358179816</v>
      </c>
      <c r="D278" s="98" t="s">
        <v>642</v>
      </c>
      <c r="E278" s="97">
        <v>17102786715</v>
      </c>
      <c r="F278" s="97" t="s">
        <v>27</v>
      </c>
      <c r="G278" s="138">
        <v>1000</v>
      </c>
      <c r="H278" s="138">
        <v>13545435217</v>
      </c>
      <c r="I278" s="97" t="s">
        <v>284</v>
      </c>
      <c r="J278" s="141" t="s">
        <v>285</v>
      </c>
      <c r="K278" s="125" t="s">
        <v>286</v>
      </c>
      <c r="L278" s="137" t="s">
        <v>641</v>
      </c>
      <c r="M278" s="114"/>
      <c r="N278" s="114"/>
      <c r="O278" s="161"/>
      <c r="P278" s="161"/>
      <c r="Q278" s="161"/>
      <c r="R278" s="148">
        <v>5190.29</v>
      </c>
      <c r="S278" s="161"/>
      <c r="T278" s="114"/>
      <c r="U278" s="114"/>
      <c r="V278" s="148">
        <v>5190.29</v>
      </c>
      <c r="W278" s="114"/>
      <c r="X278" s="115"/>
      <c r="Y278" s="125"/>
      <c r="Z278" s="125" t="s">
        <v>31</v>
      </c>
      <c r="AA278" s="126">
        <v>43901</v>
      </c>
      <c r="AB278" s="8" t="s">
        <v>628</v>
      </c>
    </row>
    <row r="279" s="1" customFormat="1" ht="19.9" customHeight="1" spans="2:28">
      <c r="B279" s="137" t="s">
        <v>643</v>
      </c>
      <c r="C279" s="98">
        <v>606713276</v>
      </c>
      <c r="D279" s="98" t="s">
        <v>644</v>
      </c>
      <c r="E279" s="97">
        <v>17102786711</v>
      </c>
      <c r="F279" s="97" t="s">
        <v>27</v>
      </c>
      <c r="G279" s="138">
        <v>1000</v>
      </c>
      <c r="H279" s="138">
        <v>13545435217</v>
      </c>
      <c r="I279" s="97" t="s">
        <v>284</v>
      </c>
      <c r="J279" s="141" t="s">
        <v>285</v>
      </c>
      <c r="K279" s="125" t="s">
        <v>286</v>
      </c>
      <c r="L279" s="137" t="s">
        <v>643</v>
      </c>
      <c r="M279" s="114"/>
      <c r="N279" s="114"/>
      <c r="O279" s="161"/>
      <c r="P279" s="161"/>
      <c r="Q279" s="161"/>
      <c r="R279" s="148">
        <v>4965.51</v>
      </c>
      <c r="S279" s="161"/>
      <c r="T279" s="114"/>
      <c r="U279" s="114"/>
      <c r="V279" s="148">
        <v>4965.51</v>
      </c>
      <c r="W279" s="114"/>
      <c r="X279" s="152"/>
      <c r="Y279" s="125"/>
      <c r="Z279" s="125" t="s">
        <v>31</v>
      </c>
      <c r="AA279" s="126">
        <v>43901</v>
      </c>
      <c r="AB279" s="8" t="s">
        <v>628</v>
      </c>
    </row>
    <row r="280" s="1" customFormat="1" ht="19.9" customHeight="1" spans="2:28">
      <c r="B280" s="137" t="s">
        <v>645</v>
      </c>
      <c r="C280" s="98">
        <v>544565910</v>
      </c>
      <c r="D280" s="98" t="s">
        <v>646</v>
      </c>
      <c r="E280" s="97">
        <v>17102786605</v>
      </c>
      <c r="F280" s="97" t="s">
        <v>27</v>
      </c>
      <c r="G280" s="138">
        <v>1000</v>
      </c>
      <c r="H280" s="138">
        <v>13545435217</v>
      </c>
      <c r="I280" s="97" t="s">
        <v>284</v>
      </c>
      <c r="J280" s="141" t="s">
        <v>285</v>
      </c>
      <c r="K280" s="125" t="s">
        <v>286</v>
      </c>
      <c r="L280" s="137" t="s">
        <v>645</v>
      </c>
      <c r="M280" s="114"/>
      <c r="N280" s="114"/>
      <c r="O280" s="161"/>
      <c r="P280" s="161"/>
      <c r="Q280" s="161"/>
      <c r="R280" s="148">
        <v>4962.34</v>
      </c>
      <c r="S280" s="161"/>
      <c r="T280" s="114"/>
      <c r="U280" s="114"/>
      <c r="V280" s="148">
        <v>4962.34</v>
      </c>
      <c r="W280" s="114"/>
      <c r="X280" s="152"/>
      <c r="Y280" s="125"/>
      <c r="Z280" s="125" t="s">
        <v>31</v>
      </c>
      <c r="AA280" s="126">
        <v>43901</v>
      </c>
      <c r="AB280" s="8" t="s">
        <v>628</v>
      </c>
    </row>
    <row r="281" s="1" customFormat="1" ht="19.9" customHeight="1" spans="2:28">
      <c r="B281" s="137" t="s">
        <v>647</v>
      </c>
      <c r="C281" s="98">
        <v>806850314</v>
      </c>
      <c r="D281" s="98" t="s">
        <v>648</v>
      </c>
      <c r="E281" s="97">
        <v>17102786606</v>
      </c>
      <c r="F281" s="97" t="s">
        <v>27</v>
      </c>
      <c r="G281" s="138">
        <v>1000</v>
      </c>
      <c r="H281" s="138">
        <v>13545435217</v>
      </c>
      <c r="I281" s="97" t="s">
        <v>284</v>
      </c>
      <c r="J281" s="141" t="s">
        <v>285</v>
      </c>
      <c r="K281" s="125" t="s">
        <v>286</v>
      </c>
      <c r="L281" s="137" t="s">
        <v>647</v>
      </c>
      <c r="M281" s="114"/>
      <c r="N281" s="114"/>
      <c r="O281" s="161"/>
      <c r="P281" s="161"/>
      <c r="Q281" s="161"/>
      <c r="R281" s="148">
        <v>9034.79</v>
      </c>
      <c r="S281" s="161"/>
      <c r="T281" s="114"/>
      <c r="U281" s="114"/>
      <c r="V281" s="148">
        <v>9034.79</v>
      </c>
      <c r="W281" s="114"/>
      <c r="X281" s="150"/>
      <c r="Y281" s="125"/>
      <c r="Z281" s="125" t="s">
        <v>31</v>
      </c>
      <c r="AA281" s="126">
        <v>43901</v>
      </c>
      <c r="AB281" s="8" t="s">
        <v>628</v>
      </c>
    </row>
    <row r="282" s="1" customFormat="1" ht="19.9" customHeight="1" spans="2:28">
      <c r="B282" s="137" t="s">
        <v>649</v>
      </c>
      <c r="C282" s="98">
        <v>736359655</v>
      </c>
      <c r="D282" s="98" t="s">
        <v>650</v>
      </c>
      <c r="E282" s="97">
        <v>17102786608</v>
      </c>
      <c r="F282" s="97" t="s">
        <v>27</v>
      </c>
      <c r="G282" s="138">
        <v>1000</v>
      </c>
      <c r="H282" s="138">
        <v>13545435217</v>
      </c>
      <c r="I282" s="97" t="s">
        <v>284</v>
      </c>
      <c r="J282" s="141" t="s">
        <v>285</v>
      </c>
      <c r="K282" s="125" t="s">
        <v>286</v>
      </c>
      <c r="L282" s="137" t="s">
        <v>649</v>
      </c>
      <c r="M282" s="114"/>
      <c r="N282" s="114"/>
      <c r="O282" s="161"/>
      <c r="P282" s="161"/>
      <c r="Q282" s="161"/>
      <c r="R282" s="148">
        <v>5101.75</v>
      </c>
      <c r="S282" s="161"/>
      <c r="T282" s="114"/>
      <c r="U282" s="114"/>
      <c r="V282" s="148">
        <v>5101.75</v>
      </c>
      <c r="W282" s="114"/>
      <c r="X282" s="115"/>
      <c r="Y282" s="125"/>
      <c r="Z282" s="125" t="s">
        <v>31</v>
      </c>
      <c r="AA282" s="126">
        <v>43901</v>
      </c>
      <c r="AB282" s="8" t="s">
        <v>628</v>
      </c>
    </row>
    <row r="283" s="1" customFormat="1" ht="19.9" customHeight="1" spans="2:28">
      <c r="B283" s="137" t="s">
        <v>651</v>
      </c>
      <c r="C283" s="97">
        <v>717255374</v>
      </c>
      <c r="D283" s="97" t="s">
        <v>652</v>
      </c>
      <c r="E283" s="97">
        <v>17102786609</v>
      </c>
      <c r="F283" s="97" t="s">
        <v>27</v>
      </c>
      <c r="G283" s="138">
        <v>1000</v>
      </c>
      <c r="H283" s="138">
        <v>13545435217</v>
      </c>
      <c r="I283" s="97" t="s">
        <v>284</v>
      </c>
      <c r="J283" s="141" t="s">
        <v>285</v>
      </c>
      <c r="K283" s="125" t="s">
        <v>286</v>
      </c>
      <c r="L283" s="137" t="s">
        <v>651</v>
      </c>
      <c r="M283" s="114"/>
      <c r="N283" s="114"/>
      <c r="O283" s="161"/>
      <c r="P283" s="161"/>
      <c r="Q283" s="161"/>
      <c r="R283" s="148">
        <v>5064.06</v>
      </c>
      <c r="S283" s="161"/>
      <c r="T283" s="114"/>
      <c r="U283" s="114"/>
      <c r="V283" s="148">
        <v>5064.06</v>
      </c>
      <c r="W283" s="114"/>
      <c r="X283" s="152"/>
      <c r="Y283" s="125"/>
      <c r="Z283" s="125" t="s">
        <v>31</v>
      </c>
      <c r="AA283" s="126">
        <v>43901</v>
      </c>
      <c r="AB283" s="8" t="s">
        <v>628</v>
      </c>
    </row>
    <row r="284" ht="18" customHeight="1" spans="2:28">
      <c r="B284" s="137" t="s">
        <v>653</v>
      </c>
      <c r="C284" s="97">
        <v>319126467</v>
      </c>
      <c r="D284" s="97" t="s">
        <v>654</v>
      </c>
      <c r="E284" s="97">
        <v>16741725569</v>
      </c>
      <c r="F284" s="97" t="s">
        <v>27</v>
      </c>
      <c r="G284" s="138">
        <v>1000</v>
      </c>
      <c r="H284" s="138">
        <v>15771132386</v>
      </c>
      <c r="I284" s="97" t="s">
        <v>584</v>
      </c>
      <c r="J284" s="140" t="s">
        <v>103</v>
      </c>
      <c r="K284" s="98" t="s">
        <v>585</v>
      </c>
      <c r="L284" s="137" t="s">
        <v>653</v>
      </c>
      <c r="M284" s="114"/>
      <c r="N284" s="114"/>
      <c r="O284" s="113"/>
      <c r="P284" s="113"/>
      <c r="Q284" s="113"/>
      <c r="R284" s="148">
        <v>4960.37</v>
      </c>
      <c r="S284" s="113"/>
      <c r="T284" s="114"/>
      <c r="U284" s="149"/>
      <c r="V284" s="148">
        <v>4960.37</v>
      </c>
      <c r="W284" s="114"/>
      <c r="X284" s="115"/>
      <c r="Y284" s="125"/>
      <c r="Z284" s="125" t="s">
        <v>31</v>
      </c>
      <c r="AA284" s="126">
        <v>43901</v>
      </c>
      <c r="AB284" s="8" t="s">
        <v>655</v>
      </c>
    </row>
    <row r="285" ht="18" customHeight="1" spans="2:28">
      <c r="B285" s="137" t="s">
        <v>656</v>
      </c>
      <c r="C285" s="97">
        <v>449206597</v>
      </c>
      <c r="D285" s="97" t="s">
        <v>657</v>
      </c>
      <c r="E285" s="97">
        <v>16741725543</v>
      </c>
      <c r="F285" s="97" t="s">
        <v>27</v>
      </c>
      <c r="G285" s="138">
        <v>1000</v>
      </c>
      <c r="H285" s="138">
        <v>15771132386</v>
      </c>
      <c r="I285" s="97" t="s">
        <v>584</v>
      </c>
      <c r="J285" s="140" t="s">
        <v>103</v>
      </c>
      <c r="K285" s="98" t="s">
        <v>585</v>
      </c>
      <c r="L285" s="137" t="s">
        <v>656</v>
      </c>
      <c r="M285" s="114"/>
      <c r="N285" s="114"/>
      <c r="O285" s="113"/>
      <c r="P285" s="113"/>
      <c r="Q285" s="113"/>
      <c r="R285" s="148">
        <v>5064.63</v>
      </c>
      <c r="S285" s="113"/>
      <c r="T285" s="114"/>
      <c r="U285" s="149"/>
      <c r="V285" s="148">
        <v>5064.63</v>
      </c>
      <c r="W285" s="114"/>
      <c r="X285" s="115"/>
      <c r="Y285" s="125"/>
      <c r="Z285" s="125" t="s">
        <v>31</v>
      </c>
      <c r="AA285" s="126">
        <v>43901</v>
      </c>
      <c r="AB285" s="8" t="s">
        <v>655</v>
      </c>
    </row>
    <row r="286" s="1" customFormat="1" ht="18" customHeight="1" spans="2:28">
      <c r="B286" s="157" t="s">
        <v>146</v>
      </c>
      <c r="C286" s="158">
        <v>806718576</v>
      </c>
      <c r="D286" s="158" t="s">
        <v>147</v>
      </c>
      <c r="E286" s="158">
        <v>13069644945</v>
      </c>
      <c r="F286" s="158" t="s">
        <v>107</v>
      </c>
      <c r="G286" s="97">
        <v>1000</v>
      </c>
      <c r="H286" s="158">
        <v>18016045481</v>
      </c>
      <c r="I286" s="158" t="s">
        <v>108</v>
      </c>
      <c r="J286" s="162" t="s">
        <v>109</v>
      </c>
      <c r="K286" s="158" t="s">
        <v>131</v>
      </c>
      <c r="L286" s="137" t="s">
        <v>146</v>
      </c>
      <c r="M286" s="101"/>
      <c r="N286" s="101"/>
      <c r="O286" s="103"/>
      <c r="P286" s="103"/>
      <c r="Q286" s="103"/>
      <c r="R286" s="114">
        <v>10022.91</v>
      </c>
      <c r="S286" s="148"/>
      <c r="T286" s="114"/>
      <c r="U286" s="114"/>
      <c r="V286" s="114">
        <v>10022.91</v>
      </c>
      <c r="W286" s="114"/>
      <c r="X286" s="150"/>
      <c r="Y286" s="125"/>
      <c r="Z286" s="125"/>
      <c r="AA286" s="126"/>
      <c r="AB286" s="82" t="s">
        <v>1690</v>
      </c>
    </row>
    <row r="287" s="1" customFormat="1" ht="18" customHeight="1" spans="2:28">
      <c r="B287" s="157" t="s">
        <v>148</v>
      </c>
      <c r="C287" s="158">
        <v>344875496</v>
      </c>
      <c r="D287" s="158" t="s">
        <v>149</v>
      </c>
      <c r="E287" s="158">
        <v>13069646406</v>
      </c>
      <c r="F287" s="158" t="s">
        <v>107</v>
      </c>
      <c r="G287" s="97">
        <v>1000</v>
      </c>
      <c r="H287" s="158">
        <v>18016045481</v>
      </c>
      <c r="I287" s="158" t="s">
        <v>108</v>
      </c>
      <c r="J287" s="162" t="s">
        <v>109</v>
      </c>
      <c r="K287" s="158" t="s">
        <v>131</v>
      </c>
      <c r="L287" s="137" t="s">
        <v>148</v>
      </c>
      <c r="M287" s="101"/>
      <c r="N287" s="101"/>
      <c r="O287" s="103"/>
      <c r="P287" s="103"/>
      <c r="Q287" s="103"/>
      <c r="R287" s="114">
        <v>8938.4</v>
      </c>
      <c r="S287" s="148"/>
      <c r="T287" s="114"/>
      <c r="U287" s="114"/>
      <c r="V287" s="114">
        <v>8938.4</v>
      </c>
      <c r="W287" s="114"/>
      <c r="X287" s="150"/>
      <c r="Y287" s="125"/>
      <c r="Z287" s="125"/>
      <c r="AA287" s="126"/>
      <c r="AB287" s="82" t="s">
        <v>1690</v>
      </c>
    </row>
    <row r="288" s="1" customFormat="1" ht="18" customHeight="1" spans="2:28">
      <c r="B288" s="157" t="s">
        <v>155</v>
      </c>
      <c r="C288" s="158">
        <v>468066157</v>
      </c>
      <c r="D288" s="158" t="s">
        <v>156</v>
      </c>
      <c r="E288" s="158">
        <v>17129370569</v>
      </c>
      <c r="F288" s="158" t="s">
        <v>152</v>
      </c>
      <c r="G288" s="97">
        <v>1000</v>
      </c>
      <c r="H288" s="158">
        <v>17129370569</v>
      </c>
      <c r="I288" s="158" t="s">
        <v>153</v>
      </c>
      <c r="J288" s="163" t="s">
        <v>29</v>
      </c>
      <c r="K288" s="158" t="s">
        <v>154</v>
      </c>
      <c r="L288" s="157" t="s">
        <v>155</v>
      </c>
      <c r="M288" s="101"/>
      <c r="N288" s="101"/>
      <c r="O288" s="103"/>
      <c r="P288" s="103"/>
      <c r="Q288" s="103"/>
      <c r="R288" s="114">
        <v>17968.63</v>
      </c>
      <c r="S288" s="148"/>
      <c r="T288" s="114"/>
      <c r="U288" s="114"/>
      <c r="V288" s="114">
        <v>17968.63</v>
      </c>
      <c r="W288" s="114"/>
      <c r="X288" s="150"/>
      <c r="Y288" s="125"/>
      <c r="Z288" s="125" t="s">
        <v>31</v>
      </c>
      <c r="AA288" s="126">
        <v>43920</v>
      </c>
      <c r="AB288" s="82" t="s">
        <v>1690</v>
      </c>
    </row>
    <row r="289" s="1" customFormat="1" ht="18" customHeight="1" spans="2:28">
      <c r="B289" s="157" t="s">
        <v>161</v>
      </c>
      <c r="C289" s="158">
        <v>122040565</v>
      </c>
      <c r="D289" s="158" t="s">
        <v>162</v>
      </c>
      <c r="E289" s="158">
        <v>17179870409</v>
      </c>
      <c r="F289" s="158" t="s">
        <v>152</v>
      </c>
      <c r="G289" s="158">
        <v>2000</v>
      </c>
      <c r="H289" s="158">
        <v>17179870409</v>
      </c>
      <c r="I289" s="158" t="s">
        <v>153</v>
      </c>
      <c r="J289" s="163" t="s">
        <v>29</v>
      </c>
      <c r="K289" s="158" t="s">
        <v>163</v>
      </c>
      <c r="L289" s="157" t="s">
        <v>161</v>
      </c>
      <c r="M289" s="101"/>
      <c r="N289" s="101"/>
      <c r="O289" s="103"/>
      <c r="P289" s="103"/>
      <c r="Q289" s="103"/>
      <c r="R289" s="114">
        <v>9030.16</v>
      </c>
      <c r="S289" s="148"/>
      <c r="T289" s="114"/>
      <c r="U289" s="114"/>
      <c r="V289" s="114">
        <v>9030.16</v>
      </c>
      <c r="W289" s="114"/>
      <c r="X289" s="150"/>
      <c r="Y289" s="125"/>
      <c r="Z289" s="125"/>
      <c r="AA289" s="126"/>
      <c r="AB289" s="82" t="s">
        <v>1690</v>
      </c>
    </row>
    <row r="290" s="1" customFormat="1" ht="18" customHeight="1" spans="2:28">
      <c r="B290" s="157" t="s">
        <v>164</v>
      </c>
      <c r="C290" s="158">
        <v>542226994</v>
      </c>
      <c r="D290" s="158" t="s">
        <v>165</v>
      </c>
      <c r="E290" s="158">
        <v>17179870406</v>
      </c>
      <c r="F290" s="158" t="s">
        <v>152</v>
      </c>
      <c r="G290" s="158">
        <v>2000</v>
      </c>
      <c r="H290" s="158">
        <v>17179870406</v>
      </c>
      <c r="I290" s="158" t="s">
        <v>153</v>
      </c>
      <c r="J290" s="163" t="s">
        <v>29</v>
      </c>
      <c r="K290" s="158" t="s">
        <v>163</v>
      </c>
      <c r="L290" s="157" t="s">
        <v>164</v>
      </c>
      <c r="M290" s="101"/>
      <c r="N290" s="101"/>
      <c r="O290" s="103"/>
      <c r="P290" s="103"/>
      <c r="Q290" s="103"/>
      <c r="R290" s="114">
        <v>16486.29</v>
      </c>
      <c r="S290" s="148"/>
      <c r="T290" s="114"/>
      <c r="U290" s="114"/>
      <c r="V290" s="114">
        <v>16486.29</v>
      </c>
      <c r="W290" s="114"/>
      <c r="X290" s="150"/>
      <c r="Y290" s="125"/>
      <c r="Z290" s="125"/>
      <c r="AA290" s="126"/>
      <c r="AB290" s="82" t="s">
        <v>1690</v>
      </c>
    </row>
    <row r="291" s="1" customFormat="1" ht="18" customHeight="1" spans="2:28">
      <c r="B291" s="157" t="s">
        <v>166</v>
      </c>
      <c r="C291" s="158">
        <v>515388514</v>
      </c>
      <c r="D291" s="158" t="s">
        <v>167</v>
      </c>
      <c r="E291" s="158">
        <v>17179870004</v>
      </c>
      <c r="F291" s="158" t="s">
        <v>152</v>
      </c>
      <c r="G291" s="97">
        <v>1000</v>
      </c>
      <c r="H291" s="158" t="s">
        <v>168</v>
      </c>
      <c r="I291" s="158" t="s">
        <v>169</v>
      </c>
      <c r="J291" s="134" t="s">
        <v>170</v>
      </c>
      <c r="K291" s="158" t="s">
        <v>171</v>
      </c>
      <c r="L291" s="157" t="s">
        <v>166</v>
      </c>
      <c r="M291" s="101"/>
      <c r="N291" s="101"/>
      <c r="O291" s="103"/>
      <c r="P291" s="103"/>
      <c r="Q291" s="103"/>
      <c r="R291" s="114">
        <v>9032.26</v>
      </c>
      <c r="S291" s="148"/>
      <c r="T291" s="114"/>
      <c r="U291" s="114"/>
      <c r="V291" s="114">
        <v>9032.26</v>
      </c>
      <c r="W291" s="114"/>
      <c r="X291" s="150"/>
      <c r="Y291" s="125"/>
      <c r="Z291" s="125" t="s">
        <v>31</v>
      </c>
      <c r="AA291" s="126">
        <v>43920</v>
      </c>
      <c r="AB291" s="82" t="s">
        <v>1690</v>
      </c>
    </row>
    <row r="292" s="1" customFormat="1" ht="18" customHeight="1" spans="2:28">
      <c r="B292" s="157" t="s">
        <v>174</v>
      </c>
      <c r="C292" s="158">
        <v>240412193</v>
      </c>
      <c r="D292" s="158" t="s">
        <v>175</v>
      </c>
      <c r="E292" s="158">
        <v>17179870024</v>
      </c>
      <c r="F292" s="158" t="s">
        <v>152</v>
      </c>
      <c r="G292" s="97">
        <v>1000</v>
      </c>
      <c r="H292" s="158" t="s">
        <v>168</v>
      </c>
      <c r="I292" s="158" t="s">
        <v>169</v>
      </c>
      <c r="J292" s="134" t="s">
        <v>170</v>
      </c>
      <c r="K292" s="158" t="s">
        <v>171</v>
      </c>
      <c r="L292" s="157" t="s">
        <v>174</v>
      </c>
      <c r="M292" s="101"/>
      <c r="N292" s="101"/>
      <c r="O292" s="103"/>
      <c r="P292" s="103"/>
      <c r="Q292" s="103"/>
      <c r="R292" s="114">
        <v>19762.44</v>
      </c>
      <c r="S292" s="148"/>
      <c r="T292" s="114"/>
      <c r="U292" s="114"/>
      <c r="V292" s="114">
        <v>19762.44</v>
      </c>
      <c r="W292" s="114"/>
      <c r="X292" s="150"/>
      <c r="Y292" s="125"/>
      <c r="Z292" s="125" t="s">
        <v>31</v>
      </c>
      <c r="AA292" s="126">
        <v>43920</v>
      </c>
      <c r="AB292" s="82" t="s">
        <v>1690</v>
      </c>
    </row>
    <row r="293" s="1" customFormat="1" ht="18" customHeight="1" spans="2:28">
      <c r="B293" s="157" t="s">
        <v>176</v>
      </c>
      <c r="C293" s="158">
        <v>896713393</v>
      </c>
      <c r="D293" s="158" t="s">
        <v>177</v>
      </c>
      <c r="E293" s="158">
        <v>17179870034</v>
      </c>
      <c r="F293" s="158" t="s">
        <v>152</v>
      </c>
      <c r="G293" s="97">
        <v>1000</v>
      </c>
      <c r="H293" s="158" t="s">
        <v>168</v>
      </c>
      <c r="I293" s="158" t="s">
        <v>169</v>
      </c>
      <c r="J293" s="134" t="s">
        <v>170</v>
      </c>
      <c r="K293" s="158" t="s">
        <v>171</v>
      </c>
      <c r="L293" s="157" t="s">
        <v>176</v>
      </c>
      <c r="M293" s="101"/>
      <c r="N293" s="101"/>
      <c r="O293" s="103"/>
      <c r="P293" s="103"/>
      <c r="Q293" s="103"/>
      <c r="R293" s="114">
        <v>9526.47</v>
      </c>
      <c r="S293" s="148"/>
      <c r="T293" s="114"/>
      <c r="U293" s="114"/>
      <c r="V293" s="114">
        <v>9526.47</v>
      </c>
      <c r="W293" s="114"/>
      <c r="X293" s="150"/>
      <c r="Y293" s="125"/>
      <c r="Z293" s="125" t="s">
        <v>31</v>
      </c>
      <c r="AA293" s="126">
        <v>43920</v>
      </c>
      <c r="AB293" s="82" t="s">
        <v>1690</v>
      </c>
    </row>
    <row r="294" s="1" customFormat="1" ht="18" customHeight="1" spans="2:28">
      <c r="B294" s="157" t="s">
        <v>201</v>
      </c>
      <c r="C294" s="125">
        <v>199901538</v>
      </c>
      <c r="D294" s="125" t="s">
        <v>202</v>
      </c>
      <c r="E294" s="125">
        <v>17179870146</v>
      </c>
      <c r="F294" s="125" t="s">
        <v>152</v>
      </c>
      <c r="G294" s="97">
        <v>1000</v>
      </c>
      <c r="H294" s="125" t="s">
        <v>168</v>
      </c>
      <c r="I294" s="158" t="s">
        <v>169</v>
      </c>
      <c r="J294" s="134" t="s">
        <v>170</v>
      </c>
      <c r="K294" s="158" t="s">
        <v>192</v>
      </c>
      <c r="L294" s="137" t="s">
        <v>201</v>
      </c>
      <c r="M294" s="101"/>
      <c r="N294" s="101"/>
      <c r="O294" s="103"/>
      <c r="P294" s="103"/>
      <c r="Q294" s="103"/>
      <c r="R294" s="114">
        <v>9723.08</v>
      </c>
      <c r="S294" s="148"/>
      <c r="T294" s="114"/>
      <c r="U294" s="114"/>
      <c r="V294" s="114">
        <v>9723.08</v>
      </c>
      <c r="W294" s="114"/>
      <c r="X294" s="150"/>
      <c r="Y294" s="125"/>
      <c r="Z294" s="125" t="s">
        <v>31</v>
      </c>
      <c r="AA294" s="126">
        <v>43920</v>
      </c>
      <c r="AB294" s="82" t="s">
        <v>1690</v>
      </c>
    </row>
    <row r="295" s="1" customFormat="1" ht="18" customHeight="1" spans="2:28">
      <c r="B295" s="157" t="s">
        <v>207</v>
      </c>
      <c r="C295" s="125">
        <v>495639158</v>
      </c>
      <c r="D295" s="125" t="s">
        <v>208</v>
      </c>
      <c r="E295" s="125">
        <v>17179870140</v>
      </c>
      <c r="F295" s="125" t="s">
        <v>152</v>
      </c>
      <c r="G295" s="97">
        <v>1000</v>
      </c>
      <c r="H295" s="125" t="s">
        <v>168</v>
      </c>
      <c r="I295" s="158" t="s">
        <v>169</v>
      </c>
      <c r="J295" s="134" t="s">
        <v>170</v>
      </c>
      <c r="K295" s="158" t="s">
        <v>192</v>
      </c>
      <c r="L295" s="137" t="s">
        <v>207</v>
      </c>
      <c r="M295" s="101"/>
      <c r="N295" s="101"/>
      <c r="O295" s="103"/>
      <c r="P295" s="103"/>
      <c r="Q295" s="103"/>
      <c r="R295" s="114">
        <v>9040</v>
      </c>
      <c r="S295" s="148"/>
      <c r="T295" s="114"/>
      <c r="U295" s="114"/>
      <c r="V295" s="114">
        <v>9040</v>
      </c>
      <c r="W295" s="114"/>
      <c r="X295" s="150"/>
      <c r="Y295" s="125"/>
      <c r="Z295" s="125" t="s">
        <v>31</v>
      </c>
      <c r="AA295" s="126">
        <v>43920</v>
      </c>
      <c r="AB295" s="82" t="s">
        <v>1690</v>
      </c>
    </row>
    <row r="296" ht="18" customHeight="1" spans="2:27">
      <c r="B296" s="157" t="s">
        <v>115</v>
      </c>
      <c r="C296" s="158">
        <v>192689059</v>
      </c>
      <c r="D296" s="158" t="s">
        <v>116</v>
      </c>
      <c r="E296" s="158">
        <v>13069608949</v>
      </c>
      <c r="F296" s="158" t="s">
        <v>107</v>
      </c>
      <c r="G296" s="97">
        <v>1000</v>
      </c>
      <c r="H296" s="158">
        <v>18016045481</v>
      </c>
      <c r="I296" s="158" t="s">
        <v>108</v>
      </c>
      <c r="J296" s="162" t="s">
        <v>109</v>
      </c>
      <c r="K296" s="158" t="s">
        <v>110</v>
      </c>
      <c r="L296" s="157" t="s">
        <v>115</v>
      </c>
      <c r="M296" s="101"/>
      <c r="N296" s="101"/>
      <c r="O296" s="103"/>
      <c r="P296" s="103"/>
      <c r="Q296" s="103"/>
      <c r="R296" s="114">
        <v>8931.85</v>
      </c>
      <c r="S296" s="148"/>
      <c r="T296" s="114"/>
      <c r="U296" s="114"/>
      <c r="V296" s="114">
        <v>8931.85</v>
      </c>
      <c r="W296" s="114"/>
      <c r="X296" s="150"/>
      <c r="Y296" s="125"/>
      <c r="Z296" s="125"/>
      <c r="AA296" s="126"/>
    </row>
    <row r="297" ht="18" customHeight="1" spans="2:28">
      <c r="B297" s="96" t="s">
        <v>105</v>
      </c>
      <c r="C297" s="97">
        <v>971020275</v>
      </c>
      <c r="D297" s="97" t="s">
        <v>106</v>
      </c>
      <c r="E297" s="97">
        <v>13069606492</v>
      </c>
      <c r="F297" s="97" t="s">
        <v>107</v>
      </c>
      <c r="G297" s="97">
        <v>1000</v>
      </c>
      <c r="H297" s="97">
        <v>18016045481</v>
      </c>
      <c r="I297" s="97" t="s">
        <v>108</v>
      </c>
      <c r="J297" s="100" t="s">
        <v>109</v>
      </c>
      <c r="K297" s="98" t="s">
        <v>110</v>
      </c>
      <c r="L297" s="96" t="s">
        <v>105</v>
      </c>
      <c r="M297" s="101">
        <v>5067.93</v>
      </c>
      <c r="N297" s="101">
        <v>0</v>
      </c>
      <c r="O297" s="101"/>
      <c r="P297" s="101"/>
      <c r="Q297" s="101"/>
      <c r="R297" s="103">
        <v>5067.93</v>
      </c>
      <c r="S297" s="113"/>
      <c r="T297" s="114"/>
      <c r="U297" s="114"/>
      <c r="V297" s="103">
        <v>5067.93</v>
      </c>
      <c r="W297" s="114">
        <v>0</v>
      </c>
      <c r="X297" s="115">
        <v>0.5</v>
      </c>
      <c r="Y297" s="125" t="s">
        <v>1893</v>
      </c>
      <c r="Z297" s="125"/>
      <c r="AA297" s="126"/>
      <c r="AB297" s="127" t="s">
        <v>1846</v>
      </c>
    </row>
    <row r="298" ht="18" customHeight="1" spans="2:28">
      <c r="B298" s="96" t="s">
        <v>117</v>
      </c>
      <c r="C298" s="97">
        <v>560198779</v>
      </c>
      <c r="D298" s="97" t="s">
        <v>118</v>
      </c>
      <c r="E298" s="97">
        <v>13069610347</v>
      </c>
      <c r="F298" s="97" t="s">
        <v>107</v>
      </c>
      <c r="G298" s="97">
        <v>1000</v>
      </c>
      <c r="H298" s="97">
        <v>18016045481</v>
      </c>
      <c r="I298" s="97" t="s">
        <v>108</v>
      </c>
      <c r="J298" s="100" t="s">
        <v>109</v>
      </c>
      <c r="K298" s="98" t="s">
        <v>110</v>
      </c>
      <c r="L298" s="96" t="s">
        <v>117</v>
      </c>
      <c r="M298" s="101">
        <v>5066.86</v>
      </c>
      <c r="N298" s="101">
        <v>0</v>
      </c>
      <c r="O298" s="101"/>
      <c r="P298" s="101"/>
      <c r="Q298" s="101"/>
      <c r="R298" s="103">
        <v>5066.86</v>
      </c>
      <c r="S298" s="113"/>
      <c r="T298" s="114"/>
      <c r="U298" s="114"/>
      <c r="V298" s="103">
        <v>5066.86</v>
      </c>
      <c r="W298" s="114">
        <v>0</v>
      </c>
      <c r="X298" s="115">
        <v>0.5</v>
      </c>
      <c r="Y298" s="125" t="s">
        <v>1893</v>
      </c>
      <c r="Z298" s="125"/>
      <c r="AA298" s="126"/>
      <c r="AB298" s="127" t="s">
        <v>1846</v>
      </c>
    </row>
    <row r="299" ht="18" customHeight="1" spans="2:28">
      <c r="B299" s="96" t="s">
        <v>129</v>
      </c>
      <c r="C299" s="97">
        <v>224203793</v>
      </c>
      <c r="D299" s="97" t="s">
        <v>130</v>
      </c>
      <c r="E299" s="97">
        <v>13069619457</v>
      </c>
      <c r="F299" s="97" t="s">
        <v>107</v>
      </c>
      <c r="G299" s="97">
        <v>1000</v>
      </c>
      <c r="H299" s="97">
        <v>18016045481</v>
      </c>
      <c r="I299" s="97" t="s">
        <v>108</v>
      </c>
      <c r="J299" s="100" t="s">
        <v>109</v>
      </c>
      <c r="K299" s="98" t="s">
        <v>131</v>
      </c>
      <c r="L299" s="96" t="s">
        <v>129</v>
      </c>
      <c r="M299" s="101">
        <v>4767.74</v>
      </c>
      <c r="N299" s="101">
        <v>0</v>
      </c>
      <c r="O299" s="101"/>
      <c r="P299" s="101"/>
      <c r="Q299" s="101"/>
      <c r="R299" s="103">
        <v>4767.74</v>
      </c>
      <c r="S299" s="113"/>
      <c r="T299" s="114"/>
      <c r="U299" s="114"/>
      <c r="V299" s="103">
        <v>4767.74</v>
      </c>
      <c r="W299" s="114">
        <v>0</v>
      </c>
      <c r="X299" s="115">
        <v>0.5</v>
      </c>
      <c r="Y299" s="125" t="s">
        <v>1893</v>
      </c>
      <c r="Z299" s="125"/>
      <c r="AA299" s="126"/>
      <c r="AB299" s="127" t="s">
        <v>1846</v>
      </c>
    </row>
    <row r="300" ht="18" customHeight="1" spans="2:28">
      <c r="B300" s="96" t="s">
        <v>150</v>
      </c>
      <c r="C300" s="97">
        <v>790831156</v>
      </c>
      <c r="D300" s="97" t="s">
        <v>151</v>
      </c>
      <c r="E300" s="97">
        <v>17129371019</v>
      </c>
      <c r="F300" s="97" t="s">
        <v>152</v>
      </c>
      <c r="G300" s="97">
        <v>1000</v>
      </c>
      <c r="H300" s="97">
        <v>17129371019</v>
      </c>
      <c r="I300" s="97" t="s">
        <v>153</v>
      </c>
      <c r="J300" s="100" t="s">
        <v>29</v>
      </c>
      <c r="K300" s="98" t="s">
        <v>154</v>
      </c>
      <c r="L300" s="96" t="s">
        <v>150</v>
      </c>
      <c r="M300" s="101">
        <v>5066.22</v>
      </c>
      <c r="N300" s="101">
        <v>0</v>
      </c>
      <c r="O300" s="101"/>
      <c r="P300" s="101"/>
      <c r="Q300" s="101"/>
      <c r="R300" s="103">
        <v>5066.22</v>
      </c>
      <c r="S300" s="113"/>
      <c r="T300" s="114"/>
      <c r="U300" s="114"/>
      <c r="V300" s="103">
        <v>5066.22</v>
      </c>
      <c r="W300" s="114">
        <v>0</v>
      </c>
      <c r="X300" s="115">
        <v>0.5</v>
      </c>
      <c r="Y300" s="125" t="s">
        <v>1893</v>
      </c>
      <c r="Z300" s="125" t="s">
        <v>31</v>
      </c>
      <c r="AA300" s="126">
        <v>43920</v>
      </c>
      <c r="AB300" s="127" t="s">
        <v>1846</v>
      </c>
    </row>
    <row r="301" ht="18" customHeight="1" spans="2:28">
      <c r="B301" s="96" t="s">
        <v>184</v>
      </c>
      <c r="C301" s="97">
        <v>659949822</v>
      </c>
      <c r="D301" s="97" t="s">
        <v>185</v>
      </c>
      <c r="E301" s="97">
        <v>17179870043</v>
      </c>
      <c r="F301" s="97" t="s">
        <v>152</v>
      </c>
      <c r="G301" s="97">
        <v>1000</v>
      </c>
      <c r="H301" s="97" t="s">
        <v>168</v>
      </c>
      <c r="I301" s="97" t="s">
        <v>169</v>
      </c>
      <c r="J301" s="100" t="s">
        <v>170</v>
      </c>
      <c r="K301" s="98" t="s">
        <v>171</v>
      </c>
      <c r="L301" s="96" t="s">
        <v>184</v>
      </c>
      <c r="M301" s="101">
        <v>4767.09</v>
      </c>
      <c r="N301" s="101">
        <v>0</v>
      </c>
      <c r="O301" s="101"/>
      <c r="P301" s="101"/>
      <c r="Q301" s="101"/>
      <c r="R301" s="103">
        <v>4767.09</v>
      </c>
      <c r="S301" s="113"/>
      <c r="T301" s="114"/>
      <c r="U301" s="114"/>
      <c r="V301" s="103">
        <v>4767.09</v>
      </c>
      <c r="W301" s="114">
        <v>0</v>
      </c>
      <c r="X301" s="115">
        <v>0.5</v>
      </c>
      <c r="Y301" s="125" t="s">
        <v>1893</v>
      </c>
      <c r="Z301" s="125" t="s">
        <v>31</v>
      </c>
      <c r="AA301" s="126">
        <v>43920</v>
      </c>
      <c r="AB301" s="127" t="s">
        <v>1846</v>
      </c>
    </row>
    <row r="302" ht="18" customHeight="1" spans="2:28">
      <c r="B302" s="96" t="s">
        <v>190</v>
      </c>
      <c r="C302" s="97">
        <v>631218904</v>
      </c>
      <c r="D302" s="97" t="s">
        <v>191</v>
      </c>
      <c r="E302" s="97">
        <v>17179870046</v>
      </c>
      <c r="F302" s="97" t="s">
        <v>152</v>
      </c>
      <c r="G302" s="97">
        <v>1000</v>
      </c>
      <c r="H302" s="97" t="s">
        <v>168</v>
      </c>
      <c r="I302" s="97" t="s">
        <v>169</v>
      </c>
      <c r="J302" s="100" t="s">
        <v>170</v>
      </c>
      <c r="K302" s="98" t="s">
        <v>192</v>
      </c>
      <c r="L302" s="96" t="s">
        <v>190</v>
      </c>
      <c r="M302" s="101">
        <v>4664.56</v>
      </c>
      <c r="N302" s="101">
        <v>0</v>
      </c>
      <c r="O302" s="101"/>
      <c r="P302" s="101"/>
      <c r="Q302" s="101"/>
      <c r="R302" s="103">
        <v>4664.56</v>
      </c>
      <c r="S302" s="113"/>
      <c r="T302" s="114"/>
      <c r="U302" s="114"/>
      <c r="V302" s="103">
        <v>4664.56</v>
      </c>
      <c r="W302" s="114">
        <v>0</v>
      </c>
      <c r="X302" s="115">
        <v>0.5</v>
      </c>
      <c r="Y302" s="125" t="s">
        <v>1893</v>
      </c>
      <c r="Z302" s="125" t="s">
        <v>31</v>
      </c>
      <c r="AA302" s="126">
        <v>43920</v>
      </c>
      <c r="AB302" s="127" t="s">
        <v>1846</v>
      </c>
    </row>
    <row r="303" ht="18" customHeight="1" spans="2:28">
      <c r="B303" s="96" t="s">
        <v>193</v>
      </c>
      <c r="C303" s="97">
        <v>557710227</v>
      </c>
      <c r="D303" s="97" t="s">
        <v>194</v>
      </c>
      <c r="E303" s="97">
        <v>17179870047</v>
      </c>
      <c r="F303" s="97" t="s">
        <v>152</v>
      </c>
      <c r="G303" s="97">
        <v>1000</v>
      </c>
      <c r="H303" s="97" t="s">
        <v>168</v>
      </c>
      <c r="I303" s="97" t="s">
        <v>169</v>
      </c>
      <c r="J303" s="100" t="s">
        <v>170</v>
      </c>
      <c r="K303" s="98" t="s">
        <v>192</v>
      </c>
      <c r="L303" s="96" t="s">
        <v>193</v>
      </c>
      <c r="M303" s="101">
        <v>4868.45</v>
      </c>
      <c r="N303" s="101">
        <v>0</v>
      </c>
      <c r="O303" s="101"/>
      <c r="P303" s="101"/>
      <c r="Q303" s="101"/>
      <c r="R303" s="103">
        <v>4868.45</v>
      </c>
      <c r="S303" s="113"/>
      <c r="T303" s="114"/>
      <c r="U303" s="114"/>
      <c r="V303" s="103">
        <v>4868.45</v>
      </c>
      <c r="W303" s="114">
        <v>0</v>
      </c>
      <c r="X303" s="115">
        <v>0.5</v>
      </c>
      <c r="Y303" s="125" t="s">
        <v>1893</v>
      </c>
      <c r="Z303" s="125" t="s">
        <v>31</v>
      </c>
      <c r="AA303" s="126">
        <v>43920</v>
      </c>
      <c r="AB303" s="127" t="s">
        <v>1846</v>
      </c>
    </row>
    <row r="304" ht="18" customHeight="1" spans="2:28">
      <c r="B304" s="96" t="s">
        <v>199</v>
      </c>
      <c r="C304" s="97">
        <v>155151523</v>
      </c>
      <c r="D304" s="97" t="s">
        <v>200</v>
      </c>
      <c r="E304" s="97">
        <v>17179870440</v>
      </c>
      <c r="F304" s="97" t="s">
        <v>152</v>
      </c>
      <c r="G304" s="97">
        <v>1000</v>
      </c>
      <c r="H304" s="97" t="s">
        <v>168</v>
      </c>
      <c r="I304" s="97" t="s">
        <v>169</v>
      </c>
      <c r="J304" s="100" t="s">
        <v>170</v>
      </c>
      <c r="K304" s="98" t="s">
        <v>192</v>
      </c>
      <c r="L304" s="96" t="s">
        <v>199</v>
      </c>
      <c r="M304" s="101">
        <v>5066.85</v>
      </c>
      <c r="N304" s="101">
        <v>0</v>
      </c>
      <c r="O304" s="101"/>
      <c r="P304" s="101"/>
      <c r="Q304" s="101"/>
      <c r="R304" s="103">
        <v>5066.85</v>
      </c>
      <c r="S304" s="113"/>
      <c r="T304" s="114"/>
      <c r="U304" s="114"/>
      <c r="V304" s="103">
        <v>5066.85</v>
      </c>
      <c r="W304" s="114">
        <v>0</v>
      </c>
      <c r="X304" s="115">
        <v>0.5</v>
      </c>
      <c r="Y304" s="125" t="s">
        <v>1893</v>
      </c>
      <c r="Z304" s="125" t="s">
        <v>31</v>
      </c>
      <c r="AA304" s="126">
        <v>43920</v>
      </c>
      <c r="AB304" s="127" t="s">
        <v>1846</v>
      </c>
    </row>
    <row r="305" ht="18" customHeight="1" spans="2:28">
      <c r="B305" s="96" t="s">
        <v>1692</v>
      </c>
      <c r="C305" s="97">
        <v>831535765</v>
      </c>
      <c r="D305" s="97" t="s">
        <v>1693</v>
      </c>
      <c r="E305" s="97">
        <v>17179870149</v>
      </c>
      <c r="F305" s="97" t="s">
        <v>152</v>
      </c>
      <c r="G305" s="97">
        <v>1000</v>
      </c>
      <c r="H305" s="97" t="s">
        <v>1694</v>
      </c>
      <c r="I305" s="97" t="s">
        <v>1695</v>
      </c>
      <c r="J305" s="100" t="s">
        <v>103</v>
      </c>
      <c r="K305" s="98" t="s">
        <v>1696</v>
      </c>
      <c r="L305" s="96" t="s">
        <v>1692</v>
      </c>
      <c r="M305" s="101">
        <v>5065.19</v>
      </c>
      <c r="N305" s="101">
        <v>0</v>
      </c>
      <c r="O305" s="101"/>
      <c r="P305" s="101"/>
      <c r="Q305" s="101"/>
      <c r="R305" s="103">
        <v>5065.19</v>
      </c>
      <c r="S305" s="113"/>
      <c r="T305" s="114"/>
      <c r="U305" s="114"/>
      <c r="V305" s="103">
        <v>5065.19</v>
      </c>
      <c r="W305" s="114">
        <v>0</v>
      </c>
      <c r="X305" s="115">
        <v>0.5</v>
      </c>
      <c r="Y305" s="125" t="s">
        <v>1893</v>
      </c>
      <c r="Z305" s="125" t="s">
        <v>31</v>
      </c>
      <c r="AA305" s="126">
        <v>43920</v>
      </c>
      <c r="AB305" s="127" t="s">
        <v>1846</v>
      </c>
    </row>
    <row r="306" ht="18" customHeight="1" spans="2:28">
      <c r="B306" s="96" t="s">
        <v>1705</v>
      </c>
      <c r="C306" s="97">
        <v>444477783</v>
      </c>
      <c r="D306" s="97" t="s">
        <v>1706</v>
      </c>
      <c r="E306" s="97">
        <v>17179870421</v>
      </c>
      <c r="F306" s="97" t="s">
        <v>152</v>
      </c>
      <c r="G306" s="97">
        <v>1000</v>
      </c>
      <c r="H306" s="97" t="s">
        <v>1694</v>
      </c>
      <c r="I306" s="97" t="s">
        <v>1695</v>
      </c>
      <c r="J306" s="100" t="s">
        <v>103</v>
      </c>
      <c r="K306" s="98" t="s">
        <v>1696</v>
      </c>
      <c r="L306" s="96" t="s">
        <v>1705</v>
      </c>
      <c r="M306" s="101">
        <v>4765.58</v>
      </c>
      <c r="N306" s="101">
        <v>0</v>
      </c>
      <c r="O306" s="101"/>
      <c r="P306" s="101"/>
      <c r="Q306" s="101"/>
      <c r="R306" s="103">
        <v>4765.58</v>
      </c>
      <c r="S306" s="113"/>
      <c r="T306" s="114"/>
      <c r="U306" s="114"/>
      <c r="V306" s="103">
        <v>4765.58</v>
      </c>
      <c r="W306" s="114">
        <v>0</v>
      </c>
      <c r="X306" s="115">
        <v>0.5</v>
      </c>
      <c r="Y306" s="125" t="s">
        <v>1893</v>
      </c>
      <c r="Z306" s="125" t="s">
        <v>31</v>
      </c>
      <c r="AA306" s="126">
        <v>43920</v>
      </c>
      <c r="AB306" s="127" t="s">
        <v>1846</v>
      </c>
    </row>
    <row r="307" ht="18" customHeight="1" spans="2:28">
      <c r="B307" s="96" t="s">
        <v>1711</v>
      </c>
      <c r="C307" s="97">
        <v>533252814</v>
      </c>
      <c r="D307" s="97" t="s">
        <v>1712</v>
      </c>
      <c r="E307" s="97">
        <v>17179870141</v>
      </c>
      <c r="F307" s="97" t="s">
        <v>152</v>
      </c>
      <c r="G307" s="97">
        <v>1000</v>
      </c>
      <c r="H307" s="97" t="s">
        <v>1694</v>
      </c>
      <c r="I307" s="97" t="s">
        <v>1695</v>
      </c>
      <c r="J307" s="100" t="s">
        <v>103</v>
      </c>
      <c r="K307" s="98" t="s">
        <v>1696</v>
      </c>
      <c r="L307" s="96" t="s">
        <v>1711</v>
      </c>
      <c r="M307" s="101">
        <v>4765.43</v>
      </c>
      <c r="N307" s="101">
        <v>0</v>
      </c>
      <c r="O307" s="101"/>
      <c r="P307" s="101"/>
      <c r="Q307" s="101"/>
      <c r="R307" s="103">
        <v>4765.43</v>
      </c>
      <c r="S307" s="113"/>
      <c r="T307" s="114"/>
      <c r="U307" s="114"/>
      <c r="V307" s="103">
        <v>4765.43</v>
      </c>
      <c r="W307" s="114">
        <v>0</v>
      </c>
      <c r="X307" s="115">
        <v>0.5</v>
      </c>
      <c r="Y307" s="125" t="s">
        <v>1893</v>
      </c>
      <c r="Z307" s="125" t="s">
        <v>31</v>
      </c>
      <c r="AA307" s="126">
        <v>43920</v>
      </c>
      <c r="AB307" s="127" t="s">
        <v>1846</v>
      </c>
    </row>
    <row r="308" ht="18" customHeight="1" spans="2:28">
      <c r="B308" s="96" t="s">
        <v>1720</v>
      </c>
      <c r="C308" s="97">
        <v>952333717</v>
      </c>
      <c r="D308" s="97" t="s">
        <v>1721</v>
      </c>
      <c r="E308" s="97">
        <v>17179870354</v>
      </c>
      <c r="F308" s="97" t="s">
        <v>152</v>
      </c>
      <c r="G308" s="97">
        <v>1000</v>
      </c>
      <c r="H308" s="97" t="s">
        <v>1694</v>
      </c>
      <c r="I308" s="97" t="s">
        <v>1695</v>
      </c>
      <c r="J308" s="100" t="s">
        <v>103</v>
      </c>
      <c r="K308" s="98" t="s">
        <v>1719</v>
      </c>
      <c r="L308" s="96" t="s">
        <v>1720</v>
      </c>
      <c r="M308" s="101">
        <v>4765.82</v>
      </c>
      <c r="N308" s="101">
        <v>0</v>
      </c>
      <c r="O308" s="101"/>
      <c r="P308" s="101"/>
      <c r="Q308" s="101"/>
      <c r="R308" s="103">
        <v>4765.82</v>
      </c>
      <c r="S308" s="113"/>
      <c r="T308" s="114"/>
      <c r="U308" s="114"/>
      <c r="V308" s="103">
        <v>4765.82</v>
      </c>
      <c r="W308" s="114">
        <v>0</v>
      </c>
      <c r="X308" s="115">
        <v>0.5</v>
      </c>
      <c r="Y308" s="125" t="s">
        <v>1893</v>
      </c>
      <c r="Z308" s="125" t="s">
        <v>31</v>
      </c>
      <c r="AA308" s="126">
        <v>43920</v>
      </c>
      <c r="AB308" s="127" t="s">
        <v>1846</v>
      </c>
    </row>
    <row r="309" ht="18" customHeight="1" spans="2:28">
      <c r="B309" s="96" t="s">
        <v>1732</v>
      </c>
      <c r="C309" s="97">
        <v>539369577</v>
      </c>
      <c r="D309" s="97" t="s">
        <v>1733</v>
      </c>
      <c r="E309" s="97">
        <v>17179870144</v>
      </c>
      <c r="F309" s="97" t="s">
        <v>152</v>
      </c>
      <c r="G309" s="97">
        <v>1000</v>
      </c>
      <c r="H309" s="97" t="s">
        <v>1694</v>
      </c>
      <c r="I309" s="97" t="s">
        <v>1695</v>
      </c>
      <c r="J309" s="100" t="s">
        <v>103</v>
      </c>
      <c r="K309" s="98" t="s">
        <v>1719</v>
      </c>
      <c r="L309" s="96" t="s">
        <v>1732</v>
      </c>
      <c r="M309" s="101">
        <v>5069.71</v>
      </c>
      <c r="N309" s="101">
        <v>0</v>
      </c>
      <c r="O309" s="101"/>
      <c r="P309" s="101"/>
      <c r="Q309" s="101"/>
      <c r="R309" s="103">
        <v>5069.71</v>
      </c>
      <c r="S309" s="113"/>
      <c r="T309" s="114"/>
      <c r="U309" s="114"/>
      <c r="V309" s="103">
        <v>5069.71</v>
      </c>
      <c r="W309" s="114">
        <v>0</v>
      </c>
      <c r="X309" s="115">
        <v>0.5</v>
      </c>
      <c r="Y309" s="125" t="s">
        <v>1893</v>
      </c>
      <c r="Z309" s="125" t="s">
        <v>31</v>
      </c>
      <c r="AA309" s="126">
        <v>43920</v>
      </c>
      <c r="AB309" s="127" t="s">
        <v>1846</v>
      </c>
    </row>
    <row r="310" ht="18" customHeight="1" spans="2:28">
      <c r="B310" s="96" t="s">
        <v>1734</v>
      </c>
      <c r="C310" s="97">
        <v>961065477</v>
      </c>
      <c r="D310" s="97" t="s">
        <v>1735</v>
      </c>
      <c r="E310" s="97">
        <v>17179870417</v>
      </c>
      <c r="F310" s="97" t="s">
        <v>152</v>
      </c>
      <c r="G310" s="97">
        <v>1000</v>
      </c>
      <c r="H310" s="97" t="s">
        <v>1694</v>
      </c>
      <c r="I310" s="97" t="s">
        <v>1695</v>
      </c>
      <c r="J310" s="100" t="s">
        <v>103</v>
      </c>
      <c r="K310" s="98" t="s">
        <v>1719</v>
      </c>
      <c r="L310" s="96" t="s">
        <v>1734</v>
      </c>
      <c r="M310" s="101">
        <v>5066.97</v>
      </c>
      <c r="N310" s="101">
        <v>0</v>
      </c>
      <c r="O310" s="101"/>
      <c r="P310" s="101"/>
      <c r="Q310" s="101"/>
      <c r="R310" s="103">
        <v>5066.97</v>
      </c>
      <c r="S310" s="113"/>
      <c r="T310" s="114"/>
      <c r="U310" s="114"/>
      <c r="V310" s="103">
        <v>5066.97</v>
      </c>
      <c r="W310" s="114">
        <v>0</v>
      </c>
      <c r="X310" s="115">
        <v>0.5</v>
      </c>
      <c r="Y310" s="125" t="s">
        <v>1893</v>
      </c>
      <c r="Z310" s="125" t="s">
        <v>31</v>
      </c>
      <c r="AA310" s="126">
        <v>43920</v>
      </c>
      <c r="AB310" s="127" t="s">
        <v>1846</v>
      </c>
    </row>
    <row r="311" ht="18" customHeight="1" spans="2:28">
      <c r="B311" s="96" t="s">
        <v>1741</v>
      </c>
      <c r="C311" s="97">
        <v>865222965</v>
      </c>
      <c r="D311" s="97" t="s">
        <v>1742</v>
      </c>
      <c r="E311" s="97">
        <v>17179870145</v>
      </c>
      <c r="F311" s="97" t="s">
        <v>152</v>
      </c>
      <c r="G311" s="97">
        <v>1000</v>
      </c>
      <c r="H311" s="97" t="s">
        <v>1738</v>
      </c>
      <c r="I311" s="97" t="s">
        <v>1739</v>
      </c>
      <c r="J311" s="100" t="s">
        <v>109</v>
      </c>
      <c r="K311" s="98" t="s">
        <v>1740</v>
      </c>
      <c r="L311" s="96" t="s">
        <v>1741</v>
      </c>
      <c r="M311" s="101">
        <v>4667.6</v>
      </c>
      <c r="N311" s="101">
        <v>0</v>
      </c>
      <c r="O311" s="101"/>
      <c r="P311" s="101"/>
      <c r="Q311" s="101"/>
      <c r="R311" s="103">
        <v>4667.6</v>
      </c>
      <c r="S311" s="113"/>
      <c r="T311" s="114"/>
      <c r="U311" s="114"/>
      <c r="V311" s="103">
        <v>4667.6</v>
      </c>
      <c r="W311" s="114">
        <v>0</v>
      </c>
      <c r="X311" s="115">
        <v>0.5</v>
      </c>
      <c r="Y311" s="125" t="s">
        <v>1893</v>
      </c>
      <c r="Z311" s="125" t="s">
        <v>31</v>
      </c>
      <c r="AA311" s="126">
        <v>43920</v>
      </c>
      <c r="AB311" s="127" t="s">
        <v>1846</v>
      </c>
    </row>
    <row r="312" ht="18" customHeight="1" spans="2:28">
      <c r="B312" s="96" t="s">
        <v>1743</v>
      </c>
      <c r="C312" s="97">
        <v>479674637</v>
      </c>
      <c r="D312" s="97" t="s">
        <v>1744</v>
      </c>
      <c r="E312" s="97">
        <v>17179870174</v>
      </c>
      <c r="F312" s="97" t="s">
        <v>152</v>
      </c>
      <c r="G312" s="97">
        <v>1000</v>
      </c>
      <c r="H312" s="97" t="s">
        <v>1738</v>
      </c>
      <c r="I312" s="97" t="s">
        <v>1739</v>
      </c>
      <c r="J312" s="100" t="s">
        <v>109</v>
      </c>
      <c r="K312" s="98" t="s">
        <v>1740</v>
      </c>
      <c r="L312" s="96" t="s">
        <v>1743</v>
      </c>
      <c r="M312" s="101">
        <v>5063.21</v>
      </c>
      <c r="N312" s="101">
        <v>0</v>
      </c>
      <c r="O312" s="101"/>
      <c r="P312" s="101"/>
      <c r="Q312" s="101"/>
      <c r="R312" s="103">
        <v>5063.21</v>
      </c>
      <c r="S312" s="113"/>
      <c r="T312" s="114"/>
      <c r="U312" s="114"/>
      <c r="V312" s="103">
        <v>5063.21</v>
      </c>
      <c r="W312" s="114">
        <v>0</v>
      </c>
      <c r="X312" s="115">
        <v>0.5</v>
      </c>
      <c r="Y312" s="125" t="s">
        <v>1893</v>
      </c>
      <c r="Z312" s="125" t="s">
        <v>31</v>
      </c>
      <c r="AA312" s="126">
        <v>43920</v>
      </c>
      <c r="AB312" s="127" t="s">
        <v>1846</v>
      </c>
    </row>
    <row r="313" ht="18" customHeight="1" spans="2:28">
      <c r="B313" s="96" t="s">
        <v>1747</v>
      </c>
      <c r="C313" s="97">
        <v>664782657</v>
      </c>
      <c r="D313" s="97" t="s">
        <v>1748</v>
      </c>
      <c r="E313" s="97">
        <v>17179870243</v>
      </c>
      <c r="F313" s="97" t="s">
        <v>152</v>
      </c>
      <c r="G313" s="97">
        <v>1000</v>
      </c>
      <c r="H313" s="97" t="s">
        <v>1738</v>
      </c>
      <c r="I313" s="97" t="s">
        <v>1739</v>
      </c>
      <c r="J313" s="100" t="s">
        <v>109</v>
      </c>
      <c r="K313" s="98" t="s">
        <v>1740</v>
      </c>
      <c r="L313" s="96" t="s">
        <v>1747</v>
      </c>
      <c r="M313" s="101">
        <v>5067.78</v>
      </c>
      <c r="N313" s="101">
        <v>0</v>
      </c>
      <c r="O313" s="101"/>
      <c r="P313" s="101"/>
      <c r="Q313" s="101"/>
      <c r="R313" s="103">
        <v>5067.78</v>
      </c>
      <c r="S313" s="113"/>
      <c r="T313" s="114"/>
      <c r="U313" s="114"/>
      <c r="V313" s="103">
        <v>5067.78</v>
      </c>
      <c r="W313" s="114">
        <v>0</v>
      </c>
      <c r="X313" s="115">
        <v>0.5</v>
      </c>
      <c r="Y313" s="125" t="s">
        <v>1893</v>
      </c>
      <c r="Z313" s="125" t="s">
        <v>31</v>
      </c>
      <c r="AA313" s="126">
        <v>43920</v>
      </c>
      <c r="AB313" s="127" t="s">
        <v>1846</v>
      </c>
    </row>
    <row r="314" ht="18" customHeight="1" spans="2:28">
      <c r="B314" s="96" t="s">
        <v>1753</v>
      </c>
      <c r="C314" s="97">
        <v>127502117</v>
      </c>
      <c r="D314" s="97" t="s">
        <v>1754</v>
      </c>
      <c r="E314" s="97">
        <v>17179870334</v>
      </c>
      <c r="F314" s="97" t="s">
        <v>152</v>
      </c>
      <c r="G314" s="97">
        <v>1000</v>
      </c>
      <c r="H314" s="97" t="s">
        <v>1738</v>
      </c>
      <c r="I314" s="97" t="s">
        <v>1739</v>
      </c>
      <c r="J314" s="100" t="s">
        <v>109</v>
      </c>
      <c r="K314" s="98" t="s">
        <v>1740</v>
      </c>
      <c r="L314" s="96" t="s">
        <v>1753</v>
      </c>
      <c r="M314" s="101">
        <v>5069.26</v>
      </c>
      <c r="N314" s="101">
        <v>0</v>
      </c>
      <c r="O314" s="101"/>
      <c r="P314" s="101"/>
      <c r="Q314" s="101"/>
      <c r="R314" s="103">
        <v>5069.26</v>
      </c>
      <c r="S314" s="113"/>
      <c r="T314" s="114"/>
      <c r="U314" s="114"/>
      <c r="V314" s="103">
        <v>5069.26</v>
      </c>
      <c r="W314" s="114">
        <v>0</v>
      </c>
      <c r="X314" s="115">
        <v>0.5</v>
      </c>
      <c r="Y314" s="125" t="s">
        <v>1893</v>
      </c>
      <c r="Z314" s="125" t="s">
        <v>31</v>
      </c>
      <c r="AA314" s="126">
        <v>43920</v>
      </c>
      <c r="AB314" s="127" t="s">
        <v>1846</v>
      </c>
    </row>
    <row r="315" ht="18" customHeight="1" spans="2:28">
      <c r="B315" s="96" t="s">
        <v>1757</v>
      </c>
      <c r="C315" s="97">
        <v>523841402</v>
      </c>
      <c r="D315" s="97" t="s">
        <v>1758</v>
      </c>
      <c r="E315" s="97">
        <v>17179870214</v>
      </c>
      <c r="F315" s="97" t="s">
        <v>152</v>
      </c>
      <c r="G315" s="97">
        <v>1000</v>
      </c>
      <c r="H315" s="97" t="s">
        <v>1738</v>
      </c>
      <c r="I315" s="97" t="s">
        <v>1739</v>
      </c>
      <c r="J315" s="100" t="s">
        <v>109</v>
      </c>
      <c r="K315" s="98" t="s">
        <v>1759</v>
      </c>
      <c r="L315" s="96" t="s">
        <v>1757</v>
      </c>
      <c r="M315" s="101">
        <v>5064.45</v>
      </c>
      <c r="N315" s="101">
        <v>0</v>
      </c>
      <c r="O315" s="101"/>
      <c r="P315" s="101"/>
      <c r="Q315" s="101"/>
      <c r="R315" s="103">
        <v>5064.45</v>
      </c>
      <c r="S315" s="113"/>
      <c r="T315" s="114"/>
      <c r="U315" s="114"/>
      <c r="V315" s="103">
        <v>5064.45</v>
      </c>
      <c r="W315" s="114">
        <v>0</v>
      </c>
      <c r="X315" s="115">
        <v>0.5</v>
      </c>
      <c r="Y315" s="125" t="s">
        <v>1893</v>
      </c>
      <c r="Z315" s="125" t="s">
        <v>31</v>
      </c>
      <c r="AA315" s="126">
        <v>43920</v>
      </c>
      <c r="AB315" s="127" t="s">
        <v>1846</v>
      </c>
    </row>
    <row r="316" ht="18" customHeight="1" spans="2:28">
      <c r="B316" s="96" t="s">
        <v>1766</v>
      </c>
      <c r="C316" s="97">
        <v>696840562</v>
      </c>
      <c r="D316" s="97" t="s">
        <v>1767</v>
      </c>
      <c r="E316" s="97">
        <v>17179870244</v>
      </c>
      <c r="F316" s="97" t="s">
        <v>152</v>
      </c>
      <c r="G316" s="97">
        <v>1000</v>
      </c>
      <c r="H316" s="97" t="s">
        <v>1738</v>
      </c>
      <c r="I316" s="97" t="s">
        <v>1739</v>
      </c>
      <c r="J316" s="100" t="s">
        <v>109</v>
      </c>
      <c r="K316" s="98" t="s">
        <v>1759</v>
      </c>
      <c r="L316" s="96" t="s">
        <v>1766</v>
      </c>
      <c r="M316" s="101">
        <v>5067.98</v>
      </c>
      <c r="N316" s="101">
        <v>0</v>
      </c>
      <c r="O316" s="101"/>
      <c r="P316" s="101"/>
      <c r="Q316" s="101"/>
      <c r="R316" s="103">
        <v>5067.98</v>
      </c>
      <c r="S316" s="113"/>
      <c r="T316" s="114"/>
      <c r="U316" s="114"/>
      <c r="V316" s="103">
        <v>5067.98</v>
      </c>
      <c r="W316" s="114">
        <v>0</v>
      </c>
      <c r="X316" s="115">
        <v>0.5</v>
      </c>
      <c r="Y316" s="125" t="s">
        <v>1893</v>
      </c>
      <c r="Z316" s="125" t="s">
        <v>31</v>
      </c>
      <c r="AA316" s="126">
        <v>43920</v>
      </c>
      <c r="AB316" s="127" t="s">
        <v>1846</v>
      </c>
    </row>
    <row r="317" ht="18" customHeight="1" spans="2:28">
      <c r="B317" s="96" t="s">
        <v>1770</v>
      </c>
      <c r="C317" s="97">
        <v>874112155</v>
      </c>
      <c r="D317" s="97" t="s">
        <v>1771</v>
      </c>
      <c r="E317" s="97">
        <v>17179870274</v>
      </c>
      <c r="F317" s="97" t="s">
        <v>152</v>
      </c>
      <c r="G317" s="97">
        <v>1000</v>
      </c>
      <c r="H317" s="97" t="s">
        <v>1738</v>
      </c>
      <c r="I317" s="97" t="s">
        <v>1739</v>
      </c>
      <c r="J317" s="100" t="s">
        <v>109</v>
      </c>
      <c r="K317" s="98" t="s">
        <v>1759</v>
      </c>
      <c r="L317" s="96" t="s">
        <v>1770</v>
      </c>
      <c r="M317" s="101">
        <v>5065.77</v>
      </c>
      <c r="N317" s="101">
        <v>0</v>
      </c>
      <c r="O317" s="101"/>
      <c r="P317" s="101"/>
      <c r="Q317" s="101"/>
      <c r="R317" s="103">
        <v>5065.77</v>
      </c>
      <c r="S317" s="113"/>
      <c r="T317" s="114"/>
      <c r="U317" s="114"/>
      <c r="V317" s="103">
        <v>5065.77</v>
      </c>
      <c r="W317" s="114">
        <v>0</v>
      </c>
      <c r="X317" s="115">
        <v>0.5</v>
      </c>
      <c r="Y317" s="125" t="s">
        <v>1893</v>
      </c>
      <c r="Z317" s="125" t="s">
        <v>31</v>
      </c>
      <c r="AA317" s="126">
        <v>43920</v>
      </c>
      <c r="AB317" s="127" t="s">
        <v>1846</v>
      </c>
    </row>
    <row r="318" ht="18" customHeight="1" spans="2:28">
      <c r="B318" s="96" t="s">
        <v>1772</v>
      </c>
      <c r="C318" s="97">
        <v>671654089</v>
      </c>
      <c r="D318" s="97" t="s">
        <v>1773</v>
      </c>
      <c r="E318" s="97">
        <v>17179870341</v>
      </c>
      <c r="F318" s="97" t="s">
        <v>152</v>
      </c>
      <c r="G318" s="97">
        <v>1000</v>
      </c>
      <c r="H318" s="97" t="s">
        <v>1738</v>
      </c>
      <c r="I318" s="97" t="s">
        <v>1739</v>
      </c>
      <c r="J318" s="100" t="s">
        <v>109</v>
      </c>
      <c r="K318" s="98" t="s">
        <v>1759</v>
      </c>
      <c r="L318" s="96" t="s">
        <v>1772</v>
      </c>
      <c r="M318" s="101">
        <v>4966.43</v>
      </c>
      <c r="N318" s="101">
        <v>0</v>
      </c>
      <c r="O318" s="101"/>
      <c r="P318" s="101"/>
      <c r="Q318" s="101"/>
      <c r="R318" s="103">
        <v>4966.43</v>
      </c>
      <c r="S318" s="113"/>
      <c r="T318" s="114"/>
      <c r="U318" s="114"/>
      <c r="V318" s="103">
        <v>4966.43</v>
      </c>
      <c r="W318" s="114">
        <v>0</v>
      </c>
      <c r="X318" s="115">
        <v>0.5</v>
      </c>
      <c r="Y318" s="125" t="s">
        <v>1893</v>
      </c>
      <c r="Z318" s="125" t="s">
        <v>31</v>
      </c>
      <c r="AA318" s="126">
        <v>43920</v>
      </c>
      <c r="AB318" s="127" t="s">
        <v>1846</v>
      </c>
    </row>
    <row r="319" ht="18" customHeight="1" spans="2:28">
      <c r="B319" s="96" t="s">
        <v>1774</v>
      </c>
      <c r="C319" s="97">
        <v>992310659</v>
      </c>
      <c r="D319" s="97" t="s">
        <v>1775</v>
      </c>
      <c r="E319" s="97">
        <v>17179870343</v>
      </c>
      <c r="F319" s="97" t="s">
        <v>152</v>
      </c>
      <c r="G319" s="97">
        <v>1000</v>
      </c>
      <c r="H319" s="97" t="s">
        <v>1738</v>
      </c>
      <c r="I319" s="97" t="s">
        <v>1739</v>
      </c>
      <c r="J319" s="100" t="s">
        <v>109</v>
      </c>
      <c r="K319" s="98" t="s">
        <v>1759</v>
      </c>
      <c r="L319" s="96" t="s">
        <v>1774</v>
      </c>
      <c r="M319" s="101">
        <v>5362.56</v>
      </c>
      <c r="N319" s="101">
        <v>0</v>
      </c>
      <c r="O319" s="101"/>
      <c r="P319" s="101"/>
      <c r="Q319" s="101"/>
      <c r="R319" s="103">
        <v>5362.56</v>
      </c>
      <c r="S319" s="113"/>
      <c r="T319" s="114"/>
      <c r="U319" s="114"/>
      <c r="V319" s="103">
        <v>5362.56</v>
      </c>
      <c r="W319" s="114">
        <v>0</v>
      </c>
      <c r="X319" s="115">
        <v>0.5</v>
      </c>
      <c r="Y319" s="125" t="s">
        <v>1893</v>
      </c>
      <c r="Z319" s="125" t="s">
        <v>31</v>
      </c>
      <c r="AA319" s="126">
        <v>43920</v>
      </c>
      <c r="AB319" s="127" t="s">
        <v>1846</v>
      </c>
    </row>
    <row r="320" ht="18" customHeight="1" spans="2:28">
      <c r="B320" s="96" t="s">
        <v>1778</v>
      </c>
      <c r="C320" s="97">
        <v>434533390</v>
      </c>
      <c r="D320" s="97" t="s">
        <v>1779</v>
      </c>
      <c r="E320" s="97">
        <v>17179870419</v>
      </c>
      <c r="F320" s="97" t="s">
        <v>152</v>
      </c>
      <c r="G320" s="97">
        <v>1000</v>
      </c>
      <c r="H320" s="97" t="s">
        <v>1780</v>
      </c>
      <c r="I320" s="97" t="s">
        <v>1781</v>
      </c>
      <c r="J320" s="100" t="s">
        <v>103</v>
      </c>
      <c r="K320" s="98" t="s">
        <v>1782</v>
      </c>
      <c r="L320" s="96" t="s">
        <v>1778</v>
      </c>
      <c r="M320" s="101">
        <v>5069.74</v>
      </c>
      <c r="N320" s="101">
        <v>0</v>
      </c>
      <c r="O320" s="101"/>
      <c r="P320" s="101"/>
      <c r="Q320" s="101"/>
      <c r="R320" s="103">
        <v>5069.74</v>
      </c>
      <c r="S320" s="113"/>
      <c r="T320" s="114"/>
      <c r="U320" s="114"/>
      <c r="V320" s="103">
        <v>5069.74</v>
      </c>
      <c r="W320" s="114">
        <v>0</v>
      </c>
      <c r="X320" s="115">
        <v>0.5</v>
      </c>
      <c r="Y320" s="125" t="s">
        <v>1893</v>
      </c>
      <c r="Z320" s="125" t="s">
        <v>31</v>
      </c>
      <c r="AA320" s="126">
        <v>43920</v>
      </c>
      <c r="AB320" s="127" t="s">
        <v>1846</v>
      </c>
    </row>
    <row r="321" ht="18" customHeight="1" spans="2:28">
      <c r="B321" s="96" t="s">
        <v>1787</v>
      </c>
      <c r="C321" s="97">
        <v>347468942</v>
      </c>
      <c r="D321" s="97" t="s">
        <v>1788</v>
      </c>
      <c r="E321" s="97">
        <v>17179870413</v>
      </c>
      <c r="F321" s="97" t="s">
        <v>152</v>
      </c>
      <c r="G321" s="97">
        <v>1000</v>
      </c>
      <c r="H321" s="97" t="s">
        <v>1780</v>
      </c>
      <c r="I321" s="97" t="s">
        <v>1781</v>
      </c>
      <c r="J321" s="100" t="s">
        <v>103</v>
      </c>
      <c r="K321" s="98" t="s">
        <v>1782</v>
      </c>
      <c r="L321" s="96" t="s">
        <v>1787</v>
      </c>
      <c r="M321" s="101">
        <v>4766.6</v>
      </c>
      <c r="N321" s="101">
        <v>0</v>
      </c>
      <c r="O321" s="101"/>
      <c r="P321" s="101"/>
      <c r="Q321" s="101"/>
      <c r="R321" s="103">
        <v>4766.6</v>
      </c>
      <c r="S321" s="113"/>
      <c r="T321" s="114"/>
      <c r="U321" s="114"/>
      <c r="V321" s="103">
        <v>4766.6</v>
      </c>
      <c r="W321" s="114">
        <v>0</v>
      </c>
      <c r="X321" s="115">
        <v>0.5</v>
      </c>
      <c r="Y321" s="125" t="s">
        <v>1893</v>
      </c>
      <c r="Z321" s="125" t="s">
        <v>31</v>
      </c>
      <c r="AA321" s="126">
        <v>43920</v>
      </c>
      <c r="AB321" s="127" t="s">
        <v>1846</v>
      </c>
    </row>
    <row r="322" ht="18" customHeight="1" spans="2:28">
      <c r="B322" s="96" t="s">
        <v>1791</v>
      </c>
      <c r="C322" s="97">
        <v>567147015</v>
      </c>
      <c r="D322" s="97" t="s">
        <v>1792</v>
      </c>
      <c r="E322" s="97">
        <v>17179870744</v>
      </c>
      <c r="F322" s="97" t="s">
        <v>152</v>
      </c>
      <c r="G322" s="97">
        <v>1000</v>
      </c>
      <c r="H322" s="97" t="s">
        <v>1780</v>
      </c>
      <c r="I322" s="97" t="s">
        <v>1781</v>
      </c>
      <c r="J322" s="100" t="s">
        <v>103</v>
      </c>
      <c r="K322" s="98" t="s">
        <v>1782</v>
      </c>
      <c r="L322" s="96" t="s">
        <v>1791</v>
      </c>
      <c r="M322" s="101">
        <v>4965.94</v>
      </c>
      <c r="N322" s="101">
        <v>0</v>
      </c>
      <c r="O322" s="101"/>
      <c r="P322" s="101"/>
      <c r="Q322" s="101"/>
      <c r="R322" s="103">
        <v>4965.94</v>
      </c>
      <c r="S322" s="113"/>
      <c r="T322" s="114"/>
      <c r="U322" s="114"/>
      <c r="V322" s="103">
        <v>4965.94</v>
      </c>
      <c r="W322" s="114">
        <v>0</v>
      </c>
      <c r="X322" s="115">
        <v>0.5</v>
      </c>
      <c r="Y322" s="125" t="s">
        <v>1893</v>
      </c>
      <c r="Z322" s="125" t="s">
        <v>31</v>
      </c>
      <c r="AA322" s="126">
        <v>43920</v>
      </c>
      <c r="AB322" s="127" t="s">
        <v>1846</v>
      </c>
    </row>
    <row r="323" ht="18" customHeight="1" spans="2:28">
      <c r="B323" s="96" t="s">
        <v>1793</v>
      </c>
      <c r="C323" s="97">
        <v>677251807</v>
      </c>
      <c r="D323" s="97" t="s">
        <v>1794</v>
      </c>
      <c r="E323" s="97">
        <v>17179870463</v>
      </c>
      <c r="F323" s="97" t="s">
        <v>152</v>
      </c>
      <c r="G323" s="97">
        <v>1000</v>
      </c>
      <c r="H323" s="97" t="s">
        <v>1780</v>
      </c>
      <c r="I323" s="97" t="s">
        <v>1781</v>
      </c>
      <c r="J323" s="100" t="s">
        <v>103</v>
      </c>
      <c r="K323" s="98" t="s">
        <v>1782</v>
      </c>
      <c r="L323" s="96" t="s">
        <v>1793</v>
      </c>
      <c r="M323" s="101">
        <v>4766.96</v>
      </c>
      <c r="N323" s="101">
        <v>0</v>
      </c>
      <c r="O323" s="101"/>
      <c r="P323" s="101"/>
      <c r="Q323" s="101"/>
      <c r="R323" s="103">
        <v>4766.96</v>
      </c>
      <c r="S323" s="113"/>
      <c r="T323" s="114"/>
      <c r="U323" s="114"/>
      <c r="V323" s="103">
        <v>4766.96</v>
      </c>
      <c r="W323" s="114">
        <v>0</v>
      </c>
      <c r="X323" s="115">
        <v>0.5</v>
      </c>
      <c r="Y323" s="125" t="s">
        <v>1893</v>
      </c>
      <c r="Z323" s="125" t="s">
        <v>31</v>
      </c>
      <c r="AA323" s="126">
        <v>43920</v>
      </c>
      <c r="AB323" s="127" t="s">
        <v>1846</v>
      </c>
    </row>
    <row r="324" ht="18" customHeight="1" spans="2:28">
      <c r="B324" s="96" t="s">
        <v>1799</v>
      </c>
      <c r="C324" s="97">
        <v>864044309</v>
      </c>
      <c r="D324" s="97" t="s">
        <v>1800</v>
      </c>
      <c r="E324" s="97">
        <v>17179870534</v>
      </c>
      <c r="F324" s="97" t="s">
        <v>152</v>
      </c>
      <c r="G324" s="97">
        <v>1000</v>
      </c>
      <c r="H324" s="97" t="s">
        <v>1780</v>
      </c>
      <c r="I324" s="97" t="s">
        <v>1781</v>
      </c>
      <c r="J324" s="100" t="s">
        <v>103</v>
      </c>
      <c r="K324" s="98" t="s">
        <v>1782</v>
      </c>
      <c r="L324" s="96" t="s">
        <v>1799</v>
      </c>
      <c r="M324" s="101">
        <v>5065</v>
      </c>
      <c r="N324" s="101">
        <v>0</v>
      </c>
      <c r="O324" s="101"/>
      <c r="P324" s="101"/>
      <c r="Q324" s="101"/>
      <c r="R324" s="103">
        <v>5065</v>
      </c>
      <c r="S324" s="113"/>
      <c r="T324" s="114"/>
      <c r="U324" s="114"/>
      <c r="V324" s="103">
        <v>5065</v>
      </c>
      <c r="W324" s="114">
        <v>0</v>
      </c>
      <c r="X324" s="115">
        <v>0.5</v>
      </c>
      <c r="Y324" s="125" t="s">
        <v>1893</v>
      </c>
      <c r="Z324" s="125" t="s">
        <v>31</v>
      </c>
      <c r="AA324" s="126">
        <v>43920</v>
      </c>
      <c r="AB324" s="127" t="s">
        <v>1846</v>
      </c>
    </row>
    <row r="325" ht="18" customHeight="1" spans="2:28">
      <c r="B325" s="96" t="s">
        <v>1812</v>
      </c>
      <c r="C325" s="97">
        <v>393348747</v>
      </c>
      <c r="D325" s="97" t="s">
        <v>1813</v>
      </c>
      <c r="E325" s="97">
        <v>17179870644</v>
      </c>
      <c r="F325" s="97" t="s">
        <v>152</v>
      </c>
      <c r="G325" s="97">
        <v>1000</v>
      </c>
      <c r="H325" s="97" t="s">
        <v>1780</v>
      </c>
      <c r="I325" s="97" t="s">
        <v>1781</v>
      </c>
      <c r="J325" s="100" t="s">
        <v>103</v>
      </c>
      <c r="K325" s="98" t="s">
        <v>1803</v>
      </c>
      <c r="L325" s="96" t="s">
        <v>1812</v>
      </c>
      <c r="M325" s="101">
        <v>5064.42</v>
      </c>
      <c r="N325" s="101">
        <v>0</v>
      </c>
      <c r="O325" s="101"/>
      <c r="P325" s="101"/>
      <c r="Q325" s="101"/>
      <c r="R325" s="103">
        <v>5064.42</v>
      </c>
      <c r="S325" s="113"/>
      <c r="T325" s="114"/>
      <c r="U325" s="114"/>
      <c r="V325" s="103">
        <v>5064.42</v>
      </c>
      <c r="W325" s="114">
        <v>0</v>
      </c>
      <c r="X325" s="115">
        <v>0.5</v>
      </c>
      <c r="Y325" s="125" t="s">
        <v>1893</v>
      </c>
      <c r="Z325" s="125" t="s">
        <v>31</v>
      </c>
      <c r="AA325" s="126">
        <v>43920</v>
      </c>
      <c r="AB325" s="127" t="s">
        <v>1846</v>
      </c>
    </row>
    <row r="326" ht="18" customHeight="1" spans="2:28">
      <c r="B326" s="96" t="s">
        <v>1816</v>
      </c>
      <c r="C326" s="97">
        <v>291162033</v>
      </c>
      <c r="D326" s="97" t="s">
        <v>1817</v>
      </c>
      <c r="E326" s="97">
        <v>17179870664</v>
      </c>
      <c r="F326" s="97" t="s">
        <v>152</v>
      </c>
      <c r="G326" s="97">
        <v>1000</v>
      </c>
      <c r="H326" s="97" t="s">
        <v>1780</v>
      </c>
      <c r="I326" s="97" t="s">
        <v>1781</v>
      </c>
      <c r="J326" s="100" t="s">
        <v>103</v>
      </c>
      <c r="K326" s="98" t="s">
        <v>1803</v>
      </c>
      <c r="L326" s="96" t="s">
        <v>1816</v>
      </c>
      <c r="M326" s="101">
        <v>4965.34</v>
      </c>
      <c r="N326" s="101">
        <v>0</v>
      </c>
      <c r="O326" s="101"/>
      <c r="P326" s="101"/>
      <c r="Q326" s="101"/>
      <c r="R326" s="103">
        <v>4965.34</v>
      </c>
      <c r="S326" s="113"/>
      <c r="T326" s="114"/>
      <c r="U326" s="114"/>
      <c r="V326" s="103">
        <v>4965.34</v>
      </c>
      <c r="W326" s="114">
        <v>0</v>
      </c>
      <c r="X326" s="115">
        <v>0.5</v>
      </c>
      <c r="Y326" s="125" t="s">
        <v>1893</v>
      </c>
      <c r="Z326" s="125" t="s">
        <v>31</v>
      </c>
      <c r="AA326" s="126">
        <v>43920</v>
      </c>
      <c r="AB326" s="127" t="s">
        <v>1846</v>
      </c>
    </row>
    <row r="327" ht="18" customHeight="1" spans="2:28">
      <c r="B327" s="96" t="s">
        <v>1820</v>
      </c>
      <c r="C327" s="97">
        <v>971247328</v>
      </c>
      <c r="D327" s="97" t="s">
        <v>1821</v>
      </c>
      <c r="E327" s="97">
        <v>17179870490</v>
      </c>
      <c r="F327" s="97" t="s">
        <v>152</v>
      </c>
      <c r="G327" s="97">
        <v>1000</v>
      </c>
      <c r="H327" s="97" t="s">
        <v>1780</v>
      </c>
      <c r="I327" s="97" t="s">
        <v>1781</v>
      </c>
      <c r="J327" s="100" t="s">
        <v>103</v>
      </c>
      <c r="K327" s="98" t="s">
        <v>1803</v>
      </c>
      <c r="L327" s="96" t="s">
        <v>1820</v>
      </c>
      <c r="M327" s="101">
        <v>5067.92</v>
      </c>
      <c r="N327" s="101">
        <v>0</v>
      </c>
      <c r="O327" s="101"/>
      <c r="P327" s="101"/>
      <c r="Q327" s="101"/>
      <c r="R327" s="103">
        <v>5067.92</v>
      </c>
      <c r="S327" s="113"/>
      <c r="T327" s="114"/>
      <c r="U327" s="114"/>
      <c r="V327" s="103">
        <v>5067.92</v>
      </c>
      <c r="W327" s="114">
        <v>0</v>
      </c>
      <c r="X327" s="115">
        <v>0.5</v>
      </c>
      <c r="Y327" s="125" t="s">
        <v>1893</v>
      </c>
      <c r="Z327" s="125" t="s">
        <v>31</v>
      </c>
      <c r="AA327" s="126">
        <v>43920</v>
      </c>
      <c r="AB327" s="127" t="s">
        <v>1846</v>
      </c>
    </row>
    <row r="328" ht="18" customHeight="1" spans="2:28">
      <c r="B328" s="159" t="s">
        <v>99</v>
      </c>
      <c r="C328" s="160">
        <v>685842035</v>
      </c>
      <c r="D328" s="160" t="s">
        <v>100</v>
      </c>
      <c r="E328" s="160">
        <v>16574079881</v>
      </c>
      <c r="F328" s="160" t="s">
        <v>101</v>
      </c>
      <c r="G328" s="160">
        <v>1000</v>
      </c>
      <c r="H328" s="160">
        <v>13422075559</v>
      </c>
      <c r="I328" s="97" t="s">
        <v>102</v>
      </c>
      <c r="J328" s="100" t="s">
        <v>103</v>
      </c>
      <c r="K328" s="98" t="s">
        <v>104</v>
      </c>
      <c r="L328" s="96" t="s">
        <v>99</v>
      </c>
      <c r="M328" s="101">
        <v>5065.88</v>
      </c>
      <c r="N328" s="101">
        <v>0</v>
      </c>
      <c r="O328" s="101"/>
      <c r="P328" s="101"/>
      <c r="Q328" s="101"/>
      <c r="R328" s="103">
        <v>5065.88</v>
      </c>
      <c r="S328" s="113"/>
      <c r="T328" s="114"/>
      <c r="U328" s="114"/>
      <c r="V328" s="103">
        <v>5065.88</v>
      </c>
      <c r="W328" s="114">
        <v>0</v>
      </c>
      <c r="X328" s="115">
        <v>100</v>
      </c>
      <c r="Y328" s="125"/>
      <c r="Z328" s="125"/>
      <c r="AA328" s="126"/>
      <c r="AB328" s="127" t="s">
        <v>1846</v>
      </c>
    </row>
    <row r="329" ht="18" customHeight="1" spans="2:28">
      <c r="B329" s="159" t="s">
        <v>111</v>
      </c>
      <c r="C329" s="160">
        <v>339000970</v>
      </c>
      <c r="D329" s="160" t="s">
        <v>112</v>
      </c>
      <c r="E329" s="160">
        <v>13069605734</v>
      </c>
      <c r="F329" s="160" t="s">
        <v>107</v>
      </c>
      <c r="G329" s="160">
        <v>1000</v>
      </c>
      <c r="H329" s="160">
        <v>18016045481</v>
      </c>
      <c r="I329" s="97" t="s">
        <v>108</v>
      </c>
      <c r="J329" s="100" t="s">
        <v>109</v>
      </c>
      <c r="K329" s="98" t="s">
        <v>110</v>
      </c>
      <c r="L329" s="96" t="s">
        <v>111</v>
      </c>
      <c r="M329" s="101">
        <v>4864.96</v>
      </c>
      <c r="N329" s="101">
        <v>0</v>
      </c>
      <c r="O329" s="101"/>
      <c r="P329" s="101"/>
      <c r="Q329" s="101"/>
      <c r="R329" s="103">
        <v>4864.96</v>
      </c>
      <c r="S329" s="113"/>
      <c r="T329" s="114"/>
      <c r="U329" s="114"/>
      <c r="V329" s="103">
        <v>4864.96</v>
      </c>
      <c r="W329" s="114">
        <v>0</v>
      </c>
      <c r="X329" s="115">
        <v>100</v>
      </c>
      <c r="Y329" s="125"/>
      <c r="Z329" s="125"/>
      <c r="AA329" s="126"/>
      <c r="AB329" s="127" t="s">
        <v>1846</v>
      </c>
    </row>
    <row r="330" ht="18" customHeight="1" spans="2:28">
      <c r="B330" s="159" t="s">
        <v>119</v>
      </c>
      <c r="C330" s="160">
        <v>765568000</v>
      </c>
      <c r="D330" s="160" t="s">
        <v>120</v>
      </c>
      <c r="E330" s="160">
        <v>13069614184</v>
      </c>
      <c r="F330" s="160" t="s">
        <v>107</v>
      </c>
      <c r="G330" s="160">
        <v>1000</v>
      </c>
      <c r="H330" s="160">
        <v>18016045481</v>
      </c>
      <c r="I330" s="97" t="s">
        <v>108</v>
      </c>
      <c r="J330" s="100" t="s">
        <v>109</v>
      </c>
      <c r="K330" s="98" t="s">
        <v>110</v>
      </c>
      <c r="L330" s="96" t="s">
        <v>119</v>
      </c>
      <c r="M330" s="101">
        <v>5066.91</v>
      </c>
      <c r="N330" s="101">
        <v>0</v>
      </c>
      <c r="O330" s="101"/>
      <c r="P330" s="101"/>
      <c r="Q330" s="101"/>
      <c r="R330" s="103">
        <v>5066.91</v>
      </c>
      <c r="S330" s="113"/>
      <c r="T330" s="114"/>
      <c r="U330" s="114"/>
      <c r="V330" s="103">
        <v>5066.91</v>
      </c>
      <c r="W330" s="114">
        <v>0</v>
      </c>
      <c r="X330" s="115">
        <v>100</v>
      </c>
      <c r="Y330" s="125"/>
      <c r="Z330" s="125"/>
      <c r="AA330" s="126"/>
      <c r="AB330" s="127" t="s">
        <v>1846</v>
      </c>
    </row>
    <row r="331" ht="18" customHeight="1" spans="2:28">
      <c r="B331" s="159" t="s">
        <v>134</v>
      </c>
      <c r="C331" s="160">
        <v>797669996</v>
      </c>
      <c r="D331" s="160" t="s">
        <v>135</v>
      </c>
      <c r="E331" s="160">
        <v>13069640942</v>
      </c>
      <c r="F331" s="160" t="s">
        <v>107</v>
      </c>
      <c r="G331" s="160">
        <v>1000</v>
      </c>
      <c r="H331" s="160">
        <v>18016045481</v>
      </c>
      <c r="I331" s="97" t="s">
        <v>108</v>
      </c>
      <c r="J331" s="100" t="s">
        <v>109</v>
      </c>
      <c r="K331" s="98" t="s">
        <v>131</v>
      </c>
      <c r="L331" s="96" t="s">
        <v>134</v>
      </c>
      <c r="M331" s="101">
        <v>4568.88</v>
      </c>
      <c r="N331" s="101">
        <v>0</v>
      </c>
      <c r="O331" s="101"/>
      <c r="P331" s="101"/>
      <c r="Q331" s="101"/>
      <c r="R331" s="103">
        <v>4568.88</v>
      </c>
      <c r="S331" s="113"/>
      <c r="T331" s="114"/>
      <c r="U331" s="114"/>
      <c r="V331" s="103">
        <v>4568.88</v>
      </c>
      <c r="W331" s="114">
        <v>0</v>
      </c>
      <c r="X331" s="115">
        <v>100</v>
      </c>
      <c r="Y331" s="125"/>
      <c r="Z331" s="125"/>
      <c r="AA331" s="126"/>
      <c r="AB331" s="127" t="s">
        <v>1846</v>
      </c>
    </row>
    <row r="332" ht="18" customHeight="1" spans="2:28">
      <c r="B332" s="159" t="s">
        <v>136</v>
      </c>
      <c r="C332" s="160">
        <v>763717450</v>
      </c>
      <c r="D332" s="160" t="s">
        <v>137</v>
      </c>
      <c r="E332" s="160">
        <v>13069641545</v>
      </c>
      <c r="F332" s="160" t="s">
        <v>107</v>
      </c>
      <c r="G332" s="160">
        <v>1000</v>
      </c>
      <c r="H332" s="160">
        <v>18016045481</v>
      </c>
      <c r="I332" s="97" t="s">
        <v>108</v>
      </c>
      <c r="J332" s="100" t="s">
        <v>109</v>
      </c>
      <c r="K332" s="98" t="s">
        <v>131</v>
      </c>
      <c r="L332" s="96" t="s">
        <v>136</v>
      </c>
      <c r="M332" s="101">
        <v>5065.13</v>
      </c>
      <c r="N332" s="101">
        <v>0</v>
      </c>
      <c r="O332" s="101"/>
      <c r="P332" s="101"/>
      <c r="Q332" s="101"/>
      <c r="R332" s="103">
        <v>5065.13</v>
      </c>
      <c r="S332" s="113"/>
      <c r="T332" s="114"/>
      <c r="U332" s="114"/>
      <c r="V332" s="103">
        <v>5065.13</v>
      </c>
      <c r="W332" s="114">
        <v>0</v>
      </c>
      <c r="X332" s="115">
        <v>100</v>
      </c>
      <c r="Y332" s="125"/>
      <c r="Z332" s="125"/>
      <c r="AA332" s="126"/>
      <c r="AB332" s="127" t="s">
        <v>1846</v>
      </c>
    </row>
    <row r="333" ht="18" customHeight="1" spans="2:28">
      <c r="B333" s="159" t="s">
        <v>138</v>
      </c>
      <c r="C333" s="160">
        <v>689542635</v>
      </c>
      <c r="D333" s="160" t="s">
        <v>139</v>
      </c>
      <c r="E333" s="160">
        <v>13069642047</v>
      </c>
      <c r="F333" s="160" t="s">
        <v>107</v>
      </c>
      <c r="G333" s="160">
        <v>1000</v>
      </c>
      <c r="H333" s="160">
        <v>18016045481</v>
      </c>
      <c r="I333" s="97" t="s">
        <v>108</v>
      </c>
      <c r="J333" s="100" t="s">
        <v>109</v>
      </c>
      <c r="K333" s="98" t="s">
        <v>131</v>
      </c>
      <c r="L333" s="96" t="s">
        <v>138</v>
      </c>
      <c r="M333" s="101">
        <v>5064.98</v>
      </c>
      <c r="N333" s="101">
        <v>0</v>
      </c>
      <c r="O333" s="101"/>
      <c r="P333" s="101"/>
      <c r="Q333" s="101"/>
      <c r="R333" s="103">
        <v>5064.98</v>
      </c>
      <c r="S333" s="113"/>
      <c r="T333" s="114"/>
      <c r="U333" s="114"/>
      <c r="V333" s="103">
        <v>5064.98</v>
      </c>
      <c r="W333" s="114">
        <v>0</v>
      </c>
      <c r="X333" s="115">
        <v>100</v>
      </c>
      <c r="Y333" s="125"/>
      <c r="Z333" s="125"/>
      <c r="AA333" s="126"/>
      <c r="AB333" s="127" t="s">
        <v>1846</v>
      </c>
    </row>
    <row r="334" ht="18" customHeight="1" spans="2:28">
      <c r="B334" s="159" t="s">
        <v>140</v>
      </c>
      <c r="C334" s="160">
        <v>894195406</v>
      </c>
      <c r="D334" s="160" t="s">
        <v>141</v>
      </c>
      <c r="E334" s="160">
        <v>13069644010</v>
      </c>
      <c r="F334" s="160" t="s">
        <v>107</v>
      </c>
      <c r="G334" s="160">
        <v>1000</v>
      </c>
      <c r="H334" s="160">
        <v>18016045481</v>
      </c>
      <c r="I334" s="97" t="s">
        <v>108</v>
      </c>
      <c r="J334" s="100" t="s">
        <v>109</v>
      </c>
      <c r="K334" s="98" t="s">
        <v>131</v>
      </c>
      <c r="L334" s="96" t="s">
        <v>140</v>
      </c>
      <c r="M334" s="101">
        <v>5068.91</v>
      </c>
      <c r="N334" s="101">
        <v>0</v>
      </c>
      <c r="O334" s="101"/>
      <c r="P334" s="101"/>
      <c r="Q334" s="101"/>
      <c r="R334" s="103">
        <v>5068.91</v>
      </c>
      <c r="S334" s="113"/>
      <c r="T334" s="114"/>
      <c r="U334" s="114"/>
      <c r="V334" s="103">
        <v>5068.91</v>
      </c>
      <c r="W334" s="114">
        <v>0</v>
      </c>
      <c r="X334" s="115">
        <v>100</v>
      </c>
      <c r="Y334" s="125"/>
      <c r="Z334" s="125"/>
      <c r="AA334" s="126"/>
      <c r="AB334" s="127" t="s">
        <v>1846</v>
      </c>
    </row>
    <row r="335" ht="18" customHeight="1" spans="2:28">
      <c r="B335" s="159" t="s">
        <v>158</v>
      </c>
      <c r="C335" s="160">
        <v>859973830</v>
      </c>
      <c r="D335" s="160" t="s">
        <v>159</v>
      </c>
      <c r="E335" s="160">
        <v>17129370119</v>
      </c>
      <c r="F335" s="160" t="s">
        <v>152</v>
      </c>
      <c r="G335" s="160">
        <v>1000</v>
      </c>
      <c r="H335" s="160">
        <v>17129370119</v>
      </c>
      <c r="I335" s="97" t="s">
        <v>153</v>
      </c>
      <c r="J335" s="100" t="s">
        <v>29</v>
      </c>
      <c r="K335" s="98" t="s">
        <v>160</v>
      </c>
      <c r="L335" s="96" t="s">
        <v>158</v>
      </c>
      <c r="M335" s="101">
        <v>5064.21</v>
      </c>
      <c r="N335" s="101">
        <v>0</v>
      </c>
      <c r="O335" s="101"/>
      <c r="P335" s="101"/>
      <c r="Q335" s="101"/>
      <c r="R335" s="103">
        <v>5064.21</v>
      </c>
      <c r="S335" s="113"/>
      <c r="T335" s="114"/>
      <c r="U335" s="114"/>
      <c r="V335" s="103">
        <v>5064.21</v>
      </c>
      <c r="W335" s="114">
        <v>0</v>
      </c>
      <c r="X335" s="115">
        <v>100</v>
      </c>
      <c r="Y335" s="125"/>
      <c r="Z335" s="125" t="s">
        <v>31</v>
      </c>
      <c r="AA335" s="126">
        <v>43920</v>
      </c>
      <c r="AB335" s="127" t="s">
        <v>1846</v>
      </c>
    </row>
    <row r="336" ht="18" customHeight="1" spans="2:28">
      <c r="B336" s="159" t="s">
        <v>172</v>
      </c>
      <c r="C336" s="160">
        <v>512359241</v>
      </c>
      <c r="D336" s="160" t="s">
        <v>173</v>
      </c>
      <c r="E336" s="160">
        <v>17179870014</v>
      </c>
      <c r="F336" s="160" t="s">
        <v>152</v>
      </c>
      <c r="G336" s="160">
        <v>1000</v>
      </c>
      <c r="H336" s="160" t="s">
        <v>168</v>
      </c>
      <c r="I336" s="97" t="s">
        <v>169</v>
      </c>
      <c r="J336" s="100" t="s">
        <v>170</v>
      </c>
      <c r="K336" s="98" t="s">
        <v>171</v>
      </c>
      <c r="L336" s="96" t="s">
        <v>172</v>
      </c>
      <c r="M336" s="101">
        <v>5579.19</v>
      </c>
      <c r="N336" s="101">
        <v>0</v>
      </c>
      <c r="O336" s="101"/>
      <c r="P336" s="101"/>
      <c r="Q336" s="101"/>
      <c r="R336" s="103">
        <v>5579.19</v>
      </c>
      <c r="S336" s="113"/>
      <c r="T336" s="114"/>
      <c r="U336" s="114"/>
      <c r="V336" s="103">
        <v>5579.19</v>
      </c>
      <c r="W336" s="114">
        <v>0</v>
      </c>
      <c r="X336" s="115">
        <v>0.5</v>
      </c>
      <c r="Y336" s="125"/>
      <c r="Z336" s="125" t="s">
        <v>31</v>
      </c>
      <c r="AA336" s="126">
        <v>43920</v>
      </c>
      <c r="AB336" s="127" t="s">
        <v>1846</v>
      </c>
    </row>
    <row r="337" ht="18" customHeight="1" spans="2:28">
      <c r="B337" s="159" t="s">
        <v>180</v>
      </c>
      <c r="C337" s="160">
        <v>955335641</v>
      </c>
      <c r="D337" s="160" t="s">
        <v>181</v>
      </c>
      <c r="E337" s="160">
        <v>17179870041</v>
      </c>
      <c r="F337" s="160" t="s">
        <v>152</v>
      </c>
      <c r="G337" s="160">
        <v>1000</v>
      </c>
      <c r="H337" s="160" t="s">
        <v>168</v>
      </c>
      <c r="I337" s="97" t="s">
        <v>169</v>
      </c>
      <c r="J337" s="100" t="s">
        <v>170</v>
      </c>
      <c r="K337" s="98" t="s">
        <v>171</v>
      </c>
      <c r="L337" s="96" t="s">
        <v>180</v>
      </c>
      <c r="M337" s="101">
        <v>4865.14</v>
      </c>
      <c r="N337" s="101">
        <v>0</v>
      </c>
      <c r="O337" s="101"/>
      <c r="P337" s="101"/>
      <c r="Q337" s="101"/>
      <c r="R337" s="103">
        <v>4865.14</v>
      </c>
      <c r="S337" s="113"/>
      <c r="T337" s="114"/>
      <c r="U337" s="114"/>
      <c r="V337" s="103">
        <v>4865.14</v>
      </c>
      <c r="W337" s="114">
        <v>0</v>
      </c>
      <c r="X337" s="115">
        <v>100</v>
      </c>
      <c r="Y337" s="125"/>
      <c r="Z337" s="125" t="s">
        <v>31</v>
      </c>
      <c r="AA337" s="126">
        <v>43920</v>
      </c>
      <c r="AB337" s="127" t="s">
        <v>1846</v>
      </c>
    </row>
    <row r="338" ht="18" customHeight="1" spans="2:28">
      <c r="B338" s="159" t="s">
        <v>205</v>
      </c>
      <c r="C338" s="160">
        <v>301187424</v>
      </c>
      <c r="D338" s="160" t="s">
        <v>206</v>
      </c>
      <c r="E338" s="160">
        <v>17179870194</v>
      </c>
      <c r="F338" s="160" t="s">
        <v>152</v>
      </c>
      <c r="G338" s="160">
        <v>1000</v>
      </c>
      <c r="H338" s="160" t="s">
        <v>168</v>
      </c>
      <c r="I338" s="97" t="s">
        <v>169</v>
      </c>
      <c r="J338" s="100" t="s">
        <v>170</v>
      </c>
      <c r="K338" s="98" t="s">
        <v>192</v>
      </c>
      <c r="L338" s="96" t="s">
        <v>205</v>
      </c>
      <c r="M338" s="101">
        <v>4767.96</v>
      </c>
      <c r="N338" s="101">
        <v>0</v>
      </c>
      <c r="O338" s="101"/>
      <c r="P338" s="101"/>
      <c r="Q338" s="101"/>
      <c r="R338" s="103">
        <v>4767.96</v>
      </c>
      <c r="S338" s="113"/>
      <c r="T338" s="114"/>
      <c r="U338" s="114"/>
      <c r="V338" s="103">
        <v>4767.96</v>
      </c>
      <c r="W338" s="114">
        <v>0</v>
      </c>
      <c r="X338" s="115">
        <v>100</v>
      </c>
      <c r="Y338" s="125"/>
      <c r="Z338" s="125" t="s">
        <v>31</v>
      </c>
      <c r="AA338" s="126">
        <v>43920</v>
      </c>
      <c r="AB338" s="127" t="s">
        <v>1846</v>
      </c>
    </row>
    <row r="339" ht="18" customHeight="1" spans="2:28">
      <c r="B339" s="159" t="s">
        <v>1697</v>
      </c>
      <c r="C339" s="160">
        <v>104062840</v>
      </c>
      <c r="D339" s="160" t="s">
        <v>1698</v>
      </c>
      <c r="E339" s="160">
        <v>17179870164</v>
      </c>
      <c r="F339" s="160" t="s">
        <v>152</v>
      </c>
      <c r="G339" s="160">
        <v>1000</v>
      </c>
      <c r="H339" s="160" t="s">
        <v>1694</v>
      </c>
      <c r="I339" s="97" t="s">
        <v>1695</v>
      </c>
      <c r="J339" s="100" t="s">
        <v>103</v>
      </c>
      <c r="K339" s="98" t="s">
        <v>1696</v>
      </c>
      <c r="L339" s="96" t="s">
        <v>1697</v>
      </c>
      <c r="M339" s="101">
        <v>5064.43</v>
      </c>
      <c r="N339" s="101">
        <v>0</v>
      </c>
      <c r="O339" s="101"/>
      <c r="P339" s="101"/>
      <c r="Q339" s="101"/>
      <c r="R339" s="103">
        <v>5064.43</v>
      </c>
      <c r="S339" s="113"/>
      <c r="T339" s="114"/>
      <c r="U339" s="114"/>
      <c r="V339" s="103">
        <v>5064.43</v>
      </c>
      <c r="W339" s="114">
        <v>0</v>
      </c>
      <c r="X339" s="115">
        <v>100</v>
      </c>
      <c r="Y339" s="125"/>
      <c r="Z339" s="125" t="s">
        <v>31</v>
      </c>
      <c r="AA339" s="126">
        <v>43920</v>
      </c>
      <c r="AB339" s="127" t="s">
        <v>1846</v>
      </c>
    </row>
    <row r="340" ht="18" customHeight="1" spans="2:28">
      <c r="B340" s="159" t="s">
        <v>1701</v>
      </c>
      <c r="C340" s="160">
        <v>659933373</v>
      </c>
      <c r="D340" s="160" t="s">
        <v>1702</v>
      </c>
      <c r="E340" s="160">
        <v>17179870134</v>
      </c>
      <c r="F340" s="160" t="s">
        <v>152</v>
      </c>
      <c r="G340" s="160">
        <v>1000</v>
      </c>
      <c r="H340" s="160" t="s">
        <v>1694</v>
      </c>
      <c r="I340" s="97" t="s">
        <v>1695</v>
      </c>
      <c r="J340" s="100" t="s">
        <v>103</v>
      </c>
      <c r="K340" s="98" t="s">
        <v>1696</v>
      </c>
      <c r="L340" s="96" t="s">
        <v>1701</v>
      </c>
      <c r="M340" s="101">
        <v>4767.65</v>
      </c>
      <c r="N340" s="101">
        <v>0</v>
      </c>
      <c r="O340" s="101"/>
      <c r="P340" s="101"/>
      <c r="Q340" s="101"/>
      <c r="R340" s="103">
        <v>4767.65</v>
      </c>
      <c r="S340" s="113"/>
      <c r="T340" s="114"/>
      <c r="U340" s="114"/>
      <c r="V340" s="103">
        <v>4767.65</v>
      </c>
      <c r="W340" s="114">
        <v>0</v>
      </c>
      <c r="X340" s="115">
        <v>100</v>
      </c>
      <c r="Y340" s="125"/>
      <c r="Z340" s="125" t="s">
        <v>31</v>
      </c>
      <c r="AA340" s="126">
        <v>43920</v>
      </c>
      <c r="AB340" s="127" t="s">
        <v>1846</v>
      </c>
    </row>
    <row r="341" ht="18" customHeight="1" spans="2:28">
      <c r="B341" s="159" t="s">
        <v>1703</v>
      </c>
      <c r="C341" s="160">
        <v>521283469</v>
      </c>
      <c r="D341" s="160" t="s">
        <v>1704</v>
      </c>
      <c r="E341" s="160">
        <v>17179870284</v>
      </c>
      <c r="F341" s="160" t="s">
        <v>152</v>
      </c>
      <c r="G341" s="160">
        <v>1000</v>
      </c>
      <c r="H341" s="160" t="s">
        <v>1694</v>
      </c>
      <c r="I341" s="97" t="s">
        <v>1695</v>
      </c>
      <c r="J341" s="100" t="s">
        <v>103</v>
      </c>
      <c r="K341" s="98" t="s">
        <v>1696</v>
      </c>
      <c r="L341" s="96" t="s">
        <v>1703</v>
      </c>
      <c r="M341" s="101">
        <v>4866.66</v>
      </c>
      <c r="N341" s="101">
        <v>0</v>
      </c>
      <c r="O341" s="101"/>
      <c r="P341" s="101"/>
      <c r="Q341" s="101"/>
      <c r="R341" s="103">
        <v>4866.66</v>
      </c>
      <c r="S341" s="113"/>
      <c r="T341" s="114"/>
      <c r="U341" s="114"/>
      <c r="V341" s="103">
        <v>4866.66</v>
      </c>
      <c r="W341" s="114">
        <v>0</v>
      </c>
      <c r="X341" s="115">
        <v>100</v>
      </c>
      <c r="Y341" s="125"/>
      <c r="Z341" s="125" t="s">
        <v>31</v>
      </c>
      <c r="AA341" s="126">
        <v>43920</v>
      </c>
      <c r="AB341" s="127" t="s">
        <v>1846</v>
      </c>
    </row>
    <row r="342" ht="18" customHeight="1" spans="2:28">
      <c r="B342" s="159" t="s">
        <v>1707</v>
      </c>
      <c r="C342" s="160">
        <v>215259009</v>
      </c>
      <c r="D342" s="160" t="s">
        <v>1708</v>
      </c>
      <c r="E342" s="160">
        <v>17179870412</v>
      </c>
      <c r="F342" s="160" t="s">
        <v>152</v>
      </c>
      <c r="G342" s="160">
        <v>1000</v>
      </c>
      <c r="H342" s="160" t="s">
        <v>1694</v>
      </c>
      <c r="I342" s="97" t="s">
        <v>1695</v>
      </c>
      <c r="J342" s="100" t="s">
        <v>103</v>
      </c>
      <c r="K342" s="98" t="s">
        <v>1696</v>
      </c>
      <c r="L342" s="96" t="s">
        <v>1707</v>
      </c>
      <c r="M342" s="101">
        <v>5065.05</v>
      </c>
      <c r="N342" s="101">
        <v>0</v>
      </c>
      <c r="O342" s="101"/>
      <c r="P342" s="101"/>
      <c r="Q342" s="101"/>
      <c r="R342" s="103">
        <v>5065.05</v>
      </c>
      <c r="S342" s="113"/>
      <c r="T342" s="114"/>
      <c r="U342" s="114"/>
      <c r="V342" s="103">
        <v>5065.05</v>
      </c>
      <c r="W342" s="114">
        <v>0</v>
      </c>
      <c r="X342" s="115">
        <v>0.5</v>
      </c>
      <c r="Y342" s="125"/>
      <c r="Z342" s="125" t="s">
        <v>31</v>
      </c>
      <c r="AA342" s="126">
        <v>43920</v>
      </c>
      <c r="AB342" s="127" t="s">
        <v>1846</v>
      </c>
    </row>
    <row r="343" ht="18" customHeight="1" spans="2:28">
      <c r="B343" s="159" t="s">
        <v>1717</v>
      </c>
      <c r="C343" s="160">
        <v>929667396</v>
      </c>
      <c r="D343" s="160" t="s">
        <v>1718</v>
      </c>
      <c r="E343" s="160">
        <v>17179870347</v>
      </c>
      <c r="F343" s="160" t="s">
        <v>152</v>
      </c>
      <c r="G343" s="160">
        <v>1000</v>
      </c>
      <c r="H343" s="160" t="s">
        <v>1694</v>
      </c>
      <c r="I343" s="97" t="s">
        <v>1695</v>
      </c>
      <c r="J343" s="100" t="s">
        <v>103</v>
      </c>
      <c r="K343" s="98" t="s">
        <v>1719</v>
      </c>
      <c r="L343" s="96" t="s">
        <v>1717</v>
      </c>
      <c r="M343" s="101">
        <v>4865.26</v>
      </c>
      <c r="N343" s="101">
        <v>0</v>
      </c>
      <c r="O343" s="101"/>
      <c r="P343" s="101"/>
      <c r="Q343" s="101"/>
      <c r="R343" s="103">
        <v>4865.26</v>
      </c>
      <c r="S343" s="113"/>
      <c r="T343" s="114"/>
      <c r="U343" s="114"/>
      <c r="V343" s="103">
        <v>4865.26</v>
      </c>
      <c r="W343" s="114">
        <v>0</v>
      </c>
      <c r="X343" s="115">
        <v>100</v>
      </c>
      <c r="Y343" s="125"/>
      <c r="Z343" s="125" t="s">
        <v>31</v>
      </c>
      <c r="AA343" s="126">
        <v>43920</v>
      </c>
      <c r="AB343" s="127" t="s">
        <v>1846</v>
      </c>
    </row>
    <row r="344" ht="18" customHeight="1" spans="2:28">
      <c r="B344" s="159" t="s">
        <v>1728</v>
      </c>
      <c r="C344" s="160">
        <v>697374106</v>
      </c>
      <c r="D344" s="160" t="s">
        <v>1729</v>
      </c>
      <c r="E344" s="160">
        <v>17179870314</v>
      </c>
      <c r="F344" s="160" t="s">
        <v>152</v>
      </c>
      <c r="G344" s="160">
        <v>1000</v>
      </c>
      <c r="H344" s="160" t="s">
        <v>1694</v>
      </c>
      <c r="I344" s="97" t="s">
        <v>1695</v>
      </c>
      <c r="J344" s="100" t="s">
        <v>103</v>
      </c>
      <c r="K344" s="98" t="s">
        <v>1719</v>
      </c>
      <c r="L344" s="96" t="s">
        <v>1728</v>
      </c>
      <c r="M344" s="101">
        <v>5069.66</v>
      </c>
      <c r="N344" s="101">
        <v>0</v>
      </c>
      <c r="O344" s="101"/>
      <c r="P344" s="101"/>
      <c r="Q344" s="101"/>
      <c r="R344" s="103">
        <v>5069.66</v>
      </c>
      <c r="S344" s="113"/>
      <c r="T344" s="114"/>
      <c r="U344" s="114"/>
      <c r="V344" s="103">
        <v>5069.66</v>
      </c>
      <c r="W344" s="114">
        <v>0</v>
      </c>
      <c r="X344" s="115">
        <v>100</v>
      </c>
      <c r="Y344" s="125"/>
      <c r="Z344" s="125" t="s">
        <v>31</v>
      </c>
      <c r="AA344" s="126">
        <v>43920</v>
      </c>
      <c r="AB344" s="127" t="s">
        <v>1846</v>
      </c>
    </row>
    <row r="345" ht="18" customHeight="1" spans="2:28">
      <c r="B345" s="159" t="s">
        <v>1745</v>
      </c>
      <c r="C345" s="160">
        <v>713397993</v>
      </c>
      <c r="D345" s="160" t="s">
        <v>1746</v>
      </c>
      <c r="E345" s="160">
        <v>17179870184</v>
      </c>
      <c r="F345" s="160" t="s">
        <v>152</v>
      </c>
      <c r="G345" s="160">
        <v>1000</v>
      </c>
      <c r="H345" s="160" t="s">
        <v>1738</v>
      </c>
      <c r="I345" s="97" t="s">
        <v>1739</v>
      </c>
      <c r="J345" s="100" t="s">
        <v>109</v>
      </c>
      <c r="K345" s="98" t="s">
        <v>1740</v>
      </c>
      <c r="L345" s="96" t="s">
        <v>1745</v>
      </c>
      <c r="M345" s="101">
        <v>5063.76</v>
      </c>
      <c r="N345" s="101">
        <v>0</v>
      </c>
      <c r="O345" s="101"/>
      <c r="P345" s="101"/>
      <c r="Q345" s="101"/>
      <c r="R345" s="103">
        <v>5063.76</v>
      </c>
      <c r="S345" s="113"/>
      <c r="T345" s="114"/>
      <c r="U345" s="114"/>
      <c r="V345" s="103">
        <v>5063.76</v>
      </c>
      <c r="W345" s="114">
        <v>0</v>
      </c>
      <c r="X345" s="115">
        <v>100</v>
      </c>
      <c r="Y345" s="125"/>
      <c r="Z345" s="125" t="s">
        <v>31</v>
      </c>
      <c r="AA345" s="126">
        <v>43920</v>
      </c>
      <c r="AB345" s="127" t="s">
        <v>1846</v>
      </c>
    </row>
    <row r="346" ht="18" customHeight="1" spans="2:28">
      <c r="B346" s="159" t="s">
        <v>1751</v>
      </c>
      <c r="C346" s="160">
        <v>160152841</v>
      </c>
      <c r="D346" s="160" t="s">
        <v>1752</v>
      </c>
      <c r="E346" s="160">
        <v>17179870249</v>
      </c>
      <c r="F346" s="160" t="s">
        <v>152</v>
      </c>
      <c r="G346" s="160">
        <v>1000</v>
      </c>
      <c r="H346" s="160" t="s">
        <v>1738</v>
      </c>
      <c r="I346" s="97" t="s">
        <v>1739</v>
      </c>
      <c r="J346" s="100" t="s">
        <v>109</v>
      </c>
      <c r="K346" s="98" t="s">
        <v>1740</v>
      </c>
      <c r="L346" s="96" t="s">
        <v>1751</v>
      </c>
      <c r="M346" s="101">
        <v>4964.62</v>
      </c>
      <c r="N346" s="101">
        <v>0</v>
      </c>
      <c r="O346" s="101"/>
      <c r="P346" s="101"/>
      <c r="Q346" s="101"/>
      <c r="R346" s="103">
        <v>4964.62</v>
      </c>
      <c r="S346" s="113"/>
      <c r="T346" s="114"/>
      <c r="U346" s="114"/>
      <c r="V346" s="103">
        <v>4964.62</v>
      </c>
      <c r="W346" s="114">
        <v>0</v>
      </c>
      <c r="X346" s="115">
        <v>100</v>
      </c>
      <c r="Y346" s="125"/>
      <c r="Z346" s="125" t="s">
        <v>31</v>
      </c>
      <c r="AA346" s="126">
        <v>43920</v>
      </c>
      <c r="AB346" s="127" t="s">
        <v>1846</v>
      </c>
    </row>
    <row r="347" ht="18" customHeight="1" spans="2:28">
      <c r="B347" s="159" t="s">
        <v>1755</v>
      </c>
      <c r="C347" s="160">
        <v>530912608</v>
      </c>
      <c r="D347" s="160" t="s">
        <v>1756</v>
      </c>
      <c r="E347" s="160">
        <v>17179870246</v>
      </c>
      <c r="F347" s="160" t="s">
        <v>152</v>
      </c>
      <c r="G347" s="160">
        <v>1000</v>
      </c>
      <c r="H347" s="160" t="s">
        <v>1738</v>
      </c>
      <c r="I347" s="97" t="s">
        <v>1739</v>
      </c>
      <c r="J347" s="100" t="s">
        <v>109</v>
      </c>
      <c r="K347" s="98" t="s">
        <v>1740</v>
      </c>
      <c r="L347" s="96" t="s">
        <v>1755</v>
      </c>
      <c r="M347" s="101">
        <v>5065.25</v>
      </c>
      <c r="N347" s="101">
        <v>0</v>
      </c>
      <c r="O347" s="101"/>
      <c r="P347" s="101"/>
      <c r="Q347" s="101"/>
      <c r="R347" s="103">
        <v>5065.25</v>
      </c>
      <c r="S347" s="113"/>
      <c r="T347" s="114"/>
      <c r="U347" s="114"/>
      <c r="V347" s="103">
        <v>5065.25</v>
      </c>
      <c r="W347" s="114">
        <v>0</v>
      </c>
      <c r="X347" s="115">
        <v>100</v>
      </c>
      <c r="Y347" s="125"/>
      <c r="Z347" s="125" t="s">
        <v>31</v>
      </c>
      <c r="AA347" s="126">
        <v>43920</v>
      </c>
      <c r="AB347" s="127" t="s">
        <v>1846</v>
      </c>
    </row>
    <row r="348" ht="18" customHeight="1" spans="2:28">
      <c r="B348" s="159" t="s">
        <v>1762</v>
      </c>
      <c r="C348" s="160">
        <v>537913785</v>
      </c>
      <c r="D348" s="160" t="s">
        <v>1763</v>
      </c>
      <c r="E348" s="160">
        <v>17179870435</v>
      </c>
      <c r="F348" s="160" t="s">
        <v>152</v>
      </c>
      <c r="G348" s="160">
        <v>1000</v>
      </c>
      <c r="H348" s="160" t="s">
        <v>1738</v>
      </c>
      <c r="I348" s="97" t="s">
        <v>1739</v>
      </c>
      <c r="J348" s="100" t="s">
        <v>109</v>
      </c>
      <c r="K348" s="98" t="s">
        <v>1759</v>
      </c>
      <c r="L348" s="96" t="s">
        <v>1762</v>
      </c>
      <c r="M348" s="101">
        <v>5066.24</v>
      </c>
      <c r="N348" s="101">
        <v>0</v>
      </c>
      <c r="O348" s="101"/>
      <c r="P348" s="101"/>
      <c r="Q348" s="101"/>
      <c r="R348" s="103">
        <v>5066.24</v>
      </c>
      <c r="S348" s="113"/>
      <c r="T348" s="114"/>
      <c r="U348" s="114"/>
      <c r="V348" s="103">
        <v>5066.24</v>
      </c>
      <c r="W348" s="114">
        <v>0</v>
      </c>
      <c r="X348" s="115">
        <v>0.5</v>
      </c>
      <c r="Y348" s="125"/>
      <c r="Z348" s="125" t="s">
        <v>31</v>
      </c>
      <c r="AA348" s="126">
        <v>43920</v>
      </c>
      <c r="AB348" s="127" t="s">
        <v>1846</v>
      </c>
    </row>
    <row r="349" ht="18" customHeight="1" spans="2:28">
      <c r="B349" s="159" t="s">
        <v>1768</v>
      </c>
      <c r="C349" s="160">
        <v>980599862</v>
      </c>
      <c r="D349" s="160" t="s">
        <v>1769</v>
      </c>
      <c r="E349" s="160">
        <v>17179870241</v>
      </c>
      <c r="F349" s="160" t="s">
        <v>152</v>
      </c>
      <c r="G349" s="160">
        <v>1000</v>
      </c>
      <c r="H349" s="160" t="s">
        <v>1738</v>
      </c>
      <c r="I349" s="97" t="s">
        <v>1739</v>
      </c>
      <c r="J349" s="100" t="s">
        <v>109</v>
      </c>
      <c r="K349" s="98" t="s">
        <v>1759</v>
      </c>
      <c r="L349" s="96" t="s">
        <v>1768</v>
      </c>
      <c r="M349" s="101">
        <v>4764.83</v>
      </c>
      <c r="N349" s="101">
        <v>0</v>
      </c>
      <c r="O349" s="101"/>
      <c r="P349" s="101"/>
      <c r="Q349" s="101"/>
      <c r="R349" s="103">
        <v>4764.83</v>
      </c>
      <c r="S349" s="113"/>
      <c r="T349" s="114"/>
      <c r="U349" s="114"/>
      <c r="V349" s="103">
        <v>4764.83</v>
      </c>
      <c r="W349" s="114">
        <v>0</v>
      </c>
      <c r="X349" s="115">
        <v>100</v>
      </c>
      <c r="Y349" s="125"/>
      <c r="Z349" s="125" t="s">
        <v>31</v>
      </c>
      <c r="AA349" s="126">
        <v>43920</v>
      </c>
      <c r="AB349" s="127" t="s">
        <v>1846</v>
      </c>
    </row>
    <row r="350" ht="18" customHeight="1" spans="2:28">
      <c r="B350" s="159" t="s">
        <v>1783</v>
      </c>
      <c r="C350" s="160">
        <v>531103685</v>
      </c>
      <c r="D350" s="160" t="s">
        <v>1784</v>
      </c>
      <c r="E350" s="160">
        <v>17179870416</v>
      </c>
      <c r="F350" s="160" t="s">
        <v>152</v>
      </c>
      <c r="G350" s="160">
        <v>1000</v>
      </c>
      <c r="H350" s="160" t="s">
        <v>1780</v>
      </c>
      <c r="I350" s="97" t="s">
        <v>1781</v>
      </c>
      <c r="J350" s="100" t="s">
        <v>103</v>
      </c>
      <c r="K350" s="98" t="s">
        <v>1782</v>
      </c>
      <c r="L350" s="96" t="s">
        <v>1783</v>
      </c>
      <c r="M350" s="101">
        <v>5067.63</v>
      </c>
      <c r="N350" s="101">
        <v>0</v>
      </c>
      <c r="O350" s="101"/>
      <c r="P350" s="101"/>
      <c r="Q350" s="101"/>
      <c r="R350" s="103">
        <v>5067.63</v>
      </c>
      <c r="S350" s="113"/>
      <c r="T350" s="114"/>
      <c r="U350" s="114"/>
      <c r="V350" s="103">
        <v>5067.63</v>
      </c>
      <c r="W350" s="114">
        <v>0</v>
      </c>
      <c r="X350" s="115">
        <v>100</v>
      </c>
      <c r="Y350" s="125"/>
      <c r="Z350" s="125" t="s">
        <v>31</v>
      </c>
      <c r="AA350" s="126">
        <v>43920</v>
      </c>
      <c r="AB350" s="127" t="s">
        <v>1846</v>
      </c>
    </row>
    <row r="351" ht="18" customHeight="1" spans="2:28">
      <c r="B351" s="159" t="s">
        <v>1795</v>
      </c>
      <c r="C351" s="160">
        <v>952557626</v>
      </c>
      <c r="D351" s="160" t="s">
        <v>1796</v>
      </c>
      <c r="E351" s="160">
        <v>17179870454</v>
      </c>
      <c r="F351" s="160" t="s">
        <v>152</v>
      </c>
      <c r="G351" s="160">
        <v>1000</v>
      </c>
      <c r="H351" s="160" t="s">
        <v>1780</v>
      </c>
      <c r="I351" s="97" t="s">
        <v>1781</v>
      </c>
      <c r="J351" s="100" t="s">
        <v>103</v>
      </c>
      <c r="K351" s="98" t="s">
        <v>1782</v>
      </c>
      <c r="L351" s="96" t="s">
        <v>1795</v>
      </c>
      <c r="M351" s="101">
        <v>4566.3</v>
      </c>
      <c r="N351" s="101">
        <v>0</v>
      </c>
      <c r="O351" s="101"/>
      <c r="P351" s="101"/>
      <c r="Q351" s="101"/>
      <c r="R351" s="103">
        <v>4566.3</v>
      </c>
      <c r="S351" s="113"/>
      <c r="T351" s="114"/>
      <c r="U351" s="114"/>
      <c r="V351" s="103">
        <v>4566.3</v>
      </c>
      <c r="W351" s="114">
        <v>0</v>
      </c>
      <c r="X351" s="115">
        <v>100</v>
      </c>
      <c r="Y351" s="125"/>
      <c r="Z351" s="125" t="s">
        <v>31</v>
      </c>
      <c r="AA351" s="126">
        <v>43920</v>
      </c>
      <c r="AB351" s="127" t="s">
        <v>1846</v>
      </c>
    </row>
    <row r="352" ht="18" customHeight="1" spans="2:28">
      <c r="B352" s="159" t="s">
        <v>1801</v>
      </c>
      <c r="C352" s="160">
        <v>776481149</v>
      </c>
      <c r="D352" s="160" t="s">
        <v>1802</v>
      </c>
      <c r="E352" s="160">
        <v>17179870514</v>
      </c>
      <c r="F352" s="160" t="s">
        <v>152</v>
      </c>
      <c r="G352" s="160">
        <v>1000</v>
      </c>
      <c r="H352" s="160" t="s">
        <v>1780</v>
      </c>
      <c r="I352" s="97" t="s">
        <v>1781</v>
      </c>
      <c r="J352" s="100" t="s">
        <v>103</v>
      </c>
      <c r="K352" s="98" t="s">
        <v>1803</v>
      </c>
      <c r="L352" s="96" t="s">
        <v>1801</v>
      </c>
      <c r="M352" s="101">
        <v>4468.09</v>
      </c>
      <c r="N352" s="101">
        <v>0</v>
      </c>
      <c r="O352" s="101"/>
      <c r="P352" s="101"/>
      <c r="Q352" s="101"/>
      <c r="R352" s="103">
        <v>4468.09</v>
      </c>
      <c r="S352" s="113"/>
      <c r="T352" s="114"/>
      <c r="U352" s="114"/>
      <c r="V352" s="103">
        <v>4468.09</v>
      </c>
      <c r="W352" s="114">
        <v>0</v>
      </c>
      <c r="X352" s="115">
        <v>0.5</v>
      </c>
      <c r="Y352" s="125"/>
      <c r="Z352" s="125" t="s">
        <v>31</v>
      </c>
      <c r="AA352" s="126">
        <v>43920</v>
      </c>
      <c r="AB352" s="127" t="s">
        <v>1846</v>
      </c>
    </row>
    <row r="353" ht="18" customHeight="1" spans="2:28">
      <c r="B353" s="159" t="s">
        <v>1804</v>
      </c>
      <c r="C353" s="160">
        <v>466026904</v>
      </c>
      <c r="D353" s="160" t="s">
        <v>1805</v>
      </c>
      <c r="E353" s="160">
        <v>17179870524</v>
      </c>
      <c r="F353" s="160" t="s">
        <v>152</v>
      </c>
      <c r="G353" s="160">
        <v>1000</v>
      </c>
      <c r="H353" s="160" t="s">
        <v>1780</v>
      </c>
      <c r="I353" s="97" t="s">
        <v>1781</v>
      </c>
      <c r="J353" s="100" t="s">
        <v>103</v>
      </c>
      <c r="K353" s="98" t="s">
        <v>1803</v>
      </c>
      <c r="L353" s="96" t="s">
        <v>1804</v>
      </c>
      <c r="M353" s="101">
        <v>4770.41</v>
      </c>
      <c r="N353" s="101">
        <v>0</v>
      </c>
      <c r="O353" s="101"/>
      <c r="P353" s="101"/>
      <c r="Q353" s="101"/>
      <c r="R353" s="103">
        <v>4770.41</v>
      </c>
      <c r="S353" s="113"/>
      <c r="T353" s="114"/>
      <c r="U353" s="114"/>
      <c r="V353" s="103">
        <v>4770.41</v>
      </c>
      <c r="W353" s="114">
        <v>0</v>
      </c>
      <c r="X353" s="115">
        <v>100</v>
      </c>
      <c r="Y353" s="125"/>
      <c r="Z353" s="125" t="s">
        <v>31</v>
      </c>
      <c r="AA353" s="126">
        <v>43920</v>
      </c>
      <c r="AB353" s="127" t="s">
        <v>1846</v>
      </c>
    </row>
    <row r="354" ht="18" customHeight="1" spans="2:28">
      <c r="B354" s="159" t="s">
        <v>1810</v>
      </c>
      <c r="C354" s="160">
        <v>679518402</v>
      </c>
      <c r="D354" s="160" t="s">
        <v>1811</v>
      </c>
      <c r="E354" s="160">
        <v>17179870471</v>
      </c>
      <c r="F354" s="160" t="s">
        <v>152</v>
      </c>
      <c r="G354" s="160">
        <v>1000</v>
      </c>
      <c r="H354" s="160" t="s">
        <v>1780</v>
      </c>
      <c r="I354" s="97" t="s">
        <v>1781</v>
      </c>
      <c r="J354" s="100" t="s">
        <v>103</v>
      </c>
      <c r="K354" s="98" t="s">
        <v>1803</v>
      </c>
      <c r="L354" s="96" t="s">
        <v>1810</v>
      </c>
      <c r="M354" s="101">
        <v>4962.79</v>
      </c>
      <c r="N354" s="101">
        <v>0</v>
      </c>
      <c r="O354" s="101"/>
      <c r="P354" s="101"/>
      <c r="Q354" s="101"/>
      <c r="R354" s="103">
        <v>4962.79</v>
      </c>
      <c r="S354" s="113"/>
      <c r="T354" s="114"/>
      <c r="U354" s="114"/>
      <c r="V354" s="103">
        <v>4962.79</v>
      </c>
      <c r="W354" s="114">
        <v>0</v>
      </c>
      <c r="X354" s="115">
        <v>100</v>
      </c>
      <c r="Y354" s="125"/>
      <c r="Z354" s="125" t="s">
        <v>31</v>
      </c>
      <c r="AA354" s="126">
        <v>43920</v>
      </c>
      <c r="AB354" s="127" t="s">
        <v>1846</v>
      </c>
    </row>
    <row r="355" ht="18" customHeight="1" spans="2:28">
      <c r="B355" s="159" t="s">
        <v>1814</v>
      </c>
      <c r="C355" s="160">
        <v>843944677</v>
      </c>
      <c r="D355" s="160" t="s">
        <v>1815</v>
      </c>
      <c r="E355" s="160">
        <v>17179870472</v>
      </c>
      <c r="F355" s="160" t="s">
        <v>152</v>
      </c>
      <c r="G355" s="160">
        <v>1000</v>
      </c>
      <c r="H355" s="160" t="s">
        <v>1780</v>
      </c>
      <c r="I355" s="97" t="s">
        <v>1781</v>
      </c>
      <c r="J355" s="100" t="s">
        <v>103</v>
      </c>
      <c r="K355" s="98" t="s">
        <v>1803</v>
      </c>
      <c r="L355" s="96" t="s">
        <v>1814</v>
      </c>
      <c r="M355" s="101">
        <v>5065.4</v>
      </c>
      <c r="N355" s="101">
        <v>0</v>
      </c>
      <c r="O355" s="101"/>
      <c r="P355" s="101"/>
      <c r="Q355" s="101"/>
      <c r="R355" s="103">
        <v>5065.4</v>
      </c>
      <c r="S355" s="113"/>
      <c r="T355" s="114"/>
      <c r="U355" s="114"/>
      <c r="V355" s="103">
        <v>5065.4</v>
      </c>
      <c r="W355" s="114">
        <v>0</v>
      </c>
      <c r="X355" s="115">
        <v>100</v>
      </c>
      <c r="Y355" s="125"/>
      <c r="Z355" s="125" t="s">
        <v>31</v>
      </c>
      <c r="AA355" s="126">
        <v>43920</v>
      </c>
      <c r="AB355" s="127" t="s">
        <v>1846</v>
      </c>
    </row>
    <row r="356" ht="18" customHeight="1" spans="2:28">
      <c r="B356" s="159" t="s">
        <v>1818</v>
      </c>
      <c r="C356" s="160">
        <v>750170204</v>
      </c>
      <c r="D356" s="160" t="s">
        <v>1819</v>
      </c>
      <c r="E356" s="160">
        <v>17179870476</v>
      </c>
      <c r="F356" s="160" t="s">
        <v>152</v>
      </c>
      <c r="G356" s="160">
        <v>1000</v>
      </c>
      <c r="H356" s="160" t="s">
        <v>1780</v>
      </c>
      <c r="I356" s="97" t="s">
        <v>1781</v>
      </c>
      <c r="J356" s="100" t="s">
        <v>103</v>
      </c>
      <c r="K356" s="98" t="s">
        <v>1803</v>
      </c>
      <c r="L356" s="96" t="s">
        <v>1818</v>
      </c>
      <c r="M356" s="101">
        <v>4963.34</v>
      </c>
      <c r="N356" s="101">
        <v>0</v>
      </c>
      <c r="O356" s="101"/>
      <c r="P356" s="101"/>
      <c r="Q356" s="101"/>
      <c r="R356" s="103">
        <v>4963.34</v>
      </c>
      <c r="S356" s="113"/>
      <c r="T356" s="114"/>
      <c r="U356" s="114"/>
      <c r="V356" s="103">
        <v>4963.34</v>
      </c>
      <c r="W356" s="114">
        <v>0</v>
      </c>
      <c r="X356" s="115">
        <v>100</v>
      </c>
      <c r="Y356" s="125"/>
      <c r="Z356" s="125" t="s">
        <v>31</v>
      </c>
      <c r="AA356" s="126">
        <v>43920</v>
      </c>
      <c r="AB356" s="127" t="s">
        <v>1846</v>
      </c>
    </row>
    <row r="357" ht="18" customHeight="1" spans="2:28">
      <c r="B357" s="159" t="s">
        <v>1713</v>
      </c>
      <c r="C357" s="160">
        <v>790587239</v>
      </c>
      <c r="D357" s="160" t="s">
        <v>1714</v>
      </c>
      <c r="E357" s="160">
        <v>17179870142</v>
      </c>
      <c r="F357" s="160" t="s">
        <v>152</v>
      </c>
      <c r="G357" s="160">
        <v>1000</v>
      </c>
      <c r="H357" s="160" t="s">
        <v>1694</v>
      </c>
      <c r="I357" s="97" t="s">
        <v>1695</v>
      </c>
      <c r="J357" s="100" t="s">
        <v>103</v>
      </c>
      <c r="K357" s="98" t="s">
        <v>1696</v>
      </c>
      <c r="L357" s="96" t="s">
        <v>1713</v>
      </c>
      <c r="M357" s="101">
        <v>9384.29</v>
      </c>
      <c r="N357" s="101">
        <v>0</v>
      </c>
      <c r="O357" s="101"/>
      <c r="P357" s="101"/>
      <c r="Q357" s="101"/>
      <c r="R357" s="101">
        <v>9384.29</v>
      </c>
      <c r="S357" s="113"/>
      <c r="T357" s="114"/>
      <c r="U357" s="114"/>
      <c r="V357" s="103">
        <f>R357-S357</f>
        <v>9384.29</v>
      </c>
      <c r="W357" s="114">
        <f>N357+O357-Q357</f>
        <v>0</v>
      </c>
      <c r="X357" s="115">
        <v>0.5</v>
      </c>
      <c r="Y357" s="125"/>
      <c r="Z357" s="125" t="s">
        <v>31</v>
      </c>
      <c r="AA357" s="126">
        <v>43920</v>
      </c>
      <c r="AB357" s="127" t="s">
        <v>1846</v>
      </c>
    </row>
    <row r="358" ht="18" customHeight="1"/>
    <row r="359" ht="18" customHeight="1" spans="7:23">
      <c r="G359" s="23">
        <f>SUM(G111:G358)</f>
        <v>249000</v>
      </c>
      <c r="R359" s="47">
        <f>SUM(R64:R358)</f>
        <v>1360140.79</v>
      </c>
      <c r="V359" s="47">
        <f>SUM(V111:V358)</f>
        <v>1087357.25</v>
      </c>
      <c r="W359" s="4">
        <f>SUM(W111:W358)</f>
        <v>0</v>
      </c>
    </row>
    <row r="360" ht="18" customHeight="1" spans="22:22">
      <c r="V360" s="47">
        <f>V359+W359</f>
        <v>1087357.25</v>
      </c>
    </row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 spans="28:28">
      <c r="AB370" s="4"/>
    </row>
    <row r="371" ht="18" customHeight="1" spans="13:28">
      <c r="M371" s="112" t="s">
        <v>658</v>
      </c>
      <c r="N371" s="112" t="s">
        <v>659</v>
      </c>
      <c r="O371" s="112" t="s">
        <v>660</v>
      </c>
      <c r="P371" s="112" t="s">
        <v>661</v>
      </c>
      <c r="Q371" s="47" t="s">
        <v>23</v>
      </c>
      <c r="R371" s="178" t="s">
        <v>24</v>
      </c>
      <c r="X371" s="4"/>
      <c r="Z371" s="9"/>
      <c r="AA371" s="4"/>
      <c r="AB371" s="6"/>
    </row>
    <row r="372" ht="18" customHeight="1" spans="2:28">
      <c r="B372" s="164" t="s">
        <v>662</v>
      </c>
      <c r="C372" s="165">
        <v>154870128</v>
      </c>
      <c r="D372" s="165" t="s">
        <v>663</v>
      </c>
      <c r="E372" s="166">
        <v>16504175990</v>
      </c>
      <c r="F372" s="165" t="s">
        <v>664</v>
      </c>
      <c r="G372" s="165">
        <v>1000</v>
      </c>
      <c r="H372" s="165">
        <v>13422075559</v>
      </c>
      <c r="I372" s="165" t="s">
        <v>567</v>
      </c>
      <c r="J372" s="167" t="s">
        <v>29</v>
      </c>
      <c r="K372" s="168" t="s">
        <v>568</v>
      </c>
      <c r="L372" s="164" t="s">
        <v>662</v>
      </c>
      <c r="M372" s="169">
        <v>0</v>
      </c>
      <c r="N372" s="169"/>
      <c r="O372" s="169"/>
      <c r="P372" s="170"/>
      <c r="Q372" s="168" t="s">
        <v>31</v>
      </c>
      <c r="R372" s="179">
        <v>43913</v>
      </c>
      <c r="S372" s="87" t="s">
        <v>665</v>
      </c>
      <c r="T372" s="6"/>
      <c r="U372" s="6"/>
      <c r="V372" s="6"/>
      <c r="W372" s="6"/>
      <c r="X372" s="6"/>
      <c r="Y372" s="6"/>
      <c r="Z372" s="6"/>
      <c r="AA372" s="6"/>
      <c r="AB372" s="6"/>
    </row>
    <row r="373" ht="18" customHeight="1" spans="2:28">
      <c r="B373" s="164" t="s">
        <v>666</v>
      </c>
      <c r="C373" s="165">
        <v>129795212</v>
      </c>
      <c r="D373" s="165" t="s">
        <v>667</v>
      </c>
      <c r="E373" s="165">
        <v>17192714993</v>
      </c>
      <c r="F373" s="165" t="s">
        <v>27</v>
      </c>
      <c r="G373" s="165">
        <v>1000</v>
      </c>
      <c r="H373" s="165">
        <v>18672882330</v>
      </c>
      <c r="I373" s="165" t="s">
        <v>361</v>
      </c>
      <c r="J373" s="171" t="s">
        <v>367</v>
      </c>
      <c r="K373" s="168" t="s">
        <v>362</v>
      </c>
      <c r="L373" s="164" t="s">
        <v>666</v>
      </c>
      <c r="M373" s="169">
        <v>0</v>
      </c>
      <c r="N373" s="169"/>
      <c r="O373" s="172"/>
      <c r="P373" s="173"/>
      <c r="Q373" s="168" t="s">
        <v>31</v>
      </c>
      <c r="R373" s="179">
        <v>43913</v>
      </c>
      <c r="S373" s="87" t="s">
        <v>668</v>
      </c>
      <c r="T373" s="6"/>
      <c r="U373" s="6"/>
      <c r="V373" s="6"/>
      <c r="W373" s="6"/>
      <c r="X373" s="6"/>
      <c r="Y373" s="6"/>
      <c r="Z373" s="6"/>
      <c r="AA373" s="6"/>
      <c r="AB373" s="6"/>
    </row>
    <row r="374" ht="18" customHeight="1" spans="2:28">
      <c r="B374" s="164" t="s">
        <v>669</v>
      </c>
      <c r="C374" s="165">
        <v>850834450</v>
      </c>
      <c r="D374" s="165" t="s">
        <v>670</v>
      </c>
      <c r="E374" s="165">
        <v>17192714589</v>
      </c>
      <c r="F374" s="165" t="s">
        <v>27</v>
      </c>
      <c r="G374" s="165">
        <v>1000</v>
      </c>
      <c r="H374" s="165">
        <v>18672882330</v>
      </c>
      <c r="I374" s="165" t="s">
        <v>361</v>
      </c>
      <c r="J374" s="171" t="s">
        <v>367</v>
      </c>
      <c r="K374" s="168" t="s">
        <v>362</v>
      </c>
      <c r="L374" s="164" t="s">
        <v>669</v>
      </c>
      <c r="M374" s="169">
        <v>0</v>
      </c>
      <c r="N374" s="169"/>
      <c r="O374" s="172"/>
      <c r="P374" s="173"/>
      <c r="Q374" s="168" t="s">
        <v>31</v>
      </c>
      <c r="R374" s="179">
        <v>43913</v>
      </c>
      <c r="S374" s="87" t="s">
        <v>668</v>
      </c>
      <c r="T374" s="6"/>
      <c r="U374" s="6"/>
      <c r="V374" s="6"/>
      <c r="W374" s="6"/>
      <c r="X374" s="6"/>
      <c r="Y374" s="6"/>
      <c r="Z374" s="6"/>
      <c r="AA374" s="6"/>
      <c r="AB374" s="6"/>
    </row>
    <row r="375" ht="18" customHeight="1" spans="2:28">
      <c r="B375" s="164" t="s">
        <v>671</v>
      </c>
      <c r="C375" s="165">
        <v>243111393</v>
      </c>
      <c r="D375" s="165" t="s">
        <v>672</v>
      </c>
      <c r="E375" s="165">
        <v>17192710478</v>
      </c>
      <c r="F375" s="165" t="s">
        <v>27</v>
      </c>
      <c r="G375" s="165">
        <v>1000</v>
      </c>
      <c r="H375" s="165">
        <v>13545476959</v>
      </c>
      <c r="I375" s="165" t="s">
        <v>265</v>
      </c>
      <c r="J375" s="174" t="s">
        <v>109</v>
      </c>
      <c r="K375" s="168" t="s">
        <v>266</v>
      </c>
      <c r="L375" s="164" t="s">
        <v>671</v>
      </c>
      <c r="M375" s="169">
        <v>0</v>
      </c>
      <c r="N375" s="169"/>
      <c r="O375" s="172"/>
      <c r="P375" s="173"/>
      <c r="Q375" s="168" t="s">
        <v>31</v>
      </c>
      <c r="R375" s="179">
        <v>43913</v>
      </c>
      <c r="S375" s="8" t="s">
        <v>673</v>
      </c>
      <c r="T375" s="6"/>
      <c r="U375" s="6"/>
      <c r="V375" s="6"/>
      <c r="W375" s="6"/>
      <c r="X375" s="6"/>
      <c r="Y375" s="6"/>
      <c r="Z375" s="6"/>
      <c r="AA375" s="6"/>
      <c r="AB375" s="6"/>
    </row>
    <row r="376" ht="18" customHeight="1" spans="2:28">
      <c r="B376" s="164" t="s">
        <v>674</v>
      </c>
      <c r="C376" s="165">
        <v>128051264</v>
      </c>
      <c r="D376" s="165" t="s">
        <v>675</v>
      </c>
      <c r="E376" s="165">
        <v>17192711408</v>
      </c>
      <c r="F376" s="165" t="s">
        <v>27</v>
      </c>
      <c r="G376" s="165">
        <v>1000</v>
      </c>
      <c r="H376" s="165">
        <v>13545476959</v>
      </c>
      <c r="I376" s="165" t="s">
        <v>265</v>
      </c>
      <c r="J376" s="175" t="s">
        <v>103</v>
      </c>
      <c r="K376" s="168" t="s">
        <v>266</v>
      </c>
      <c r="L376" s="164" t="s">
        <v>674</v>
      </c>
      <c r="M376" s="169">
        <v>0</v>
      </c>
      <c r="N376" s="169"/>
      <c r="O376" s="172"/>
      <c r="P376" s="173"/>
      <c r="Q376" s="168" t="s">
        <v>31</v>
      </c>
      <c r="R376" s="179">
        <v>43913</v>
      </c>
      <c r="S376" s="8" t="s">
        <v>673</v>
      </c>
      <c r="T376" s="6"/>
      <c r="U376" s="6"/>
      <c r="V376" s="6"/>
      <c r="W376" s="6"/>
      <c r="X376" s="6"/>
      <c r="Y376" s="6"/>
      <c r="Z376" s="6"/>
      <c r="AA376" s="6"/>
      <c r="AB376" s="6"/>
    </row>
    <row r="377" ht="18" customHeight="1" spans="2:28">
      <c r="B377" s="164" t="s">
        <v>676</v>
      </c>
      <c r="C377" s="165">
        <v>356428951</v>
      </c>
      <c r="D377" s="165" t="s">
        <v>677</v>
      </c>
      <c r="E377" s="165">
        <v>17192711429</v>
      </c>
      <c r="F377" s="165" t="s">
        <v>27</v>
      </c>
      <c r="G377" s="165">
        <v>1000</v>
      </c>
      <c r="H377" s="165">
        <v>13545476959</v>
      </c>
      <c r="I377" s="165" t="s">
        <v>265</v>
      </c>
      <c r="J377" s="175" t="s">
        <v>103</v>
      </c>
      <c r="K377" s="168" t="s">
        <v>266</v>
      </c>
      <c r="L377" s="164" t="s">
        <v>676</v>
      </c>
      <c r="M377" s="169">
        <v>0</v>
      </c>
      <c r="N377" s="169"/>
      <c r="O377" s="172"/>
      <c r="P377" s="173"/>
      <c r="Q377" s="168" t="s">
        <v>31</v>
      </c>
      <c r="R377" s="179">
        <v>43913</v>
      </c>
      <c r="S377" s="8" t="s">
        <v>673</v>
      </c>
      <c r="T377" s="6"/>
      <c r="U377" s="6"/>
      <c r="V377" s="6"/>
      <c r="W377" s="6"/>
      <c r="X377" s="6"/>
      <c r="Y377" s="6"/>
      <c r="Z377" s="6"/>
      <c r="AA377" s="6"/>
      <c r="AB377" s="6"/>
    </row>
    <row r="378" ht="18" customHeight="1" spans="2:28">
      <c r="B378" s="164" t="s">
        <v>678</v>
      </c>
      <c r="C378" s="165">
        <v>226171846</v>
      </c>
      <c r="D378" s="165" t="s">
        <v>679</v>
      </c>
      <c r="E378" s="165">
        <v>17192714829</v>
      </c>
      <c r="F378" s="165" t="s">
        <v>27</v>
      </c>
      <c r="G378" s="165">
        <v>1000</v>
      </c>
      <c r="H378" s="165">
        <v>15072125895</v>
      </c>
      <c r="I378" s="165" t="s">
        <v>680</v>
      </c>
      <c r="J378" s="175" t="s">
        <v>103</v>
      </c>
      <c r="K378" s="168" t="s">
        <v>681</v>
      </c>
      <c r="L378" s="164" t="s">
        <v>678</v>
      </c>
      <c r="M378" s="169">
        <v>0</v>
      </c>
      <c r="N378" s="169"/>
      <c r="O378" s="172"/>
      <c r="P378" s="173"/>
      <c r="Q378" s="168" t="s">
        <v>31</v>
      </c>
      <c r="R378" s="179">
        <v>43913</v>
      </c>
      <c r="S378" s="8" t="s">
        <v>673</v>
      </c>
      <c r="T378" s="6"/>
      <c r="U378" s="6"/>
      <c r="V378" s="6"/>
      <c r="W378" s="6"/>
      <c r="X378" s="6"/>
      <c r="Y378" s="6"/>
      <c r="Z378" s="6"/>
      <c r="AA378" s="6"/>
      <c r="AB378" s="6"/>
    </row>
    <row r="379" s="1" customFormat="1" ht="18" customHeight="1" spans="2:27">
      <c r="B379" s="164" t="s">
        <v>682</v>
      </c>
      <c r="C379" s="165">
        <v>967630827</v>
      </c>
      <c r="D379" s="165" t="s">
        <v>683</v>
      </c>
      <c r="E379" s="165">
        <v>17192714936</v>
      </c>
      <c r="F379" s="165" t="s">
        <v>27</v>
      </c>
      <c r="G379" s="165">
        <v>1000</v>
      </c>
      <c r="H379" s="165">
        <v>15072125895</v>
      </c>
      <c r="I379" s="165" t="s">
        <v>680</v>
      </c>
      <c r="J379" s="176" t="s">
        <v>285</v>
      </c>
      <c r="K379" s="168" t="s">
        <v>681</v>
      </c>
      <c r="L379" s="164" t="s">
        <v>682</v>
      </c>
      <c r="M379" s="169">
        <v>0</v>
      </c>
      <c r="N379" s="169"/>
      <c r="O379" s="172"/>
      <c r="P379" s="173"/>
      <c r="Q379" s="168" t="s">
        <v>31</v>
      </c>
      <c r="R379" s="179">
        <v>43913</v>
      </c>
      <c r="S379" s="8" t="s">
        <v>673</v>
      </c>
      <c r="T379" s="6"/>
      <c r="U379" s="6"/>
      <c r="V379" s="6"/>
      <c r="W379" s="6"/>
      <c r="X379" s="6"/>
      <c r="Y379" s="6"/>
      <c r="Z379" s="6"/>
      <c r="AA379" s="6"/>
    </row>
    <row r="380" s="1" customFormat="1" ht="18" customHeight="1" spans="2:19">
      <c r="B380" s="164" t="s">
        <v>684</v>
      </c>
      <c r="C380" s="165">
        <v>747488052</v>
      </c>
      <c r="D380" s="165" t="s">
        <v>685</v>
      </c>
      <c r="E380" s="165">
        <v>17192714491</v>
      </c>
      <c r="F380" s="165" t="s">
        <v>27</v>
      </c>
      <c r="G380" s="165">
        <v>1000</v>
      </c>
      <c r="H380" s="165">
        <v>18872118075</v>
      </c>
      <c r="I380" s="165" t="s">
        <v>389</v>
      </c>
      <c r="J380" s="177" t="s">
        <v>29</v>
      </c>
      <c r="K380" s="168" t="s">
        <v>390</v>
      </c>
      <c r="L380" s="164" t="s">
        <v>684</v>
      </c>
      <c r="M380" s="169">
        <v>0</v>
      </c>
      <c r="N380" s="169"/>
      <c r="O380" s="172"/>
      <c r="P380" s="173"/>
      <c r="Q380" s="168" t="s">
        <v>31</v>
      </c>
      <c r="R380" s="179">
        <v>43913</v>
      </c>
      <c r="S380" s="8" t="s">
        <v>686</v>
      </c>
    </row>
    <row r="381" ht="18" customHeight="1" spans="2:28">
      <c r="B381" s="164" t="s">
        <v>687</v>
      </c>
      <c r="C381" s="165">
        <v>534913361</v>
      </c>
      <c r="D381" s="165" t="s">
        <v>688</v>
      </c>
      <c r="E381" s="165">
        <v>17192710956</v>
      </c>
      <c r="F381" s="165" t="s">
        <v>27</v>
      </c>
      <c r="G381" s="165">
        <v>1000</v>
      </c>
      <c r="H381" s="165">
        <v>13545476959</v>
      </c>
      <c r="I381" s="165" t="s">
        <v>265</v>
      </c>
      <c r="J381" s="174" t="s">
        <v>109</v>
      </c>
      <c r="K381" s="168" t="s">
        <v>266</v>
      </c>
      <c r="L381" s="164" t="s">
        <v>687</v>
      </c>
      <c r="M381" s="169">
        <v>0</v>
      </c>
      <c r="N381" s="169"/>
      <c r="O381" s="172"/>
      <c r="P381" s="173"/>
      <c r="Q381" s="168" t="s">
        <v>31</v>
      </c>
      <c r="R381" s="179">
        <v>43913</v>
      </c>
      <c r="S381" s="8" t="s">
        <v>686</v>
      </c>
      <c r="T381" s="1"/>
      <c r="U381" s="1"/>
      <c r="V381" s="1"/>
      <c r="W381" s="1"/>
      <c r="X381" s="1"/>
      <c r="Y381" s="1"/>
      <c r="Z381" s="1"/>
      <c r="AA381" s="1"/>
      <c r="AB381" s="6"/>
    </row>
    <row r="382" ht="18" customHeight="1" spans="2:28">
      <c r="B382" s="164" t="s">
        <v>689</v>
      </c>
      <c r="C382" s="165">
        <v>227144798</v>
      </c>
      <c r="D382" s="165" t="s">
        <v>690</v>
      </c>
      <c r="E382" s="165">
        <v>17192714945</v>
      </c>
      <c r="F382" s="165" t="s">
        <v>27</v>
      </c>
      <c r="G382" s="165">
        <v>1000</v>
      </c>
      <c r="H382" s="165">
        <v>15072125895</v>
      </c>
      <c r="I382" s="165" t="s">
        <v>680</v>
      </c>
      <c r="J382" s="176" t="s">
        <v>285</v>
      </c>
      <c r="K382" s="168" t="s">
        <v>681</v>
      </c>
      <c r="L382" s="164" t="s">
        <v>689</v>
      </c>
      <c r="M382" s="169">
        <v>0</v>
      </c>
      <c r="N382" s="169"/>
      <c r="O382" s="172"/>
      <c r="P382" s="173"/>
      <c r="Q382" s="168" t="s">
        <v>31</v>
      </c>
      <c r="R382" s="179">
        <v>43913</v>
      </c>
      <c r="S382" s="8" t="s">
        <v>691</v>
      </c>
      <c r="T382" s="180"/>
      <c r="U382" s="180"/>
      <c r="V382" s="6"/>
      <c r="W382" s="6"/>
      <c r="X382" s="6"/>
      <c r="Y382" s="6"/>
      <c r="Z382" s="6"/>
      <c r="AA382" s="6"/>
      <c r="AB382" s="6"/>
    </row>
    <row r="383" ht="18" customHeight="1" spans="2:28">
      <c r="B383" s="164" t="s">
        <v>695</v>
      </c>
      <c r="C383" s="165">
        <v>462277319</v>
      </c>
      <c r="D383" s="165" t="s">
        <v>696</v>
      </c>
      <c r="E383" s="165">
        <v>17192715608</v>
      </c>
      <c r="F383" s="165" t="s">
        <v>27</v>
      </c>
      <c r="G383" s="165">
        <v>1000</v>
      </c>
      <c r="H383" s="165">
        <v>18672882330</v>
      </c>
      <c r="I383" s="165" t="s">
        <v>361</v>
      </c>
      <c r="J383" s="171" t="s">
        <v>367</v>
      </c>
      <c r="K383" s="168" t="s">
        <v>362</v>
      </c>
      <c r="L383" s="164" t="s">
        <v>695</v>
      </c>
      <c r="M383" s="169">
        <v>0</v>
      </c>
      <c r="N383" s="169"/>
      <c r="O383" s="172"/>
      <c r="P383" s="173"/>
      <c r="Q383" s="168" t="s">
        <v>31</v>
      </c>
      <c r="R383" s="179">
        <v>43913</v>
      </c>
      <c r="S383" s="8" t="s">
        <v>694</v>
      </c>
      <c r="T383" s="6"/>
      <c r="U383" s="6"/>
      <c r="V383" s="6"/>
      <c r="W383" s="6"/>
      <c r="X383" s="6"/>
      <c r="Y383" s="6"/>
      <c r="Z383" s="6"/>
      <c r="AA383" s="6"/>
      <c r="AB383" s="6"/>
    </row>
    <row r="384" ht="18" customHeight="1" spans="2:28">
      <c r="B384" s="164" t="s">
        <v>692</v>
      </c>
      <c r="C384" s="165">
        <v>141896778</v>
      </c>
      <c r="D384" s="165" t="s">
        <v>693</v>
      </c>
      <c r="E384" s="165">
        <v>17192715354</v>
      </c>
      <c r="F384" s="165" t="s">
        <v>27</v>
      </c>
      <c r="G384" s="165">
        <v>1000</v>
      </c>
      <c r="H384" s="165">
        <v>18672882330</v>
      </c>
      <c r="I384" s="165" t="s">
        <v>361</v>
      </c>
      <c r="J384" s="174" t="s">
        <v>109</v>
      </c>
      <c r="K384" s="168" t="s">
        <v>362</v>
      </c>
      <c r="L384" s="164" t="s">
        <v>692</v>
      </c>
      <c r="M384" s="169"/>
      <c r="N384" s="169"/>
      <c r="O384" s="172"/>
      <c r="P384" s="173"/>
      <c r="Q384" s="168" t="s">
        <v>31</v>
      </c>
      <c r="R384" s="179">
        <v>43913</v>
      </c>
      <c r="S384" s="8" t="s">
        <v>694</v>
      </c>
      <c r="T384" s="6"/>
      <c r="U384" s="6"/>
      <c r="V384" s="6"/>
      <c r="W384" s="6"/>
      <c r="X384" s="6"/>
      <c r="Y384" s="6"/>
      <c r="Z384" s="6"/>
      <c r="AA384" s="6"/>
      <c r="AB384" s="6"/>
    </row>
    <row r="385" ht="18" customHeight="1" spans="2:28">
      <c r="B385" s="164" t="s">
        <v>697</v>
      </c>
      <c r="C385" s="165">
        <v>461654074</v>
      </c>
      <c r="D385" s="165" t="s">
        <v>698</v>
      </c>
      <c r="E385" s="165">
        <v>17192714986</v>
      </c>
      <c r="F385" s="165" t="s">
        <v>27</v>
      </c>
      <c r="G385" s="165">
        <v>1000</v>
      </c>
      <c r="H385" s="165">
        <v>18672882330</v>
      </c>
      <c r="I385" s="165" t="s">
        <v>361</v>
      </c>
      <c r="J385" s="171" t="s">
        <v>367</v>
      </c>
      <c r="K385" s="168" t="s">
        <v>362</v>
      </c>
      <c r="L385" s="164" t="s">
        <v>697</v>
      </c>
      <c r="M385" s="169"/>
      <c r="N385" s="169"/>
      <c r="O385" s="172"/>
      <c r="P385" s="173"/>
      <c r="Q385" s="168" t="s">
        <v>31</v>
      </c>
      <c r="R385" s="179">
        <v>43923</v>
      </c>
      <c r="S385" s="8" t="s">
        <v>694</v>
      </c>
      <c r="T385" s="6"/>
      <c r="U385" s="6"/>
      <c r="V385" s="6"/>
      <c r="W385" s="6"/>
      <c r="X385" s="6"/>
      <c r="Y385" s="6"/>
      <c r="Z385" s="6"/>
      <c r="AA385" s="6"/>
      <c r="AB385" s="6"/>
    </row>
    <row r="386" ht="18" customHeight="1" spans="2:28">
      <c r="B386" s="164" t="s">
        <v>699</v>
      </c>
      <c r="C386" s="165">
        <v>516375951</v>
      </c>
      <c r="D386" s="165" t="s">
        <v>700</v>
      </c>
      <c r="E386" s="165">
        <v>17192714586</v>
      </c>
      <c r="F386" s="165" t="s">
        <v>27</v>
      </c>
      <c r="G386" s="165">
        <v>1000</v>
      </c>
      <c r="H386" s="165">
        <v>18672882330</v>
      </c>
      <c r="I386" s="165" t="s">
        <v>361</v>
      </c>
      <c r="J386" s="171" t="s">
        <v>367</v>
      </c>
      <c r="K386" s="168" t="s">
        <v>362</v>
      </c>
      <c r="L386" s="164" t="s">
        <v>699</v>
      </c>
      <c r="M386" s="169"/>
      <c r="N386" s="169"/>
      <c r="O386" s="172"/>
      <c r="P386" s="173"/>
      <c r="Q386" s="168" t="s">
        <v>31</v>
      </c>
      <c r="R386" s="179">
        <v>43913</v>
      </c>
      <c r="S386" s="8" t="s">
        <v>694</v>
      </c>
      <c r="T386" s="6"/>
      <c r="U386" s="6"/>
      <c r="V386" s="6"/>
      <c r="W386" s="6"/>
      <c r="X386" s="6"/>
      <c r="Y386" s="6"/>
      <c r="Z386" s="6"/>
      <c r="AA386" s="6"/>
      <c r="AB386" s="6"/>
    </row>
    <row r="387" ht="18" customHeight="1" spans="2:28">
      <c r="B387" s="164" t="s">
        <v>701</v>
      </c>
      <c r="C387" s="165">
        <v>822304964</v>
      </c>
      <c r="D387" s="165" t="s">
        <v>702</v>
      </c>
      <c r="E387" s="165">
        <v>17192710461</v>
      </c>
      <c r="F387" s="165" t="s">
        <v>27</v>
      </c>
      <c r="G387" s="165">
        <v>1000</v>
      </c>
      <c r="H387" s="165">
        <v>13545476959</v>
      </c>
      <c r="I387" s="165" t="s">
        <v>265</v>
      </c>
      <c r="J387" s="174" t="s">
        <v>109</v>
      </c>
      <c r="K387" s="168" t="s">
        <v>266</v>
      </c>
      <c r="L387" s="164" t="s">
        <v>701</v>
      </c>
      <c r="M387" s="172"/>
      <c r="N387" s="169"/>
      <c r="O387" s="172"/>
      <c r="P387" s="172"/>
      <c r="Q387" s="168" t="s">
        <v>31</v>
      </c>
      <c r="R387" s="179">
        <v>43913</v>
      </c>
      <c r="S387" s="129" t="s">
        <v>703</v>
      </c>
      <c r="T387" s="6"/>
      <c r="U387" s="6"/>
      <c r="V387" s="6"/>
      <c r="W387" s="6"/>
      <c r="X387" s="6"/>
      <c r="Y387" s="6"/>
      <c r="Z387" s="6"/>
      <c r="AA387" s="6"/>
      <c r="AB387" s="6"/>
    </row>
    <row r="388" ht="18" customHeight="1" spans="2:28">
      <c r="B388" s="164" t="s">
        <v>704</v>
      </c>
      <c r="C388" s="165">
        <v>690791128</v>
      </c>
      <c r="D388" s="165" t="s">
        <v>705</v>
      </c>
      <c r="E388" s="165">
        <v>17192710731</v>
      </c>
      <c r="F388" s="165" t="s">
        <v>27</v>
      </c>
      <c r="G388" s="165">
        <v>1000</v>
      </c>
      <c r="H388" s="165">
        <v>13545476959</v>
      </c>
      <c r="I388" s="165" t="s">
        <v>265</v>
      </c>
      <c r="J388" s="174" t="s">
        <v>109</v>
      </c>
      <c r="K388" s="168" t="s">
        <v>266</v>
      </c>
      <c r="L388" s="164" t="s">
        <v>704</v>
      </c>
      <c r="M388" s="172"/>
      <c r="N388" s="169"/>
      <c r="O388" s="172"/>
      <c r="P388" s="170"/>
      <c r="Q388" s="168" t="s">
        <v>31</v>
      </c>
      <c r="R388" s="179">
        <v>43913</v>
      </c>
      <c r="S388" s="129" t="s">
        <v>703</v>
      </c>
      <c r="T388" s="6"/>
      <c r="U388" s="6"/>
      <c r="V388" s="6"/>
      <c r="W388" s="6"/>
      <c r="X388" s="6"/>
      <c r="Y388" s="6"/>
      <c r="Z388" s="6"/>
      <c r="AA388" s="6"/>
      <c r="AB388" s="6"/>
    </row>
    <row r="389" ht="18" customHeight="1" spans="2:28">
      <c r="B389" s="164" t="s">
        <v>706</v>
      </c>
      <c r="C389" s="165">
        <v>343625652</v>
      </c>
      <c r="D389" s="165" t="s">
        <v>707</v>
      </c>
      <c r="E389" s="165">
        <v>17192710998</v>
      </c>
      <c r="F389" s="165" t="s">
        <v>27</v>
      </c>
      <c r="G389" s="165">
        <v>1000</v>
      </c>
      <c r="H389" s="165">
        <v>13545476959</v>
      </c>
      <c r="I389" s="165" t="s">
        <v>265</v>
      </c>
      <c r="J389" s="174" t="s">
        <v>109</v>
      </c>
      <c r="K389" s="168" t="s">
        <v>266</v>
      </c>
      <c r="L389" s="164" t="s">
        <v>706</v>
      </c>
      <c r="M389" s="172"/>
      <c r="N389" s="169"/>
      <c r="O389" s="172"/>
      <c r="P389" s="172"/>
      <c r="Q389" s="168" t="s">
        <v>31</v>
      </c>
      <c r="R389" s="179">
        <v>43913</v>
      </c>
      <c r="S389" s="129" t="s">
        <v>703</v>
      </c>
      <c r="T389" s="6"/>
      <c r="U389" s="6"/>
      <c r="V389" s="6"/>
      <c r="W389" s="6"/>
      <c r="X389" s="6"/>
      <c r="Y389" s="6"/>
      <c r="Z389" s="6"/>
      <c r="AA389" s="6"/>
      <c r="AB389" s="6"/>
    </row>
    <row r="390" ht="18" customHeight="1" spans="2:28">
      <c r="B390" s="164" t="s">
        <v>708</v>
      </c>
      <c r="C390" s="165">
        <v>921774161</v>
      </c>
      <c r="D390" s="165" t="s">
        <v>709</v>
      </c>
      <c r="E390" s="165">
        <v>17192715334</v>
      </c>
      <c r="F390" s="165" t="s">
        <v>27</v>
      </c>
      <c r="G390" s="165">
        <v>1000</v>
      </c>
      <c r="H390" s="165">
        <v>18672882330</v>
      </c>
      <c r="I390" s="165" t="s">
        <v>361</v>
      </c>
      <c r="J390" s="174" t="s">
        <v>109</v>
      </c>
      <c r="K390" s="168" t="s">
        <v>362</v>
      </c>
      <c r="L390" s="164" t="s">
        <v>708</v>
      </c>
      <c r="M390" s="172"/>
      <c r="N390" s="169"/>
      <c r="O390" s="172"/>
      <c r="P390" s="170"/>
      <c r="Q390" s="168" t="s">
        <v>31</v>
      </c>
      <c r="R390" s="179">
        <v>43913</v>
      </c>
      <c r="S390" s="129" t="s">
        <v>710</v>
      </c>
      <c r="T390" s="6"/>
      <c r="U390" s="6"/>
      <c r="V390" s="6"/>
      <c r="W390" s="6"/>
      <c r="X390" s="6"/>
      <c r="Y390" s="6"/>
      <c r="Z390" s="6"/>
      <c r="AA390" s="6"/>
      <c r="AB390" s="6"/>
    </row>
    <row r="391" ht="18" customHeight="1" spans="2:28">
      <c r="B391" s="164" t="s">
        <v>711</v>
      </c>
      <c r="C391" s="165">
        <v>468397439</v>
      </c>
      <c r="D391" s="165" t="s">
        <v>712</v>
      </c>
      <c r="E391" s="165">
        <v>17192715411</v>
      </c>
      <c r="F391" s="165" t="s">
        <v>27</v>
      </c>
      <c r="G391" s="165">
        <v>1000</v>
      </c>
      <c r="H391" s="165">
        <v>18672882330</v>
      </c>
      <c r="I391" s="165" t="s">
        <v>361</v>
      </c>
      <c r="J391" s="174" t="s">
        <v>109</v>
      </c>
      <c r="K391" s="168" t="s">
        <v>362</v>
      </c>
      <c r="L391" s="164" t="s">
        <v>711</v>
      </c>
      <c r="M391" s="172"/>
      <c r="N391" s="169"/>
      <c r="O391" s="172"/>
      <c r="P391" s="170"/>
      <c r="Q391" s="168" t="s">
        <v>31</v>
      </c>
      <c r="R391" s="179">
        <v>43923</v>
      </c>
      <c r="S391" s="129" t="s">
        <v>710</v>
      </c>
      <c r="T391" s="6"/>
      <c r="U391" s="6"/>
      <c r="V391" s="6"/>
      <c r="W391" s="6"/>
      <c r="X391" s="6"/>
      <c r="Y391" s="6"/>
      <c r="Z391" s="6"/>
      <c r="AA391" s="6"/>
      <c r="AB391" s="6"/>
    </row>
    <row r="392" ht="18" customHeight="1" spans="2:28">
      <c r="B392" s="164" t="s">
        <v>713</v>
      </c>
      <c r="C392" s="165">
        <v>119535694</v>
      </c>
      <c r="D392" s="165" t="s">
        <v>714</v>
      </c>
      <c r="E392" s="165">
        <v>17192710094</v>
      </c>
      <c r="F392" s="165" t="s">
        <v>27</v>
      </c>
      <c r="G392" s="165">
        <v>1000</v>
      </c>
      <c r="H392" s="165">
        <v>18672882330</v>
      </c>
      <c r="I392" s="165" t="s">
        <v>361</v>
      </c>
      <c r="J392" s="174" t="s">
        <v>109</v>
      </c>
      <c r="K392" s="168" t="s">
        <v>362</v>
      </c>
      <c r="L392" s="164" t="s">
        <v>713</v>
      </c>
      <c r="M392" s="172"/>
      <c r="N392" s="169"/>
      <c r="O392" s="172"/>
      <c r="P392" s="172"/>
      <c r="Q392" s="201" t="s">
        <v>31</v>
      </c>
      <c r="R392" s="179">
        <v>43913</v>
      </c>
      <c r="S392" s="129" t="s">
        <v>710</v>
      </c>
      <c r="T392" s="6"/>
      <c r="U392" s="6"/>
      <c r="V392" s="6"/>
      <c r="W392" s="6"/>
      <c r="X392" s="6"/>
      <c r="Y392" s="6"/>
      <c r="Z392" s="6"/>
      <c r="AA392" s="6"/>
      <c r="AB392" s="6"/>
    </row>
    <row r="393" ht="18" customHeight="1" spans="2:28">
      <c r="B393" s="164" t="s">
        <v>715</v>
      </c>
      <c r="C393" s="165">
        <v>374785933</v>
      </c>
      <c r="D393" s="165" t="s">
        <v>716</v>
      </c>
      <c r="E393" s="165">
        <v>17192715431</v>
      </c>
      <c r="F393" s="165" t="s">
        <v>27</v>
      </c>
      <c r="G393" s="165">
        <v>1000</v>
      </c>
      <c r="H393" s="165">
        <v>18672882330</v>
      </c>
      <c r="I393" s="165" t="s">
        <v>361</v>
      </c>
      <c r="J393" s="174" t="s">
        <v>109</v>
      </c>
      <c r="K393" s="168" t="s">
        <v>362</v>
      </c>
      <c r="L393" s="164" t="s">
        <v>715</v>
      </c>
      <c r="M393" s="172"/>
      <c r="N393" s="169"/>
      <c r="O393" s="172"/>
      <c r="P393" s="170"/>
      <c r="Q393" s="201" t="s">
        <v>31</v>
      </c>
      <c r="R393" s="179">
        <v>43913</v>
      </c>
      <c r="S393" s="129" t="s">
        <v>710</v>
      </c>
      <c r="T393" s="6"/>
      <c r="U393" s="6"/>
      <c r="V393" s="6"/>
      <c r="W393" s="6"/>
      <c r="X393" s="6"/>
      <c r="Y393" s="6"/>
      <c r="Z393" s="6"/>
      <c r="AA393" s="6"/>
      <c r="AB393" s="6"/>
    </row>
    <row r="394" ht="18" customHeight="1" spans="2:28">
      <c r="B394" s="164" t="s">
        <v>717</v>
      </c>
      <c r="C394" s="165">
        <v>245317681</v>
      </c>
      <c r="D394" s="165" t="s">
        <v>718</v>
      </c>
      <c r="E394" s="165">
        <v>17192715430</v>
      </c>
      <c r="F394" s="165" t="s">
        <v>27</v>
      </c>
      <c r="G394" s="165">
        <v>1000</v>
      </c>
      <c r="H394" s="165">
        <v>18672882330</v>
      </c>
      <c r="I394" s="165" t="s">
        <v>361</v>
      </c>
      <c r="J394" s="174" t="s">
        <v>109</v>
      </c>
      <c r="K394" s="168" t="s">
        <v>362</v>
      </c>
      <c r="L394" s="164" t="s">
        <v>717</v>
      </c>
      <c r="M394" s="172"/>
      <c r="N394" s="169"/>
      <c r="O394" s="172"/>
      <c r="P394" s="170"/>
      <c r="Q394" s="201" t="s">
        <v>31</v>
      </c>
      <c r="R394" s="179">
        <v>43913</v>
      </c>
      <c r="S394" s="129" t="s">
        <v>710</v>
      </c>
      <c r="T394" s="6"/>
      <c r="U394" s="6"/>
      <c r="V394" s="6"/>
      <c r="W394" s="6"/>
      <c r="X394" s="6"/>
      <c r="Y394" s="6"/>
      <c r="Z394" s="6"/>
      <c r="AA394" s="6"/>
      <c r="AB394" s="6"/>
    </row>
    <row r="395" ht="18" customHeight="1" spans="2:28">
      <c r="B395" s="164" t="s">
        <v>719</v>
      </c>
      <c r="C395" s="165">
        <v>395394090</v>
      </c>
      <c r="D395" s="165" t="s">
        <v>720</v>
      </c>
      <c r="E395" s="165">
        <v>17192714989</v>
      </c>
      <c r="F395" s="165" t="s">
        <v>27</v>
      </c>
      <c r="G395" s="165">
        <v>1000</v>
      </c>
      <c r="H395" s="165">
        <v>18672882330</v>
      </c>
      <c r="I395" s="165" t="s">
        <v>361</v>
      </c>
      <c r="J395" s="171" t="s">
        <v>367</v>
      </c>
      <c r="K395" s="168" t="s">
        <v>362</v>
      </c>
      <c r="L395" s="164" t="s">
        <v>719</v>
      </c>
      <c r="M395" s="172"/>
      <c r="N395" s="169"/>
      <c r="O395" s="172"/>
      <c r="P395" s="170"/>
      <c r="Q395" s="201" t="s">
        <v>31</v>
      </c>
      <c r="R395" s="179">
        <v>43913</v>
      </c>
      <c r="S395" s="129" t="s">
        <v>710</v>
      </c>
      <c r="T395" s="6"/>
      <c r="U395" s="6"/>
      <c r="V395" s="6"/>
      <c r="W395" s="6"/>
      <c r="X395" s="6"/>
      <c r="Y395" s="6"/>
      <c r="Z395" s="6"/>
      <c r="AA395" s="6"/>
      <c r="AB395" s="6"/>
    </row>
    <row r="396" ht="18" customHeight="1" spans="2:28">
      <c r="B396" s="164" t="s">
        <v>721</v>
      </c>
      <c r="C396" s="165">
        <v>214698047</v>
      </c>
      <c r="D396" s="165" t="s">
        <v>722</v>
      </c>
      <c r="E396" s="165">
        <v>17192714984</v>
      </c>
      <c r="F396" s="165" t="s">
        <v>27</v>
      </c>
      <c r="G396" s="165">
        <v>1000</v>
      </c>
      <c r="H396" s="165">
        <v>18672882330</v>
      </c>
      <c r="I396" s="165" t="s">
        <v>361</v>
      </c>
      <c r="J396" s="171" t="s">
        <v>367</v>
      </c>
      <c r="K396" s="168" t="s">
        <v>362</v>
      </c>
      <c r="L396" s="164" t="s">
        <v>721</v>
      </c>
      <c r="M396" s="172"/>
      <c r="N396" s="169"/>
      <c r="O396" s="172"/>
      <c r="P396" s="172"/>
      <c r="Q396" s="201" t="s">
        <v>31</v>
      </c>
      <c r="R396" s="179">
        <v>43913</v>
      </c>
      <c r="S396" s="129" t="s">
        <v>710</v>
      </c>
      <c r="T396" s="6"/>
      <c r="U396" s="6"/>
      <c r="V396" s="6"/>
      <c r="W396" s="6"/>
      <c r="X396" s="6"/>
      <c r="Y396" s="6"/>
      <c r="Z396" s="6"/>
      <c r="AA396" s="6"/>
      <c r="AB396" s="6"/>
    </row>
    <row r="397" ht="18" customHeight="1" spans="2:28">
      <c r="B397" s="164" t="s">
        <v>723</v>
      </c>
      <c r="C397" s="165">
        <v>391168722</v>
      </c>
      <c r="D397" s="165" t="s">
        <v>724</v>
      </c>
      <c r="E397" s="165">
        <v>17192714592</v>
      </c>
      <c r="F397" s="165" t="s">
        <v>27</v>
      </c>
      <c r="G397" s="165">
        <v>1000</v>
      </c>
      <c r="H397" s="165">
        <v>18672882330</v>
      </c>
      <c r="I397" s="165" t="s">
        <v>361</v>
      </c>
      <c r="J397" s="171" t="s">
        <v>367</v>
      </c>
      <c r="K397" s="168" t="s">
        <v>362</v>
      </c>
      <c r="L397" s="164" t="s">
        <v>723</v>
      </c>
      <c r="M397" s="172"/>
      <c r="N397" s="169"/>
      <c r="O397" s="172"/>
      <c r="P397" s="172"/>
      <c r="Q397" s="201" t="s">
        <v>31</v>
      </c>
      <c r="R397" s="179">
        <v>43913</v>
      </c>
      <c r="S397" s="129" t="s">
        <v>710</v>
      </c>
      <c r="T397" s="6"/>
      <c r="U397" s="6"/>
      <c r="V397" s="6"/>
      <c r="W397" s="6"/>
      <c r="X397" s="6"/>
      <c r="Y397" s="6"/>
      <c r="Z397" s="6"/>
      <c r="AA397" s="6"/>
      <c r="AB397" s="6"/>
    </row>
    <row r="398" ht="18" customHeight="1" spans="2:28">
      <c r="B398" s="164" t="s">
        <v>725</v>
      </c>
      <c r="C398" s="165">
        <v>807450909</v>
      </c>
      <c r="D398" s="165" t="s">
        <v>726</v>
      </c>
      <c r="E398" s="165">
        <v>16572877618</v>
      </c>
      <c r="F398" s="165" t="s">
        <v>27</v>
      </c>
      <c r="G398" s="165">
        <v>1000</v>
      </c>
      <c r="H398" s="165">
        <v>16602049418</v>
      </c>
      <c r="I398" s="165" t="s">
        <v>377</v>
      </c>
      <c r="J398" s="174" t="s">
        <v>109</v>
      </c>
      <c r="K398" s="168" t="s">
        <v>378</v>
      </c>
      <c r="L398" s="164" t="s">
        <v>725</v>
      </c>
      <c r="M398" s="172"/>
      <c r="N398" s="169"/>
      <c r="O398" s="172"/>
      <c r="P398" s="172"/>
      <c r="Q398" s="202" t="s">
        <v>31</v>
      </c>
      <c r="R398" s="203">
        <v>43861</v>
      </c>
      <c r="S398" s="129" t="s">
        <v>710</v>
      </c>
      <c r="T398" s="6"/>
      <c r="U398" s="6"/>
      <c r="V398" s="6"/>
      <c r="W398" s="6"/>
      <c r="X398" s="6"/>
      <c r="Y398" s="6"/>
      <c r="Z398" s="6"/>
      <c r="AA398" s="6"/>
      <c r="AB398" s="6"/>
    </row>
    <row r="399" ht="18" customHeight="1" spans="2:28">
      <c r="B399" s="164" t="s">
        <v>727</v>
      </c>
      <c r="C399" s="165">
        <v>966697625</v>
      </c>
      <c r="D399" s="165" t="s">
        <v>728</v>
      </c>
      <c r="E399" s="165">
        <v>16572877621</v>
      </c>
      <c r="F399" s="165" t="s">
        <v>27</v>
      </c>
      <c r="G399" s="165">
        <v>1000</v>
      </c>
      <c r="H399" s="165">
        <v>16602049418</v>
      </c>
      <c r="I399" s="165" t="s">
        <v>377</v>
      </c>
      <c r="J399" s="174" t="s">
        <v>109</v>
      </c>
      <c r="K399" s="168" t="s">
        <v>378</v>
      </c>
      <c r="L399" s="164" t="s">
        <v>727</v>
      </c>
      <c r="M399" s="172"/>
      <c r="N399" s="172"/>
      <c r="O399" s="172">
        <v>100.38</v>
      </c>
      <c r="P399" s="172" t="s">
        <v>1901</v>
      </c>
      <c r="Q399" s="202" t="s">
        <v>31</v>
      </c>
      <c r="R399" s="203">
        <v>43861</v>
      </c>
      <c r="S399" s="129" t="s">
        <v>710</v>
      </c>
      <c r="T399" s="6"/>
      <c r="U399" s="6"/>
      <c r="V399" s="6"/>
      <c r="W399" s="6"/>
      <c r="X399" s="6"/>
      <c r="Y399" s="6"/>
      <c r="Z399" s="6"/>
      <c r="AA399" s="6"/>
      <c r="AB399" s="6"/>
    </row>
    <row r="400" ht="18" customHeight="1" spans="2:28">
      <c r="B400" s="164" t="s">
        <v>731</v>
      </c>
      <c r="C400" s="165">
        <v>809282502</v>
      </c>
      <c r="D400" s="165" t="s">
        <v>732</v>
      </c>
      <c r="E400" s="165">
        <v>17192714450</v>
      </c>
      <c r="F400" s="165" t="s">
        <v>27</v>
      </c>
      <c r="G400" s="165">
        <v>1000</v>
      </c>
      <c r="H400" s="165">
        <v>18872118075</v>
      </c>
      <c r="I400" s="165" t="s">
        <v>389</v>
      </c>
      <c r="J400" s="185" t="s">
        <v>170</v>
      </c>
      <c r="K400" s="168" t="s">
        <v>390</v>
      </c>
      <c r="L400" s="164" t="s">
        <v>731</v>
      </c>
      <c r="M400" s="172"/>
      <c r="N400" s="169"/>
      <c r="O400" s="172"/>
      <c r="P400" s="172"/>
      <c r="Q400" s="168" t="s">
        <v>31</v>
      </c>
      <c r="R400" s="179">
        <v>43913</v>
      </c>
      <c r="S400" s="129" t="s">
        <v>710</v>
      </c>
      <c r="T400" s="6"/>
      <c r="U400" s="6"/>
      <c r="V400" s="6"/>
      <c r="W400" s="6"/>
      <c r="X400" s="6"/>
      <c r="Y400" s="6"/>
      <c r="Z400" s="6"/>
      <c r="AA400" s="6"/>
      <c r="AB400" s="6"/>
    </row>
    <row r="401" ht="18" customHeight="1" spans="2:28">
      <c r="B401" s="164" t="s">
        <v>733</v>
      </c>
      <c r="C401" s="165">
        <v>780159088</v>
      </c>
      <c r="D401" s="165" t="s">
        <v>734</v>
      </c>
      <c r="E401" s="165">
        <v>17192714403</v>
      </c>
      <c r="F401" s="165" t="s">
        <v>27</v>
      </c>
      <c r="G401" s="165">
        <v>1000</v>
      </c>
      <c r="H401" s="165">
        <v>18872118075</v>
      </c>
      <c r="I401" s="165" t="s">
        <v>389</v>
      </c>
      <c r="J401" s="177" t="s">
        <v>29</v>
      </c>
      <c r="K401" s="168" t="s">
        <v>390</v>
      </c>
      <c r="L401" s="164" t="s">
        <v>733</v>
      </c>
      <c r="M401" s="172"/>
      <c r="N401" s="169"/>
      <c r="O401" s="172"/>
      <c r="P401" s="172"/>
      <c r="Q401" s="168" t="s">
        <v>31</v>
      </c>
      <c r="R401" s="179">
        <v>43913</v>
      </c>
      <c r="S401" s="129" t="s">
        <v>703</v>
      </c>
      <c r="T401" s="6"/>
      <c r="U401" s="6"/>
      <c r="V401" s="6"/>
      <c r="W401" s="6"/>
      <c r="X401" s="6"/>
      <c r="Y401" s="6"/>
      <c r="Z401" s="6"/>
      <c r="AA401" s="6"/>
      <c r="AB401" s="6"/>
    </row>
    <row r="402" ht="18" customHeight="1" spans="2:28">
      <c r="B402" s="164" t="s">
        <v>735</v>
      </c>
      <c r="C402" s="168">
        <v>732218670</v>
      </c>
      <c r="D402" s="168" t="s">
        <v>736</v>
      </c>
      <c r="E402" s="165">
        <v>17192714828</v>
      </c>
      <c r="F402" s="165" t="s">
        <v>27</v>
      </c>
      <c r="G402" s="165">
        <v>1000</v>
      </c>
      <c r="H402" s="165">
        <v>15072125895</v>
      </c>
      <c r="I402" s="165" t="s">
        <v>680</v>
      </c>
      <c r="J402" s="175" t="s">
        <v>103</v>
      </c>
      <c r="K402" s="168" t="s">
        <v>681</v>
      </c>
      <c r="L402" s="164" t="s">
        <v>735</v>
      </c>
      <c r="M402" s="172"/>
      <c r="N402" s="169"/>
      <c r="O402" s="172"/>
      <c r="P402" s="170"/>
      <c r="Q402" s="202" t="s">
        <v>31</v>
      </c>
      <c r="R402" s="179">
        <v>43920</v>
      </c>
      <c r="S402" s="129" t="s">
        <v>703</v>
      </c>
      <c r="T402" s="6"/>
      <c r="U402" s="6"/>
      <c r="V402" s="6"/>
      <c r="W402" s="6"/>
      <c r="X402" s="6"/>
      <c r="Y402" s="6"/>
      <c r="Z402" s="6"/>
      <c r="AA402" s="6"/>
      <c r="AB402" s="6"/>
    </row>
    <row r="403" ht="18" customHeight="1" spans="2:28">
      <c r="B403" s="164" t="s">
        <v>737</v>
      </c>
      <c r="C403" s="168">
        <v>525768162</v>
      </c>
      <c r="D403" s="168" t="s">
        <v>738</v>
      </c>
      <c r="E403" s="165">
        <v>17192714889</v>
      </c>
      <c r="F403" s="165" t="s">
        <v>27</v>
      </c>
      <c r="G403" s="165">
        <v>1000</v>
      </c>
      <c r="H403" s="165">
        <v>15072125895</v>
      </c>
      <c r="I403" s="165" t="s">
        <v>680</v>
      </c>
      <c r="J403" s="175" t="s">
        <v>103</v>
      </c>
      <c r="K403" s="168" t="s">
        <v>681</v>
      </c>
      <c r="L403" s="164" t="s">
        <v>737</v>
      </c>
      <c r="M403" s="172"/>
      <c r="N403" s="169"/>
      <c r="O403" s="172"/>
      <c r="P403" s="170"/>
      <c r="Q403" s="202" t="s">
        <v>31</v>
      </c>
      <c r="R403" s="179">
        <v>43913</v>
      </c>
      <c r="S403" s="129" t="s">
        <v>703</v>
      </c>
      <c r="T403" s="6"/>
      <c r="U403" s="6"/>
      <c r="V403" s="6"/>
      <c r="W403" s="6"/>
      <c r="X403" s="6"/>
      <c r="Y403" s="6"/>
      <c r="Z403" s="6"/>
      <c r="AA403" s="6"/>
      <c r="AB403" s="6"/>
    </row>
    <row r="404" ht="18" customHeight="1" spans="2:28">
      <c r="B404" s="164" t="s">
        <v>739</v>
      </c>
      <c r="C404" s="168">
        <v>379548521</v>
      </c>
      <c r="D404" s="168" t="s">
        <v>740</v>
      </c>
      <c r="E404" s="165">
        <v>17192714961</v>
      </c>
      <c r="F404" s="165" t="s">
        <v>27</v>
      </c>
      <c r="G404" s="165">
        <v>1000</v>
      </c>
      <c r="H404" s="165">
        <v>15072125895</v>
      </c>
      <c r="I404" s="165" t="s">
        <v>680</v>
      </c>
      <c r="J404" s="175" t="s">
        <v>103</v>
      </c>
      <c r="K404" s="168" t="s">
        <v>681</v>
      </c>
      <c r="L404" s="164" t="s">
        <v>739</v>
      </c>
      <c r="M404" s="172"/>
      <c r="N404" s="169"/>
      <c r="O404" s="172"/>
      <c r="P404" s="170"/>
      <c r="Q404" s="202" t="s">
        <v>31</v>
      </c>
      <c r="R404" s="179">
        <v>43913</v>
      </c>
      <c r="S404" s="129" t="s">
        <v>703</v>
      </c>
      <c r="T404" s="6"/>
      <c r="U404" s="6"/>
      <c r="V404" s="6"/>
      <c r="W404" s="6"/>
      <c r="X404" s="6"/>
      <c r="Y404" s="6"/>
      <c r="Z404" s="6"/>
      <c r="AA404" s="6"/>
      <c r="AB404" s="6"/>
    </row>
    <row r="405" ht="18" customHeight="1" spans="2:28">
      <c r="B405" s="164" t="s">
        <v>741</v>
      </c>
      <c r="C405" s="168">
        <v>968211200</v>
      </c>
      <c r="D405" s="168" t="s">
        <v>742</v>
      </c>
      <c r="E405" s="165">
        <v>17192714833</v>
      </c>
      <c r="F405" s="165" t="s">
        <v>27</v>
      </c>
      <c r="G405" s="165">
        <v>1000</v>
      </c>
      <c r="H405" s="165">
        <v>15072125895</v>
      </c>
      <c r="I405" s="165" t="s">
        <v>680</v>
      </c>
      <c r="J405" s="175" t="s">
        <v>103</v>
      </c>
      <c r="K405" s="168" t="s">
        <v>681</v>
      </c>
      <c r="L405" s="164" t="s">
        <v>741</v>
      </c>
      <c r="M405" s="169">
        <v>8538.77</v>
      </c>
      <c r="N405" s="169"/>
      <c r="O405" s="172" t="s">
        <v>1839</v>
      </c>
      <c r="P405" s="170"/>
      <c r="Q405" s="202" t="s">
        <v>31</v>
      </c>
      <c r="R405" s="179">
        <v>43920</v>
      </c>
      <c r="S405" s="129" t="s">
        <v>710</v>
      </c>
      <c r="T405" s="6"/>
      <c r="U405" s="6"/>
      <c r="V405" s="6"/>
      <c r="W405" s="6"/>
      <c r="X405" s="6"/>
      <c r="Y405" s="6"/>
      <c r="Z405" s="6"/>
      <c r="AA405" s="6"/>
      <c r="AB405" s="6"/>
    </row>
    <row r="406" ht="18" customHeight="1" spans="2:28">
      <c r="B406" s="164" t="s">
        <v>743</v>
      </c>
      <c r="C406" s="168">
        <v>175131659</v>
      </c>
      <c r="D406" s="168" t="s">
        <v>744</v>
      </c>
      <c r="E406" s="165">
        <v>17192714872</v>
      </c>
      <c r="F406" s="165" t="s">
        <v>27</v>
      </c>
      <c r="G406" s="165">
        <v>1000</v>
      </c>
      <c r="H406" s="165">
        <v>15072125895</v>
      </c>
      <c r="I406" s="165" t="s">
        <v>680</v>
      </c>
      <c r="J406" s="175" t="s">
        <v>103</v>
      </c>
      <c r="K406" s="168" t="s">
        <v>681</v>
      </c>
      <c r="L406" s="164" t="s">
        <v>743</v>
      </c>
      <c r="M406" s="172"/>
      <c r="N406" s="169"/>
      <c r="O406" s="172"/>
      <c r="P406" s="172"/>
      <c r="Q406" s="202" t="s">
        <v>31</v>
      </c>
      <c r="R406" s="179">
        <v>43920</v>
      </c>
      <c r="S406" s="129" t="s">
        <v>710</v>
      </c>
      <c r="T406" s="6"/>
      <c r="U406" s="6"/>
      <c r="V406" s="6"/>
      <c r="W406" s="6"/>
      <c r="X406" s="6"/>
      <c r="Y406" s="6"/>
      <c r="Z406" s="6"/>
      <c r="AA406" s="6"/>
      <c r="AB406" s="6"/>
    </row>
    <row r="407" ht="18" customHeight="1" spans="2:28">
      <c r="B407" s="164" t="s">
        <v>745</v>
      </c>
      <c r="C407" s="168">
        <v>167115616</v>
      </c>
      <c r="D407" s="168" t="s">
        <v>746</v>
      </c>
      <c r="E407" s="165">
        <v>17192714927</v>
      </c>
      <c r="F407" s="165" t="s">
        <v>27</v>
      </c>
      <c r="G407" s="165">
        <v>1000</v>
      </c>
      <c r="H407" s="165">
        <v>15072125895</v>
      </c>
      <c r="I407" s="165" t="s">
        <v>680</v>
      </c>
      <c r="J407" s="176" t="s">
        <v>285</v>
      </c>
      <c r="K407" s="168" t="s">
        <v>681</v>
      </c>
      <c r="L407" s="164" t="s">
        <v>745</v>
      </c>
      <c r="M407" s="172"/>
      <c r="N407" s="169"/>
      <c r="O407" s="172"/>
      <c r="P407" s="170"/>
      <c r="Q407" s="202" t="s">
        <v>31</v>
      </c>
      <c r="R407" s="179">
        <v>43913</v>
      </c>
      <c r="S407" s="129" t="s">
        <v>703</v>
      </c>
      <c r="T407" s="6"/>
      <c r="U407" s="6"/>
      <c r="V407" s="6"/>
      <c r="W407" s="6"/>
      <c r="X407" s="6"/>
      <c r="Y407" s="6"/>
      <c r="Z407" s="6"/>
      <c r="AA407" s="6"/>
      <c r="AB407" s="6"/>
    </row>
    <row r="408" ht="18" customHeight="1" spans="2:28">
      <c r="B408" s="164" t="s">
        <v>747</v>
      </c>
      <c r="C408" s="168">
        <v>183114670</v>
      </c>
      <c r="D408" s="168" t="s">
        <v>748</v>
      </c>
      <c r="E408" s="165">
        <v>16741725604</v>
      </c>
      <c r="F408" s="165" t="s">
        <v>27</v>
      </c>
      <c r="G408" s="165">
        <v>1000</v>
      </c>
      <c r="H408" s="165">
        <v>18771678907</v>
      </c>
      <c r="I408" s="165" t="s">
        <v>409</v>
      </c>
      <c r="J408" s="176" t="s">
        <v>109</v>
      </c>
      <c r="K408" s="168" t="s">
        <v>410</v>
      </c>
      <c r="L408" s="164" t="s">
        <v>747</v>
      </c>
      <c r="M408" s="172"/>
      <c r="N408" s="169"/>
      <c r="O408" s="172"/>
      <c r="P408" s="172"/>
      <c r="Q408" s="202" t="s">
        <v>31</v>
      </c>
      <c r="R408" s="179">
        <v>43895</v>
      </c>
      <c r="S408" s="129" t="s">
        <v>749</v>
      </c>
      <c r="T408" s="6"/>
      <c r="U408" s="6"/>
      <c r="V408" s="6"/>
      <c r="W408" s="6"/>
      <c r="X408" s="6"/>
      <c r="Y408" s="6"/>
      <c r="Z408" s="6"/>
      <c r="AA408" s="6"/>
      <c r="AB408" s="6"/>
    </row>
    <row r="409" ht="18" customHeight="1" spans="2:28">
      <c r="B409" s="164" t="s">
        <v>750</v>
      </c>
      <c r="C409" s="168">
        <v>338405675</v>
      </c>
      <c r="D409" s="168" t="s">
        <v>751</v>
      </c>
      <c r="E409" s="165">
        <v>16741725611</v>
      </c>
      <c r="F409" s="165" t="s">
        <v>27</v>
      </c>
      <c r="G409" s="165">
        <v>1000</v>
      </c>
      <c r="H409" s="165">
        <v>18771678907</v>
      </c>
      <c r="I409" s="165" t="s">
        <v>409</v>
      </c>
      <c r="J409" s="176" t="s">
        <v>109</v>
      </c>
      <c r="K409" s="168" t="s">
        <v>410</v>
      </c>
      <c r="L409" s="164" t="s">
        <v>750</v>
      </c>
      <c r="M409" s="172"/>
      <c r="N409" s="169"/>
      <c r="O409" s="172"/>
      <c r="P409" s="172"/>
      <c r="Q409" s="202" t="s">
        <v>31</v>
      </c>
      <c r="R409" s="179">
        <v>43895</v>
      </c>
      <c r="S409" s="129" t="s">
        <v>710</v>
      </c>
      <c r="T409" s="6"/>
      <c r="U409" s="6"/>
      <c r="V409" s="6"/>
      <c r="W409" s="6"/>
      <c r="X409" s="6"/>
      <c r="Y409" s="6"/>
      <c r="Z409" s="6"/>
      <c r="AA409" s="6"/>
      <c r="AB409" s="6"/>
    </row>
    <row r="410" ht="18" customHeight="1" spans="2:28">
      <c r="B410" s="164" t="s">
        <v>756</v>
      </c>
      <c r="C410" s="168">
        <v>755205083</v>
      </c>
      <c r="D410" s="168" t="s">
        <v>757</v>
      </c>
      <c r="E410" s="165">
        <v>16741725640</v>
      </c>
      <c r="F410" s="165" t="s">
        <v>27</v>
      </c>
      <c r="G410" s="165">
        <v>1000</v>
      </c>
      <c r="H410" s="165">
        <v>18771678907</v>
      </c>
      <c r="I410" s="165" t="s">
        <v>409</v>
      </c>
      <c r="J410" s="176" t="s">
        <v>29</v>
      </c>
      <c r="K410" s="168" t="s">
        <v>410</v>
      </c>
      <c r="L410" s="164" t="s">
        <v>756</v>
      </c>
      <c r="M410" s="172"/>
      <c r="N410" s="169"/>
      <c r="O410" s="172"/>
      <c r="P410" s="172"/>
      <c r="Q410" s="202" t="s">
        <v>31</v>
      </c>
      <c r="R410" s="179">
        <v>43895</v>
      </c>
      <c r="S410" s="129" t="s">
        <v>710</v>
      </c>
      <c r="T410" s="6"/>
      <c r="U410" s="6"/>
      <c r="V410" s="6"/>
      <c r="W410" s="6"/>
      <c r="X410" s="6"/>
      <c r="Y410" s="6"/>
      <c r="Z410" s="6"/>
      <c r="AA410" s="6"/>
      <c r="AB410" s="6"/>
    </row>
    <row r="411" ht="18" customHeight="1" spans="2:28">
      <c r="B411" s="164" t="s">
        <v>762</v>
      </c>
      <c r="C411" s="165">
        <v>113190114</v>
      </c>
      <c r="D411" s="165" t="s">
        <v>763</v>
      </c>
      <c r="E411" s="165">
        <v>17136866638</v>
      </c>
      <c r="F411" s="165" t="s">
        <v>107</v>
      </c>
      <c r="G411" s="165">
        <v>1000</v>
      </c>
      <c r="H411" s="165">
        <v>13422075559</v>
      </c>
      <c r="I411" s="165" t="s">
        <v>567</v>
      </c>
      <c r="J411" s="167" t="s">
        <v>29</v>
      </c>
      <c r="K411" s="168" t="s">
        <v>568</v>
      </c>
      <c r="L411" s="164" t="s">
        <v>762</v>
      </c>
      <c r="M411" s="172"/>
      <c r="N411" s="169"/>
      <c r="O411" s="172"/>
      <c r="P411" s="172"/>
      <c r="Q411" s="202" t="s">
        <v>31</v>
      </c>
      <c r="R411" s="179">
        <v>43910</v>
      </c>
      <c r="S411" s="129" t="s">
        <v>710</v>
      </c>
      <c r="T411" s="6"/>
      <c r="U411" s="6"/>
      <c r="V411" s="6"/>
      <c r="W411" s="6"/>
      <c r="X411" s="6"/>
      <c r="Y411" s="6"/>
      <c r="Z411" s="6"/>
      <c r="AA411" s="6"/>
      <c r="AB411" s="6"/>
    </row>
    <row r="412" ht="18" customHeight="1" spans="2:28">
      <c r="B412" s="164" t="s">
        <v>764</v>
      </c>
      <c r="C412" s="165">
        <v>790228211</v>
      </c>
      <c r="D412" s="165" t="s">
        <v>765</v>
      </c>
      <c r="E412" s="165">
        <v>17136866807</v>
      </c>
      <c r="F412" s="165" t="s">
        <v>107</v>
      </c>
      <c r="G412" s="165">
        <v>1000</v>
      </c>
      <c r="H412" s="165">
        <v>13632223538</v>
      </c>
      <c r="I412" s="165" t="s">
        <v>567</v>
      </c>
      <c r="J412" s="171" t="s">
        <v>367</v>
      </c>
      <c r="K412" s="168" t="s">
        <v>568</v>
      </c>
      <c r="L412" s="164" t="s">
        <v>764</v>
      </c>
      <c r="M412" s="172"/>
      <c r="N412" s="169"/>
      <c r="O412" s="172"/>
      <c r="P412" s="172"/>
      <c r="Q412" s="202" t="s">
        <v>31</v>
      </c>
      <c r="R412" s="179">
        <v>43910</v>
      </c>
      <c r="S412" s="129" t="s">
        <v>710</v>
      </c>
      <c r="T412" s="6"/>
      <c r="U412" s="6"/>
      <c r="V412" s="6"/>
      <c r="W412" s="6"/>
      <c r="X412" s="6"/>
      <c r="Y412" s="6"/>
      <c r="Z412" s="6"/>
      <c r="AA412" s="6"/>
      <c r="AB412" s="6"/>
    </row>
    <row r="413" ht="18" customHeight="1" spans="2:28">
      <c r="B413" s="164" t="s">
        <v>766</v>
      </c>
      <c r="C413" s="165">
        <v>887720662</v>
      </c>
      <c r="D413" s="165" t="s">
        <v>767</v>
      </c>
      <c r="E413" s="165">
        <v>17136866641</v>
      </c>
      <c r="F413" s="165" t="s">
        <v>107</v>
      </c>
      <c r="G413" s="165">
        <v>1000</v>
      </c>
      <c r="H413" s="165">
        <v>13632223538</v>
      </c>
      <c r="I413" s="165" t="s">
        <v>567</v>
      </c>
      <c r="J413" s="175" t="s">
        <v>103</v>
      </c>
      <c r="K413" s="168" t="s">
        <v>568</v>
      </c>
      <c r="L413" s="164" t="s">
        <v>766</v>
      </c>
      <c r="M413" s="172"/>
      <c r="N413" s="169"/>
      <c r="O413" s="172"/>
      <c r="P413" s="172"/>
      <c r="Q413" s="202" t="s">
        <v>31</v>
      </c>
      <c r="R413" s="179">
        <v>43910</v>
      </c>
      <c r="S413" s="129" t="s">
        <v>710</v>
      </c>
      <c r="T413" s="6"/>
      <c r="U413" s="6"/>
      <c r="V413" s="6"/>
      <c r="W413" s="6"/>
      <c r="X413" s="6"/>
      <c r="Y413" s="6"/>
      <c r="Z413" s="6"/>
      <c r="AA413" s="6"/>
      <c r="AB413" s="6"/>
    </row>
    <row r="414" s="1" customFormat="1" ht="18" customHeight="1" spans="2:27">
      <c r="B414" s="164" t="s">
        <v>768</v>
      </c>
      <c r="C414" s="165">
        <v>484129820</v>
      </c>
      <c r="D414" s="165" t="s">
        <v>769</v>
      </c>
      <c r="E414" s="165">
        <v>17038923374</v>
      </c>
      <c r="F414" s="165" t="s">
        <v>27</v>
      </c>
      <c r="G414" s="165">
        <v>1000</v>
      </c>
      <c r="H414" s="165">
        <v>17720254512</v>
      </c>
      <c r="I414" s="165" t="s">
        <v>253</v>
      </c>
      <c r="J414" s="403" t="s">
        <v>294</v>
      </c>
      <c r="K414" s="168" t="s">
        <v>254</v>
      </c>
      <c r="L414" s="164" t="s">
        <v>768</v>
      </c>
      <c r="M414" s="169"/>
      <c r="N414" s="169"/>
      <c r="O414" s="169"/>
      <c r="P414" s="170"/>
      <c r="Q414" s="202" t="s">
        <v>31</v>
      </c>
      <c r="R414" s="179">
        <v>43895</v>
      </c>
      <c r="S414" s="129" t="s">
        <v>770</v>
      </c>
      <c r="T414" s="6"/>
      <c r="U414" s="6"/>
      <c r="V414" s="6"/>
      <c r="W414" s="6"/>
      <c r="X414" s="6"/>
      <c r="Y414" s="6"/>
      <c r="Z414" s="6"/>
      <c r="AA414" s="6"/>
    </row>
    <row r="415" ht="18" customHeight="1" spans="2:28">
      <c r="B415" s="164" t="s">
        <v>771</v>
      </c>
      <c r="C415" s="165">
        <v>348633157</v>
      </c>
      <c r="D415" s="165" t="s">
        <v>772</v>
      </c>
      <c r="E415" s="165">
        <v>17192714513</v>
      </c>
      <c r="F415" s="165" t="s">
        <v>27</v>
      </c>
      <c r="G415" s="165">
        <v>1000</v>
      </c>
      <c r="H415" s="165">
        <v>18872118075</v>
      </c>
      <c r="I415" s="165" t="s">
        <v>389</v>
      </c>
      <c r="J415" s="185" t="s">
        <v>170</v>
      </c>
      <c r="K415" s="168" t="s">
        <v>390</v>
      </c>
      <c r="L415" s="164" t="s">
        <v>771</v>
      </c>
      <c r="M415" s="172">
        <v>10383.81</v>
      </c>
      <c r="N415" s="169"/>
      <c r="O415" s="172">
        <v>10383.81</v>
      </c>
      <c r="P415" s="170"/>
      <c r="Q415" s="201" t="s">
        <v>31</v>
      </c>
      <c r="R415" s="179">
        <v>43913</v>
      </c>
      <c r="S415" s="204" t="s">
        <v>773</v>
      </c>
      <c r="T415" s="1"/>
      <c r="U415" s="1"/>
      <c r="V415" s="1"/>
      <c r="W415" s="1"/>
      <c r="X415" s="1"/>
      <c r="Y415" s="1"/>
      <c r="Z415" s="1"/>
      <c r="AA415" s="1"/>
      <c r="AB415" s="6"/>
    </row>
    <row r="416" ht="18" customHeight="1" spans="2:28">
      <c r="B416" s="164" t="s">
        <v>774</v>
      </c>
      <c r="C416" s="165">
        <v>832548948</v>
      </c>
      <c r="D416" s="165" t="s">
        <v>775</v>
      </c>
      <c r="E416" s="165">
        <v>17192714464</v>
      </c>
      <c r="F416" s="165" t="s">
        <v>27</v>
      </c>
      <c r="G416" s="165">
        <v>1000</v>
      </c>
      <c r="H416" s="165">
        <v>18872118075</v>
      </c>
      <c r="I416" s="165" t="s">
        <v>389</v>
      </c>
      <c r="J416" s="185" t="s">
        <v>170</v>
      </c>
      <c r="K416" s="168" t="s">
        <v>390</v>
      </c>
      <c r="L416" s="164" t="s">
        <v>774</v>
      </c>
      <c r="M416" s="172">
        <v>5061.93</v>
      </c>
      <c r="N416" s="169"/>
      <c r="O416" s="172">
        <v>5061.93</v>
      </c>
      <c r="P416" s="170"/>
      <c r="Q416" s="201" t="s">
        <v>31</v>
      </c>
      <c r="R416" s="179">
        <v>43913</v>
      </c>
      <c r="S416" s="204" t="s">
        <v>776</v>
      </c>
      <c r="T416" s="6"/>
      <c r="U416" s="6"/>
      <c r="V416" s="6"/>
      <c r="W416" s="6"/>
      <c r="X416" s="6"/>
      <c r="Y416" s="6"/>
      <c r="Z416" s="6"/>
      <c r="AA416" s="6"/>
      <c r="AB416" s="6"/>
    </row>
    <row r="417" ht="18" customHeight="1" spans="2:28">
      <c r="B417" s="164" t="s">
        <v>777</v>
      </c>
      <c r="C417" s="165">
        <v>729449661</v>
      </c>
      <c r="D417" s="165" t="s">
        <v>778</v>
      </c>
      <c r="E417" s="165">
        <v>17192714471</v>
      </c>
      <c r="F417" s="165" t="s">
        <v>27</v>
      </c>
      <c r="G417" s="165">
        <v>1000</v>
      </c>
      <c r="H417" s="165">
        <v>18872118075</v>
      </c>
      <c r="I417" s="165" t="s">
        <v>389</v>
      </c>
      <c r="J417" s="185" t="s">
        <v>170</v>
      </c>
      <c r="K417" s="168" t="s">
        <v>390</v>
      </c>
      <c r="L417" s="164" t="s">
        <v>777</v>
      </c>
      <c r="M417" s="172">
        <v>5056.78</v>
      </c>
      <c r="N417" s="169"/>
      <c r="O417" s="172">
        <v>5056.78</v>
      </c>
      <c r="P417" s="170"/>
      <c r="Q417" s="201" t="s">
        <v>31</v>
      </c>
      <c r="R417" s="179">
        <v>43913</v>
      </c>
      <c r="S417" s="204" t="s">
        <v>776</v>
      </c>
      <c r="T417" s="6"/>
      <c r="U417" s="6"/>
      <c r="V417" s="6"/>
      <c r="W417" s="6"/>
      <c r="X417" s="6"/>
      <c r="Y417" s="6"/>
      <c r="Z417" s="6"/>
      <c r="AA417" s="6"/>
      <c r="AB417" s="6"/>
    </row>
    <row r="418" ht="18" customHeight="1" spans="2:28">
      <c r="B418" s="164" t="s">
        <v>779</v>
      </c>
      <c r="C418" s="165">
        <v>420897029</v>
      </c>
      <c r="D418" s="165" t="s">
        <v>780</v>
      </c>
      <c r="E418" s="165">
        <v>17192714502</v>
      </c>
      <c r="F418" s="165" t="s">
        <v>27</v>
      </c>
      <c r="G418" s="165">
        <v>1000</v>
      </c>
      <c r="H418" s="165">
        <v>18872118075</v>
      </c>
      <c r="I418" s="165" t="s">
        <v>389</v>
      </c>
      <c r="J418" s="177" t="s">
        <v>29</v>
      </c>
      <c r="K418" s="168" t="s">
        <v>390</v>
      </c>
      <c r="L418" s="164" t="s">
        <v>779</v>
      </c>
      <c r="M418" s="172">
        <v>5057.76</v>
      </c>
      <c r="N418" s="169"/>
      <c r="O418" s="172">
        <v>5057.76</v>
      </c>
      <c r="P418" s="170"/>
      <c r="Q418" s="201" t="s">
        <v>31</v>
      </c>
      <c r="R418" s="179">
        <v>43913</v>
      </c>
      <c r="S418" s="204" t="s">
        <v>776</v>
      </c>
      <c r="T418" s="6"/>
      <c r="U418" s="6"/>
      <c r="V418" s="6"/>
      <c r="W418" s="6"/>
      <c r="X418" s="6"/>
      <c r="Y418" s="6"/>
      <c r="Z418" s="6"/>
      <c r="AA418" s="6"/>
      <c r="AB418" s="6"/>
    </row>
    <row r="419" ht="18" customHeight="1" spans="2:28">
      <c r="B419" s="164" t="s">
        <v>781</v>
      </c>
      <c r="C419" s="168">
        <v>735590645</v>
      </c>
      <c r="D419" s="168" t="s">
        <v>782</v>
      </c>
      <c r="E419" s="165">
        <v>17192714935</v>
      </c>
      <c r="F419" s="165" t="s">
        <v>27</v>
      </c>
      <c r="G419" s="165">
        <v>1000</v>
      </c>
      <c r="H419" s="165">
        <v>15072125895</v>
      </c>
      <c r="I419" s="165" t="s">
        <v>680</v>
      </c>
      <c r="J419" s="176" t="s">
        <v>285</v>
      </c>
      <c r="K419" s="168" t="s">
        <v>681</v>
      </c>
      <c r="L419" s="164" t="s">
        <v>781</v>
      </c>
      <c r="M419" s="172">
        <v>3601.89</v>
      </c>
      <c r="N419" s="169"/>
      <c r="O419" s="172">
        <v>3601.89</v>
      </c>
      <c r="P419" s="170"/>
      <c r="Q419" s="202" t="s">
        <v>31</v>
      </c>
      <c r="R419" s="179">
        <v>43913</v>
      </c>
      <c r="S419" s="204" t="s">
        <v>776</v>
      </c>
      <c r="T419" s="6"/>
      <c r="U419" s="6"/>
      <c r="V419" s="6"/>
      <c r="W419" s="6"/>
      <c r="X419" s="6"/>
      <c r="Y419" s="6"/>
      <c r="Z419" s="6"/>
      <c r="AA419" s="6"/>
      <c r="AB419" s="6"/>
    </row>
    <row r="420" ht="18" customHeight="1" spans="2:28">
      <c r="B420" s="181" t="s">
        <v>783</v>
      </c>
      <c r="C420" s="165">
        <v>857618028</v>
      </c>
      <c r="D420" s="165" t="s">
        <v>784</v>
      </c>
      <c r="E420" s="165">
        <v>16741725645</v>
      </c>
      <c r="F420" s="165" t="s">
        <v>27</v>
      </c>
      <c r="G420" s="165">
        <v>1000</v>
      </c>
      <c r="H420" s="165">
        <v>18771678907</v>
      </c>
      <c r="I420" s="165" t="s">
        <v>409</v>
      </c>
      <c r="J420" s="177" t="s">
        <v>29</v>
      </c>
      <c r="K420" s="168" t="s">
        <v>410</v>
      </c>
      <c r="L420" s="181" t="s">
        <v>783</v>
      </c>
      <c r="M420" s="172">
        <v>5062.29</v>
      </c>
      <c r="N420" s="169"/>
      <c r="O420" s="172">
        <v>5062.29</v>
      </c>
      <c r="P420" s="170"/>
      <c r="Q420" s="202" t="s">
        <v>31</v>
      </c>
      <c r="R420" s="203">
        <v>43900</v>
      </c>
      <c r="S420" s="204" t="s">
        <v>785</v>
      </c>
      <c r="T420" s="6"/>
      <c r="U420" s="6"/>
      <c r="V420" s="6"/>
      <c r="W420" s="6"/>
      <c r="X420" s="6"/>
      <c r="Y420" s="6"/>
      <c r="Z420" s="6"/>
      <c r="AA420" s="6"/>
      <c r="AB420" s="6"/>
    </row>
    <row r="421" ht="18" customHeight="1" spans="2:28">
      <c r="B421" s="181" t="s">
        <v>786</v>
      </c>
      <c r="C421" s="165">
        <v>755005723</v>
      </c>
      <c r="D421" s="165" t="s">
        <v>787</v>
      </c>
      <c r="E421" s="165">
        <v>16741725644</v>
      </c>
      <c r="F421" s="165" t="s">
        <v>27</v>
      </c>
      <c r="G421" s="165">
        <v>1000</v>
      </c>
      <c r="H421" s="165">
        <v>18771678907</v>
      </c>
      <c r="I421" s="165" t="s">
        <v>409</v>
      </c>
      <c r="J421" s="177" t="s">
        <v>29</v>
      </c>
      <c r="K421" s="168" t="s">
        <v>410</v>
      </c>
      <c r="L421" s="181" t="s">
        <v>786</v>
      </c>
      <c r="M421" s="172">
        <v>15789.09</v>
      </c>
      <c r="N421" s="169"/>
      <c r="O421" s="172">
        <v>15789.09</v>
      </c>
      <c r="P421" s="170"/>
      <c r="Q421" s="202" t="s">
        <v>31</v>
      </c>
      <c r="R421" s="203">
        <v>43900</v>
      </c>
      <c r="S421" s="204" t="s">
        <v>785</v>
      </c>
      <c r="T421" s="6"/>
      <c r="U421" s="6"/>
      <c r="V421" s="6"/>
      <c r="W421" s="6"/>
      <c r="X421" s="6"/>
      <c r="Y421" s="6"/>
      <c r="Z421" s="6"/>
      <c r="AA421" s="6"/>
      <c r="AB421" s="6"/>
    </row>
    <row r="422" ht="18" customHeight="1" spans="2:28">
      <c r="B422" s="164" t="s">
        <v>788</v>
      </c>
      <c r="C422" s="165">
        <v>982613012</v>
      </c>
      <c r="D422" s="165" t="s">
        <v>789</v>
      </c>
      <c r="E422" s="165">
        <v>17192710798</v>
      </c>
      <c r="F422" s="165" t="s">
        <v>27</v>
      </c>
      <c r="G422" s="165">
        <v>1000</v>
      </c>
      <c r="H422" s="165">
        <v>13545476959</v>
      </c>
      <c r="I422" s="165" t="s">
        <v>265</v>
      </c>
      <c r="J422" s="174" t="s">
        <v>109</v>
      </c>
      <c r="K422" s="168" t="s">
        <v>266</v>
      </c>
      <c r="L422" s="164" t="s">
        <v>788</v>
      </c>
      <c r="M422" s="169">
        <v>9928.64</v>
      </c>
      <c r="N422" s="169"/>
      <c r="O422" s="169"/>
      <c r="P422" s="170"/>
      <c r="Q422" s="201" t="s">
        <v>31</v>
      </c>
      <c r="R422" s="179">
        <v>43913</v>
      </c>
      <c r="S422" s="8" t="s">
        <v>790</v>
      </c>
      <c r="T422" s="6"/>
      <c r="U422" s="6"/>
      <c r="V422" s="6"/>
      <c r="W422" s="6"/>
      <c r="X422" s="6"/>
      <c r="Y422" s="6"/>
      <c r="Z422" s="6"/>
      <c r="AA422" s="6"/>
      <c r="AB422" s="6"/>
    </row>
    <row r="423" ht="18" customHeight="1" spans="2:28">
      <c r="B423" s="164" t="s">
        <v>791</v>
      </c>
      <c r="C423" s="165">
        <v>674551731</v>
      </c>
      <c r="D423" s="165" t="s">
        <v>792</v>
      </c>
      <c r="E423" s="165">
        <v>17192715413</v>
      </c>
      <c r="F423" s="165" t="s">
        <v>27</v>
      </c>
      <c r="G423" s="165">
        <v>1000</v>
      </c>
      <c r="H423" s="165">
        <v>18672882330</v>
      </c>
      <c r="I423" s="165" t="s">
        <v>361</v>
      </c>
      <c r="J423" s="174" t="s">
        <v>109</v>
      </c>
      <c r="K423" s="168" t="s">
        <v>362</v>
      </c>
      <c r="L423" s="164" t="s">
        <v>791</v>
      </c>
      <c r="M423" s="169">
        <v>10523.32</v>
      </c>
      <c r="N423" s="169"/>
      <c r="O423" s="169"/>
      <c r="P423" s="170"/>
      <c r="Q423" s="201" t="s">
        <v>31</v>
      </c>
      <c r="R423" s="179">
        <v>43913</v>
      </c>
      <c r="S423" s="8" t="s">
        <v>793</v>
      </c>
      <c r="T423" s="6"/>
      <c r="U423" s="6"/>
      <c r="V423" s="6"/>
      <c r="W423" s="6"/>
      <c r="X423" s="6"/>
      <c r="Y423" s="6"/>
      <c r="Z423" s="6"/>
      <c r="AA423" s="6"/>
      <c r="AB423" s="6"/>
    </row>
    <row r="424" ht="18" customHeight="1" spans="2:28">
      <c r="B424" s="164" t="s">
        <v>794</v>
      </c>
      <c r="C424" s="165">
        <v>335180183</v>
      </c>
      <c r="D424" s="165" t="s">
        <v>795</v>
      </c>
      <c r="E424" s="165">
        <v>17192714987</v>
      </c>
      <c r="F424" s="165" t="s">
        <v>27</v>
      </c>
      <c r="G424" s="165">
        <v>1000</v>
      </c>
      <c r="H424" s="165">
        <v>18672882330</v>
      </c>
      <c r="I424" s="165" t="s">
        <v>361</v>
      </c>
      <c r="J424" s="171" t="s">
        <v>367</v>
      </c>
      <c r="K424" s="168" t="s">
        <v>362</v>
      </c>
      <c r="L424" s="164" t="s">
        <v>794</v>
      </c>
      <c r="M424" s="169">
        <v>10159.84</v>
      </c>
      <c r="N424" s="169"/>
      <c r="O424" s="169"/>
      <c r="P424" s="170"/>
      <c r="Q424" s="201" t="s">
        <v>31</v>
      </c>
      <c r="R424" s="179">
        <v>43913</v>
      </c>
      <c r="S424" s="8" t="s">
        <v>790</v>
      </c>
      <c r="T424" s="6"/>
      <c r="U424" s="6"/>
      <c r="V424" s="6"/>
      <c r="W424" s="6"/>
      <c r="X424" s="6"/>
      <c r="Y424" s="6"/>
      <c r="Z424" s="6"/>
      <c r="AA424" s="6"/>
      <c r="AB424" s="6"/>
    </row>
    <row r="425" ht="18" customHeight="1" spans="2:28">
      <c r="B425" s="164" t="s">
        <v>796</v>
      </c>
      <c r="C425" s="165">
        <v>498254878</v>
      </c>
      <c r="D425" s="165" t="s">
        <v>797</v>
      </c>
      <c r="E425" s="165">
        <v>17192714370</v>
      </c>
      <c r="F425" s="165" t="s">
        <v>27</v>
      </c>
      <c r="G425" s="165">
        <v>1000</v>
      </c>
      <c r="H425" s="165">
        <v>18872118075</v>
      </c>
      <c r="I425" s="165" t="s">
        <v>389</v>
      </c>
      <c r="J425" s="185" t="s">
        <v>170</v>
      </c>
      <c r="K425" s="168" t="s">
        <v>390</v>
      </c>
      <c r="L425" s="164" t="s">
        <v>796</v>
      </c>
      <c r="M425" s="169">
        <v>5061.74</v>
      </c>
      <c r="N425" s="169"/>
      <c r="O425" s="169"/>
      <c r="P425" s="170"/>
      <c r="Q425" s="201" t="s">
        <v>31</v>
      </c>
      <c r="R425" s="179">
        <v>43913</v>
      </c>
      <c r="S425" s="8" t="s">
        <v>798</v>
      </c>
      <c r="T425" s="6"/>
      <c r="U425" s="6"/>
      <c r="V425" s="6"/>
      <c r="W425" s="6"/>
      <c r="X425" s="6"/>
      <c r="Y425" s="6"/>
      <c r="Z425" s="6"/>
      <c r="AA425" s="6"/>
      <c r="AB425" s="6"/>
    </row>
    <row r="426" ht="18" customHeight="1" spans="2:28">
      <c r="B426" s="164" t="s">
        <v>799</v>
      </c>
      <c r="C426" s="168">
        <v>652926149</v>
      </c>
      <c r="D426" s="168" t="s">
        <v>800</v>
      </c>
      <c r="E426" s="165">
        <v>17192714832</v>
      </c>
      <c r="F426" s="165" t="s">
        <v>27</v>
      </c>
      <c r="G426" s="165">
        <v>1000</v>
      </c>
      <c r="H426" s="165">
        <v>15072125895</v>
      </c>
      <c r="I426" s="165" t="s">
        <v>680</v>
      </c>
      <c r="J426" s="175" t="s">
        <v>103</v>
      </c>
      <c r="K426" s="168" t="s">
        <v>681</v>
      </c>
      <c r="L426" s="164" t="s">
        <v>799</v>
      </c>
      <c r="M426" s="169">
        <v>4965.73</v>
      </c>
      <c r="N426" s="169"/>
      <c r="O426" s="169"/>
      <c r="P426" s="170"/>
      <c r="Q426" s="202" t="s">
        <v>31</v>
      </c>
      <c r="R426" s="179">
        <v>43913</v>
      </c>
      <c r="S426" s="8" t="s">
        <v>790</v>
      </c>
      <c r="T426" s="6"/>
      <c r="U426" s="6"/>
      <c r="V426" s="6"/>
      <c r="W426" s="6"/>
      <c r="X426" s="6"/>
      <c r="Y426" s="6"/>
      <c r="Z426" s="6"/>
      <c r="AA426" s="6"/>
      <c r="AB426" s="6"/>
    </row>
    <row r="427" ht="18" customHeight="1" spans="2:28">
      <c r="B427" s="164" t="s">
        <v>801</v>
      </c>
      <c r="C427" s="168">
        <v>789491775</v>
      </c>
      <c r="D427" s="168" t="s">
        <v>802</v>
      </c>
      <c r="E427" s="165">
        <v>17192714892</v>
      </c>
      <c r="F427" s="165" t="s">
        <v>27</v>
      </c>
      <c r="G427" s="165">
        <v>1000</v>
      </c>
      <c r="H427" s="165">
        <v>15072125895</v>
      </c>
      <c r="I427" s="165" t="s">
        <v>680</v>
      </c>
      <c r="J427" s="175" t="s">
        <v>103</v>
      </c>
      <c r="K427" s="168" t="s">
        <v>681</v>
      </c>
      <c r="L427" s="164" t="s">
        <v>801</v>
      </c>
      <c r="M427" s="169">
        <v>100.52</v>
      </c>
      <c r="N427" s="169"/>
      <c r="O427" s="169"/>
      <c r="P427" s="170"/>
      <c r="Q427" s="202" t="s">
        <v>31</v>
      </c>
      <c r="R427" s="179">
        <v>43913</v>
      </c>
      <c r="S427" s="8" t="s">
        <v>790</v>
      </c>
      <c r="T427" s="6"/>
      <c r="U427" s="6"/>
      <c r="V427" s="6"/>
      <c r="W427" s="6"/>
      <c r="X427" s="6"/>
      <c r="Y427" s="6"/>
      <c r="Z427" s="6"/>
      <c r="AA427" s="6"/>
      <c r="AB427" s="6"/>
    </row>
    <row r="428" ht="18" customHeight="1" spans="2:28">
      <c r="B428" s="181" t="s">
        <v>803</v>
      </c>
      <c r="C428" s="165">
        <v>689251681</v>
      </c>
      <c r="D428" s="165" t="s">
        <v>804</v>
      </c>
      <c r="E428" s="165">
        <v>16741725603</v>
      </c>
      <c r="F428" s="165" t="s">
        <v>27</v>
      </c>
      <c r="G428" s="165">
        <v>1000</v>
      </c>
      <c r="H428" s="165">
        <v>18771678907</v>
      </c>
      <c r="I428" s="165" t="s">
        <v>409</v>
      </c>
      <c r="J428" s="174" t="s">
        <v>109</v>
      </c>
      <c r="K428" s="168" t="s">
        <v>410</v>
      </c>
      <c r="L428" s="181" t="s">
        <v>803</v>
      </c>
      <c r="M428" s="169">
        <v>5755.95</v>
      </c>
      <c r="N428" s="169"/>
      <c r="O428" s="169"/>
      <c r="P428" s="170"/>
      <c r="Q428" s="202" t="s">
        <v>31</v>
      </c>
      <c r="R428" s="203">
        <v>43900</v>
      </c>
      <c r="S428" s="8" t="s">
        <v>798</v>
      </c>
      <c r="T428" s="6"/>
      <c r="U428" s="6"/>
      <c r="V428" s="6"/>
      <c r="W428" s="6"/>
      <c r="X428" s="6"/>
      <c r="Y428" s="6"/>
      <c r="Z428" s="6"/>
      <c r="AA428" s="6"/>
      <c r="AB428" s="6"/>
    </row>
    <row r="429" ht="18" customHeight="1" spans="2:28">
      <c r="B429" s="164" t="s">
        <v>805</v>
      </c>
      <c r="C429" s="168">
        <v>867295666</v>
      </c>
      <c r="D429" s="168" t="s">
        <v>806</v>
      </c>
      <c r="E429" s="165">
        <v>16741725266</v>
      </c>
      <c r="F429" s="165" t="s">
        <v>27</v>
      </c>
      <c r="G429" s="165">
        <v>1000</v>
      </c>
      <c r="H429" s="165">
        <v>13545445297</v>
      </c>
      <c r="I429" s="165" t="s">
        <v>313</v>
      </c>
      <c r="J429" s="177" t="s">
        <v>29</v>
      </c>
      <c r="K429" s="168" t="s">
        <v>314</v>
      </c>
      <c r="L429" s="164" t="s">
        <v>805</v>
      </c>
      <c r="M429" s="169">
        <v>8047.88</v>
      </c>
      <c r="N429" s="169"/>
      <c r="O429" s="169"/>
      <c r="P429" s="170"/>
      <c r="Q429" s="202" t="s">
        <v>31</v>
      </c>
      <c r="R429" s="203">
        <v>43900</v>
      </c>
      <c r="S429" s="8" t="s">
        <v>807</v>
      </c>
      <c r="T429" s="6"/>
      <c r="U429" s="6"/>
      <c r="V429" s="6"/>
      <c r="W429" s="6"/>
      <c r="X429" s="6"/>
      <c r="Y429" s="6"/>
      <c r="Z429" s="6"/>
      <c r="AA429" s="6"/>
      <c r="AB429" s="6"/>
    </row>
    <row r="430" ht="18" customHeight="1" spans="1:28">
      <c r="A430" s="180"/>
      <c r="B430" s="164" t="s">
        <v>808</v>
      </c>
      <c r="C430" s="168">
        <v>406041342</v>
      </c>
      <c r="D430" s="168" t="s">
        <v>809</v>
      </c>
      <c r="E430" s="168">
        <v>16572875402</v>
      </c>
      <c r="F430" s="168" t="s">
        <v>27</v>
      </c>
      <c r="G430" s="165">
        <v>1000</v>
      </c>
      <c r="H430" s="168">
        <v>17520439418</v>
      </c>
      <c r="I430" s="168" t="s">
        <v>377</v>
      </c>
      <c r="J430" s="186" t="s">
        <v>285</v>
      </c>
      <c r="K430" s="168" t="s">
        <v>378</v>
      </c>
      <c r="L430" s="164" t="s">
        <v>808</v>
      </c>
      <c r="M430" s="169">
        <v>5069.58</v>
      </c>
      <c r="N430" s="169"/>
      <c r="O430" s="169"/>
      <c r="P430" s="170"/>
      <c r="Q430" s="187" t="s">
        <v>31</v>
      </c>
      <c r="R430" s="203">
        <v>43902</v>
      </c>
      <c r="S430" s="8" t="s">
        <v>810</v>
      </c>
      <c r="T430" s="6"/>
      <c r="U430" s="6"/>
      <c r="V430" s="6"/>
      <c r="W430" s="6"/>
      <c r="X430" s="6"/>
      <c r="Y430" s="6"/>
      <c r="Z430" s="6"/>
      <c r="AA430" s="6"/>
      <c r="AB430" s="6"/>
    </row>
    <row r="431" ht="18" customHeight="1" spans="2:28">
      <c r="B431" s="181" t="s">
        <v>811</v>
      </c>
      <c r="C431" s="165">
        <v>785914580</v>
      </c>
      <c r="D431" s="165" t="s">
        <v>812</v>
      </c>
      <c r="E431" s="165">
        <v>16741725606</v>
      </c>
      <c r="F431" s="165" t="s">
        <v>27</v>
      </c>
      <c r="G431" s="165">
        <v>1000</v>
      </c>
      <c r="H431" s="165">
        <v>18771678907</v>
      </c>
      <c r="I431" s="165" t="s">
        <v>409</v>
      </c>
      <c r="J431" s="174" t="s">
        <v>109</v>
      </c>
      <c r="K431" s="168" t="s">
        <v>410</v>
      </c>
      <c r="L431" s="181" t="s">
        <v>811</v>
      </c>
      <c r="M431" s="169">
        <v>8243.24</v>
      </c>
      <c r="N431" s="169"/>
      <c r="O431" s="169"/>
      <c r="P431" s="170"/>
      <c r="Q431" s="187" t="s">
        <v>31</v>
      </c>
      <c r="R431" s="203">
        <v>43902</v>
      </c>
      <c r="S431" s="8" t="s">
        <v>813</v>
      </c>
      <c r="T431" s="6"/>
      <c r="U431" s="6"/>
      <c r="V431" s="6"/>
      <c r="W431" s="6"/>
      <c r="X431" s="6"/>
      <c r="Y431" s="6"/>
      <c r="Z431" s="6"/>
      <c r="AA431" s="6"/>
      <c r="AB431" s="6"/>
    </row>
    <row r="432" ht="18" customHeight="1" spans="2:28">
      <c r="B432" s="164" t="s">
        <v>814</v>
      </c>
      <c r="C432" s="165">
        <v>111204758</v>
      </c>
      <c r="D432" s="165" t="s">
        <v>815</v>
      </c>
      <c r="E432" s="165">
        <v>17192714462</v>
      </c>
      <c r="F432" s="165" t="s">
        <v>27</v>
      </c>
      <c r="G432" s="165">
        <v>1000</v>
      </c>
      <c r="H432" s="165">
        <v>18872118075</v>
      </c>
      <c r="I432" s="165" t="s">
        <v>389</v>
      </c>
      <c r="J432" s="185" t="s">
        <v>170</v>
      </c>
      <c r="K432" s="168" t="s">
        <v>390</v>
      </c>
      <c r="L432" s="164" t="s">
        <v>814</v>
      </c>
      <c r="M432" s="169">
        <v>7936.5</v>
      </c>
      <c r="N432" s="169"/>
      <c r="O432" s="169"/>
      <c r="P432" s="170"/>
      <c r="Q432" s="202" t="s">
        <v>31</v>
      </c>
      <c r="R432" s="179">
        <v>43913</v>
      </c>
      <c r="S432" s="8" t="s">
        <v>816</v>
      </c>
      <c r="T432" s="6"/>
      <c r="U432" s="6"/>
      <c r="V432" s="6"/>
      <c r="W432" s="6"/>
      <c r="X432" s="6"/>
      <c r="Y432" s="6"/>
      <c r="Z432" s="6"/>
      <c r="AA432" s="6"/>
      <c r="AB432" s="6"/>
    </row>
    <row r="433" ht="18" customHeight="1" spans="2:28">
      <c r="B433" s="164" t="s">
        <v>817</v>
      </c>
      <c r="C433" s="168">
        <v>804881373</v>
      </c>
      <c r="D433" s="168" t="s">
        <v>818</v>
      </c>
      <c r="E433" s="165">
        <v>17192714897</v>
      </c>
      <c r="F433" s="165" t="s">
        <v>27</v>
      </c>
      <c r="G433" s="165">
        <v>1000</v>
      </c>
      <c r="H433" s="165">
        <v>15072125895</v>
      </c>
      <c r="I433" s="165" t="s">
        <v>680</v>
      </c>
      <c r="J433" s="175" t="s">
        <v>103</v>
      </c>
      <c r="K433" s="168" t="s">
        <v>681</v>
      </c>
      <c r="L433" s="164" t="s">
        <v>817</v>
      </c>
      <c r="M433" s="169">
        <v>15980.63</v>
      </c>
      <c r="N433" s="169"/>
      <c r="O433" s="169"/>
      <c r="P433" s="170"/>
      <c r="Q433" s="202" t="s">
        <v>31</v>
      </c>
      <c r="R433" s="179">
        <v>43913</v>
      </c>
      <c r="S433" s="8" t="s">
        <v>819</v>
      </c>
      <c r="T433" s="6"/>
      <c r="U433" s="6"/>
      <c r="V433" s="6"/>
      <c r="W433" s="6"/>
      <c r="X433" s="6"/>
      <c r="Y433" s="6"/>
      <c r="Z433" s="6"/>
      <c r="AA433" s="6"/>
      <c r="AB433" s="6"/>
    </row>
    <row r="434" ht="18" customHeight="1" spans="2:28">
      <c r="B434" s="164" t="s">
        <v>820</v>
      </c>
      <c r="C434" s="168">
        <v>924031657</v>
      </c>
      <c r="D434" s="168" t="s">
        <v>821</v>
      </c>
      <c r="E434" s="165">
        <v>17192714952</v>
      </c>
      <c r="F434" s="165" t="s">
        <v>27</v>
      </c>
      <c r="G434" s="165">
        <v>1000</v>
      </c>
      <c r="H434" s="165">
        <v>15072125895</v>
      </c>
      <c r="I434" s="165" t="s">
        <v>680</v>
      </c>
      <c r="J434" s="175" t="s">
        <v>103</v>
      </c>
      <c r="K434" s="168" t="s">
        <v>681</v>
      </c>
      <c r="L434" s="164" t="s">
        <v>820</v>
      </c>
      <c r="M434" s="169">
        <v>9725.77</v>
      </c>
      <c r="N434" s="169"/>
      <c r="O434" s="169"/>
      <c r="P434" s="170"/>
      <c r="Q434" s="189" t="s">
        <v>31</v>
      </c>
      <c r="R434" s="179">
        <v>43920</v>
      </c>
      <c r="S434" s="8" t="s">
        <v>822</v>
      </c>
      <c r="T434" s="6"/>
      <c r="U434" s="6"/>
      <c r="V434" s="6"/>
      <c r="W434" s="6"/>
      <c r="X434" s="6"/>
      <c r="Y434" s="6"/>
      <c r="Z434" s="6"/>
      <c r="AA434" s="6"/>
      <c r="AB434" s="6"/>
    </row>
    <row r="435" ht="18" customHeight="1" spans="2:28">
      <c r="B435" s="181" t="s">
        <v>823</v>
      </c>
      <c r="C435" s="165">
        <v>377832390</v>
      </c>
      <c r="D435" s="165" t="s">
        <v>824</v>
      </c>
      <c r="E435" s="165">
        <v>16741725618</v>
      </c>
      <c r="F435" s="165" t="s">
        <v>27</v>
      </c>
      <c r="G435" s="165">
        <v>1000</v>
      </c>
      <c r="H435" s="165">
        <v>18771678907</v>
      </c>
      <c r="I435" s="165" t="s">
        <v>409</v>
      </c>
      <c r="J435" s="174" t="s">
        <v>109</v>
      </c>
      <c r="K435" s="168" t="s">
        <v>410</v>
      </c>
      <c r="L435" s="181" t="s">
        <v>823</v>
      </c>
      <c r="M435" s="169">
        <v>5061.12</v>
      </c>
      <c r="N435" s="169"/>
      <c r="O435" s="187"/>
      <c r="P435" s="170"/>
      <c r="Q435" s="189" t="s">
        <v>31</v>
      </c>
      <c r="R435" s="205">
        <v>43901</v>
      </c>
      <c r="S435" s="8" t="s">
        <v>825</v>
      </c>
      <c r="T435" s="6"/>
      <c r="U435" s="6"/>
      <c r="V435" s="6"/>
      <c r="W435" s="6"/>
      <c r="X435" s="6"/>
      <c r="Y435" s="6"/>
      <c r="Z435" s="6"/>
      <c r="AA435" s="6"/>
      <c r="AB435" s="6"/>
    </row>
    <row r="436" ht="18" customHeight="1" spans="2:28">
      <c r="B436" s="182" t="s">
        <v>826</v>
      </c>
      <c r="C436" s="165">
        <v>123481921</v>
      </c>
      <c r="D436" s="165" t="s">
        <v>827</v>
      </c>
      <c r="E436" s="165">
        <v>17192715534</v>
      </c>
      <c r="F436" s="165" t="s">
        <v>27</v>
      </c>
      <c r="G436" s="165">
        <v>1000</v>
      </c>
      <c r="H436" s="183">
        <v>18672882330</v>
      </c>
      <c r="I436" s="165" t="s">
        <v>361</v>
      </c>
      <c r="J436" s="188" t="s">
        <v>109</v>
      </c>
      <c r="K436" s="189" t="s">
        <v>362</v>
      </c>
      <c r="L436" s="182" t="s">
        <v>826</v>
      </c>
      <c r="M436" s="190">
        <v>5061.57</v>
      </c>
      <c r="N436" s="190"/>
      <c r="O436" s="191"/>
      <c r="P436" s="192"/>
      <c r="Q436" s="189" t="s">
        <v>31</v>
      </c>
      <c r="R436" s="179">
        <v>43910</v>
      </c>
      <c r="S436" s="8" t="s">
        <v>828</v>
      </c>
      <c r="T436" s="6"/>
      <c r="U436" s="6"/>
      <c r="V436" s="6"/>
      <c r="W436" s="6"/>
      <c r="X436" s="6"/>
      <c r="Y436" s="6"/>
      <c r="Z436" s="6"/>
      <c r="AA436" s="6"/>
      <c r="AB436" s="6"/>
    </row>
    <row r="437" ht="18" customHeight="1" spans="2:28">
      <c r="B437" s="182" t="s">
        <v>829</v>
      </c>
      <c r="C437" s="165">
        <v>772772761</v>
      </c>
      <c r="D437" s="165" t="s">
        <v>830</v>
      </c>
      <c r="E437" s="165">
        <v>17192715524</v>
      </c>
      <c r="F437" s="165" t="s">
        <v>27</v>
      </c>
      <c r="G437" s="165">
        <v>1000</v>
      </c>
      <c r="H437" s="183">
        <v>18672882330</v>
      </c>
      <c r="I437" s="165" t="s">
        <v>361</v>
      </c>
      <c r="J437" s="188" t="s">
        <v>109</v>
      </c>
      <c r="K437" s="189" t="s">
        <v>362</v>
      </c>
      <c r="L437" s="182" t="s">
        <v>829</v>
      </c>
      <c r="M437" s="190">
        <v>5057.82</v>
      </c>
      <c r="N437" s="190"/>
      <c r="O437" s="191"/>
      <c r="P437" s="192"/>
      <c r="Q437" s="189" t="s">
        <v>31</v>
      </c>
      <c r="R437" s="179">
        <v>43910</v>
      </c>
      <c r="S437" s="8" t="s">
        <v>831</v>
      </c>
      <c r="T437" s="6"/>
      <c r="U437" s="6"/>
      <c r="V437" s="6"/>
      <c r="W437" s="6"/>
      <c r="X437" s="6"/>
      <c r="Y437" s="6"/>
      <c r="Z437" s="6"/>
      <c r="AA437" s="6"/>
      <c r="AB437" s="6"/>
    </row>
    <row r="438" ht="18" customHeight="1" spans="2:28">
      <c r="B438" s="182" t="s">
        <v>832</v>
      </c>
      <c r="C438" s="165">
        <v>392803062</v>
      </c>
      <c r="D438" s="165" t="s">
        <v>833</v>
      </c>
      <c r="E438" s="165">
        <v>17192715131</v>
      </c>
      <c r="F438" s="165" t="s">
        <v>27</v>
      </c>
      <c r="G438" s="165">
        <v>1000</v>
      </c>
      <c r="H438" s="183">
        <v>18672882330</v>
      </c>
      <c r="I438" s="165" t="s">
        <v>361</v>
      </c>
      <c r="J438" s="193" t="s">
        <v>367</v>
      </c>
      <c r="K438" s="189" t="s">
        <v>362</v>
      </c>
      <c r="L438" s="182" t="s">
        <v>832</v>
      </c>
      <c r="M438" s="190">
        <v>5064.86</v>
      </c>
      <c r="N438" s="190"/>
      <c r="O438" s="191"/>
      <c r="P438" s="192"/>
      <c r="Q438" s="189" t="s">
        <v>31</v>
      </c>
      <c r="R438" s="179">
        <v>43910</v>
      </c>
      <c r="S438" s="8" t="s">
        <v>828</v>
      </c>
      <c r="T438" s="6"/>
      <c r="U438" s="6"/>
      <c r="V438" s="6"/>
      <c r="W438" s="6"/>
      <c r="X438" s="6"/>
      <c r="Y438" s="6"/>
      <c r="Z438" s="6"/>
      <c r="AA438" s="6"/>
      <c r="AB438" s="6"/>
    </row>
    <row r="439" ht="18" customHeight="1" spans="2:28">
      <c r="B439" s="184" t="s">
        <v>834</v>
      </c>
      <c r="C439" s="165">
        <v>264218547</v>
      </c>
      <c r="D439" s="165" t="s">
        <v>835</v>
      </c>
      <c r="E439" s="165">
        <v>16741725484</v>
      </c>
      <c r="F439" s="165" t="s">
        <v>27</v>
      </c>
      <c r="G439" s="165">
        <v>1000</v>
      </c>
      <c r="H439" s="183">
        <v>13545472582</v>
      </c>
      <c r="I439" s="165" t="s">
        <v>370</v>
      </c>
      <c r="J439" s="194" t="s">
        <v>285</v>
      </c>
      <c r="K439" s="189" t="s">
        <v>371</v>
      </c>
      <c r="L439" s="184" t="s">
        <v>834</v>
      </c>
      <c r="M439" s="190">
        <v>4957.11</v>
      </c>
      <c r="N439" s="190"/>
      <c r="O439" s="195"/>
      <c r="P439" s="196"/>
      <c r="Q439" s="189" t="s">
        <v>31</v>
      </c>
      <c r="R439" s="205">
        <v>43902</v>
      </c>
      <c r="S439" s="8" t="s">
        <v>836</v>
      </c>
      <c r="T439" s="6"/>
      <c r="U439" s="6"/>
      <c r="V439" s="6"/>
      <c r="W439" s="6"/>
      <c r="X439" s="6"/>
      <c r="Y439" s="6"/>
      <c r="Z439" s="6"/>
      <c r="AA439" s="6"/>
      <c r="AB439" s="6"/>
    </row>
    <row r="440" ht="18" customHeight="1" spans="2:28">
      <c r="B440" s="184" t="s">
        <v>837</v>
      </c>
      <c r="C440" s="165">
        <v>990852531</v>
      </c>
      <c r="D440" s="165" t="s">
        <v>838</v>
      </c>
      <c r="E440" s="165">
        <v>16741725460</v>
      </c>
      <c r="F440" s="165" t="s">
        <v>27</v>
      </c>
      <c r="G440" s="165">
        <v>1000</v>
      </c>
      <c r="H440" s="183">
        <v>13545472582</v>
      </c>
      <c r="I440" s="165" t="s">
        <v>370</v>
      </c>
      <c r="J440" s="194" t="s">
        <v>285</v>
      </c>
      <c r="K440" s="189" t="s">
        <v>371</v>
      </c>
      <c r="L440" s="184" t="s">
        <v>837</v>
      </c>
      <c r="M440" s="190">
        <v>5060.04</v>
      </c>
      <c r="N440" s="190"/>
      <c r="O440" s="195"/>
      <c r="P440" s="196"/>
      <c r="Q440" s="189" t="s">
        <v>31</v>
      </c>
      <c r="R440" s="205">
        <v>43901</v>
      </c>
      <c r="S440" s="8" t="s">
        <v>839</v>
      </c>
      <c r="T440" s="6"/>
      <c r="U440" s="6"/>
      <c r="V440" s="6"/>
      <c r="W440" s="6"/>
      <c r="X440" s="6"/>
      <c r="Y440" s="6"/>
      <c r="Z440" s="6"/>
      <c r="AA440" s="6"/>
      <c r="AB440" s="6"/>
    </row>
    <row r="441" ht="18" customHeight="1" spans="2:28">
      <c r="B441" s="184" t="s">
        <v>840</v>
      </c>
      <c r="C441" s="165">
        <v>508181496</v>
      </c>
      <c r="D441" s="165" t="s">
        <v>841</v>
      </c>
      <c r="E441" s="165">
        <v>16741725481</v>
      </c>
      <c r="F441" s="165" t="s">
        <v>27</v>
      </c>
      <c r="G441" s="165">
        <v>1000</v>
      </c>
      <c r="H441" s="183">
        <v>13545472582</v>
      </c>
      <c r="I441" s="165" t="s">
        <v>370</v>
      </c>
      <c r="J441" s="194" t="s">
        <v>285</v>
      </c>
      <c r="K441" s="189" t="s">
        <v>371</v>
      </c>
      <c r="L441" s="184" t="s">
        <v>840</v>
      </c>
      <c r="M441" s="190">
        <v>7946.66</v>
      </c>
      <c r="N441" s="190"/>
      <c r="O441" s="195"/>
      <c r="P441" s="196"/>
      <c r="Q441" s="189" t="s">
        <v>31</v>
      </c>
      <c r="R441" s="205">
        <v>43902</v>
      </c>
      <c r="S441" s="8" t="s">
        <v>839</v>
      </c>
      <c r="T441" s="6"/>
      <c r="U441" s="6"/>
      <c r="V441" s="6"/>
      <c r="W441" s="6"/>
      <c r="X441" s="6"/>
      <c r="Y441" s="6"/>
      <c r="Z441" s="6"/>
      <c r="AA441" s="6"/>
      <c r="AB441" s="6"/>
    </row>
    <row r="442" ht="18" customHeight="1" spans="2:28">
      <c r="B442" s="184" t="s">
        <v>842</v>
      </c>
      <c r="C442" s="165">
        <v>380498456</v>
      </c>
      <c r="D442" s="165" t="s">
        <v>843</v>
      </c>
      <c r="E442" s="165">
        <v>16741725490</v>
      </c>
      <c r="F442" s="165" t="s">
        <v>27</v>
      </c>
      <c r="G442" s="165">
        <v>1000</v>
      </c>
      <c r="H442" s="183">
        <v>13545472582</v>
      </c>
      <c r="I442" s="165" t="s">
        <v>370</v>
      </c>
      <c r="J442" s="194" t="s">
        <v>285</v>
      </c>
      <c r="K442" s="189" t="s">
        <v>371</v>
      </c>
      <c r="L442" s="184" t="s">
        <v>842</v>
      </c>
      <c r="M442" s="190">
        <v>15974.63</v>
      </c>
      <c r="N442" s="190"/>
      <c r="O442" s="195"/>
      <c r="P442" s="196"/>
      <c r="Q442" s="189" t="s">
        <v>31</v>
      </c>
      <c r="R442" s="205">
        <v>43902</v>
      </c>
      <c r="S442" s="8" t="s">
        <v>844</v>
      </c>
      <c r="T442" s="6"/>
      <c r="U442" s="6"/>
      <c r="V442" s="6"/>
      <c r="W442" s="6"/>
      <c r="X442" s="6"/>
      <c r="Y442" s="6"/>
      <c r="Z442" s="6"/>
      <c r="AA442" s="6"/>
      <c r="AB442" s="6"/>
    </row>
    <row r="443" ht="18" customHeight="1" spans="2:28">
      <c r="B443" s="184" t="s">
        <v>845</v>
      </c>
      <c r="C443" s="165">
        <v>696378948</v>
      </c>
      <c r="D443" s="165" t="s">
        <v>846</v>
      </c>
      <c r="E443" s="165">
        <v>16741725477</v>
      </c>
      <c r="F443" s="165" t="s">
        <v>27</v>
      </c>
      <c r="G443" s="165">
        <v>1000</v>
      </c>
      <c r="H443" s="183">
        <v>13545472582</v>
      </c>
      <c r="I443" s="165" t="s">
        <v>370</v>
      </c>
      <c r="J443" s="194" t="s">
        <v>285</v>
      </c>
      <c r="K443" s="189" t="s">
        <v>371</v>
      </c>
      <c r="L443" s="184" t="s">
        <v>845</v>
      </c>
      <c r="M443" s="190">
        <v>8037.05</v>
      </c>
      <c r="N443" s="190"/>
      <c r="O443" s="195"/>
      <c r="P443" s="196"/>
      <c r="Q443" s="189" t="s">
        <v>31</v>
      </c>
      <c r="R443" s="205">
        <v>43902</v>
      </c>
      <c r="S443" s="8" t="s">
        <v>847</v>
      </c>
      <c r="T443" s="6"/>
      <c r="U443" s="6"/>
      <c r="V443" s="6"/>
      <c r="W443" s="6"/>
      <c r="X443" s="6"/>
      <c r="Y443" s="6"/>
      <c r="Z443" s="6"/>
      <c r="AA443" s="6"/>
      <c r="AB443" s="6"/>
    </row>
    <row r="444" ht="18" customHeight="1" spans="2:28">
      <c r="B444" s="182" t="s">
        <v>848</v>
      </c>
      <c r="C444" s="165">
        <v>734460565</v>
      </c>
      <c r="D444" s="165" t="s">
        <v>849</v>
      </c>
      <c r="E444" s="165">
        <v>17190430951</v>
      </c>
      <c r="F444" s="165" t="s">
        <v>27</v>
      </c>
      <c r="G444" s="165">
        <v>1000</v>
      </c>
      <c r="H444" s="183">
        <v>17720254512</v>
      </c>
      <c r="I444" s="165" t="s">
        <v>253</v>
      </c>
      <c r="J444" s="197" t="s">
        <v>294</v>
      </c>
      <c r="K444" s="189" t="s">
        <v>254</v>
      </c>
      <c r="L444" s="182" t="s">
        <v>848</v>
      </c>
      <c r="M444" s="190">
        <v>4957.41</v>
      </c>
      <c r="N444" s="190"/>
      <c r="O444" s="198"/>
      <c r="P444" s="196"/>
      <c r="Q444" s="189" t="s">
        <v>31</v>
      </c>
      <c r="R444" s="205">
        <v>43902</v>
      </c>
      <c r="S444" s="8" t="s">
        <v>831</v>
      </c>
      <c r="T444" s="6"/>
      <c r="U444" s="6"/>
      <c r="V444" s="6"/>
      <c r="W444" s="6"/>
      <c r="X444" s="6"/>
      <c r="Y444" s="6"/>
      <c r="Z444" s="6"/>
      <c r="AA444" s="6"/>
      <c r="AB444" s="6"/>
    </row>
    <row r="445" ht="18" customHeight="1" spans="2:28">
      <c r="B445" s="182" t="s">
        <v>850</v>
      </c>
      <c r="C445" s="165">
        <v>715565187</v>
      </c>
      <c r="D445" s="165" t="s">
        <v>851</v>
      </c>
      <c r="E445" s="165">
        <v>16572208494</v>
      </c>
      <c r="F445" s="165" t="s">
        <v>27</v>
      </c>
      <c r="G445" s="165">
        <v>1000</v>
      </c>
      <c r="H445" s="183">
        <v>17720254512</v>
      </c>
      <c r="I445" s="165" t="s">
        <v>253</v>
      </c>
      <c r="J445" s="199" t="s">
        <v>103</v>
      </c>
      <c r="K445" s="189" t="s">
        <v>254</v>
      </c>
      <c r="L445" s="182" t="s">
        <v>850</v>
      </c>
      <c r="M445" s="190">
        <v>8038.42</v>
      </c>
      <c r="N445" s="190"/>
      <c r="O445" s="198"/>
      <c r="P445" s="196"/>
      <c r="Q445" s="189" t="s">
        <v>31</v>
      </c>
      <c r="R445" s="205">
        <v>43902</v>
      </c>
      <c r="S445" s="8" t="s">
        <v>831</v>
      </c>
      <c r="T445" s="6"/>
      <c r="U445" s="6"/>
      <c r="V445" s="6"/>
      <c r="W445" s="6"/>
      <c r="X445" s="6"/>
      <c r="Y445" s="6"/>
      <c r="Z445" s="6"/>
      <c r="AA445" s="6"/>
      <c r="AB445" s="6"/>
    </row>
    <row r="446" ht="18" customHeight="1" spans="2:28">
      <c r="B446" s="182" t="s">
        <v>852</v>
      </c>
      <c r="C446" s="165">
        <v>696750581</v>
      </c>
      <c r="D446" s="165" t="s">
        <v>853</v>
      </c>
      <c r="E446" s="165">
        <v>16741725526</v>
      </c>
      <c r="F446" s="165" t="s">
        <v>27</v>
      </c>
      <c r="G446" s="165">
        <v>1000</v>
      </c>
      <c r="H446" s="183">
        <v>18327671812</v>
      </c>
      <c r="I446" s="165" t="s">
        <v>247</v>
      </c>
      <c r="J446" s="199" t="s">
        <v>103</v>
      </c>
      <c r="K446" s="189" t="s">
        <v>298</v>
      </c>
      <c r="L446" s="182" t="s">
        <v>852</v>
      </c>
      <c r="M446" s="190">
        <v>5058.68</v>
      </c>
      <c r="N446" s="190"/>
      <c r="O446" s="195"/>
      <c r="P446" s="196"/>
      <c r="Q446" s="189" t="s">
        <v>31</v>
      </c>
      <c r="R446" s="205">
        <v>43900</v>
      </c>
      <c r="S446" s="8" t="s">
        <v>831</v>
      </c>
      <c r="T446" s="6"/>
      <c r="U446" s="6"/>
      <c r="V446" s="6"/>
      <c r="W446" s="6"/>
      <c r="X446" s="6"/>
      <c r="Y446" s="6"/>
      <c r="Z446" s="6"/>
      <c r="AA446" s="6"/>
      <c r="AB446" s="6"/>
    </row>
    <row r="447" ht="18" customHeight="1" spans="2:28">
      <c r="B447" s="182" t="s">
        <v>854</v>
      </c>
      <c r="C447" s="165">
        <v>504174990</v>
      </c>
      <c r="D447" s="165" t="s">
        <v>855</v>
      </c>
      <c r="E447" s="165">
        <v>16741725527</v>
      </c>
      <c r="F447" s="165" t="s">
        <v>27</v>
      </c>
      <c r="G447" s="165">
        <v>1000</v>
      </c>
      <c r="H447" s="183">
        <v>18327671812</v>
      </c>
      <c r="I447" s="165" t="s">
        <v>247</v>
      </c>
      <c r="J447" s="199" t="s">
        <v>103</v>
      </c>
      <c r="K447" s="189" t="s">
        <v>298</v>
      </c>
      <c r="L447" s="182" t="s">
        <v>854</v>
      </c>
      <c r="M447" s="190">
        <v>4966.34</v>
      </c>
      <c r="N447" s="190"/>
      <c r="O447" s="195"/>
      <c r="P447" s="196"/>
      <c r="Q447" s="189" t="s">
        <v>31</v>
      </c>
      <c r="R447" s="205">
        <v>43900</v>
      </c>
      <c r="S447" s="8" t="s">
        <v>856</v>
      </c>
      <c r="T447" s="6"/>
      <c r="U447" s="6"/>
      <c r="V447" s="6"/>
      <c r="W447" s="6"/>
      <c r="X447" s="6"/>
      <c r="Y447" s="6"/>
      <c r="Z447" s="6"/>
      <c r="AA447" s="6"/>
      <c r="AB447" s="6"/>
    </row>
    <row r="448" ht="18" customHeight="1" spans="2:28">
      <c r="B448" s="182" t="s">
        <v>857</v>
      </c>
      <c r="C448" s="165">
        <v>966263586</v>
      </c>
      <c r="D448" s="165" t="s">
        <v>858</v>
      </c>
      <c r="E448" s="165">
        <v>17136315118</v>
      </c>
      <c r="F448" s="165" t="s">
        <v>27</v>
      </c>
      <c r="G448" s="165">
        <v>1000</v>
      </c>
      <c r="H448" s="183">
        <v>18771691121</v>
      </c>
      <c r="I448" s="165" t="s">
        <v>258</v>
      </c>
      <c r="J448" s="199" t="s">
        <v>103</v>
      </c>
      <c r="K448" s="189" t="s">
        <v>259</v>
      </c>
      <c r="L448" s="182" t="s">
        <v>857</v>
      </c>
      <c r="M448" s="190">
        <v>7942.19</v>
      </c>
      <c r="N448" s="190"/>
      <c r="O448" s="195"/>
      <c r="P448" s="196"/>
      <c r="Q448" s="189" t="s">
        <v>31</v>
      </c>
      <c r="R448" s="205">
        <v>43900</v>
      </c>
      <c r="S448" s="8" t="s">
        <v>847</v>
      </c>
      <c r="T448" s="6"/>
      <c r="U448" s="6"/>
      <c r="V448" s="6"/>
      <c r="W448" s="6"/>
      <c r="X448" s="6"/>
      <c r="Y448" s="6"/>
      <c r="Z448" s="6"/>
      <c r="AA448" s="6"/>
      <c r="AB448" s="6"/>
    </row>
    <row r="449" ht="18" customHeight="1" spans="2:28">
      <c r="B449" s="184" t="s">
        <v>859</v>
      </c>
      <c r="C449" s="165">
        <v>796629575</v>
      </c>
      <c r="D449" s="165" t="s">
        <v>860</v>
      </c>
      <c r="E449" s="165">
        <v>16741725608</v>
      </c>
      <c r="F449" s="165" t="s">
        <v>27</v>
      </c>
      <c r="G449" s="165">
        <v>1000</v>
      </c>
      <c r="H449" s="183">
        <v>18771678907</v>
      </c>
      <c r="I449" s="165" t="s">
        <v>409</v>
      </c>
      <c r="J449" s="188" t="s">
        <v>109</v>
      </c>
      <c r="K449" s="189" t="s">
        <v>410</v>
      </c>
      <c r="L449" s="184" t="s">
        <v>859</v>
      </c>
      <c r="M449" s="190">
        <v>5057.54</v>
      </c>
      <c r="N449" s="190"/>
      <c r="O449" s="200"/>
      <c r="P449" s="196"/>
      <c r="Q449" s="189" t="s">
        <v>31</v>
      </c>
      <c r="R449" s="205">
        <v>43901</v>
      </c>
      <c r="S449" s="8" t="s">
        <v>828</v>
      </c>
      <c r="T449" s="6"/>
      <c r="U449" s="6"/>
      <c r="V449" s="6"/>
      <c r="W449" s="6"/>
      <c r="X449" s="6"/>
      <c r="Y449" s="6"/>
      <c r="Z449" s="6"/>
      <c r="AA449" s="6"/>
      <c r="AB449" s="6"/>
    </row>
    <row r="450" ht="18" customHeight="1" spans="2:28">
      <c r="B450" s="184" t="s">
        <v>861</v>
      </c>
      <c r="C450" s="165">
        <v>306818383</v>
      </c>
      <c r="D450" s="165" t="s">
        <v>862</v>
      </c>
      <c r="E450" s="165">
        <v>16741725605</v>
      </c>
      <c r="F450" s="165" t="s">
        <v>27</v>
      </c>
      <c r="G450" s="165">
        <v>1000</v>
      </c>
      <c r="H450" s="183">
        <v>18771678907</v>
      </c>
      <c r="I450" s="165" t="s">
        <v>409</v>
      </c>
      <c r="J450" s="188" t="s">
        <v>109</v>
      </c>
      <c r="K450" s="189" t="s">
        <v>410</v>
      </c>
      <c r="L450" s="184" t="s">
        <v>861</v>
      </c>
      <c r="M450" s="190">
        <v>5058.38</v>
      </c>
      <c r="N450" s="190"/>
      <c r="O450" s="200"/>
      <c r="P450" s="196"/>
      <c r="Q450" s="189" t="s">
        <v>31</v>
      </c>
      <c r="R450" s="205">
        <v>43901</v>
      </c>
      <c r="S450" s="8" t="s">
        <v>828</v>
      </c>
      <c r="T450" s="6"/>
      <c r="U450" s="6"/>
      <c r="V450" s="6"/>
      <c r="W450" s="6"/>
      <c r="X450" s="6"/>
      <c r="Y450" s="6"/>
      <c r="Z450" s="6"/>
      <c r="AA450" s="6"/>
      <c r="AB450" s="6"/>
    </row>
    <row r="451" ht="18" customHeight="1" spans="2:28">
      <c r="B451" s="184" t="s">
        <v>863</v>
      </c>
      <c r="C451" s="165">
        <v>583383426</v>
      </c>
      <c r="D451" s="165" t="s">
        <v>864</v>
      </c>
      <c r="E451" s="165">
        <v>16741725623</v>
      </c>
      <c r="F451" s="165" t="s">
        <v>27</v>
      </c>
      <c r="G451" s="165">
        <v>1000</v>
      </c>
      <c r="H451" s="183">
        <v>18771678907</v>
      </c>
      <c r="I451" s="165" t="s">
        <v>409</v>
      </c>
      <c r="J451" s="188" t="s">
        <v>109</v>
      </c>
      <c r="K451" s="189" t="s">
        <v>410</v>
      </c>
      <c r="L451" s="184" t="s">
        <v>863</v>
      </c>
      <c r="M451" s="190">
        <v>4958.8</v>
      </c>
      <c r="N451" s="190"/>
      <c r="O451" s="200"/>
      <c r="P451" s="196"/>
      <c r="Q451" s="189" t="s">
        <v>31</v>
      </c>
      <c r="R451" s="205">
        <v>43901</v>
      </c>
      <c r="S451" s="8" t="s">
        <v>828</v>
      </c>
      <c r="T451" s="6"/>
      <c r="U451" s="6"/>
      <c r="V451" s="6"/>
      <c r="W451" s="6"/>
      <c r="X451" s="6"/>
      <c r="Y451" s="6"/>
      <c r="Z451" s="6"/>
      <c r="AA451" s="6"/>
      <c r="AB451" s="6"/>
    </row>
    <row r="452" ht="18" customHeight="1" spans="2:28">
      <c r="B452" s="182" t="s">
        <v>865</v>
      </c>
      <c r="C452" s="165">
        <v>207586113</v>
      </c>
      <c r="D452" s="165" t="s">
        <v>866</v>
      </c>
      <c r="E452" s="165">
        <v>17192714352</v>
      </c>
      <c r="F452" s="165" t="s">
        <v>27</v>
      </c>
      <c r="G452" s="165">
        <v>1000</v>
      </c>
      <c r="H452" s="183">
        <v>18872118075</v>
      </c>
      <c r="I452" s="165" t="s">
        <v>389</v>
      </c>
      <c r="J452" s="208" t="s">
        <v>170</v>
      </c>
      <c r="K452" s="189" t="s">
        <v>390</v>
      </c>
      <c r="L452" s="182" t="s">
        <v>865</v>
      </c>
      <c r="M452" s="190">
        <v>7947.03</v>
      </c>
      <c r="N452" s="190"/>
      <c r="O452" s="195"/>
      <c r="P452" s="196"/>
      <c r="Q452" s="189" t="s">
        <v>31</v>
      </c>
      <c r="R452" s="179">
        <v>43913</v>
      </c>
      <c r="S452" s="8" t="s">
        <v>867</v>
      </c>
      <c r="T452" s="6"/>
      <c r="U452" s="6"/>
      <c r="V452" s="6"/>
      <c r="W452" s="6"/>
      <c r="X452" s="6"/>
      <c r="Y452" s="6"/>
      <c r="Z452" s="6"/>
      <c r="AA452" s="6"/>
      <c r="AB452" s="6"/>
    </row>
    <row r="453" ht="18" customHeight="1" spans="2:28">
      <c r="B453" s="182" t="s">
        <v>868</v>
      </c>
      <c r="C453" s="165">
        <v>129716832</v>
      </c>
      <c r="D453" s="165" t="s">
        <v>869</v>
      </c>
      <c r="E453" s="165">
        <v>17136314470</v>
      </c>
      <c r="F453" s="165" t="s">
        <v>27</v>
      </c>
      <c r="G453" s="165">
        <v>1000</v>
      </c>
      <c r="H453" s="183">
        <v>18771691121</v>
      </c>
      <c r="I453" s="165" t="s">
        <v>258</v>
      </c>
      <c r="J453" s="199" t="s">
        <v>103</v>
      </c>
      <c r="K453" s="189" t="s">
        <v>259</v>
      </c>
      <c r="L453" s="182" t="s">
        <v>868</v>
      </c>
      <c r="M453" s="190">
        <v>7938.23</v>
      </c>
      <c r="N453" s="190"/>
      <c r="O453" s="195"/>
      <c r="P453" s="196"/>
      <c r="Q453" s="189" t="s">
        <v>31</v>
      </c>
      <c r="R453" s="205">
        <v>43900</v>
      </c>
      <c r="S453" s="8" t="s">
        <v>870</v>
      </c>
      <c r="T453" s="6"/>
      <c r="U453" s="6"/>
      <c r="V453" s="6"/>
      <c r="W453" s="6"/>
      <c r="X453" s="6"/>
      <c r="Y453" s="6"/>
      <c r="Z453" s="6"/>
      <c r="AA453" s="6"/>
      <c r="AB453" s="6"/>
    </row>
    <row r="454" ht="18" customHeight="1" spans="2:28">
      <c r="B454" s="182" t="s">
        <v>871</v>
      </c>
      <c r="C454" s="168">
        <v>486457658</v>
      </c>
      <c r="D454" s="168" t="s">
        <v>872</v>
      </c>
      <c r="E454" s="165">
        <v>17192714960</v>
      </c>
      <c r="F454" s="165" t="s">
        <v>27</v>
      </c>
      <c r="G454" s="165">
        <v>1000</v>
      </c>
      <c r="H454" s="183">
        <v>15072125895</v>
      </c>
      <c r="I454" s="165" t="s">
        <v>680</v>
      </c>
      <c r="J454" s="199" t="s">
        <v>103</v>
      </c>
      <c r="K454" s="189" t="s">
        <v>681</v>
      </c>
      <c r="L454" s="182" t="s">
        <v>871</v>
      </c>
      <c r="M454" s="190">
        <v>5065.98</v>
      </c>
      <c r="N454" s="190"/>
      <c r="O454" s="200"/>
      <c r="P454" s="196"/>
      <c r="Q454" s="189" t="s">
        <v>31</v>
      </c>
      <c r="R454" s="179">
        <v>43920</v>
      </c>
      <c r="S454" s="8" t="s">
        <v>867</v>
      </c>
      <c r="T454" s="6"/>
      <c r="U454" s="6"/>
      <c r="V454" s="6"/>
      <c r="W454" s="6"/>
      <c r="X454" s="6"/>
      <c r="Y454" s="6"/>
      <c r="Z454" s="6"/>
      <c r="AA454" s="6"/>
      <c r="AB454" s="6"/>
    </row>
    <row r="455" ht="18" customHeight="1" spans="2:28">
      <c r="B455" s="184" t="s">
        <v>873</v>
      </c>
      <c r="C455" s="165">
        <v>875185444</v>
      </c>
      <c r="D455" s="165" t="s">
        <v>874</v>
      </c>
      <c r="E455" s="165">
        <v>16741725610</v>
      </c>
      <c r="F455" s="165" t="s">
        <v>27</v>
      </c>
      <c r="G455" s="165">
        <v>1000</v>
      </c>
      <c r="H455" s="183">
        <v>18771678907</v>
      </c>
      <c r="I455" s="165" t="s">
        <v>409</v>
      </c>
      <c r="J455" s="188" t="s">
        <v>109</v>
      </c>
      <c r="K455" s="189" t="s">
        <v>410</v>
      </c>
      <c r="L455" s="184" t="s">
        <v>873</v>
      </c>
      <c r="M455" s="190">
        <v>4958.42</v>
      </c>
      <c r="N455" s="190"/>
      <c r="O455" s="200"/>
      <c r="P455" s="196"/>
      <c r="Q455" s="189" t="s">
        <v>31</v>
      </c>
      <c r="R455" s="205">
        <v>43901</v>
      </c>
      <c r="S455" s="8" t="s">
        <v>867</v>
      </c>
      <c r="T455" s="6"/>
      <c r="U455" s="6"/>
      <c r="V455" s="6"/>
      <c r="W455" s="6"/>
      <c r="X455" s="6"/>
      <c r="Y455" s="6"/>
      <c r="Z455" s="6"/>
      <c r="AA455" s="6"/>
      <c r="AB455" s="6"/>
    </row>
    <row r="456" ht="18" customHeight="1" spans="2:28">
      <c r="B456" s="184" t="s">
        <v>875</v>
      </c>
      <c r="C456" s="165">
        <v>409834317</v>
      </c>
      <c r="D456" s="165" t="s">
        <v>876</v>
      </c>
      <c r="E456" s="165">
        <v>16741725638</v>
      </c>
      <c r="F456" s="165" t="s">
        <v>27</v>
      </c>
      <c r="G456" s="165">
        <v>1000</v>
      </c>
      <c r="H456" s="183">
        <v>18771678907</v>
      </c>
      <c r="I456" s="165" t="s">
        <v>409</v>
      </c>
      <c r="J456" s="209" t="s">
        <v>29</v>
      </c>
      <c r="K456" s="189" t="s">
        <v>410</v>
      </c>
      <c r="L456" s="184" t="s">
        <v>875</v>
      </c>
      <c r="M456" s="190">
        <v>4961.46</v>
      </c>
      <c r="N456" s="190"/>
      <c r="O456" s="200"/>
      <c r="P456" s="196"/>
      <c r="Q456" s="189" t="s">
        <v>31</v>
      </c>
      <c r="R456" s="205">
        <v>43901</v>
      </c>
      <c r="S456" s="8" t="s">
        <v>867</v>
      </c>
      <c r="T456" s="6"/>
      <c r="U456" s="6"/>
      <c r="V456" s="6"/>
      <c r="W456" s="6"/>
      <c r="X456" s="6"/>
      <c r="Y456" s="6"/>
      <c r="Z456" s="6"/>
      <c r="AA456" s="6"/>
      <c r="AB456" s="6"/>
    </row>
    <row r="457" ht="18" customHeight="1" spans="2:28">
      <c r="B457" s="184" t="s">
        <v>877</v>
      </c>
      <c r="C457" s="165">
        <v>377109484</v>
      </c>
      <c r="D457" s="165" t="s">
        <v>878</v>
      </c>
      <c r="E457" s="165">
        <v>16741725637</v>
      </c>
      <c r="F457" s="165" t="s">
        <v>27</v>
      </c>
      <c r="G457" s="165">
        <v>1000</v>
      </c>
      <c r="H457" s="183">
        <v>18771678907</v>
      </c>
      <c r="I457" s="165" t="s">
        <v>409</v>
      </c>
      <c r="J457" s="209" t="s">
        <v>29</v>
      </c>
      <c r="K457" s="189" t="s">
        <v>410</v>
      </c>
      <c r="L457" s="184" t="s">
        <v>877</v>
      </c>
      <c r="M457" s="190">
        <v>4959.54</v>
      </c>
      <c r="N457" s="190"/>
      <c r="O457" s="200"/>
      <c r="P457" s="196"/>
      <c r="Q457" s="189" t="s">
        <v>31</v>
      </c>
      <c r="R457" s="205">
        <v>43901</v>
      </c>
      <c r="S457" s="8" t="s">
        <v>867</v>
      </c>
      <c r="T457" s="6"/>
      <c r="U457" s="6"/>
      <c r="V457" s="6"/>
      <c r="W457" s="6"/>
      <c r="X457" s="6"/>
      <c r="Y457" s="6"/>
      <c r="Z457" s="6"/>
      <c r="AA457" s="6"/>
      <c r="AB457" s="6"/>
    </row>
    <row r="458" ht="18" customHeight="1" spans="2:28">
      <c r="B458" s="184" t="s">
        <v>879</v>
      </c>
      <c r="C458" s="165">
        <v>340207633</v>
      </c>
      <c r="D458" s="165" t="s">
        <v>880</v>
      </c>
      <c r="E458" s="165">
        <v>16741725615</v>
      </c>
      <c r="F458" s="165" t="s">
        <v>27</v>
      </c>
      <c r="G458" s="165">
        <v>1000</v>
      </c>
      <c r="H458" s="183">
        <v>18771678907</v>
      </c>
      <c r="I458" s="165" t="s">
        <v>409</v>
      </c>
      <c r="J458" s="188" t="s">
        <v>109</v>
      </c>
      <c r="K458" s="189" t="s">
        <v>410</v>
      </c>
      <c r="L458" s="184" t="s">
        <v>879</v>
      </c>
      <c r="M458" s="190">
        <v>6579.04</v>
      </c>
      <c r="N458" s="190"/>
      <c r="O458" s="200"/>
      <c r="P458" s="196"/>
      <c r="Q458" s="189" t="s">
        <v>31</v>
      </c>
      <c r="R458" s="205">
        <v>43901</v>
      </c>
      <c r="S458" s="8" t="s">
        <v>867</v>
      </c>
      <c r="T458" s="6"/>
      <c r="U458" s="6"/>
      <c r="V458" s="6"/>
      <c r="W458" s="6"/>
      <c r="X458" s="6"/>
      <c r="Y458" s="6"/>
      <c r="Z458" s="6"/>
      <c r="AA458" s="6"/>
      <c r="AB458" s="6"/>
    </row>
    <row r="459" ht="18" customHeight="1" spans="2:28">
      <c r="B459" s="182" t="s">
        <v>881</v>
      </c>
      <c r="C459" s="165">
        <v>710137487</v>
      </c>
      <c r="D459" s="165" t="s">
        <v>882</v>
      </c>
      <c r="E459" s="165">
        <v>17192710511</v>
      </c>
      <c r="F459" s="165" t="s">
        <v>27</v>
      </c>
      <c r="G459" s="165">
        <v>1000</v>
      </c>
      <c r="H459" s="183">
        <v>13545476959</v>
      </c>
      <c r="I459" s="165" t="s">
        <v>265</v>
      </c>
      <c r="J459" s="188" t="s">
        <v>109</v>
      </c>
      <c r="K459" s="189" t="s">
        <v>266</v>
      </c>
      <c r="L459" s="182" t="s">
        <v>881</v>
      </c>
      <c r="M459" s="190">
        <v>5060.64</v>
      </c>
      <c r="N459" s="190"/>
      <c r="O459" s="191"/>
      <c r="P459" s="192"/>
      <c r="Q459" s="189" t="s">
        <v>31</v>
      </c>
      <c r="R459" s="179">
        <v>43913</v>
      </c>
      <c r="S459" s="87" t="s">
        <v>883</v>
      </c>
      <c r="T459" s="6"/>
      <c r="U459" s="6"/>
      <c r="V459" s="6"/>
      <c r="W459" s="6"/>
      <c r="X459" s="6"/>
      <c r="Y459" s="6"/>
      <c r="Z459" s="6"/>
      <c r="AA459" s="6"/>
      <c r="AB459" s="6"/>
    </row>
    <row r="460" ht="18" customHeight="1" spans="2:28">
      <c r="B460" s="182" t="s">
        <v>884</v>
      </c>
      <c r="C460" s="165">
        <v>683261128</v>
      </c>
      <c r="D460" s="165" t="s">
        <v>885</v>
      </c>
      <c r="E460" s="165">
        <v>17192710415</v>
      </c>
      <c r="F460" s="165" t="s">
        <v>27</v>
      </c>
      <c r="G460" s="165">
        <v>1000</v>
      </c>
      <c r="H460" s="183">
        <v>13545476959</v>
      </c>
      <c r="I460" s="165" t="s">
        <v>265</v>
      </c>
      <c r="J460" s="199" t="s">
        <v>103</v>
      </c>
      <c r="K460" s="189" t="s">
        <v>266</v>
      </c>
      <c r="L460" s="182" t="s">
        <v>884</v>
      </c>
      <c r="M460" s="190">
        <v>4964.5</v>
      </c>
      <c r="N460" s="190"/>
      <c r="O460" s="191"/>
      <c r="P460" s="192"/>
      <c r="Q460" s="189" t="s">
        <v>31</v>
      </c>
      <c r="R460" s="179">
        <v>43913</v>
      </c>
      <c r="S460" s="87" t="s">
        <v>886</v>
      </c>
      <c r="T460" s="6"/>
      <c r="U460" s="6"/>
      <c r="V460" s="6"/>
      <c r="W460" s="6"/>
      <c r="X460" s="6"/>
      <c r="Y460" s="6"/>
      <c r="Z460" s="6"/>
      <c r="AA460" s="6"/>
      <c r="AB460" s="6"/>
    </row>
    <row r="461" ht="18" customHeight="1" spans="2:28">
      <c r="B461" s="182" t="s">
        <v>887</v>
      </c>
      <c r="C461" s="165">
        <v>658506057</v>
      </c>
      <c r="D461" s="165" t="s">
        <v>888</v>
      </c>
      <c r="E461" s="165">
        <v>17192711435</v>
      </c>
      <c r="F461" s="165" t="s">
        <v>27</v>
      </c>
      <c r="G461" s="165">
        <v>1000</v>
      </c>
      <c r="H461" s="183">
        <v>13545476959</v>
      </c>
      <c r="I461" s="165" t="s">
        <v>265</v>
      </c>
      <c r="J461" s="199" t="s">
        <v>103</v>
      </c>
      <c r="K461" s="189" t="s">
        <v>266</v>
      </c>
      <c r="L461" s="182" t="s">
        <v>887</v>
      </c>
      <c r="M461" s="190">
        <v>8139.04</v>
      </c>
      <c r="N461" s="190"/>
      <c r="O461" s="191"/>
      <c r="P461" s="192"/>
      <c r="Q461" s="189" t="s">
        <v>31</v>
      </c>
      <c r="R461" s="179">
        <v>43913</v>
      </c>
      <c r="S461" s="87" t="s">
        <v>889</v>
      </c>
      <c r="T461" s="6"/>
      <c r="U461" s="6"/>
      <c r="V461" s="6"/>
      <c r="W461" s="6"/>
      <c r="X461" s="6"/>
      <c r="Y461" s="6"/>
      <c r="Z461" s="6"/>
      <c r="AA461" s="6"/>
      <c r="AB461" s="6"/>
    </row>
    <row r="462" ht="18" customHeight="1" spans="2:28">
      <c r="B462" s="182" t="s">
        <v>892</v>
      </c>
      <c r="C462" s="165">
        <v>215460169</v>
      </c>
      <c r="D462" s="165" t="s">
        <v>893</v>
      </c>
      <c r="E462" s="165">
        <v>17192714994</v>
      </c>
      <c r="F462" s="165" t="s">
        <v>27</v>
      </c>
      <c r="G462" s="165">
        <v>1000</v>
      </c>
      <c r="H462" s="183">
        <v>18672882330</v>
      </c>
      <c r="I462" s="165" t="s">
        <v>361</v>
      </c>
      <c r="J462" s="193" t="s">
        <v>367</v>
      </c>
      <c r="K462" s="189" t="s">
        <v>362</v>
      </c>
      <c r="L462" s="182" t="s">
        <v>892</v>
      </c>
      <c r="M462" s="190">
        <v>5155.54</v>
      </c>
      <c r="N462" s="190"/>
      <c r="O462" s="191"/>
      <c r="P462" s="192"/>
      <c r="Q462" s="189" t="s">
        <v>31</v>
      </c>
      <c r="R462" s="179">
        <v>43913</v>
      </c>
      <c r="S462" s="87" t="s">
        <v>883</v>
      </c>
      <c r="T462" s="6"/>
      <c r="U462" s="6"/>
      <c r="V462" s="6"/>
      <c r="W462" s="6"/>
      <c r="X462" s="6"/>
      <c r="Y462" s="6"/>
      <c r="Z462" s="6"/>
      <c r="AA462" s="6"/>
      <c r="AB462" s="6"/>
    </row>
    <row r="463" ht="18" customHeight="1" spans="2:28">
      <c r="B463" s="182" t="s">
        <v>894</v>
      </c>
      <c r="C463" s="165">
        <v>826734945</v>
      </c>
      <c r="D463" s="165" t="s">
        <v>895</v>
      </c>
      <c r="E463" s="165">
        <v>17192714968</v>
      </c>
      <c r="F463" s="165" t="s">
        <v>27</v>
      </c>
      <c r="G463" s="165">
        <v>1000</v>
      </c>
      <c r="H463" s="183">
        <v>18672882330</v>
      </c>
      <c r="I463" s="165" t="s">
        <v>361</v>
      </c>
      <c r="J463" s="193" t="s">
        <v>367</v>
      </c>
      <c r="K463" s="189" t="s">
        <v>362</v>
      </c>
      <c r="L463" s="182" t="s">
        <v>894</v>
      </c>
      <c r="M463" s="190">
        <v>7944.05</v>
      </c>
      <c r="N463" s="190"/>
      <c r="O463" s="191"/>
      <c r="P463" s="192"/>
      <c r="Q463" s="189" t="s">
        <v>31</v>
      </c>
      <c r="R463" s="179">
        <v>43913</v>
      </c>
      <c r="S463" s="87" t="s">
        <v>896</v>
      </c>
      <c r="T463" s="6"/>
      <c r="U463" s="6"/>
      <c r="V463" s="6"/>
      <c r="W463" s="6"/>
      <c r="X463" s="6"/>
      <c r="Y463" s="6"/>
      <c r="Z463" s="6"/>
      <c r="AA463" s="6"/>
      <c r="AB463" s="6"/>
    </row>
    <row r="464" ht="18" customHeight="1" spans="2:28">
      <c r="B464" s="184" t="s">
        <v>897</v>
      </c>
      <c r="C464" s="165">
        <v>326918384</v>
      </c>
      <c r="D464" s="165" t="s">
        <v>898</v>
      </c>
      <c r="E464" s="165">
        <v>16741725478</v>
      </c>
      <c r="F464" s="165" t="s">
        <v>27</v>
      </c>
      <c r="G464" s="165">
        <v>1000</v>
      </c>
      <c r="H464" s="183">
        <v>13545472582</v>
      </c>
      <c r="I464" s="165" t="s">
        <v>370</v>
      </c>
      <c r="J464" s="194" t="s">
        <v>285</v>
      </c>
      <c r="K464" s="189" t="s">
        <v>371</v>
      </c>
      <c r="L464" s="184" t="s">
        <v>897</v>
      </c>
      <c r="M464" s="190">
        <v>7948.63</v>
      </c>
      <c r="N464" s="190"/>
      <c r="O464" s="191"/>
      <c r="P464" s="192"/>
      <c r="Q464" s="189" t="s">
        <v>31</v>
      </c>
      <c r="R464" s="205">
        <v>43902</v>
      </c>
      <c r="S464" s="87" t="s">
        <v>899</v>
      </c>
      <c r="T464" s="6"/>
      <c r="U464" s="6"/>
      <c r="V464" s="6"/>
      <c r="W464" s="6"/>
      <c r="X464" s="6"/>
      <c r="Y464" s="6"/>
      <c r="Z464" s="6"/>
      <c r="AA464" s="6"/>
      <c r="AB464" s="6"/>
    </row>
    <row r="465" ht="18" customHeight="1" spans="2:28">
      <c r="B465" s="184" t="s">
        <v>900</v>
      </c>
      <c r="C465" s="165">
        <v>676343278</v>
      </c>
      <c r="D465" s="165" t="s">
        <v>901</v>
      </c>
      <c r="E465" s="165">
        <v>16741725479</v>
      </c>
      <c r="F465" s="165" t="s">
        <v>27</v>
      </c>
      <c r="G465" s="165">
        <v>1000</v>
      </c>
      <c r="H465" s="183">
        <v>13545472582</v>
      </c>
      <c r="I465" s="165" t="s">
        <v>370</v>
      </c>
      <c r="J465" s="194" t="s">
        <v>285</v>
      </c>
      <c r="K465" s="189" t="s">
        <v>371</v>
      </c>
      <c r="L465" s="184" t="s">
        <v>900</v>
      </c>
      <c r="M465" s="190">
        <v>6249.39</v>
      </c>
      <c r="N465" s="190"/>
      <c r="O465" s="191"/>
      <c r="P465" s="192"/>
      <c r="Q465" s="189" t="s">
        <v>31</v>
      </c>
      <c r="R465" s="205">
        <v>43902</v>
      </c>
      <c r="S465" s="87" t="s">
        <v>899</v>
      </c>
      <c r="T465" s="6"/>
      <c r="U465" s="6"/>
      <c r="V465" s="6"/>
      <c r="W465" s="6"/>
      <c r="X465" s="6"/>
      <c r="Y465" s="6"/>
      <c r="Z465" s="6"/>
      <c r="AA465" s="6"/>
      <c r="AB465" s="6"/>
    </row>
    <row r="466" ht="18" customHeight="1" spans="2:28">
      <c r="B466" s="184" t="s">
        <v>902</v>
      </c>
      <c r="C466" s="165">
        <v>666031702</v>
      </c>
      <c r="D466" s="165" t="s">
        <v>903</v>
      </c>
      <c r="E466" s="165">
        <v>16741725483</v>
      </c>
      <c r="F466" s="165" t="s">
        <v>27</v>
      </c>
      <c r="G466" s="165">
        <v>1000</v>
      </c>
      <c r="H466" s="183">
        <v>13545472582</v>
      </c>
      <c r="I466" s="165" t="s">
        <v>370</v>
      </c>
      <c r="J466" s="194" t="s">
        <v>285</v>
      </c>
      <c r="K466" s="189" t="s">
        <v>371</v>
      </c>
      <c r="L466" s="184" t="s">
        <v>902</v>
      </c>
      <c r="M466" s="190">
        <v>5062.73</v>
      </c>
      <c r="N466" s="190"/>
      <c r="O466" s="195"/>
      <c r="P466" s="196"/>
      <c r="Q466" s="189" t="s">
        <v>31</v>
      </c>
      <c r="R466" s="205">
        <v>43902</v>
      </c>
      <c r="S466" s="87" t="s">
        <v>904</v>
      </c>
      <c r="T466" s="6"/>
      <c r="U466" s="6"/>
      <c r="V466" s="6"/>
      <c r="W466" s="6"/>
      <c r="X466" s="6"/>
      <c r="Y466" s="6"/>
      <c r="Z466" s="6"/>
      <c r="AA466" s="6"/>
      <c r="AB466" s="6"/>
    </row>
    <row r="467" ht="18" customHeight="1" spans="2:28">
      <c r="B467" s="184" t="s">
        <v>905</v>
      </c>
      <c r="C467" s="165">
        <v>953258937</v>
      </c>
      <c r="D467" s="165" t="s">
        <v>906</v>
      </c>
      <c r="E467" s="165">
        <v>16741725506</v>
      </c>
      <c r="F467" s="165" t="s">
        <v>27</v>
      </c>
      <c r="G467" s="165">
        <v>1000</v>
      </c>
      <c r="H467" s="183">
        <v>13545472582</v>
      </c>
      <c r="I467" s="165" t="s">
        <v>370</v>
      </c>
      <c r="J467" s="194" t="s">
        <v>285</v>
      </c>
      <c r="K467" s="189" t="s">
        <v>371</v>
      </c>
      <c r="L467" s="184" t="s">
        <v>905</v>
      </c>
      <c r="M467" s="190">
        <v>4964.74</v>
      </c>
      <c r="N467" s="190"/>
      <c r="O467" s="195"/>
      <c r="P467" s="196"/>
      <c r="Q467" s="189" t="s">
        <v>31</v>
      </c>
      <c r="R467" s="205">
        <v>43902</v>
      </c>
      <c r="S467" s="87" t="s">
        <v>886</v>
      </c>
      <c r="T467" s="6"/>
      <c r="U467" s="6"/>
      <c r="V467" s="6"/>
      <c r="W467" s="6"/>
      <c r="X467" s="6"/>
      <c r="Y467" s="6"/>
      <c r="Z467" s="6"/>
      <c r="AA467" s="6"/>
      <c r="AB467" s="6"/>
    </row>
    <row r="468" ht="18" customHeight="1" spans="2:28">
      <c r="B468" s="184" t="s">
        <v>907</v>
      </c>
      <c r="C468" s="165">
        <v>315215256</v>
      </c>
      <c r="D468" s="165" t="s">
        <v>908</v>
      </c>
      <c r="E468" s="165">
        <v>16741725474</v>
      </c>
      <c r="F468" s="165" t="s">
        <v>27</v>
      </c>
      <c r="G468" s="165">
        <v>1000</v>
      </c>
      <c r="H468" s="183">
        <v>13545472582</v>
      </c>
      <c r="I468" s="165" t="s">
        <v>370</v>
      </c>
      <c r="J468" s="194" t="s">
        <v>285</v>
      </c>
      <c r="K468" s="189" t="s">
        <v>371</v>
      </c>
      <c r="L468" s="184" t="s">
        <v>907</v>
      </c>
      <c r="M468" s="190">
        <v>7936.92</v>
      </c>
      <c r="N468" s="190"/>
      <c r="O468" s="195"/>
      <c r="P468" s="196"/>
      <c r="Q468" s="189" t="s">
        <v>31</v>
      </c>
      <c r="R468" s="205">
        <v>43902</v>
      </c>
      <c r="S468" s="87" t="s">
        <v>909</v>
      </c>
      <c r="T468" s="6"/>
      <c r="U468" s="6"/>
      <c r="V468" s="6"/>
      <c r="W468" s="6"/>
      <c r="X468" s="6"/>
      <c r="Y468" s="6"/>
      <c r="Z468" s="6"/>
      <c r="AA468" s="6"/>
      <c r="AB468" s="6"/>
    </row>
    <row r="469" ht="18" customHeight="1" spans="2:28">
      <c r="B469" s="184" t="s">
        <v>910</v>
      </c>
      <c r="C469" s="165">
        <v>513393706</v>
      </c>
      <c r="D469" s="165" t="s">
        <v>911</v>
      </c>
      <c r="E469" s="165">
        <v>16741725482</v>
      </c>
      <c r="F469" s="165" t="s">
        <v>27</v>
      </c>
      <c r="G469" s="165">
        <v>1000</v>
      </c>
      <c r="H469" s="183">
        <v>13545472582</v>
      </c>
      <c r="I469" s="165" t="s">
        <v>370</v>
      </c>
      <c r="J469" s="194" t="s">
        <v>285</v>
      </c>
      <c r="K469" s="189" t="s">
        <v>371</v>
      </c>
      <c r="L469" s="184" t="s">
        <v>910</v>
      </c>
      <c r="M469" s="190">
        <v>8042.71</v>
      </c>
      <c r="N469" s="190"/>
      <c r="O469" s="195"/>
      <c r="P469" s="196"/>
      <c r="Q469" s="189" t="s">
        <v>31</v>
      </c>
      <c r="R469" s="205">
        <v>43902</v>
      </c>
      <c r="S469" s="87" t="s">
        <v>909</v>
      </c>
      <c r="T469" s="6"/>
      <c r="U469" s="6"/>
      <c r="V469" s="6"/>
      <c r="W469" s="6"/>
      <c r="X469" s="6"/>
      <c r="Y469" s="6"/>
      <c r="Z469" s="6"/>
      <c r="AA469" s="6"/>
      <c r="AB469" s="6"/>
    </row>
    <row r="470" ht="18" customHeight="1" spans="2:28">
      <c r="B470" s="182" t="s">
        <v>912</v>
      </c>
      <c r="C470" s="165">
        <v>209832189</v>
      </c>
      <c r="D470" s="165" t="s">
        <v>913</v>
      </c>
      <c r="E470" s="165">
        <v>16572879521</v>
      </c>
      <c r="F470" s="165" t="s">
        <v>27</v>
      </c>
      <c r="G470" s="165">
        <v>1000</v>
      </c>
      <c r="H470" s="183">
        <v>16602049418</v>
      </c>
      <c r="I470" s="165" t="s">
        <v>377</v>
      </c>
      <c r="J470" s="188" t="s">
        <v>109</v>
      </c>
      <c r="K470" s="189" t="s">
        <v>378</v>
      </c>
      <c r="L470" s="182" t="s">
        <v>912</v>
      </c>
      <c r="M470" s="190">
        <v>9036.72</v>
      </c>
      <c r="N470" s="190"/>
      <c r="O470" s="198"/>
      <c r="P470" s="196"/>
      <c r="Q470" s="189" t="s">
        <v>31</v>
      </c>
      <c r="R470" s="205">
        <v>43902</v>
      </c>
      <c r="S470" s="87" t="s">
        <v>904</v>
      </c>
      <c r="T470" s="6"/>
      <c r="U470" s="6"/>
      <c r="V470" s="6"/>
      <c r="W470" s="6"/>
      <c r="X470" s="6"/>
      <c r="Y470" s="6"/>
      <c r="Z470" s="6"/>
      <c r="AA470" s="6"/>
      <c r="AB470" s="6"/>
    </row>
    <row r="471" ht="18" customHeight="1" spans="2:28">
      <c r="B471" s="182" t="s">
        <v>914</v>
      </c>
      <c r="C471" s="165">
        <v>408146594</v>
      </c>
      <c r="D471" s="165" t="s">
        <v>915</v>
      </c>
      <c r="E471" s="165">
        <v>16572875409</v>
      </c>
      <c r="F471" s="165" t="s">
        <v>27</v>
      </c>
      <c r="G471" s="165">
        <v>1000</v>
      </c>
      <c r="H471" s="183">
        <v>17520439418</v>
      </c>
      <c r="I471" s="165" t="s">
        <v>377</v>
      </c>
      <c r="J471" s="194" t="s">
        <v>285</v>
      </c>
      <c r="K471" s="189" t="s">
        <v>378</v>
      </c>
      <c r="L471" s="182" t="s">
        <v>914</v>
      </c>
      <c r="M471" s="190">
        <v>9035.02</v>
      </c>
      <c r="N471" s="190"/>
      <c r="O471" s="198"/>
      <c r="P471" s="196"/>
      <c r="Q471" s="189" t="s">
        <v>31</v>
      </c>
      <c r="R471" s="205">
        <v>43902</v>
      </c>
      <c r="S471" s="87" t="s">
        <v>904</v>
      </c>
      <c r="T471" s="6"/>
      <c r="U471" s="6"/>
      <c r="V471" s="6"/>
      <c r="W471" s="6"/>
      <c r="X471" s="6"/>
      <c r="Y471" s="6"/>
      <c r="Z471" s="6"/>
      <c r="AA471" s="6"/>
      <c r="AB471" s="6"/>
    </row>
    <row r="472" ht="18" customHeight="1" spans="2:28">
      <c r="B472" s="182" t="s">
        <v>916</v>
      </c>
      <c r="C472" s="165">
        <v>632040172</v>
      </c>
      <c r="D472" s="165" t="s">
        <v>917</v>
      </c>
      <c r="E472" s="165">
        <v>16572203191</v>
      </c>
      <c r="F472" s="165" t="s">
        <v>27</v>
      </c>
      <c r="G472" s="165">
        <v>1000</v>
      </c>
      <c r="H472" s="183">
        <v>17720254512</v>
      </c>
      <c r="I472" s="165" t="s">
        <v>253</v>
      </c>
      <c r="J472" s="199" t="s">
        <v>103</v>
      </c>
      <c r="K472" s="189" t="s">
        <v>254</v>
      </c>
      <c r="L472" s="182" t="s">
        <v>916</v>
      </c>
      <c r="M472" s="190">
        <v>4959.86</v>
      </c>
      <c r="N472" s="190"/>
      <c r="O472" s="198"/>
      <c r="P472" s="196"/>
      <c r="Q472" s="189" t="s">
        <v>31</v>
      </c>
      <c r="R472" s="205">
        <v>43902</v>
      </c>
      <c r="S472" s="87" t="s">
        <v>904</v>
      </c>
      <c r="T472" s="6"/>
      <c r="U472" s="6"/>
      <c r="V472" s="6"/>
      <c r="W472" s="6"/>
      <c r="X472" s="6"/>
      <c r="Y472" s="6"/>
      <c r="Z472" s="6"/>
      <c r="AA472" s="6"/>
      <c r="AB472" s="6"/>
    </row>
    <row r="473" ht="18" customHeight="1" spans="2:28">
      <c r="B473" s="182" t="s">
        <v>918</v>
      </c>
      <c r="C473" s="165">
        <v>165646277</v>
      </c>
      <c r="D473" s="165" t="s">
        <v>919</v>
      </c>
      <c r="E473" s="165">
        <v>16572204408</v>
      </c>
      <c r="F473" s="165" t="s">
        <v>27</v>
      </c>
      <c r="G473" s="165">
        <v>1000</v>
      </c>
      <c r="H473" s="183">
        <v>17720254512</v>
      </c>
      <c r="I473" s="165" t="s">
        <v>253</v>
      </c>
      <c r="J473" s="199" t="s">
        <v>103</v>
      </c>
      <c r="K473" s="189" t="s">
        <v>254</v>
      </c>
      <c r="L473" s="182" t="s">
        <v>918</v>
      </c>
      <c r="M473" s="190">
        <v>5062.7</v>
      </c>
      <c r="N473" s="190"/>
      <c r="O473" s="198"/>
      <c r="P473" s="196"/>
      <c r="Q473" s="189" t="s">
        <v>31</v>
      </c>
      <c r="R473" s="205">
        <v>43902</v>
      </c>
      <c r="S473" s="87" t="s">
        <v>886</v>
      </c>
      <c r="T473" s="6"/>
      <c r="U473" s="6"/>
      <c r="V473" s="6"/>
      <c r="W473" s="6"/>
      <c r="X473" s="6"/>
      <c r="Y473" s="6"/>
      <c r="Z473" s="6"/>
      <c r="AA473" s="6"/>
      <c r="AB473" s="6"/>
    </row>
    <row r="474" ht="18" customHeight="1" spans="2:28">
      <c r="B474" s="182" t="s">
        <v>920</v>
      </c>
      <c r="C474" s="165">
        <v>924026476</v>
      </c>
      <c r="D474" s="165" t="s">
        <v>921</v>
      </c>
      <c r="E474" s="165">
        <v>17192712645</v>
      </c>
      <c r="F474" s="165" t="s">
        <v>27</v>
      </c>
      <c r="G474" s="165">
        <v>1000</v>
      </c>
      <c r="H474" s="183">
        <v>17720254512</v>
      </c>
      <c r="I474" s="165" t="s">
        <v>253</v>
      </c>
      <c r="J474" s="199" t="s">
        <v>103</v>
      </c>
      <c r="K474" s="189" t="s">
        <v>254</v>
      </c>
      <c r="L474" s="182" t="s">
        <v>920</v>
      </c>
      <c r="M474" s="190">
        <v>5065.06</v>
      </c>
      <c r="N474" s="190"/>
      <c r="O474" s="198"/>
      <c r="P474" s="196"/>
      <c r="Q474" s="189" t="s">
        <v>31</v>
      </c>
      <c r="R474" s="179">
        <v>43910</v>
      </c>
      <c r="S474" s="87" t="s">
        <v>886</v>
      </c>
      <c r="T474" s="6"/>
      <c r="U474" s="6"/>
      <c r="V474" s="6"/>
      <c r="W474" s="6"/>
      <c r="X474" s="6"/>
      <c r="Y474" s="6"/>
      <c r="Z474" s="6"/>
      <c r="AA474" s="6"/>
      <c r="AB474" s="6"/>
    </row>
    <row r="475" ht="18" customHeight="1" spans="2:28">
      <c r="B475" s="182" t="s">
        <v>922</v>
      </c>
      <c r="C475" s="165">
        <v>950596110</v>
      </c>
      <c r="D475" s="165" t="s">
        <v>923</v>
      </c>
      <c r="E475" s="165">
        <v>17192714452</v>
      </c>
      <c r="F475" s="165" t="s">
        <v>27</v>
      </c>
      <c r="G475" s="165">
        <v>1000</v>
      </c>
      <c r="H475" s="183">
        <v>18872118075</v>
      </c>
      <c r="I475" s="165" t="s">
        <v>389</v>
      </c>
      <c r="J475" s="208" t="s">
        <v>170</v>
      </c>
      <c r="K475" s="189" t="s">
        <v>390</v>
      </c>
      <c r="L475" s="182" t="s">
        <v>922</v>
      </c>
      <c r="M475" s="190">
        <v>5259.05</v>
      </c>
      <c r="N475" s="190"/>
      <c r="O475" s="210"/>
      <c r="P475" s="192"/>
      <c r="Q475" s="189" t="s">
        <v>31</v>
      </c>
      <c r="R475" s="179">
        <v>43913</v>
      </c>
      <c r="S475" s="87" t="s">
        <v>924</v>
      </c>
      <c r="T475" s="6"/>
      <c r="U475" s="6"/>
      <c r="V475" s="6"/>
      <c r="W475" s="6"/>
      <c r="X475" s="6"/>
      <c r="Y475" s="6"/>
      <c r="Z475" s="6"/>
      <c r="AA475" s="6"/>
      <c r="AB475" s="6"/>
    </row>
    <row r="476" ht="18" customHeight="1" spans="2:28">
      <c r="B476" s="182" t="s">
        <v>925</v>
      </c>
      <c r="C476" s="165">
        <v>200656603</v>
      </c>
      <c r="D476" s="165" t="s">
        <v>926</v>
      </c>
      <c r="E476" s="165">
        <v>16741725517</v>
      </c>
      <c r="F476" s="165" t="s">
        <v>27</v>
      </c>
      <c r="G476" s="165">
        <v>1000</v>
      </c>
      <c r="H476" s="183">
        <v>18327671812</v>
      </c>
      <c r="I476" s="165" t="s">
        <v>247</v>
      </c>
      <c r="J476" s="199" t="s">
        <v>103</v>
      </c>
      <c r="K476" s="189" t="s">
        <v>298</v>
      </c>
      <c r="L476" s="182" t="s">
        <v>925</v>
      </c>
      <c r="M476" s="190">
        <v>5059.66</v>
      </c>
      <c r="N476" s="190"/>
      <c r="O476" s="210"/>
      <c r="P476" s="192"/>
      <c r="Q476" s="189" t="s">
        <v>31</v>
      </c>
      <c r="R476" s="205">
        <v>43900</v>
      </c>
      <c r="S476" s="87" t="s">
        <v>886</v>
      </c>
      <c r="T476" s="6"/>
      <c r="U476" s="6"/>
      <c r="V476" s="6"/>
      <c r="W476" s="6"/>
      <c r="X476" s="6"/>
      <c r="Y476" s="6"/>
      <c r="Z476" s="6"/>
      <c r="AA476" s="6"/>
      <c r="AB476" s="6"/>
    </row>
    <row r="477" ht="18" customHeight="1" spans="2:28">
      <c r="B477" s="182" t="s">
        <v>927</v>
      </c>
      <c r="C477" s="165">
        <v>172633706</v>
      </c>
      <c r="D477" s="165" t="s">
        <v>928</v>
      </c>
      <c r="E477" s="165">
        <v>16741725452</v>
      </c>
      <c r="F477" s="165" t="s">
        <v>27</v>
      </c>
      <c r="G477" s="165">
        <v>1000</v>
      </c>
      <c r="H477" s="183">
        <v>18327671812</v>
      </c>
      <c r="I477" s="165" t="s">
        <v>247</v>
      </c>
      <c r="J477" s="199" t="s">
        <v>103</v>
      </c>
      <c r="K477" s="189" t="s">
        <v>298</v>
      </c>
      <c r="L477" s="182" t="s">
        <v>927</v>
      </c>
      <c r="M477" s="190">
        <v>8046.19</v>
      </c>
      <c r="N477" s="190"/>
      <c r="O477" s="210"/>
      <c r="P477" s="192"/>
      <c r="Q477" s="189" t="s">
        <v>31</v>
      </c>
      <c r="R477" s="205">
        <v>43900</v>
      </c>
      <c r="S477" s="87" t="s">
        <v>929</v>
      </c>
      <c r="T477" s="6"/>
      <c r="U477" s="6"/>
      <c r="V477" s="6"/>
      <c r="W477" s="6"/>
      <c r="X477" s="6"/>
      <c r="Y477" s="6"/>
      <c r="Z477" s="6"/>
      <c r="AA477" s="6"/>
      <c r="AB477" s="6"/>
    </row>
    <row r="478" ht="18" customHeight="1" spans="2:28">
      <c r="B478" s="182" t="s">
        <v>930</v>
      </c>
      <c r="C478" s="165">
        <v>744028099</v>
      </c>
      <c r="D478" s="165" t="s">
        <v>931</v>
      </c>
      <c r="E478" s="165">
        <v>16741725523</v>
      </c>
      <c r="F478" s="165" t="s">
        <v>27</v>
      </c>
      <c r="G478" s="165">
        <v>1000</v>
      </c>
      <c r="H478" s="183">
        <v>18327671812</v>
      </c>
      <c r="I478" s="165" t="s">
        <v>247</v>
      </c>
      <c r="J478" s="199" t="s">
        <v>103</v>
      </c>
      <c r="K478" s="189" t="s">
        <v>298</v>
      </c>
      <c r="L478" s="182" t="s">
        <v>930</v>
      </c>
      <c r="M478" s="190">
        <v>8339.05</v>
      </c>
      <c r="N478" s="190"/>
      <c r="O478" s="210"/>
      <c r="P478" s="192"/>
      <c r="Q478" s="189" t="s">
        <v>31</v>
      </c>
      <c r="R478" s="205">
        <v>43900</v>
      </c>
      <c r="S478" s="87" t="s">
        <v>929</v>
      </c>
      <c r="T478" s="6"/>
      <c r="U478" s="6"/>
      <c r="V478" s="6"/>
      <c r="W478" s="6"/>
      <c r="X478" s="6"/>
      <c r="Y478" s="6"/>
      <c r="Z478" s="6"/>
      <c r="AA478" s="6"/>
      <c r="AB478" s="6"/>
    </row>
    <row r="479" ht="18" customHeight="1" spans="2:28">
      <c r="B479" s="182" t="s">
        <v>932</v>
      </c>
      <c r="C479" s="165">
        <v>365509050</v>
      </c>
      <c r="D479" s="165" t="s">
        <v>933</v>
      </c>
      <c r="E479" s="165">
        <v>17136314500</v>
      </c>
      <c r="F479" s="165" t="s">
        <v>27</v>
      </c>
      <c r="G479" s="165">
        <v>1000</v>
      </c>
      <c r="H479" s="183">
        <v>18771691121</v>
      </c>
      <c r="I479" s="165" t="s">
        <v>258</v>
      </c>
      <c r="J479" s="199" t="s">
        <v>103</v>
      </c>
      <c r="K479" s="189" t="s">
        <v>259</v>
      </c>
      <c r="L479" s="182" t="s">
        <v>932</v>
      </c>
      <c r="M479" s="190">
        <v>5059.75</v>
      </c>
      <c r="N479" s="190"/>
      <c r="O479" s="210"/>
      <c r="P479" s="192"/>
      <c r="Q479" s="189" t="s">
        <v>31</v>
      </c>
      <c r="R479" s="205">
        <v>43900</v>
      </c>
      <c r="S479" s="87" t="s">
        <v>889</v>
      </c>
      <c r="T479" s="6"/>
      <c r="U479" s="6"/>
      <c r="V479" s="6"/>
      <c r="W479" s="6"/>
      <c r="X479" s="6"/>
      <c r="Y479" s="6"/>
      <c r="Z479" s="6"/>
      <c r="AA479" s="6"/>
      <c r="AB479" s="6"/>
    </row>
    <row r="480" ht="18" customHeight="1" spans="2:28">
      <c r="B480" s="182" t="s">
        <v>934</v>
      </c>
      <c r="C480" s="165">
        <v>299124480</v>
      </c>
      <c r="D480" s="165" t="s">
        <v>935</v>
      </c>
      <c r="E480" s="165">
        <v>17136314459</v>
      </c>
      <c r="F480" s="165" t="s">
        <v>27</v>
      </c>
      <c r="G480" s="165">
        <v>1000</v>
      </c>
      <c r="H480" s="183">
        <v>18771691121</v>
      </c>
      <c r="I480" s="165" t="s">
        <v>258</v>
      </c>
      <c r="J480" s="199" t="s">
        <v>103</v>
      </c>
      <c r="K480" s="189" t="s">
        <v>259</v>
      </c>
      <c r="L480" s="182" t="s">
        <v>934</v>
      </c>
      <c r="M480" s="190">
        <v>7737.64</v>
      </c>
      <c r="N480" s="190"/>
      <c r="O480" s="210"/>
      <c r="P480" s="192"/>
      <c r="Q480" s="189" t="s">
        <v>31</v>
      </c>
      <c r="R480" s="205">
        <v>43900</v>
      </c>
      <c r="S480" s="87" t="s">
        <v>889</v>
      </c>
      <c r="T480" s="6"/>
      <c r="U480" s="6"/>
      <c r="V480" s="6"/>
      <c r="W480" s="6"/>
      <c r="X480" s="6"/>
      <c r="Y480" s="6"/>
      <c r="Z480" s="6"/>
      <c r="AA480" s="6"/>
      <c r="AB480" s="6"/>
    </row>
    <row r="481" ht="18" customHeight="1" spans="2:28">
      <c r="B481" s="182" t="s">
        <v>936</v>
      </c>
      <c r="C481" s="165">
        <v>469289271</v>
      </c>
      <c r="D481" s="165" t="s">
        <v>937</v>
      </c>
      <c r="E481" s="165">
        <v>17136314946</v>
      </c>
      <c r="F481" s="165" t="s">
        <v>27</v>
      </c>
      <c r="G481" s="165">
        <v>1000</v>
      </c>
      <c r="H481" s="183">
        <v>18771691121</v>
      </c>
      <c r="I481" s="165" t="s">
        <v>258</v>
      </c>
      <c r="J481" s="199" t="s">
        <v>103</v>
      </c>
      <c r="K481" s="189" t="s">
        <v>259</v>
      </c>
      <c r="L481" s="182" t="s">
        <v>936</v>
      </c>
      <c r="M481" s="190">
        <v>8043.17</v>
      </c>
      <c r="N481" s="190"/>
      <c r="O481" s="210"/>
      <c r="P481" s="192"/>
      <c r="Q481" s="189" t="s">
        <v>31</v>
      </c>
      <c r="R481" s="205">
        <v>43900</v>
      </c>
      <c r="S481" s="87" t="s">
        <v>938</v>
      </c>
      <c r="T481" s="6"/>
      <c r="U481" s="6"/>
      <c r="V481" s="6"/>
      <c r="W481" s="6"/>
      <c r="X481" s="6"/>
      <c r="Y481" s="6"/>
      <c r="Z481" s="6"/>
      <c r="AA481" s="6"/>
      <c r="AB481" s="6"/>
    </row>
    <row r="482" ht="18" customHeight="1" spans="2:28">
      <c r="B482" s="182" t="s">
        <v>939</v>
      </c>
      <c r="C482" s="165">
        <v>638342669</v>
      </c>
      <c r="D482" s="165" t="s">
        <v>940</v>
      </c>
      <c r="E482" s="165">
        <v>17136316497</v>
      </c>
      <c r="F482" s="165" t="s">
        <v>27</v>
      </c>
      <c r="G482" s="165">
        <v>1000</v>
      </c>
      <c r="H482" s="183">
        <v>18771691121</v>
      </c>
      <c r="I482" s="165" t="s">
        <v>258</v>
      </c>
      <c r="J482" s="199" t="s">
        <v>103</v>
      </c>
      <c r="K482" s="189" t="s">
        <v>259</v>
      </c>
      <c r="L482" s="182" t="s">
        <v>939</v>
      </c>
      <c r="M482" s="190">
        <v>7944.15</v>
      </c>
      <c r="N482" s="190"/>
      <c r="O482" s="210"/>
      <c r="P482" s="192"/>
      <c r="Q482" s="189" t="s">
        <v>31</v>
      </c>
      <c r="R482" s="205">
        <v>43900</v>
      </c>
      <c r="S482" s="87" t="s">
        <v>938</v>
      </c>
      <c r="T482" s="6"/>
      <c r="U482" s="6"/>
      <c r="V482" s="6"/>
      <c r="W482" s="6"/>
      <c r="X482" s="6"/>
      <c r="Y482" s="6"/>
      <c r="Z482" s="6"/>
      <c r="AA482" s="6"/>
      <c r="AB482" s="6"/>
    </row>
    <row r="483" ht="18" customHeight="1" spans="2:28">
      <c r="B483" s="182" t="s">
        <v>941</v>
      </c>
      <c r="C483" s="165">
        <v>689940669</v>
      </c>
      <c r="D483" s="165" t="s">
        <v>942</v>
      </c>
      <c r="E483" s="165">
        <v>17038951577</v>
      </c>
      <c r="F483" s="165" t="s">
        <v>27</v>
      </c>
      <c r="G483" s="165">
        <v>1000</v>
      </c>
      <c r="H483" s="183">
        <v>18771691121</v>
      </c>
      <c r="I483" s="165" t="s">
        <v>258</v>
      </c>
      <c r="J483" s="199" t="s">
        <v>103</v>
      </c>
      <c r="K483" s="189" t="s">
        <v>259</v>
      </c>
      <c r="L483" s="182" t="s">
        <v>941</v>
      </c>
      <c r="M483" s="190">
        <v>8044.83</v>
      </c>
      <c r="N483" s="190"/>
      <c r="O483" s="210"/>
      <c r="P483" s="192"/>
      <c r="Q483" s="189" t="s">
        <v>31</v>
      </c>
      <c r="R483" s="205">
        <v>43900</v>
      </c>
      <c r="S483" s="87" t="s">
        <v>938</v>
      </c>
      <c r="T483" s="6"/>
      <c r="U483" s="6"/>
      <c r="V483" s="6"/>
      <c r="W483" s="6"/>
      <c r="X483" s="6"/>
      <c r="Y483" s="6"/>
      <c r="Z483" s="6"/>
      <c r="AA483" s="6"/>
      <c r="AB483" s="6"/>
    </row>
    <row r="484" ht="18" customHeight="1" spans="2:28">
      <c r="B484" s="182" t="s">
        <v>943</v>
      </c>
      <c r="C484" s="165">
        <v>761247535</v>
      </c>
      <c r="D484" s="165" t="s">
        <v>944</v>
      </c>
      <c r="E484" s="165">
        <v>17136317461</v>
      </c>
      <c r="F484" s="165" t="s">
        <v>27</v>
      </c>
      <c r="G484" s="165">
        <v>1000</v>
      </c>
      <c r="H484" s="183">
        <v>18771691121</v>
      </c>
      <c r="I484" s="165" t="s">
        <v>258</v>
      </c>
      <c r="J484" s="199" t="s">
        <v>103</v>
      </c>
      <c r="K484" s="189" t="s">
        <v>259</v>
      </c>
      <c r="L484" s="182" t="s">
        <v>943</v>
      </c>
      <c r="M484" s="190">
        <v>7245.66</v>
      </c>
      <c r="N484" s="190"/>
      <c r="O484" s="210"/>
      <c r="P484" s="192"/>
      <c r="Q484" s="189" t="s">
        <v>31</v>
      </c>
      <c r="R484" s="205">
        <v>43900</v>
      </c>
      <c r="S484" s="87" t="s">
        <v>945</v>
      </c>
      <c r="T484" s="6"/>
      <c r="U484" s="6"/>
      <c r="V484" s="6"/>
      <c r="W484" s="6"/>
      <c r="X484" s="6"/>
      <c r="Y484" s="6"/>
      <c r="Z484" s="6"/>
      <c r="AA484" s="6"/>
      <c r="AB484" s="6"/>
    </row>
    <row r="485" ht="18" customHeight="1" spans="2:28">
      <c r="B485" s="182" t="s">
        <v>946</v>
      </c>
      <c r="C485" s="165">
        <v>230999129</v>
      </c>
      <c r="D485" s="165" t="s">
        <v>947</v>
      </c>
      <c r="E485" s="165">
        <v>17136318499</v>
      </c>
      <c r="F485" s="165" t="s">
        <v>27</v>
      </c>
      <c r="G485" s="165">
        <v>1000</v>
      </c>
      <c r="H485" s="183">
        <v>18771691121</v>
      </c>
      <c r="I485" s="165" t="s">
        <v>258</v>
      </c>
      <c r="J485" s="199" t="s">
        <v>103</v>
      </c>
      <c r="K485" s="189" t="s">
        <v>259</v>
      </c>
      <c r="L485" s="182" t="s">
        <v>946</v>
      </c>
      <c r="M485" s="190">
        <v>8135.73</v>
      </c>
      <c r="N485" s="190"/>
      <c r="O485" s="210"/>
      <c r="P485" s="192"/>
      <c r="Q485" s="189" t="s">
        <v>31</v>
      </c>
      <c r="R485" s="205">
        <v>43900</v>
      </c>
      <c r="S485" s="87" t="s">
        <v>945</v>
      </c>
      <c r="T485" s="6"/>
      <c r="U485" s="6"/>
      <c r="V485" s="6"/>
      <c r="W485" s="6"/>
      <c r="X485" s="6"/>
      <c r="Y485" s="6"/>
      <c r="Z485" s="6"/>
      <c r="AA485" s="6"/>
      <c r="AB485" s="6"/>
    </row>
    <row r="486" ht="18" customHeight="1" spans="2:28">
      <c r="B486" s="182" t="s">
        <v>948</v>
      </c>
      <c r="C486" s="165">
        <v>490799447</v>
      </c>
      <c r="D486" s="165" t="s">
        <v>949</v>
      </c>
      <c r="E486" s="165">
        <v>17187465031</v>
      </c>
      <c r="F486" s="165" t="s">
        <v>27</v>
      </c>
      <c r="G486" s="165">
        <v>1000</v>
      </c>
      <c r="H486" s="183">
        <v>18771691121</v>
      </c>
      <c r="I486" s="165" t="s">
        <v>258</v>
      </c>
      <c r="J486" s="199" t="s">
        <v>103</v>
      </c>
      <c r="K486" s="189" t="s">
        <v>259</v>
      </c>
      <c r="L486" s="182" t="s">
        <v>948</v>
      </c>
      <c r="M486" s="190">
        <v>9132.72</v>
      </c>
      <c r="N486" s="190"/>
      <c r="O486" s="210"/>
      <c r="P486" s="192"/>
      <c r="Q486" s="189" t="s">
        <v>31</v>
      </c>
      <c r="R486" s="205">
        <v>43900</v>
      </c>
      <c r="S486" s="87" t="s">
        <v>950</v>
      </c>
      <c r="T486" s="6"/>
      <c r="U486" s="6"/>
      <c r="V486" s="6"/>
      <c r="W486" s="6"/>
      <c r="X486" s="6"/>
      <c r="Y486" s="6"/>
      <c r="Z486" s="6"/>
      <c r="AA486" s="6"/>
      <c r="AB486" s="6"/>
    </row>
    <row r="487" ht="18" customHeight="1" spans="2:28">
      <c r="B487" s="182" t="s">
        <v>951</v>
      </c>
      <c r="C487" s="165">
        <v>130391043</v>
      </c>
      <c r="D487" s="165" t="s">
        <v>952</v>
      </c>
      <c r="E487" s="165">
        <v>17038924118</v>
      </c>
      <c r="F487" s="165" t="s">
        <v>27</v>
      </c>
      <c r="G487" s="165">
        <v>1000</v>
      </c>
      <c r="H487" s="183">
        <v>18771691121</v>
      </c>
      <c r="I487" s="165" t="s">
        <v>258</v>
      </c>
      <c r="J487" s="199" t="s">
        <v>103</v>
      </c>
      <c r="K487" s="189" t="s">
        <v>259</v>
      </c>
      <c r="L487" s="182" t="s">
        <v>951</v>
      </c>
      <c r="M487" s="190">
        <v>8833.49</v>
      </c>
      <c r="N487" s="190"/>
      <c r="O487" s="210"/>
      <c r="P487" s="192"/>
      <c r="Q487" s="189" t="s">
        <v>31</v>
      </c>
      <c r="R487" s="205">
        <v>43900</v>
      </c>
      <c r="S487" s="87" t="s">
        <v>953</v>
      </c>
      <c r="T487" s="6"/>
      <c r="U487" s="6"/>
      <c r="V487" s="6"/>
      <c r="W487" s="6"/>
      <c r="X487" s="6"/>
      <c r="Y487" s="6"/>
      <c r="Z487" s="6"/>
      <c r="AA487" s="6"/>
      <c r="AB487" s="6"/>
    </row>
    <row r="488" ht="18" customHeight="1" spans="2:28">
      <c r="B488" s="182" t="s">
        <v>954</v>
      </c>
      <c r="C488" s="168">
        <v>179571129</v>
      </c>
      <c r="D488" s="168" t="s">
        <v>955</v>
      </c>
      <c r="E488" s="165">
        <v>17192714824</v>
      </c>
      <c r="F488" s="165" t="s">
        <v>27</v>
      </c>
      <c r="G488" s="165">
        <v>1000</v>
      </c>
      <c r="H488" s="183">
        <v>15072125895</v>
      </c>
      <c r="I488" s="165" t="s">
        <v>680</v>
      </c>
      <c r="J488" s="199" t="s">
        <v>103</v>
      </c>
      <c r="K488" s="189" t="s">
        <v>681</v>
      </c>
      <c r="L488" s="182" t="s">
        <v>954</v>
      </c>
      <c r="M488" s="190">
        <v>5059.81</v>
      </c>
      <c r="N488" s="190"/>
      <c r="O488" s="200"/>
      <c r="P488" s="196"/>
      <c r="Q488" s="189" t="s">
        <v>31</v>
      </c>
      <c r="R488" s="179">
        <v>43913</v>
      </c>
      <c r="S488" s="87" t="s">
        <v>883</v>
      </c>
      <c r="T488" s="6"/>
      <c r="U488" s="6"/>
      <c r="V488" s="6"/>
      <c r="W488" s="6"/>
      <c r="X488" s="6"/>
      <c r="Y488" s="6"/>
      <c r="Z488" s="6"/>
      <c r="AA488" s="6"/>
      <c r="AB488" s="6"/>
    </row>
    <row r="489" ht="18" customHeight="1" spans="2:28">
      <c r="B489" s="182" t="s">
        <v>956</v>
      </c>
      <c r="C489" s="168">
        <v>587314749</v>
      </c>
      <c r="D489" s="168" t="s">
        <v>957</v>
      </c>
      <c r="E489" s="165">
        <v>17192714853</v>
      </c>
      <c r="F489" s="165" t="s">
        <v>27</v>
      </c>
      <c r="G489" s="165">
        <v>1000</v>
      </c>
      <c r="H489" s="183">
        <v>15072125895</v>
      </c>
      <c r="I489" s="165" t="s">
        <v>680</v>
      </c>
      <c r="J489" s="194" t="s">
        <v>285</v>
      </c>
      <c r="K489" s="189" t="s">
        <v>681</v>
      </c>
      <c r="L489" s="182" t="s">
        <v>956</v>
      </c>
      <c r="M489" s="190">
        <v>8039.97</v>
      </c>
      <c r="N489" s="190"/>
      <c r="O489" s="200"/>
      <c r="P489" s="196"/>
      <c r="Q489" s="214"/>
      <c r="R489" s="215"/>
      <c r="S489" s="87" t="s">
        <v>889</v>
      </c>
      <c r="T489" s="6"/>
      <c r="U489" s="6"/>
      <c r="V489" s="6"/>
      <c r="W489" s="6"/>
      <c r="X489" s="6"/>
      <c r="Y489" s="6"/>
      <c r="Z489" s="6"/>
      <c r="AA489" s="6"/>
      <c r="AB489" s="6"/>
    </row>
    <row r="490" ht="18" customHeight="1" spans="2:28">
      <c r="B490" s="184" t="s">
        <v>958</v>
      </c>
      <c r="C490" s="165">
        <v>574307312</v>
      </c>
      <c r="D490" s="165" t="s">
        <v>959</v>
      </c>
      <c r="E490" s="165">
        <v>16741725622</v>
      </c>
      <c r="F490" s="165" t="s">
        <v>27</v>
      </c>
      <c r="G490" s="165">
        <v>1000</v>
      </c>
      <c r="H490" s="183">
        <v>18771678907</v>
      </c>
      <c r="I490" s="165" t="s">
        <v>409</v>
      </c>
      <c r="J490" s="188" t="s">
        <v>109</v>
      </c>
      <c r="K490" s="189" t="s">
        <v>410</v>
      </c>
      <c r="L490" s="184" t="s">
        <v>958</v>
      </c>
      <c r="M490" s="190">
        <v>4966.47</v>
      </c>
      <c r="N490" s="190"/>
      <c r="O490" s="200"/>
      <c r="P490" s="196"/>
      <c r="Q490" s="189" t="s">
        <v>31</v>
      </c>
      <c r="R490" s="205">
        <v>43901</v>
      </c>
      <c r="S490" s="87" t="s">
        <v>883</v>
      </c>
      <c r="T490" s="6"/>
      <c r="U490" s="6"/>
      <c r="V490" s="6"/>
      <c r="W490" s="6"/>
      <c r="X490" s="6"/>
      <c r="Y490" s="6"/>
      <c r="Z490" s="6"/>
      <c r="AA490" s="6"/>
      <c r="AB490" s="6"/>
    </row>
    <row r="491" ht="18" customHeight="1" spans="2:28">
      <c r="B491" s="184" t="s">
        <v>960</v>
      </c>
      <c r="C491" s="165">
        <v>588646454</v>
      </c>
      <c r="D491" s="165" t="s">
        <v>961</v>
      </c>
      <c r="E491" s="165">
        <v>16741725607</v>
      </c>
      <c r="F491" s="165" t="s">
        <v>27</v>
      </c>
      <c r="G491" s="165">
        <v>1000</v>
      </c>
      <c r="H491" s="183">
        <v>18771678907</v>
      </c>
      <c r="I491" s="165" t="s">
        <v>409</v>
      </c>
      <c r="J491" s="188" t="s">
        <v>109</v>
      </c>
      <c r="K491" s="189" t="s">
        <v>410</v>
      </c>
      <c r="L491" s="184" t="s">
        <v>960</v>
      </c>
      <c r="M491" s="190">
        <v>4959.14</v>
      </c>
      <c r="N491" s="190"/>
      <c r="O491" s="200"/>
      <c r="P491" s="196"/>
      <c r="Q491" s="189" t="s">
        <v>31</v>
      </c>
      <c r="R491" s="205">
        <v>43899</v>
      </c>
      <c r="S491" s="87" t="s">
        <v>886</v>
      </c>
      <c r="T491" s="6"/>
      <c r="U491" s="6"/>
      <c r="V491" s="6"/>
      <c r="W491" s="6"/>
      <c r="X491" s="6"/>
      <c r="Y491" s="6"/>
      <c r="Z491" s="6"/>
      <c r="AA491" s="6"/>
      <c r="AB491" s="6"/>
    </row>
    <row r="492" ht="18" customHeight="1" spans="2:28">
      <c r="B492" s="184" t="s">
        <v>962</v>
      </c>
      <c r="C492" s="165">
        <v>258749863</v>
      </c>
      <c r="D492" s="165" t="s">
        <v>963</v>
      </c>
      <c r="E492" s="165">
        <v>16741725626</v>
      </c>
      <c r="F492" s="165" t="s">
        <v>27</v>
      </c>
      <c r="G492" s="165">
        <v>1000</v>
      </c>
      <c r="H492" s="183">
        <v>18771678907</v>
      </c>
      <c r="I492" s="165" t="s">
        <v>409</v>
      </c>
      <c r="J492" s="209" t="s">
        <v>29</v>
      </c>
      <c r="K492" s="189" t="s">
        <v>410</v>
      </c>
      <c r="L492" s="184" t="s">
        <v>962</v>
      </c>
      <c r="M492" s="190">
        <v>5276.71</v>
      </c>
      <c r="N492" s="190"/>
      <c r="O492" s="200"/>
      <c r="P492" s="196"/>
      <c r="Q492" s="189" t="s">
        <v>31</v>
      </c>
      <c r="R492" s="205">
        <v>43901</v>
      </c>
      <c r="S492" s="87" t="s">
        <v>883</v>
      </c>
      <c r="T492" s="6"/>
      <c r="U492" s="6"/>
      <c r="V492" s="6"/>
      <c r="W492" s="6"/>
      <c r="X492" s="6"/>
      <c r="Y492" s="6"/>
      <c r="Z492" s="6"/>
      <c r="AA492" s="6"/>
      <c r="AB492" s="6"/>
    </row>
    <row r="493" ht="18" customHeight="1" spans="2:28">
      <c r="B493" s="182" t="s">
        <v>964</v>
      </c>
      <c r="C493" s="168">
        <v>768975813</v>
      </c>
      <c r="D493" s="168" t="s">
        <v>965</v>
      </c>
      <c r="E493" s="165">
        <v>16741725284</v>
      </c>
      <c r="F493" s="165" t="s">
        <v>27</v>
      </c>
      <c r="G493" s="165">
        <v>1000</v>
      </c>
      <c r="H493" s="183">
        <v>13545445297</v>
      </c>
      <c r="I493" s="165" t="s">
        <v>313</v>
      </c>
      <c r="J493" s="209" t="s">
        <v>29</v>
      </c>
      <c r="K493" s="189" t="s">
        <v>314</v>
      </c>
      <c r="L493" s="182" t="s">
        <v>964</v>
      </c>
      <c r="M493" s="190">
        <v>7943.19</v>
      </c>
      <c r="N493" s="190"/>
      <c r="O493" s="200"/>
      <c r="P493" s="196"/>
      <c r="Q493" s="189" t="s">
        <v>31</v>
      </c>
      <c r="R493" s="205">
        <v>43899</v>
      </c>
      <c r="S493" s="87" t="s">
        <v>904</v>
      </c>
      <c r="T493" s="6"/>
      <c r="U493" s="6"/>
      <c r="V493" s="6"/>
      <c r="W493" s="6"/>
      <c r="X493" s="6"/>
      <c r="Y493" s="6"/>
      <c r="Z493" s="6"/>
      <c r="AA493" s="6"/>
      <c r="AB493" s="6"/>
    </row>
    <row r="494" ht="18" customHeight="1" spans="2:28">
      <c r="B494" s="182" t="s">
        <v>966</v>
      </c>
      <c r="C494" s="165">
        <v>202968372</v>
      </c>
      <c r="D494" s="165" t="s">
        <v>967</v>
      </c>
      <c r="E494" s="165">
        <v>16741725270</v>
      </c>
      <c r="F494" s="165" t="s">
        <v>27</v>
      </c>
      <c r="G494" s="165">
        <v>1000</v>
      </c>
      <c r="H494" s="183">
        <v>13545445297</v>
      </c>
      <c r="I494" s="165" t="s">
        <v>313</v>
      </c>
      <c r="J494" s="194" t="s">
        <v>285</v>
      </c>
      <c r="K494" s="189" t="s">
        <v>314</v>
      </c>
      <c r="L494" s="182" t="s">
        <v>966</v>
      </c>
      <c r="M494" s="190">
        <v>4957.89</v>
      </c>
      <c r="N494" s="190"/>
      <c r="O494" s="200"/>
      <c r="P494" s="196"/>
      <c r="Q494" s="189" t="s">
        <v>31</v>
      </c>
      <c r="R494" s="205">
        <v>43902</v>
      </c>
      <c r="S494" s="87" t="s">
        <v>968</v>
      </c>
      <c r="T494" s="6"/>
      <c r="U494" s="6"/>
      <c r="V494" s="6"/>
      <c r="W494" s="6"/>
      <c r="X494" s="6"/>
      <c r="Y494" s="6"/>
      <c r="Z494" s="6"/>
      <c r="AA494" s="6"/>
      <c r="AB494" s="6"/>
    </row>
    <row r="495" ht="18" customHeight="1" spans="2:28">
      <c r="B495" s="182" t="s">
        <v>969</v>
      </c>
      <c r="C495" s="165">
        <v>915979170</v>
      </c>
      <c r="D495" s="165" t="s">
        <v>970</v>
      </c>
      <c r="E495" s="165">
        <v>17136866793</v>
      </c>
      <c r="F495" s="165" t="s">
        <v>107</v>
      </c>
      <c r="G495" s="165">
        <v>1000</v>
      </c>
      <c r="H495" s="183">
        <v>13422075559</v>
      </c>
      <c r="I495" s="165" t="s">
        <v>971</v>
      </c>
      <c r="J495" s="211" t="s">
        <v>29</v>
      </c>
      <c r="K495" s="189" t="s">
        <v>568</v>
      </c>
      <c r="L495" s="182" t="s">
        <v>969</v>
      </c>
      <c r="M495" s="190">
        <v>4961.01</v>
      </c>
      <c r="N495" s="190"/>
      <c r="O495" s="200"/>
      <c r="P495" s="196"/>
      <c r="Q495" s="189" t="s">
        <v>31</v>
      </c>
      <c r="R495" s="205">
        <v>43910</v>
      </c>
      <c r="S495" s="87" t="s">
        <v>886</v>
      </c>
      <c r="T495" s="6"/>
      <c r="U495" s="6"/>
      <c r="V495" s="6"/>
      <c r="W495" s="6"/>
      <c r="X495" s="6"/>
      <c r="Y495" s="6"/>
      <c r="Z495" s="6"/>
      <c r="AA495" s="6"/>
      <c r="AB495" s="6"/>
    </row>
    <row r="496" ht="18" customHeight="1" spans="2:28">
      <c r="B496" s="182" t="s">
        <v>972</v>
      </c>
      <c r="C496" s="165">
        <v>399078587</v>
      </c>
      <c r="D496" s="165" t="s">
        <v>973</v>
      </c>
      <c r="E496" s="165">
        <v>17136866645</v>
      </c>
      <c r="F496" s="165" t="s">
        <v>107</v>
      </c>
      <c r="G496" s="165">
        <v>1000</v>
      </c>
      <c r="H496" s="183">
        <v>13632223538</v>
      </c>
      <c r="I496" s="165" t="s">
        <v>971</v>
      </c>
      <c r="J496" s="199" t="s">
        <v>103</v>
      </c>
      <c r="K496" s="189" t="s">
        <v>568</v>
      </c>
      <c r="L496" s="182" t="s">
        <v>972</v>
      </c>
      <c r="M496" s="190">
        <v>5248.99</v>
      </c>
      <c r="N496" s="190"/>
      <c r="O496" s="200"/>
      <c r="P496" s="196"/>
      <c r="Q496" s="189" t="s">
        <v>31</v>
      </c>
      <c r="R496" s="205">
        <v>43911</v>
      </c>
      <c r="S496" s="87" t="s">
        <v>886</v>
      </c>
      <c r="T496" s="6"/>
      <c r="U496" s="6"/>
      <c r="V496" s="6"/>
      <c r="W496" s="6"/>
      <c r="X496" s="6"/>
      <c r="Y496" s="6"/>
      <c r="Z496" s="6"/>
      <c r="AA496" s="6"/>
      <c r="AB496" s="6"/>
    </row>
    <row r="497" ht="18" customHeight="1" spans="2:28">
      <c r="B497" s="164" t="s">
        <v>974</v>
      </c>
      <c r="C497" s="165">
        <v>331270480</v>
      </c>
      <c r="D497" s="165" t="s">
        <v>975</v>
      </c>
      <c r="E497" s="165">
        <v>17192715414</v>
      </c>
      <c r="F497" s="165" t="s">
        <v>27</v>
      </c>
      <c r="G497" s="165">
        <v>1000</v>
      </c>
      <c r="H497" s="165">
        <v>18672882330</v>
      </c>
      <c r="I497" s="165" t="s">
        <v>361</v>
      </c>
      <c r="J497" s="174" t="s">
        <v>109</v>
      </c>
      <c r="K497" s="168" t="s">
        <v>362</v>
      </c>
      <c r="L497" s="164" t="s">
        <v>974</v>
      </c>
      <c r="M497" s="190">
        <v>7940.12</v>
      </c>
      <c r="N497" s="190"/>
      <c r="O497" s="191"/>
      <c r="P497" s="192"/>
      <c r="Q497" s="189" t="s">
        <v>31</v>
      </c>
      <c r="R497" s="205">
        <v>43912</v>
      </c>
      <c r="S497" s="87" t="s">
        <v>976</v>
      </c>
      <c r="T497" s="6"/>
      <c r="U497" s="6"/>
      <c r="V497" s="6"/>
      <c r="W497" s="6"/>
      <c r="X497" s="6"/>
      <c r="Y497" s="6"/>
      <c r="Z497" s="6"/>
      <c r="AA497" s="6"/>
      <c r="AB497" s="6"/>
    </row>
    <row r="498" ht="18" customHeight="1" spans="2:28">
      <c r="B498" s="181" t="s">
        <v>25</v>
      </c>
      <c r="C498" s="165">
        <v>873188732</v>
      </c>
      <c r="D498" s="165" t="s">
        <v>26</v>
      </c>
      <c r="E498" s="165">
        <v>16741725723</v>
      </c>
      <c r="F498" s="165" t="s">
        <v>27</v>
      </c>
      <c r="G498" s="165">
        <v>1000</v>
      </c>
      <c r="H498" s="165">
        <v>19172865290</v>
      </c>
      <c r="I498" s="165" t="s">
        <v>28</v>
      </c>
      <c r="J498" s="177" t="s">
        <v>29</v>
      </c>
      <c r="K498" s="168" t="s">
        <v>30</v>
      </c>
      <c r="L498" s="181" t="s">
        <v>25</v>
      </c>
      <c r="M498" s="169">
        <v>5061.17</v>
      </c>
      <c r="N498" s="169"/>
      <c r="O498" s="187"/>
      <c r="P498" s="187"/>
      <c r="Q498" s="189" t="s">
        <v>31</v>
      </c>
      <c r="R498" s="205">
        <v>43900</v>
      </c>
      <c r="S498" s="8" t="s">
        <v>1689</v>
      </c>
      <c r="T498" s="6"/>
      <c r="U498" s="6"/>
      <c r="V498" s="6"/>
      <c r="W498" s="6"/>
      <c r="X498" s="6"/>
      <c r="Y498" s="6"/>
      <c r="Z498" s="6"/>
      <c r="AA498" s="6"/>
      <c r="AB498" s="6"/>
    </row>
    <row r="499" ht="18" customHeight="1" spans="2:28">
      <c r="B499" s="181" t="s">
        <v>33</v>
      </c>
      <c r="C499" s="165">
        <v>117413929</v>
      </c>
      <c r="D499" s="165" t="s">
        <v>34</v>
      </c>
      <c r="E499" s="165">
        <v>16741725704</v>
      </c>
      <c r="F499" s="165" t="s">
        <v>27</v>
      </c>
      <c r="G499" s="165">
        <v>1000</v>
      </c>
      <c r="H499" s="165">
        <v>19172865290</v>
      </c>
      <c r="I499" s="165" t="s">
        <v>28</v>
      </c>
      <c r="J499" s="177" t="s">
        <v>29</v>
      </c>
      <c r="K499" s="168" t="s">
        <v>30</v>
      </c>
      <c r="L499" s="181" t="s">
        <v>33</v>
      </c>
      <c r="M499" s="169">
        <v>5751.68</v>
      </c>
      <c r="N499" s="169"/>
      <c r="O499" s="187"/>
      <c r="P499" s="187"/>
      <c r="Q499" s="189" t="s">
        <v>31</v>
      </c>
      <c r="R499" s="205">
        <v>43900</v>
      </c>
      <c r="S499" s="8" t="s">
        <v>1689</v>
      </c>
      <c r="T499" s="6"/>
      <c r="U499" s="6"/>
      <c r="V499" s="6"/>
      <c r="W499" s="6"/>
      <c r="X499" s="6"/>
      <c r="Y499" s="6"/>
      <c r="Z499" s="6"/>
      <c r="AA499" s="6"/>
      <c r="AB499" s="6"/>
    </row>
    <row r="500" ht="18" customHeight="1" spans="2:28">
      <c r="B500" s="181" t="s">
        <v>35</v>
      </c>
      <c r="C500" s="165">
        <v>988774831</v>
      </c>
      <c r="D500" s="165" t="s">
        <v>36</v>
      </c>
      <c r="E500" s="165">
        <v>16741725724</v>
      </c>
      <c r="F500" s="165" t="s">
        <v>27</v>
      </c>
      <c r="G500" s="165">
        <v>1000</v>
      </c>
      <c r="H500" s="165">
        <v>19172865290</v>
      </c>
      <c r="I500" s="165" t="s">
        <v>28</v>
      </c>
      <c r="J500" s="177" t="s">
        <v>29</v>
      </c>
      <c r="K500" s="168" t="s">
        <v>30</v>
      </c>
      <c r="L500" s="181" t="s">
        <v>35</v>
      </c>
      <c r="M500" s="169">
        <v>6542.3</v>
      </c>
      <c r="N500" s="169"/>
      <c r="O500" s="187"/>
      <c r="P500" s="187"/>
      <c r="Q500" s="189" t="s">
        <v>31</v>
      </c>
      <c r="R500" s="205">
        <v>43900</v>
      </c>
      <c r="S500" s="8" t="s">
        <v>1689</v>
      </c>
      <c r="T500" s="6"/>
      <c r="U500" s="6"/>
      <c r="V500" s="6"/>
      <c r="W500" s="6"/>
      <c r="X500" s="6"/>
      <c r="Y500" s="6"/>
      <c r="Z500" s="6"/>
      <c r="AA500" s="6"/>
      <c r="AB500" s="6"/>
    </row>
    <row r="501" ht="18" customHeight="1" spans="2:28">
      <c r="B501" s="181" t="s">
        <v>37</v>
      </c>
      <c r="C501" s="165">
        <v>317719885</v>
      </c>
      <c r="D501" s="165" t="s">
        <v>38</v>
      </c>
      <c r="E501" s="165">
        <v>16741725732</v>
      </c>
      <c r="F501" s="165" t="s">
        <v>27</v>
      </c>
      <c r="G501" s="165">
        <v>1000</v>
      </c>
      <c r="H501" s="165">
        <v>19172865290</v>
      </c>
      <c r="I501" s="165" t="s">
        <v>28</v>
      </c>
      <c r="J501" s="177" t="s">
        <v>29</v>
      </c>
      <c r="K501" s="168" t="s">
        <v>30</v>
      </c>
      <c r="L501" s="181" t="s">
        <v>37</v>
      </c>
      <c r="M501" s="169">
        <v>4961.42</v>
      </c>
      <c r="N501" s="169"/>
      <c r="O501" s="187"/>
      <c r="P501" s="187"/>
      <c r="Q501" s="189" t="s">
        <v>31</v>
      </c>
      <c r="R501" s="205">
        <v>43900</v>
      </c>
      <c r="S501" s="8" t="s">
        <v>1689</v>
      </c>
      <c r="T501" s="6"/>
      <c r="U501" s="6"/>
      <c r="V501" s="6"/>
      <c r="W501" s="6"/>
      <c r="X501" s="6"/>
      <c r="Y501" s="6"/>
      <c r="Z501" s="6"/>
      <c r="AA501" s="6"/>
      <c r="AB501" s="6"/>
    </row>
    <row r="502" ht="18" customHeight="1" spans="2:28">
      <c r="B502" s="181" t="s">
        <v>41</v>
      </c>
      <c r="C502" s="165">
        <v>806416294</v>
      </c>
      <c r="D502" s="165" t="s">
        <v>42</v>
      </c>
      <c r="E502" s="165">
        <v>16741725662</v>
      </c>
      <c r="F502" s="165" t="s">
        <v>27</v>
      </c>
      <c r="G502" s="165">
        <v>1000</v>
      </c>
      <c r="H502" s="165">
        <v>19172865290</v>
      </c>
      <c r="I502" s="165" t="s">
        <v>28</v>
      </c>
      <c r="J502" s="177" t="s">
        <v>29</v>
      </c>
      <c r="K502" s="168" t="s">
        <v>30</v>
      </c>
      <c r="L502" s="181" t="s">
        <v>41</v>
      </c>
      <c r="M502" s="169">
        <v>5060.12</v>
      </c>
      <c r="N502" s="169"/>
      <c r="O502" s="187"/>
      <c r="P502" s="187"/>
      <c r="Q502" s="189" t="s">
        <v>31</v>
      </c>
      <c r="R502" s="205">
        <v>43900</v>
      </c>
      <c r="S502" s="8" t="s">
        <v>1689</v>
      </c>
      <c r="T502" s="6"/>
      <c r="U502" s="6"/>
      <c r="V502" s="6"/>
      <c r="W502" s="6"/>
      <c r="X502" s="6"/>
      <c r="Y502" s="6"/>
      <c r="Z502" s="6"/>
      <c r="AA502" s="6"/>
      <c r="AB502" s="6"/>
    </row>
    <row r="503" ht="18" customHeight="1" spans="2:28">
      <c r="B503" s="181" t="s">
        <v>53</v>
      </c>
      <c r="C503" s="165">
        <v>298287973</v>
      </c>
      <c r="D503" s="165" t="s">
        <v>54</v>
      </c>
      <c r="E503" s="165">
        <v>16741725705</v>
      </c>
      <c r="F503" s="165" t="s">
        <v>27</v>
      </c>
      <c r="G503" s="165">
        <v>1000</v>
      </c>
      <c r="H503" s="165">
        <v>19172865290</v>
      </c>
      <c r="I503" s="165" t="s">
        <v>28</v>
      </c>
      <c r="J503" s="177" t="s">
        <v>29</v>
      </c>
      <c r="K503" s="168" t="s">
        <v>30</v>
      </c>
      <c r="L503" s="181" t="s">
        <v>53</v>
      </c>
      <c r="M503" s="169">
        <v>5064.73</v>
      </c>
      <c r="N503" s="169"/>
      <c r="O503" s="187"/>
      <c r="P503" s="187"/>
      <c r="Q503" s="189" t="s">
        <v>31</v>
      </c>
      <c r="R503" s="205">
        <v>43900</v>
      </c>
      <c r="S503" s="8" t="s">
        <v>1689</v>
      </c>
      <c r="T503" s="6"/>
      <c r="U503" s="6"/>
      <c r="V503" s="6"/>
      <c r="W503" s="6"/>
      <c r="X503" s="6"/>
      <c r="Y503" s="6"/>
      <c r="Z503" s="6"/>
      <c r="AA503" s="6"/>
      <c r="AB503" s="6"/>
    </row>
    <row r="504" ht="18" customHeight="1" spans="2:28">
      <c r="B504" s="181" t="s">
        <v>95</v>
      </c>
      <c r="C504" s="165">
        <v>920180665</v>
      </c>
      <c r="D504" s="165" t="s">
        <v>96</v>
      </c>
      <c r="E504" s="165">
        <v>16741725734</v>
      </c>
      <c r="F504" s="165" t="s">
        <v>27</v>
      </c>
      <c r="G504" s="165">
        <v>1000</v>
      </c>
      <c r="H504" s="165">
        <v>19172865290</v>
      </c>
      <c r="I504" s="165" t="s">
        <v>28</v>
      </c>
      <c r="J504" s="177" t="s">
        <v>29</v>
      </c>
      <c r="K504" s="168" t="s">
        <v>30</v>
      </c>
      <c r="L504" s="181" t="s">
        <v>95</v>
      </c>
      <c r="M504" s="169">
        <v>4958.73</v>
      </c>
      <c r="N504" s="169"/>
      <c r="O504" s="187"/>
      <c r="P504" s="187"/>
      <c r="Q504" s="189" t="s">
        <v>31</v>
      </c>
      <c r="R504" s="205">
        <v>43900</v>
      </c>
      <c r="S504" s="8" t="s">
        <v>1689</v>
      </c>
      <c r="T504" s="6"/>
      <c r="U504" s="6"/>
      <c r="V504" s="6"/>
      <c r="W504" s="6"/>
      <c r="X504" s="6"/>
      <c r="Y504" s="6"/>
      <c r="Z504" s="6"/>
      <c r="AA504" s="6"/>
      <c r="AB504" s="6"/>
    </row>
    <row r="505" s="1" customFormat="1" ht="18" customHeight="1" spans="2:27">
      <c r="B505" s="206" t="s">
        <v>97</v>
      </c>
      <c r="C505" s="207">
        <v>130649544</v>
      </c>
      <c r="D505" s="207" t="s">
        <v>98</v>
      </c>
      <c r="E505" s="207">
        <v>16741725735</v>
      </c>
      <c r="F505" s="207" t="s">
        <v>27</v>
      </c>
      <c r="G505" s="165">
        <v>1000</v>
      </c>
      <c r="H505" s="207">
        <v>19172865290</v>
      </c>
      <c r="I505" s="207" t="s">
        <v>28</v>
      </c>
      <c r="J505" s="212" t="s">
        <v>29</v>
      </c>
      <c r="K505" s="213" t="s">
        <v>30</v>
      </c>
      <c r="L505" s="206" t="s">
        <v>97</v>
      </c>
      <c r="M505" s="169">
        <v>5159.21</v>
      </c>
      <c r="N505" s="169"/>
      <c r="O505" s="187"/>
      <c r="P505" s="187"/>
      <c r="Q505" s="189" t="s">
        <v>31</v>
      </c>
      <c r="R505" s="205">
        <v>43900</v>
      </c>
      <c r="S505" s="8" t="s">
        <v>1689</v>
      </c>
      <c r="T505" s="6"/>
      <c r="U505" s="6"/>
      <c r="V505" s="6"/>
      <c r="W505" s="6"/>
      <c r="X505" s="6"/>
      <c r="Y505" s="6"/>
      <c r="Z505" s="6"/>
      <c r="AA505" s="6"/>
    </row>
    <row r="506" s="1" customFormat="1" ht="18" customHeight="1" spans="2:27">
      <c r="B506" s="206" t="s">
        <v>39</v>
      </c>
      <c r="C506" s="207">
        <v>229390855</v>
      </c>
      <c r="D506" s="207" t="s">
        <v>40</v>
      </c>
      <c r="E506" s="207">
        <v>16741725661</v>
      </c>
      <c r="F506" s="207" t="s">
        <v>27</v>
      </c>
      <c r="G506" s="165">
        <v>1000</v>
      </c>
      <c r="H506" s="207">
        <v>19172865290</v>
      </c>
      <c r="I506" s="207" t="s">
        <v>28</v>
      </c>
      <c r="J506" s="212" t="s">
        <v>29</v>
      </c>
      <c r="K506" s="213" t="s">
        <v>30</v>
      </c>
      <c r="L506" s="206" t="s">
        <v>39</v>
      </c>
      <c r="M506" s="169">
        <v>5065.37</v>
      </c>
      <c r="N506" s="169">
        <v>0</v>
      </c>
      <c r="O506" s="187"/>
      <c r="P506" s="187"/>
      <c r="Q506" s="189" t="s">
        <v>31</v>
      </c>
      <c r="R506" s="205">
        <v>43900</v>
      </c>
      <c r="S506" s="8" t="s">
        <v>1845</v>
      </c>
      <c r="T506" s="6"/>
      <c r="U506" s="6"/>
      <c r="V506" s="6"/>
      <c r="W506" s="6"/>
      <c r="X506" s="6"/>
      <c r="Y506" s="6"/>
      <c r="Z506" s="6"/>
      <c r="AA506" s="6"/>
    </row>
    <row r="507" s="1" customFormat="1" ht="18" customHeight="1" spans="2:27">
      <c r="B507" s="206" t="s">
        <v>43</v>
      </c>
      <c r="C507" s="207">
        <v>411718290</v>
      </c>
      <c r="D507" s="207" t="s">
        <v>44</v>
      </c>
      <c r="E507" s="207">
        <v>16741725663</v>
      </c>
      <c r="F507" s="207" t="s">
        <v>27</v>
      </c>
      <c r="G507" s="165">
        <v>1000</v>
      </c>
      <c r="H507" s="207">
        <v>19172865290</v>
      </c>
      <c r="I507" s="207" t="s">
        <v>28</v>
      </c>
      <c r="J507" s="212" t="s">
        <v>29</v>
      </c>
      <c r="K507" s="213" t="s">
        <v>30</v>
      </c>
      <c r="L507" s="206" t="s">
        <v>43</v>
      </c>
      <c r="M507" s="169">
        <v>5066.21</v>
      </c>
      <c r="N507" s="169">
        <v>0</v>
      </c>
      <c r="O507" s="187"/>
      <c r="P507" s="187"/>
      <c r="Q507" s="189" t="s">
        <v>31</v>
      </c>
      <c r="R507" s="205">
        <v>43900</v>
      </c>
      <c r="S507" s="8" t="s">
        <v>1845</v>
      </c>
      <c r="T507" s="6"/>
      <c r="U507" s="6"/>
      <c r="V507" s="6"/>
      <c r="W507" s="6"/>
      <c r="X507" s="6"/>
      <c r="Y507" s="6"/>
      <c r="Z507" s="6"/>
      <c r="AA507" s="6"/>
    </row>
    <row r="508" s="1" customFormat="1" ht="18" customHeight="1" spans="2:27">
      <c r="B508" s="206" t="s">
        <v>55</v>
      </c>
      <c r="C508" s="207">
        <v>114228664</v>
      </c>
      <c r="D508" s="207" t="s">
        <v>56</v>
      </c>
      <c r="E508" s="207">
        <v>16741725706</v>
      </c>
      <c r="F508" s="207" t="s">
        <v>27</v>
      </c>
      <c r="G508" s="165">
        <v>1000</v>
      </c>
      <c r="H508" s="207">
        <v>19172865290</v>
      </c>
      <c r="I508" s="207" t="s">
        <v>28</v>
      </c>
      <c r="J508" s="212" t="s">
        <v>29</v>
      </c>
      <c r="K508" s="213" t="s">
        <v>30</v>
      </c>
      <c r="L508" s="206" t="s">
        <v>55</v>
      </c>
      <c r="M508" s="169">
        <v>5065.71</v>
      </c>
      <c r="N508" s="169">
        <v>0</v>
      </c>
      <c r="O508" s="187"/>
      <c r="P508" s="187"/>
      <c r="Q508" s="189" t="s">
        <v>31</v>
      </c>
      <c r="R508" s="205">
        <v>43900</v>
      </c>
      <c r="S508" s="8" t="s">
        <v>1845</v>
      </c>
      <c r="T508" s="6"/>
      <c r="U508" s="6"/>
      <c r="V508" s="6"/>
      <c r="W508" s="6"/>
      <c r="X508" s="6"/>
      <c r="Y508" s="6"/>
      <c r="Z508" s="6"/>
      <c r="AA508" s="6"/>
    </row>
    <row r="509" s="1" customFormat="1" ht="18" customHeight="1" spans="2:27">
      <c r="B509" s="206" t="s">
        <v>63</v>
      </c>
      <c r="C509" s="207">
        <v>222513396</v>
      </c>
      <c r="D509" s="207" t="s">
        <v>64</v>
      </c>
      <c r="E509" s="207">
        <v>16741725710</v>
      </c>
      <c r="F509" s="207" t="s">
        <v>27</v>
      </c>
      <c r="G509" s="165">
        <v>1000</v>
      </c>
      <c r="H509" s="207">
        <v>19172865290</v>
      </c>
      <c r="I509" s="207" t="s">
        <v>28</v>
      </c>
      <c r="J509" s="212" t="s">
        <v>29</v>
      </c>
      <c r="K509" s="213" t="s">
        <v>30</v>
      </c>
      <c r="L509" s="206" t="s">
        <v>63</v>
      </c>
      <c r="M509" s="169">
        <v>5067.78</v>
      </c>
      <c r="N509" s="169">
        <v>0</v>
      </c>
      <c r="O509" s="187"/>
      <c r="P509" s="187"/>
      <c r="Q509" s="189" t="s">
        <v>31</v>
      </c>
      <c r="R509" s="205">
        <v>43900</v>
      </c>
      <c r="S509" s="8" t="s">
        <v>1845</v>
      </c>
      <c r="T509" s="6"/>
      <c r="U509" s="6"/>
      <c r="V509" s="6"/>
      <c r="W509" s="6"/>
      <c r="X509" s="6"/>
      <c r="Y509" s="6"/>
      <c r="Z509" s="6"/>
      <c r="AA509" s="6"/>
    </row>
    <row r="510" s="1" customFormat="1" ht="18" customHeight="1" spans="2:27">
      <c r="B510" s="206" t="s">
        <v>67</v>
      </c>
      <c r="C510" s="207">
        <v>873203512</v>
      </c>
      <c r="D510" s="207" t="s">
        <v>68</v>
      </c>
      <c r="E510" s="207">
        <v>16741725712</v>
      </c>
      <c r="F510" s="207" t="s">
        <v>27</v>
      </c>
      <c r="G510" s="165">
        <v>1000</v>
      </c>
      <c r="H510" s="207">
        <v>19172865290</v>
      </c>
      <c r="I510" s="207" t="s">
        <v>28</v>
      </c>
      <c r="J510" s="212" t="s">
        <v>29</v>
      </c>
      <c r="K510" s="213" t="s">
        <v>30</v>
      </c>
      <c r="L510" s="206" t="s">
        <v>67</v>
      </c>
      <c r="M510" s="169">
        <v>5065.87</v>
      </c>
      <c r="N510" s="169">
        <v>0</v>
      </c>
      <c r="O510" s="187"/>
      <c r="P510" s="187"/>
      <c r="Q510" s="189" t="s">
        <v>31</v>
      </c>
      <c r="R510" s="205">
        <v>43900</v>
      </c>
      <c r="S510" s="8" t="s">
        <v>1845</v>
      </c>
      <c r="T510" s="6"/>
      <c r="U510" s="6"/>
      <c r="V510" s="6"/>
      <c r="W510" s="6"/>
      <c r="X510" s="6"/>
      <c r="Y510" s="6"/>
      <c r="Z510" s="6"/>
      <c r="AA510" s="6"/>
    </row>
    <row r="511" s="1" customFormat="1" ht="18" customHeight="1" spans="2:27">
      <c r="B511" s="206" t="s">
        <v>79</v>
      </c>
      <c r="C511" s="207">
        <v>400510118</v>
      </c>
      <c r="D511" s="207" t="s">
        <v>80</v>
      </c>
      <c r="E511" s="207">
        <v>16741725718</v>
      </c>
      <c r="F511" s="207" t="s">
        <v>27</v>
      </c>
      <c r="G511" s="165">
        <v>1000</v>
      </c>
      <c r="H511" s="207">
        <v>19172865290</v>
      </c>
      <c r="I511" s="207" t="s">
        <v>28</v>
      </c>
      <c r="J511" s="212" t="s">
        <v>29</v>
      </c>
      <c r="K511" s="213" t="s">
        <v>30</v>
      </c>
      <c r="L511" s="206" t="s">
        <v>79</v>
      </c>
      <c r="M511" s="169">
        <v>4966.4</v>
      </c>
      <c r="N511" s="169">
        <v>0</v>
      </c>
      <c r="O511" s="187"/>
      <c r="P511" s="187"/>
      <c r="Q511" s="189" t="s">
        <v>31</v>
      </c>
      <c r="R511" s="205">
        <v>43900</v>
      </c>
      <c r="S511" s="8" t="s">
        <v>1845</v>
      </c>
      <c r="T511" s="6"/>
      <c r="U511" s="6"/>
      <c r="V511" s="6"/>
      <c r="W511" s="6"/>
      <c r="X511" s="6"/>
      <c r="Y511" s="6"/>
      <c r="Z511" s="6"/>
      <c r="AA511" s="6"/>
    </row>
    <row r="512" s="1" customFormat="1" ht="18" customHeight="1" spans="2:27">
      <c r="B512" s="206" t="s">
        <v>45</v>
      </c>
      <c r="C512" s="207">
        <v>298391875</v>
      </c>
      <c r="D512" s="207" t="s">
        <v>46</v>
      </c>
      <c r="E512" s="207">
        <v>16741725664</v>
      </c>
      <c r="F512" s="207" t="s">
        <v>27</v>
      </c>
      <c r="G512" s="165">
        <v>1000</v>
      </c>
      <c r="H512" s="207">
        <v>19172865290</v>
      </c>
      <c r="I512" s="207" t="s">
        <v>28</v>
      </c>
      <c r="J512" s="212" t="s">
        <v>29</v>
      </c>
      <c r="K512" s="213" t="s">
        <v>30</v>
      </c>
      <c r="L512" s="206" t="s">
        <v>45</v>
      </c>
      <c r="M512" s="169">
        <v>5066.45</v>
      </c>
      <c r="N512" s="169">
        <v>0</v>
      </c>
      <c r="O512" s="187"/>
      <c r="P512" s="187"/>
      <c r="Q512" s="189" t="s">
        <v>31</v>
      </c>
      <c r="R512" s="205">
        <v>43900</v>
      </c>
      <c r="S512" s="8" t="s">
        <v>1845</v>
      </c>
      <c r="T512" s="6"/>
      <c r="U512" s="6"/>
      <c r="V512" s="6"/>
      <c r="W512" s="6"/>
      <c r="X512" s="6"/>
      <c r="Y512" s="6"/>
      <c r="Z512" s="6"/>
      <c r="AA512" s="6"/>
    </row>
    <row r="513" s="1" customFormat="1" ht="18" customHeight="1" spans="2:27">
      <c r="B513" s="206" t="s">
        <v>47</v>
      </c>
      <c r="C513" s="207">
        <v>873501608</v>
      </c>
      <c r="D513" s="207" t="s">
        <v>48</v>
      </c>
      <c r="E513" s="207">
        <v>16741725699</v>
      </c>
      <c r="F513" s="207" t="s">
        <v>27</v>
      </c>
      <c r="G513" s="165">
        <v>1000</v>
      </c>
      <c r="H513" s="207">
        <v>19172865290</v>
      </c>
      <c r="I513" s="207" t="s">
        <v>28</v>
      </c>
      <c r="J513" s="212" t="s">
        <v>29</v>
      </c>
      <c r="K513" s="213" t="s">
        <v>30</v>
      </c>
      <c r="L513" s="206" t="s">
        <v>47</v>
      </c>
      <c r="M513" s="169">
        <v>4765.13</v>
      </c>
      <c r="N513" s="169">
        <v>0</v>
      </c>
      <c r="O513" s="187"/>
      <c r="P513" s="187"/>
      <c r="Q513" s="189" t="s">
        <v>31</v>
      </c>
      <c r="R513" s="205">
        <v>43900</v>
      </c>
      <c r="S513" s="8" t="s">
        <v>1845</v>
      </c>
      <c r="T513" s="6"/>
      <c r="U513" s="6"/>
      <c r="V513" s="6"/>
      <c r="W513" s="6"/>
      <c r="X513" s="6"/>
      <c r="Y513" s="6"/>
      <c r="Z513" s="6"/>
      <c r="AA513" s="6"/>
    </row>
    <row r="514" s="1" customFormat="1" ht="18" customHeight="1" spans="2:27">
      <c r="B514" s="206" t="s">
        <v>49</v>
      </c>
      <c r="C514" s="207">
        <v>500975505</v>
      </c>
      <c r="D514" s="207" t="s">
        <v>50</v>
      </c>
      <c r="E514" s="207">
        <v>16741725701</v>
      </c>
      <c r="F514" s="207" t="s">
        <v>27</v>
      </c>
      <c r="G514" s="165">
        <v>1000</v>
      </c>
      <c r="H514" s="207">
        <v>19172865290</v>
      </c>
      <c r="I514" s="207" t="s">
        <v>28</v>
      </c>
      <c r="J514" s="212" t="s">
        <v>29</v>
      </c>
      <c r="K514" s="213" t="s">
        <v>30</v>
      </c>
      <c r="L514" s="206" t="s">
        <v>49</v>
      </c>
      <c r="M514" s="169">
        <v>5067.73</v>
      </c>
      <c r="N514" s="169">
        <v>0</v>
      </c>
      <c r="O514" s="187"/>
      <c r="P514" s="187"/>
      <c r="Q514" s="189" t="s">
        <v>31</v>
      </c>
      <c r="R514" s="205">
        <v>43900</v>
      </c>
      <c r="S514" s="8" t="s">
        <v>1845</v>
      </c>
      <c r="T514" s="6"/>
      <c r="U514" s="6"/>
      <c r="V514" s="6"/>
      <c r="W514" s="6"/>
      <c r="X514" s="6"/>
      <c r="Y514" s="6"/>
      <c r="Z514" s="6"/>
      <c r="AA514" s="6"/>
    </row>
    <row r="515" s="1" customFormat="1" ht="18" customHeight="1" spans="2:27">
      <c r="B515" s="206" t="s">
        <v>59</v>
      </c>
      <c r="C515" s="207">
        <v>425369820</v>
      </c>
      <c r="D515" s="207" t="s">
        <v>60</v>
      </c>
      <c r="E515" s="207">
        <v>16741725708</v>
      </c>
      <c r="F515" s="207" t="s">
        <v>27</v>
      </c>
      <c r="G515" s="165">
        <v>1000</v>
      </c>
      <c r="H515" s="207">
        <v>19172865290</v>
      </c>
      <c r="I515" s="207" t="s">
        <v>28</v>
      </c>
      <c r="J515" s="212" t="s">
        <v>29</v>
      </c>
      <c r="K515" s="213" t="s">
        <v>30</v>
      </c>
      <c r="L515" s="206" t="s">
        <v>59</v>
      </c>
      <c r="M515" s="169">
        <v>5067.26</v>
      </c>
      <c r="N515" s="169">
        <v>0</v>
      </c>
      <c r="O515" s="187"/>
      <c r="P515" s="187"/>
      <c r="Q515" s="189" t="s">
        <v>31</v>
      </c>
      <c r="R515" s="205">
        <v>43900</v>
      </c>
      <c r="S515" s="8" t="s">
        <v>1845</v>
      </c>
      <c r="T515" s="6"/>
      <c r="U515" s="6"/>
      <c r="V515" s="6"/>
      <c r="W515" s="6"/>
      <c r="X515" s="6"/>
      <c r="Y515" s="6"/>
      <c r="Z515" s="6"/>
      <c r="AA515" s="6"/>
    </row>
    <row r="516" s="1" customFormat="1" ht="18" customHeight="1" spans="2:27">
      <c r="B516" s="206" t="s">
        <v>65</v>
      </c>
      <c r="C516" s="207">
        <v>739797100</v>
      </c>
      <c r="D516" s="207" t="s">
        <v>66</v>
      </c>
      <c r="E516" s="207">
        <v>16741725711</v>
      </c>
      <c r="F516" s="207" t="s">
        <v>27</v>
      </c>
      <c r="G516" s="165">
        <v>1000</v>
      </c>
      <c r="H516" s="207">
        <v>19172865290</v>
      </c>
      <c r="I516" s="207" t="s">
        <v>28</v>
      </c>
      <c r="J516" s="212" t="s">
        <v>29</v>
      </c>
      <c r="K516" s="213" t="s">
        <v>30</v>
      </c>
      <c r="L516" s="206" t="s">
        <v>65</v>
      </c>
      <c r="M516" s="169">
        <v>4768.69</v>
      </c>
      <c r="N516" s="169">
        <v>0</v>
      </c>
      <c r="O516" s="187"/>
      <c r="P516" s="187"/>
      <c r="Q516" s="189" t="s">
        <v>31</v>
      </c>
      <c r="R516" s="205">
        <v>43900</v>
      </c>
      <c r="S516" s="8" t="s">
        <v>1845</v>
      </c>
      <c r="T516" s="6"/>
      <c r="U516" s="6"/>
      <c r="V516" s="6"/>
      <c r="W516" s="6"/>
      <c r="X516" s="6"/>
      <c r="Y516" s="6"/>
      <c r="Z516" s="6"/>
      <c r="AA516" s="6"/>
    </row>
    <row r="517" s="1" customFormat="1" ht="18" customHeight="1" spans="2:27">
      <c r="B517" s="206" t="s">
        <v>69</v>
      </c>
      <c r="C517" s="207">
        <v>936895374</v>
      </c>
      <c r="D517" s="207" t="s">
        <v>70</v>
      </c>
      <c r="E517" s="207">
        <v>16741725713</v>
      </c>
      <c r="F517" s="207" t="s">
        <v>27</v>
      </c>
      <c r="G517" s="165">
        <v>1000</v>
      </c>
      <c r="H517" s="207">
        <v>19172865290</v>
      </c>
      <c r="I517" s="207" t="s">
        <v>28</v>
      </c>
      <c r="J517" s="212" t="s">
        <v>29</v>
      </c>
      <c r="K517" s="213" t="s">
        <v>30</v>
      </c>
      <c r="L517" s="206" t="s">
        <v>69</v>
      </c>
      <c r="M517" s="169">
        <v>4967.11</v>
      </c>
      <c r="N517" s="169">
        <v>0</v>
      </c>
      <c r="O517" s="187"/>
      <c r="P517" s="187"/>
      <c r="Q517" s="189" t="s">
        <v>31</v>
      </c>
      <c r="R517" s="205">
        <v>43900</v>
      </c>
      <c r="S517" s="8" t="s">
        <v>1845</v>
      </c>
      <c r="T517" s="6"/>
      <c r="U517" s="6"/>
      <c r="V517" s="6"/>
      <c r="W517" s="6"/>
      <c r="X517" s="6"/>
      <c r="Y517" s="6"/>
      <c r="Z517" s="6"/>
      <c r="AA517" s="6"/>
    </row>
    <row r="518" s="1" customFormat="1" ht="18" customHeight="1" spans="2:27">
      <c r="B518" s="206" t="s">
        <v>71</v>
      </c>
      <c r="C518" s="207">
        <v>363536259</v>
      </c>
      <c r="D518" s="207" t="s">
        <v>72</v>
      </c>
      <c r="E518" s="207">
        <v>16741725714</v>
      </c>
      <c r="F518" s="207" t="s">
        <v>27</v>
      </c>
      <c r="G518" s="165">
        <v>1000</v>
      </c>
      <c r="H518" s="207">
        <v>19172865290</v>
      </c>
      <c r="I518" s="207" t="s">
        <v>28</v>
      </c>
      <c r="J518" s="212" t="s">
        <v>29</v>
      </c>
      <c r="K518" s="213" t="s">
        <v>30</v>
      </c>
      <c r="L518" s="206" t="s">
        <v>71</v>
      </c>
      <c r="M518" s="169">
        <v>4864.52</v>
      </c>
      <c r="N518" s="169">
        <v>0</v>
      </c>
      <c r="O518" s="187"/>
      <c r="P518" s="187"/>
      <c r="Q518" s="189" t="s">
        <v>31</v>
      </c>
      <c r="R518" s="205">
        <v>43900</v>
      </c>
      <c r="S518" s="8" t="s">
        <v>1845</v>
      </c>
      <c r="T518" s="6"/>
      <c r="U518" s="6"/>
      <c r="V518" s="6"/>
      <c r="W518" s="6"/>
      <c r="X518" s="6"/>
      <c r="Y518" s="6"/>
      <c r="Z518" s="6"/>
      <c r="AA518" s="6"/>
    </row>
    <row r="519" s="1" customFormat="1" ht="18" customHeight="1" spans="2:27">
      <c r="B519" s="206" t="s">
        <v>73</v>
      </c>
      <c r="C519" s="207">
        <v>365504164</v>
      </c>
      <c r="D519" s="207" t="s">
        <v>74</v>
      </c>
      <c r="E519" s="207">
        <v>16741725715</v>
      </c>
      <c r="F519" s="207" t="s">
        <v>27</v>
      </c>
      <c r="G519" s="165">
        <v>1000</v>
      </c>
      <c r="H519" s="207">
        <v>19172865290</v>
      </c>
      <c r="I519" s="207" t="s">
        <v>28</v>
      </c>
      <c r="J519" s="212" t="s">
        <v>29</v>
      </c>
      <c r="K519" s="213" t="s">
        <v>30</v>
      </c>
      <c r="L519" s="206" t="s">
        <v>73</v>
      </c>
      <c r="M519" s="169">
        <v>4766.5</v>
      </c>
      <c r="N519" s="169">
        <v>0</v>
      </c>
      <c r="O519" s="187"/>
      <c r="P519" s="187"/>
      <c r="Q519" s="189" t="s">
        <v>31</v>
      </c>
      <c r="R519" s="205">
        <v>43900</v>
      </c>
      <c r="S519" s="8" t="s">
        <v>1845</v>
      </c>
      <c r="T519" s="6"/>
      <c r="U519" s="6"/>
      <c r="V519" s="6"/>
      <c r="W519" s="6"/>
      <c r="X519" s="6"/>
      <c r="Y519" s="6"/>
      <c r="Z519" s="6"/>
      <c r="AA519" s="6"/>
    </row>
    <row r="520" s="1" customFormat="1" ht="18" customHeight="1" spans="2:27">
      <c r="B520" s="206" t="s">
        <v>75</v>
      </c>
      <c r="C520" s="207">
        <v>475298636</v>
      </c>
      <c r="D520" s="207" t="s">
        <v>76</v>
      </c>
      <c r="E520" s="207">
        <v>16741725716</v>
      </c>
      <c r="F520" s="207" t="s">
        <v>27</v>
      </c>
      <c r="G520" s="165">
        <v>1000</v>
      </c>
      <c r="H520" s="207">
        <v>19172865290</v>
      </c>
      <c r="I520" s="207" t="s">
        <v>28</v>
      </c>
      <c r="J520" s="212" t="s">
        <v>29</v>
      </c>
      <c r="K520" s="213" t="s">
        <v>30</v>
      </c>
      <c r="L520" s="206" t="s">
        <v>75</v>
      </c>
      <c r="M520" s="169">
        <v>4669.5</v>
      </c>
      <c r="N520" s="169">
        <v>0</v>
      </c>
      <c r="O520" s="187"/>
      <c r="P520" s="187"/>
      <c r="Q520" s="189" t="s">
        <v>31</v>
      </c>
      <c r="R520" s="205">
        <v>43900</v>
      </c>
      <c r="S520" s="8" t="s">
        <v>1845</v>
      </c>
      <c r="T520" s="6"/>
      <c r="U520" s="6"/>
      <c r="V520" s="6"/>
      <c r="W520" s="6"/>
      <c r="X520" s="6"/>
      <c r="Y520" s="6"/>
      <c r="Z520" s="6"/>
      <c r="AA520" s="6"/>
    </row>
    <row r="521" s="1" customFormat="1" ht="18" customHeight="1" spans="2:27">
      <c r="B521" s="206" t="s">
        <v>81</v>
      </c>
      <c r="C521" s="207">
        <v>266766977</v>
      </c>
      <c r="D521" s="207" t="s">
        <v>82</v>
      </c>
      <c r="E521" s="207">
        <v>16741725719</v>
      </c>
      <c r="F521" s="207" t="s">
        <v>27</v>
      </c>
      <c r="G521" s="165">
        <v>1000</v>
      </c>
      <c r="H521" s="207">
        <v>19172865290</v>
      </c>
      <c r="I521" s="207" t="s">
        <v>28</v>
      </c>
      <c r="J521" s="212" t="s">
        <v>29</v>
      </c>
      <c r="K521" s="213" t="s">
        <v>30</v>
      </c>
      <c r="L521" s="206" t="s">
        <v>81</v>
      </c>
      <c r="M521" s="169">
        <v>4867.48</v>
      </c>
      <c r="N521" s="169">
        <v>0</v>
      </c>
      <c r="O521" s="187"/>
      <c r="P521" s="187"/>
      <c r="Q521" s="189" t="s">
        <v>31</v>
      </c>
      <c r="R521" s="205">
        <v>43900</v>
      </c>
      <c r="S521" s="8" t="s">
        <v>1845</v>
      </c>
      <c r="T521" s="6"/>
      <c r="U521" s="6"/>
      <c r="V521" s="6"/>
      <c r="W521" s="6"/>
      <c r="X521" s="6"/>
      <c r="Y521" s="6"/>
      <c r="Z521" s="6"/>
      <c r="AA521" s="6"/>
    </row>
    <row r="522" s="1" customFormat="1" ht="18" customHeight="1" spans="2:27">
      <c r="B522" s="206" t="s">
        <v>87</v>
      </c>
      <c r="C522" s="207">
        <v>725057097</v>
      </c>
      <c r="D522" s="207" t="s">
        <v>88</v>
      </c>
      <c r="E522" s="207">
        <v>16741725728</v>
      </c>
      <c r="F522" s="207" t="s">
        <v>27</v>
      </c>
      <c r="G522" s="165">
        <v>1000</v>
      </c>
      <c r="H522" s="207">
        <v>19172865290</v>
      </c>
      <c r="I522" s="207" t="s">
        <v>28</v>
      </c>
      <c r="J522" s="212" t="s">
        <v>29</v>
      </c>
      <c r="K522" s="213" t="s">
        <v>30</v>
      </c>
      <c r="L522" s="206" t="s">
        <v>87</v>
      </c>
      <c r="M522" s="169">
        <v>5066.73</v>
      </c>
      <c r="N522" s="169">
        <v>0</v>
      </c>
      <c r="O522" s="187"/>
      <c r="P522" s="187"/>
      <c r="Q522" s="189" t="s">
        <v>31</v>
      </c>
      <c r="R522" s="205">
        <v>43900</v>
      </c>
      <c r="S522" s="8" t="s">
        <v>1845</v>
      </c>
      <c r="T522" s="6"/>
      <c r="U522" s="6"/>
      <c r="V522" s="6"/>
      <c r="W522" s="6"/>
      <c r="X522" s="6"/>
      <c r="Y522" s="6"/>
      <c r="Z522" s="6"/>
      <c r="AA522" s="6"/>
    </row>
    <row r="523" s="1" customFormat="1" ht="18" customHeight="1" spans="2:27">
      <c r="B523" s="206" t="s">
        <v>89</v>
      </c>
      <c r="C523" s="207">
        <v>369251682</v>
      </c>
      <c r="D523" s="207" t="s">
        <v>90</v>
      </c>
      <c r="E523" s="207">
        <v>16741725729</v>
      </c>
      <c r="F523" s="207" t="s">
        <v>27</v>
      </c>
      <c r="G523" s="165">
        <v>1000</v>
      </c>
      <c r="H523" s="207">
        <v>19172865290</v>
      </c>
      <c r="I523" s="207" t="s">
        <v>28</v>
      </c>
      <c r="J523" s="212" t="s">
        <v>29</v>
      </c>
      <c r="K523" s="213" t="s">
        <v>30</v>
      </c>
      <c r="L523" s="206" t="s">
        <v>89</v>
      </c>
      <c r="M523" s="169">
        <v>5065.96</v>
      </c>
      <c r="N523" s="169">
        <v>0</v>
      </c>
      <c r="O523" s="187"/>
      <c r="P523" s="187"/>
      <c r="Q523" s="189" t="s">
        <v>31</v>
      </c>
      <c r="R523" s="205">
        <v>43900</v>
      </c>
      <c r="S523" s="8" t="s">
        <v>1845</v>
      </c>
      <c r="T523" s="6"/>
      <c r="U523" s="6"/>
      <c r="V523" s="6"/>
      <c r="W523" s="6"/>
      <c r="X523" s="6"/>
      <c r="Y523" s="6"/>
      <c r="Z523" s="6"/>
      <c r="AA523" s="6"/>
    </row>
    <row r="524" ht="18" customHeight="1" spans="13:28">
      <c r="M524" s="6"/>
      <c r="N524" s="6"/>
      <c r="O524" s="6"/>
      <c r="P524" s="6"/>
      <c r="X524" s="4"/>
      <c r="Z524" s="6"/>
      <c r="AA524" s="6"/>
      <c r="AB524" s="6"/>
    </row>
    <row r="525" ht="18" customHeight="1" spans="7:28">
      <c r="G525" s="23">
        <f>SUM(G372:G524)</f>
        <v>152000</v>
      </c>
      <c r="M525" s="47">
        <f>SUM(M372:M524)</f>
        <v>703442.38</v>
      </c>
      <c r="N525" s="4">
        <f>SUM(N372:N524)</f>
        <v>0</v>
      </c>
      <c r="V525" s="6"/>
      <c r="W525" s="6"/>
      <c r="X525" s="6"/>
      <c r="Y525" s="6"/>
      <c r="Z525" s="6"/>
      <c r="AA525" s="6"/>
      <c r="AB525" s="6"/>
    </row>
    <row r="526" ht="18" customHeight="1" spans="13:28">
      <c r="M526" s="47">
        <f>M525+N525</f>
        <v>703442.38</v>
      </c>
      <c r="V526" s="6"/>
      <c r="W526" s="6"/>
      <c r="X526" s="6"/>
      <c r="Y526" s="6"/>
      <c r="Z526" s="6"/>
      <c r="AA526" s="6"/>
      <c r="AB526" s="1"/>
    </row>
    <row r="527" ht="18" customHeight="1" spans="13:28">
      <c r="M527" s="47"/>
      <c r="V527" s="1"/>
      <c r="W527" s="1"/>
      <c r="X527" s="1"/>
      <c r="Y527" s="1"/>
      <c r="Z527" s="1"/>
      <c r="AA527" s="1"/>
      <c r="AB527" s="6"/>
    </row>
    <row r="528" ht="18" customHeight="1" spans="13:28">
      <c r="M528" s="47"/>
      <c r="V528" s="6"/>
      <c r="W528" s="6"/>
      <c r="X528" s="6"/>
      <c r="Y528" s="6"/>
      <c r="Z528" s="6"/>
      <c r="AA528" s="6"/>
      <c r="AB528" s="6"/>
    </row>
    <row r="529" ht="18" customHeight="1" spans="13:28">
      <c r="M529" s="47"/>
      <c r="V529" s="6"/>
      <c r="W529" s="6"/>
      <c r="X529" s="6"/>
      <c r="Y529" s="6"/>
      <c r="Z529" s="6"/>
      <c r="AA529" s="6"/>
      <c r="AB529" s="6"/>
    </row>
    <row r="530" ht="18" customHeight="1" spans="13:28">
      <c r="M530" s="47"/>
      <c r="V530" s="6"/>
      <c r="W530" s="6"/>
      <c r="X530" s="6"/>
      <c r="Y530" s="6"/>
      <c r="Z530" s="6"/>
      <c r="AA530" s="6"/>
      <c r="AB530" s="6"/>
    </row>
    <row r="531" ht="18" customHeight="1" spans="13:28">
      <c r="M531" s="47"/>
      <c r="V531" s="6"/>
      <c r="W531" s="6"/>
      <c r="X531" s="6"/>
      <c r="Y531" s="6"/>
      <c r="Z531" s="6"/>
      <c r="AA531" s="6"/>
      <c r="AB531" s="6"/>
    </row>
    <row r="532" ht="18" customHeight="1" spans="13:28">
      <c r="M532" s="47"/>
      <c r="V532" s="6"/>
      <c r="W532" s="6"/>
      <c r="X532" s="6"/>
      <c r="Y532" s="6"/>
      <c r="Z532" s="6"/>
      <c r="AA532" s="6"/>
      <c r="AB532" s="6"/>
    </row>
    <row r="533" ht="18" customHeight="1" spans="13:28">
      <c r="M533" s="47"/>
      <c r="V533" s="6"/>
      <c r="W533" s="6"/>
      <c r="X533" s="6"/>
      <c r="Y533" s="6"/>
      <c r="Z533" s="6"/>
      <c r="AA533" s="6"/>
      <c r="AB533" s="6"/>
    </row>
    <row r="534" ht="18" customHeight="1" spans="13:28">
      <c r="M534" s="47"/>
      <c r="V534" s="6"/>
      <c r="W534" s="6"/>
      <c r="X534" s="6"/>
      <c r="Y534" s="6"/>
      <c r="Z534" s="6"/>
      <c r="AA534" s="6"/>
      <c r="AB534" s="6"/>
    </row>
    <row r="535" ht="18" customHeight="1" spans="22:28">
      <c r="V535" s="6"/>
      <c r="W535" s="6"/>
      <c r="X535" s="6"/>
      <c r="Y535" s="6"/>
      <c r="Z535" s="6"/>
      <c r="AA535" s="6"/>
      <c r="AB535" s="6"/>
    </row>
    <row r="536" ht="18" customHeight="1" spans="9:28">
      <c r="I536" s="6">
        <v>1</v>
      </c>
      <c r="J536" s="6">
        <v>1</v>
      </c>
      <c r="K536" s="7">
        <v>1</v>
      </c>
      <c r="L536" s="8">
        <v>1</v>
      </c>
      <c r="M536" s="112" t="s">
        <v>658</v>
      </c>
      <c r="N536" s="112" t="s">
        <v>977</v>
      </c>
      <c r="O536" s="112" t="s">
        <v>660</v>
      </c>
      <c r="P536" s="112" t="s">
        <v>661</v>
      </c>
      <c r="Q536" s="47" t="s">
        <v>23</v>
      </c>
      <c r="R536" s="178" t="s">
        <v>24</v>
      </c>
      <c r="S536" s="4" t="s">
        <v>1688</v>
      </c>
      <c r="V536" s="6"/>
      <c r="W536" s="6"/>
      <c r="X536" s="6"/>
      <c r="Y536" s="6"/>
      <c r="Z536" s="6"/>
      <c r="AA536" s="6"/>
      <c r="AB536" s="6"/>
    </row>
    <row r="537" ht="18" customHeight="1" spans="2:28">
      <c r="B537" s="216" t="s">
        <v>978</v>
      </c>
      <c r="C537" s="217">
        <v>837512951</v>
      </c>
      <c r="D537" s="217" t="s">
        <v>979</v>
      </c>
      <c r="E537" s="217">
        <v>16741725496</v>
      </c>
      <c r="F537" s="217" t="s">
        <v>27</v>
      </c>
      <c r="G537" s="217">
        <v>1000</v>
      </c>
      <c r="H537" s="217">
        <v>13545472582</v>
      </c>
      <c r="I537" s="217" t="s">
        <v>370</v>
      </c>
      <c r="J537" s="227" t="s">
        <v>285</v>
      </c>
      <c r="K537" s="219" t="s">
        <v>371</v>
      </c>
      <c r="L537" s="216" t="s">
        <v>978</v>
      </c>
      <c r="M537" s="228">
        <v>0</v>
      </c>
      <c r="N537" s="94"/>
      <c r="O537" s="229"/>
      <c r="P537" s="94"/>
      <c r="Q537" s="234" t="s">
        <v>31</v>
      </c>
      <c r="R537" s="249">
        <v>43902</v>
      </c>
      <c r="S537" s="8" t="s">
        <v>980</v>
      </c>
      <c r="T537" s="6"/>
      <c r="U537" s="6"/>
      <c r="V537" s="6"/>
      <c r="W537" s="6"/>
      <c r="X537" s="6"/>
      <c r="Y537" s="6"/>
      <c r="Z537" s="6"/>
      <c r="AA537" s="6"/>
      <c r="AB537" s="6"/>
    </row>
    <row r="538" s="1" customFormat="1" ht="19.9" customHeight="1" spans="2:28">
      <c r="B538" s="216" t="s">
        <v>981</v>
      </c>
      <c r="C538" s="217">
        <v>929582944</v>
      </c>
      <c r="D538" s="217" t="s">
        <v>982</v>
      </c>
      <c r="E538" s="217">
        <v>16741725503</v>
      </c>
      <c r="F538" s="217" t="s">
        <v>27</v>
      </c>
      <c r="G538" s="217">
        <v>1000</v>
      </c>
      <c r="H538" s="217">
        <v>13545472582</v>
      </c>
      <c r="I538" s="217" t="s">
        <v>370</v>
      </c>
      <c r="J538" s="227" t="s">
        <v>285</v>
      </c>
      <c r="K538" s="219" t="s">
        <v>371</v>
      </c>
      <c r="L538" s="216" t="s">
        <v>981</v>
      </c>
      <c r="M538" s="228">
        <v>0</v>
      </c>
      <c r="N538" s="94"/>
      <c r="O538" s="229"/>
      <c r="P538" s="94"/>
      <c r="Q538" s="234" t="s">
        <v>31</v>
      </c>
      <c r="R538" s="249">
        <v>43902</v>
      </c>
      <c r="S538" s="8" t="s">
        <v>980</v>
      </c>
      <c r="T538" s="6"/>
      <c r="U538" s="6"/>
      <c r="V538" s="6"/>
      <c r="W538" s="6"/>
      <c r="X538" s="6"/>
      <c r="Y538" s="6"/>
      <c r="Z538" s="6"/>
      <c r="AA538" s="6"/>
      <c r="AB538" s="6"/>
    </row>
    <row r="539" ht="18" customHeight="1" spans="2:28">
      <c r="B539" s="218" t="s">
        <v>983</v>
      </c>
      <c r="C539" s="219">
        <v>396656416</v>
      </c>
      <c r="D539" s="219" t="s">
        <v>984</v>
      </c>
      <c r="E539" s="217">
        <v>17102786712</v>
      </c>
      <c r="F539" s="217" t="s">
        <v>27</v>
      </c>
      <c r="G539" s="217">
        <v>1000</v>
      </c>
      <c r="H539" s="217">
        <v>13545435217</v>
      </c>
      <c r="I539" s="217" t="s">
        <v>284</v>
      </c>
      <c r="J539" s="227" t="s">
        <v>285</v>
      </c>
      <c r="K539" s="219" t="s">
        <v>286</v>
      </c>
      <c r="L539" s="218" t="s">
        <v>983</v>
      </c>
      <c r="M539" s="228">
        <v>0</v>
      </c>
      <c r="N539" s="94"/>
      <c r="O539" s="229"/>
      <c r="P539" s="230"/>
      <c r="Q539" s="234" t="s">
        <v>31</v>
      </c>
      <c r="R539" s="249">
        <v>43901</v>
      </c>
      <c r="S539" s="87" t="s">
        <v>985</v>
      </c>
      <c r="T539" s="1"/>
      <c r="U539" s="1"/>
      <c r="V539" s="6"/>
      <c r="W539" s="6"/>
      <c r="X539" s="6"/>
      <c r="Y539" s="6"/>
      <c r="Z539" s="6"/>
      <c r="AA539" s="6"/>
      <c r="AB539" s="6"/>
    </row>
    <row r="540" ht="18" customHeight="1" spans="2:28">
      <c r="B540" s="218" t="s">
        <v>986</v>
      </c>
      <c r="C540" s="217">
        <v>567498651</v>
      </c>
      <c r="D540" s="217" t="s">
        <v>987</v>
      </c>
      <c r="E540" s="217">
        <v>18645604937</v>
      </c>
      <c r="F540" s="217" t="s">
        <v>664</v>
      </c>
      <c r="G540" s="217">
        <v>1000</v>
      </c>
      <c r="H540" s="217">
        <v>17665435181</v>
      </c>
      <c r="I540" s="217" t="s">
        <v>988</v>
      </c>
      <c r="J540" s="231" t="s">
        <v>103</v>
      </c>
      <c r="K540" s="219" t="s">
        <v>989</v>
      </c>
      <c r="L540" s="218" t="s">
        <v>986</v>
      </c>
      <c r="M540" s="94">
        <v>0</v>
      </c>
      <c r="N540" s="94"/>
      <c r="O540" s="94"/>
      <c r="P540" s="94"/>
      <c r="Q540" s="94" t="s">
        <v>31</v>
      </c>
      <c r="R540" s="249">
        <v>43910</v>
      </c>
      <c r="S540" s="87" t="s">
        <v>985</v>
      </c>
      <c r="T540" s="6"/>
      <c r="U540" s="6"/>
      <c r="V540" s="6"/>
      <c r="W540" s="6"/>
      <c r="X540" s="6"/>
      <c r="Y540" s="6"/>
      <c r="Z540" s="6"/>
      <c r="AA540" s="6"/>
      <c r="AB540" s="6"/>
    </row>
    <row r="541" ht="18" customHeight="1" spans="2:28">
      <c r="B541" s="218" t="s">
        <v>990</v>
      </c>
      <c r="C541" s="217">
        <v>365216773</v>
      </c>
      <c r="D541" s="217" t="s">
        <v>991</v>
      </c>
      <c r="E541" s="217">
        <v>17136866654</v>
      </c>
      <c r="F541" s="217" t="s">
        <v>107</v>
      </c>
      <c r="G541" s="217">
        <v>1000</v>
      </c>
      <c r="H541" s="217">
        <v>17665435181</v>
      </c>
      <c r="I541" s="217" t="s">
        <v>988</v>
      </c>
      <c r="J541" s="232" t="s">
        <v>109</v>
      </c>
      <c r="K541" s="219" t="s">
        <v>989</v>
      </c>
      <c r="L541" s="218" t="s">
        <v>990</v>
      </c>
      <c r="M541" s="94">
        <v>0</v>
      </c>
      <c r="N541" s="94"/>
      <c r="O541" s="94"/>
      <c r="P541" s="94"/>
      <c r="Q541" s="94" t="s">
        <v>31</v>
      </c>
      <c r="R541" s="249">
        <v>43910</v>
      </c>
      <c r="S541" s="87" t="s">
        <v>985</v>
      </c>
      <c r="T541" s="6"/>
      <c r="U541" s="6"/>
      <c r="V541" s="6"/>
      <c r="W541" s="6"/>
      <c r="X541" s="6"/>
      <c r="Y541" s="6"/>
      <c r="Z541" s="6"/>
      <c r="AA541" s="6"/>
      <c r="AB541" s="6"/>
    </row>
    <row r="542" ht="18" customHeight="1" spans="2:28">
      <c r="B542" s="218" t="s">
        <v>992</v>
      </c>
      <c r="C542" s="217">
        <v>887955512</v>
      </c>
      <c r="D542" s="217" t="s">
        <v>993</v>
      </c>
      <c r="E542" s="217">
        <v>17136866773</v>
      </c>
      <c r="F542" s="217" t="s">
        <v>107</v>
      </c>
      <c r="G542" s="217">
        <v>1000</v>
      </c>
      <c r="H542" s="217">
        <v>17665435181</v>
      </c>
      <c r="I542" s="217" t="s">
        <v>988</v>
      </c>
      <c r="J542" s="232" t="s">
        <v>109</v>
      </c>
      <c r="K542" s="219" t="s">
        <v>989</v>
      </c>
      <c r="L542" s="218" t="s">
        <v>992</v>
      </c>
      <c r="M542" s="94">
        <v>0.13</v>
      </c>
      <c r="N542" s="94"/>
      <c r="O542" s="94"/>
      <c r="P542" s="94"/>
      <c r="Q542" s="94" t="s">
        <v>31</v>
      </c>
      <c r="R542" s="249">
        <v>43910</v>
      </c>
      <c r="S542" s="87" t="s">
        <v>985</v>
      </c>
      <c r="T542" s="6"/>
      <c r="U542" s="6"/>
      <c r="V542" s="6"/>
      <c r="W542" s="6"/>
      <c r="X542" s="6"/>
      <c r="Y542" s="6"/>
      <c r="Z542" s="6"/>
      <c r="AA542" s="6"/>
      <c r="AB542" s="6"/>
    </row>
    <row r="543" ht="18" customHeight="1" spans="2:28">
      <c r="B543" s="220" t="s">
        <v>994</v>
      </c>
      <c r="C543" s="217">
        <v>130276725</v>
      </c>
      <c r="D543" s="217" t="s">
        <v>995</v>
      </c>
      <c r="E543" s="217">
        <v>16741725504</v>
      </c>
      <c r="F543" s="217" t="s">
        <v>27</v>
      </c>
      <c r="G543" s="221">
        <v>1000</v>
      </c>
      <c r="H543" s="221">
        <v>13545472582</v>
      </c>
      <c r="I543" s="217" t="s">
        <v>370</v>
      </c>
      <c r="J543" s="233" t="s">
        <v>285</v>
      </c>
      <c r="K543" s="234" t="s">
        <v>371</v>
      </c>
      <c r="L543" s="220" t="s">
        <v>994</v>
      </c>
      <c r="M543" s="235">
        <v>0</v>
      </c>
      <c r="N543" s="235"/>
      <c r="O543" s="235"/>
      <c r="P543" s="235"/>
      <c r="Q543" s="234" t="s">
        <v>31</v>
      </c>
      <c r="R543" s="249">
        <v>43902</v>
      </c>
      <c r="S543" s="8" t="s">
        <v>996</v>
      </c>
      <c r="T543" s="6"/>
      <c r="U543" s="6"/>
      <c r="V543" s="6"/>
      <c r="W543" s="6"/>
      <c r="X543" s="6"/>
      <c r="Y543" s="6"/>
      <c r="Z543" s="6"/>
      <c r="AA543" s="6"/>
      <c r="AB543" s="6"/>
    </row>
    <row r="544" ht="18" customHeight="1" spans="2:28">
      <c r="B544" s="220" t="s">
        <v>997</v>
      </c>
      <c r="C544" s="217">
        <v>390732860</v>
      </c>
      <c r="D544" s="217" t="s">
        <v>998</v>
      </c>
      <c r="E544" s="217">
        <v>16741725463</v>
      </c>
      <c r="F544" s="217" t="s">
        <v>27</v>
      </c>
      <c r="G544" s="221">
        <v>1000</v>
      </c>
      <c r="H544" s="221">
        <v>13545472582</v>
      </c>
      <c r="I544" s="217" t="s">
        <v>370</v>
      </c>
      <c r="J544" s="233" t="s">
        <v>285</v>
      </c>
      <c r="K544" s="234" t="s">
        <v>371</v>
      </c>
      <c r="L544" s="220" t="s">
        <v>997</v>
      </c>
      <c r="M544" s="235">
        <v>0.49</v>
      </c>
      <c r="N544" s="235"/>
      <c r="O544" s="235"/>
      <c r="P544" s="235"/>
      <c r="Q544" s="234" t="s">
        <v>31</v>
      </c>
      <c r="R544" s="249">
        <v>43902</v>
      </c>
      <c r="S544" s="8" t="s">
        <v>999</v>
      </c>
      <c r="T544" s="6"/>
      <c r="U544" s="6"/>
      <c r="V544" s="6"/>
      <c r="W544" s="6"/>
      <c r="X544" s="6"/>
      <c r="Y544" s="6"/>
      <c r="Z544" s="6"/>
      <c r="AA544" s="6"/>
      <c r="AB544" s="6"/>
    </row>
    <row r="545" ht="18" customHeight="1" spans="2:28">
      <c r="B545" s="220" t="s">
        <v>1000</v>
      </c>
      <c r="C545" s="217">
        <v>110991842</v>
      </c>
      <c r="D545" s="217" t="s">
        <v>1001</v>
      </c>
      <c r="E545" s="217">
        <v>16741725466</v>
      </c>
      <c r="F545" s="217" t="s">
        <v>27</v>
      </c>
      <c r="G545" s="221">
        <v>1000</v>
      </c>
      <c r="H545" s="221">
        <v>13545472582</v>
      </c>
      <c r="I545" s="217" t="s">
        <v>370</v>
      </c>
      <c r="J545" s="233" t="s">
        <v>285</v>
      </c>
      <c r="K545" s="234" t="s">
        <v>371</v>
      </c>
      <c r="L545" s="220" t="s">
        <v>1000</v>
      </c>
      <c r="M545" s="235">
        <v>0</v>
      </c>
      <c r="N545" s="235"/>
      <c r="O545" s="235"/>
      <c r="P545" s="235"/>
      <c r="Q545" s="234" t="s">
        <v>31</v>
      </c>
      <c r="R545" s="249">
        <v>43902</v>
      </c>
      <c r="S545" s="8" t="s">
        <v>1002</v>
      </c>
      <c r="T545" s="6"/>
      <c r="U545" s="6"/>
      <c r="V545" s="6"/>
      <c r="W545" s="6"/>
      <c r="X545" s="6"/>
      <c r="Y545" s="6"/>
      <c r="Z545" s="6"/>
      <c r="AA545" s="6"/>
      <c r="AB545" s="6"/>
    </row>
    <row r="546" ht="18" customHeight="1" spans="2:28">
      <c r="B546" s="220" t="s">
        <v>1003</v>
      </c>
      <c r="C546" s="217">
        <v>208487261</v>
      </c>
      <c r="D546" s="217" t="s">
        <v>1004</v>
      </c>
      <c r="E546" s="217">
        <v>16741725505</v>
      </c>
      <c r="F546" s="217" t="s">
        <v>27</v>
      </c>
      <c r="G546" s="221">
        <v>1000</v>
      </c>
      <c r="H546" s="221">
        <v>13545472582</v>
      </c>
      <c r="I546" s="217" t="s">
        <v>370</v>
      </c>
      <c r="J546" s="233" t="s">
        <v>285</v>
      </c>
      <c r="K546" s="234" t="s">
        <v>371</v>
      </c>
      <c r="L546" s="220" t="s">
        <v>1003</v>
      </c>
      <c r="M546" s="235">
        <v>0</v>
      </c>
      <c r="N546" s="235"/>
      <c r="O546" s="235"/>
      <c r="P546" s="235"/>
      <c r="Q546" s="234" t="s">
        <v>31</v>
      </c>
      <c r="R546" s="249">
        <v>43902</v>
      </c>
      <c r="S546" s="8" t="s">
        <v>1005</v>
      </c>
      <c r="T546" s="6"/>
      <c r="U546" s="6"/>
      <c r="V546" s="1"/>
      <c r="W546" s="6"/>
      <c r="X546" s="6"/>
      <c r="Y546" s="6"/>
      <c r="Z546" s="6"/>
      <c r="AA546" s="6"/>
      <c r="AB546" s="6"/>
    </row>
    <row r="547" ht="18" customHeight="1" spans="2:28">
      <c r="B547" s="216" t="s">
        <v>1006</v>
      </c>
      <c r="C547" s="217">
        <v>190348641</v>
      </c>
      <c r="D547" s="217" t="s">
        <v>1007</v>
      </c>
      <c r="E547" s="217">
        <v>16741725468</v>
      </c>
      <c r="F547" s="217" t="s">
        <v>27</v>
      </c>
      <c r="G547" s="217">
        <v>1000</v>
      </c>
      <c r="H547" s="217">
        <v>13545472582</v>
      </c>
      <c r="I547" s="217" t="s">
        <v>370</v>
      </c>
      <c r="J547" s="227" t="s">
        <v>285</v>
      </c>
      <c r="K547" s="234" t="s">
        <v>371</v>
      </c>
      <c r="L547" s="216" t="s">
        <v>1006</v>
      </c>
      <c r="M547" s="235">
        <v>0</v>
      </c>
      <c r="N547" s="235"/>
      <c r="O547" s="235"/>
      <c r="P547" s="235"/>
      <c r="Q547" s="234" t="s">
        <v>31</v>
      </c>
      <c r="R547" s="249">
        <v>43902</v>
      </c>
      <c r="S547" s="8" t="s">
        <v>1008</v>
      </c>
      <c r="T547" s="6"/>
      <c r="U547" s="6"/>
      <c r="V547" s="1"/>
      <c r="W547" s="6"/>
      <c r="X547" s="6"/>
      <c r="Y547" s="6"/>
      <c r="Z547" s="6"/>
      <c r="AA547" s="6"/>
      <c r="AB547" s="6"/>
    </row>
    <row r="548" ht="18" customHeight="1" spans="2:28">
      <c r="B548" s="222" t="s">
        <v>1009</v>
      </c>
      <c r="C548" s="217">
        <v>798295988</v>
      </c>
      <c r="D548" s="217" t="s">
        <v>1010</v>
      </c>
      <c r="E548" s="217">
        <v>16572204407</v>
      </c>
      <c r="F548" s="217" t="s">
        <v>27</v>
      </c>
      <c r="G548" s="221">
        <v>1000</v>
      </c>
      <c r="H548" s="221">
        <v>17720254512</v>
      </c>
      <c r="I548" s="217" t="s">
        <v>253</v>
      </c>
      <c r="J548" s="236" t="s">
        <v>103</v>
      </c>
      <c r="K548" s="234" t="s">
        <v>254</v>
      </c>
      <c r="L548" s="222" t="s">
        <v>1009</v>
      </c>
      <c r="M548" s="235">
        <v>0</v>
      </c>
      <c r="N548" s="235"/>
      <c r="O548" s="235"/>
      <c r="P548" s="235"/>
      <c r="Q548" s="234" t="s">
        <v>31</v>
      </c>
      <c r="R548" s="249">
        <v>43902</v>
      </c>
      <c r="S548" s="8" t="s">
        <v>1011</v>
      </c>
      <c r="T548" s="6"/>
      <c r="U548" s="6"/>
      <c r="V548" s="6"/>
      <c r="W548" s="6"/>
      <c r="X548" s="6"/>
      <c r="Y548" s="6"/>
      <c r="Z548" s="6"/>
      <c r="AA548" s="6"/>
      <c r="AB548" s="6"/>
    </row>
    <row r="549" ht="18" customHeight="1" spans="2:28">
      <c r="B549" s="222" t="s">
        <v>1012</v>
      </c>
      <c r="C549" s="217">
        <v>678489800</v>
      </c>
      <c r="D549" s="217" t="s">
        <v>1013</v>
      </c>
      <c r="E549" s="217">
        <v>17192714356</v>
      </c>
      <c r="F549" s="217" t="s">
        <v>27</v>
      </c>
      <c r="G549" s="221">
        <v>1000</v>
      </c>
      <c r="H549" s="221">
        <v>18872118075</v>
      </c>
      <c r="I549" s="217" t="s">
        <v>389</v>
      </c>
      <c r="J549" s="237" t="s">
        <v>170</v>
      </c>
      <c r="K549" s="234" t="s">
        <v>390</v>
      </c>
      <c r="L549" s="222" t="s">
        <v>1012</v>
      </c>
      <c r="M549" s="235">
        <v>0</v>
      </c>
      <c r="N549" s="235"/>
      <c r="O549" s="235"/>
      <c r="P549" s="235"/>
      <c r="Q549" s="234" t="s">
        <v>31</v>
      </c>
      <c r="R549" s="249">
        <v>43913</v>
      </c>
      <c r="S549" s="8" t="s">
        <v>980</v>
      </c>
      <c r="T549" s="6"/>
      <c r="U549" s="6"/>
      <c r="V549" s="6"/>
      <c r="W549" s="6"/>
      <c r="X549" s="6"/>
      <c r="Y549" s="6"/>
      <c r="Z549" s="6"/>
      <c r="AA549" s="6"/>
      <c r="AB549" s="6"/>
    </row>
    <row r="550" ht="18" customHeight="1" spans="2:28">
      <c r="B550" s="218" t="s">
        <v>1014</v>
      </c>
      <c r="C550" s="217">
        <v>317752392</v>
      </c>
      <c r="D550" s="217" t="s">
        <v>1015</v>
      </c>
      <c r="E550" s="217">
        <v>17192714484</v>
      </c>
      <c r="F550" s="217" t="s">
        <v>27</v>
      </c>
      <c r="G550" s="217">
        <v>1000</v>
      </c>
      <c r="H550" s="217">
        <v>18872118075</v>
      </c>
      <c r="I550" s="217" t="s">
        <v>389</v>
      </c>
      <c r="J550" s="238" t="s">
        <v>29</v>
      </c>
      <c r="K550" s="219" t="s">
        <v>390</v>
      </c>
      <c r="L550" s="218" t="s">
        <v>1014</v>
      </c>
      <c r="M550" s="235">
        <v>0</v>
      </c>
      <c r="N550" s="235"/>
      <c r="O550" s="235"/>
      <c r="P550" s="235"/>
      <c r="Q550" s="234" t="s">
        <v>31</v>
      </c>
      <c r="R550" s="249">
        <v>43920</v>
      </c>
      <c r="S550" s="8" t="s">
        <v>1008</v>
      </c>
      <c r="T550" s="6"/>
      <c r="U550" s="6"/>
      <c r="V550" s="6"/>
      <c r="W550" s="6"/>
      <c r="X550" s="6"/>
      <c r="Y550" s="6"/>
      <c r="Z550" s="6"/>
      <c r="AA550" s="6"/>
      <c r="AB550" s="6"/>
    </row>
    <row r="551" ht="18" customHeight="1" spans="2:28">
      <c r="B551" s="222" t="s">
        <v>1016</v>
      </c>
      <c r="C551" s="217">
        <v>448197054</v>
      </c>
      <c r="D551" s="217" t="s">
        <v>1017</v>
      </c>
      <c r="E551" s="217">
        <v>16741725524</v>
      </c>
      <c r="F551" s="217" t="s">
        <v>27</v>
      </c>
      <c r="G551" s="221">
        <v>1000</v>
      </c>
      <c r="H551" s="221">
        <v>18327671812</v>
      </c>
      <c r="I551" s="217" t="s">
        <v>247</v>
      </c>
      <c r="J551" s="236" t="s">
        <v>103</v>
      </c>
      <c r="K551" s="234" t="s">
        <v>298</v>
      </c>
      <c r="L551" s="222" t="s">
        <v>1016</v>
      </c>
      <c r="M551" s="235">
        <v>0</v>
      </c>
      <c r="N551" s="235"/>
      <c r="O551" s="235"/>
      <c r="P551" s="235"/>
      <c r="Q551" s="234" t="s">
        <v>31</v>
      </c>
      <c r="R551" s="249">
        <v>43900</v>
      </c>
      <c r="S551" s="8" t="s">
        <v>980</v>
      </c>
      <c r="T551" s="6"/>
      <c r="U551" s="6"/>
      <c r="V551" s="6"/>
      <c r="W551" s="6"/>
      <c r="X551" s="6"/>
      <c r="Y551" s="6"/>
      <c r="Z551" s="6"/>
      <c r="AA551" s="6"/>
      <c r="AB551" s="6"/>
    </row>
    <row r="552" ht="18" customHeight="1" spans="2:28">
      <c r="B552" s="222" t="s">
        <v>1018</v>
      </c>
      <c r="C552" s="219" t="s">
        <v>1019</v>
      </c>
      <c r="D552" s="219" t="s">
        <v>1020</v>
      </c>
      <c r="E552" s="217">
        <v>16741725258</v>
      </c>
      <c r="F552" s="217" t="s">
        <v>27</v>
      </c>
      <c r="G552" s="221">
        <v>1000</v>
      </c>
      <c r="H552" s="221">
        <v>13545445297</v>
      </c>
      <c r="I552" s="217" t="s">
        <v>313</v>
      </c>
      <c r="J552" s="239" t="s">
        <v>29</v>
      </c>
      <c r="K552" s="234" t="s">
        <v>314</v>
      </c>
      <c r="L552" s="222" t="s">
        <v>1018</v>
      </c>
      <c r="M552" s="235">
        <v>0.01</v>
      </c>
      <c r="N552" s="235"/>
      <c r="O552" s="235"/>
      <c r="P552" s="235"/>
      <c r="Q552" s="234" t="s">
        <v>31</v>
      </c>
      <c r="R552" s="249">
        <v>43900</v>
      </c>
      <c r="S552" s="8" t="s">
        <v>980</v>
      </c>
      <c r="T552" s="6"/>
      <c r="U552" s="6"/>
      <c r="V552" s="6"/>
      <c r="W552" s="6"/>
      <c r="X552" s="6"/>
      <c r="Y552" s="6"/>
      <c r="Z552" s="6"/>
      <c r="AA552" s="6"/>
      <c r="AB552" s="6"/>
    </row>
    <row r="553" ht="18" customHeight="1" spans="2:28">
      <c r="B553" s="222" t="s">
        <v>1021</v>
      </c>
      <c r="C553" s="217">
        <v>373731697</v>
      </c>
      <c r="D553" s="217" t="s">
        <v>1022</v>
      </c>
      <c r="E553" s="217">
        <v>16741725278</v>
      </c>
      <c r="F553" s="217" t="s">
        <v>27</v>
      </c>
      <c r="G553" s="221">
        <v>1000</v>
      </c>
      <c r="H553" s="221">
        <v>13545445297</v>
      </c>
      <c r="I553" s="217" t="s">
        <v>313</v>
      </c>
      <c r="J553" s="233" t="s">
        <v>285</v>
      </c>
      <c r="K553" s="234" t="s">
        <v>314</v>
      </c>
      <c r="L553" s="222" t="s">
        <v>1021</v>
      </c>
      <c r="M553" s="235">
        <v>0</v>
      </c>
      <c r="N553" s="235"/>
      <c r="O553" s="235"/>
      <c r="P553" s="235"/>
      <c r="Q553" s="234" t="s">
        <v>31</v>
      </c>
      <c r="R553" s="249">
        <v>43901</v>
      </c>
      <c r="S553" s="8" t="s">
        <v>980</v>
      </c>
      <c r="T553" s="6"/>
      <c r="U553" s="6"/>
      <c r="V553" s="6"/>
      <c r="W553" s="6"/>
      <c r="X553" s="6"/>
      <c r="Y553" s="6"/>
      <c r="Z553" s="6"/>
      <c r="AA553" s="6"/>
      <c r="AB553" s="6"/>
    </row>
    <row r="554" ht="18" customHeight="1" spans="2:28">
      <c r="B554" s="223" t="s">
        <v>1023</v>
      </c>
      <c r="C554" s="224">
        <v>685840360</v>
      </c>
      <c r="D554" s="224" t="s">
        <v>1024</v>
      </c>
      <c r="E554" s="224">
        <v>17136866507</v>
      </c>
      <c r="F554" s="224" t="s">
        <v>107</v>
      </c>
      <c r="G554" s="224">
        <v>1000</v>
      </c>
      <c r="H554" s="224">
        <v>17665435181</v>
      </c>
      <c r="I554" s="224" t="s">
        <v>988</v>
      </c>
      <c r="J554" s="240" t="s">
        <v>103</v>
      </c>
      <c r="K554" s="226" t="s">
        <v>989</v>
      </c>
      <c r="L554" s="223" t="s">
        <v>1023</v>
      </c>
      <c r="M554" s="241">
        <v>0.3</v>
      </c>
      <c r="N554" s="241"/>
      <c r="O554" s="241"/>
      <c r="P554" s="241"/>
      <c r="Q554" s="241" t="s">
        <v>31</v>
      </c>
      <c r="R554" s="250">
        <v>43910</v>
      </c>
      <c r="S554" s="87" t="s">
        <v>1025</v>
      </c>
      <c r="T554" s="6"/>
      <c r="U554" s="6"/>
      <c r="V554" s="6"/>
      <c r="W554" s="6"/>
      <c r="X554" s="6"/>
      <c r="Y554" s="6"/>
      <c r="Z554" s="6"/>
      <c r="AA554" s="6"/>
      <c r="AB554" s="6"/>
    </row>
    <row r="555" ht="18" customHeight="1" spans="2:28">
      <c r="B555" s="223" t="s">
        <v>1026</v>
      </c>
      <c r="C555" s="224">
        <v>659619483</v>
      </c>
      <c r="D555" s="224" t="s">
        <v>1027</v>
      </c>
      <c r="E555" s="224">
        <v>17136866718</v>
      </c>
      <c r="F555" s="224" t="s">
        <v>107</v>
      </c>
      <c r="G555" s="224">
        <v>1000</v>
      </c>
      <c r="H555" s="224">
        <v>17665435181</v>
      </c>
      <c r="I555" s="224" t="s">
        <v>988</v>
      </c>
      <c r="J555" s="240" t="s">
        <v>103</v>
      </c>
      <c r="K555" s="226" t="s">
        <v>989</v>
      </c>
      <c r="L555" s="223" t="s">
        <v>1026</v>
      </c>
      <c r="M555" s="241">
        <v>0.88</v>
      </c>
      <c r="N555" s="241"/>
      <c r="O555" s="241"/>
      <c r="P555" s="241"/>
      <c r="Q555" s="241" t="s">
        <v>31</v>
      </c>
      <c r="R555" s="250">
        <v>43910</v>
      </c>
      <c r="S555" s="87" t="s">
        <v>1025</v>
      </c>
      <c r="T555" s="6"/>
      <c r="U555" s="6"/>
      <c r="V555" s="6"/>
      <c r="W555" s="6"/>
      <c r="X555" s="6"/>
      <c r="Y555" s="6"/>
      <c r="Z555" s="6"/>
      <c r="AA555" s="6"/>
      <c r="AB555" s="6"/>
    </row>
    <row r="556" ht="18" customHeight="1" spans="2:28">
      <c r="B556" s="223" t="s">
        <v>1028</v>
      </c>
      <c r="C556" s="224">
        <v>699138387</v>
      </c>
      <c r="D556" s="224" t="s">
        <v>1029</v>
      </c>
      <c r="E556" s="224">
        <v>17192710821</v>
      </c>
      <c r="F556" s="224" t="s">
        <v>27</v>
      </c>
      <c r="G556" s="224">
        <v>1000</v>
      </c>
      <c r="H556" s="224">
        <v>13545476959</v>
      </c>
      <c r="I556" s="224" t="s">
        <v>265</v>
      </c>
      <c r="J556" s="242" t="s">
        <v>109</v>
      </c>
      <c r="K556" s="226" t="s">
        <v>266</v>
      </c>
      <c r="L556" s="223" t="s">
        <v>1028</v>
      </c>
      <c r="M556" s="241">
        <v>0</v>
      </c>
      <c r="N556" s="241"/>
      <c r="O556" s="241"/>
      <c r="P556" s="241"/>
      <c r="Q556" s="226" t="s">
        <v>31</v>
      </c>
      <c r="R556" s="250">
        <v>43910</v>
      </c>
      <c r="S556" s="129" t="s">
        <v>1030</v>
      </c>
      <c r="T556" s="6"/>
      <c r="U556" s="6"/>
      <c r="V556" s="6"/>
      <c r="W556" s="6"/>
      <c r="X556" s="6"/>
      <c r="Y556" s="6"/>
      <c r="Z556" s="6"/>
      <c r="AA556" s="6"/>
      <c r="AB556" s="6"/>
    </row>
    <row r="557" ht="18" customHeight="1" spans="2:28">
      <c r="B557" s="223" t="s">
        <v>1031</v>
      </c>
      <c r="C557" s="224">
        <v>509326095</v>
      </c>
      <c r="D557" s="224" t="s">
        <v>1032</v>
      </c>
      <c r="E557" s="224">
        <v>17192710831</v>
      </c>
      <c r="F557" s="224" t="s">
        <v>27</v>
      </c>
      <c r="G557" s="224">
        <v>1000</v>
      </c>
      <c r="H557" s="224">
        <v>13545476959</v>
      </c>
      <c r="I557" s="224" t="s">
        <v>265</v>
      </c>
      <c r="J557" s="242" t="s">
        <v>109</v>
      </c>
      <c r="K557" s="226" t="s">
        <v>266</v>
      </c>
      <c r="L557" s="223" t="s">
        <v>1031</v>
      </c>
      <c r="M557" s="241">
        <v>0</v>
      </c>
      <c r="N557" s="241"/>
      <c r="O557" s="241"/>
      <c r="P557" s="241"/>
      <c r="Q557" s="226" t="s">
        <v>31</v>
      </c>
      <c r="R557" s="250">
        <v>43910</v>
      </c>
      <c r="S557" s="129" t="s">
        <v>1030</v>
      </c>
      <c r="T557" s="6"/>
      <c r="U557" s="6"/>
      <c r="V557" s="6"/>
      <c r="W557" s="6"/>
      <c r="X557" s="6"/>
      <c r="Y557" s="6"/>
      <c r="Z557" s="6"/>
      <c r="AA557" s="6"/>
      <c r="AB557" s="6"/>
    </row>
    <row r="558" ht="18" customHeight="1" spans="2:28">
      <c r="B558" s="223" t="s">
        <v>1033</v>
      </c>
      <c r="C558" s="224">
        <v>390578471</v>
      </c>
      <c r="D558" s="224" t="s">
        <v>1034</v>
      </c>
      <c r="E558" s="224">
        <v>17192711424</v>
      </c>
      <c r="F558" s="224" t="s">
        <v>27</v>
      </c>
      <c r="G558" s="224">
        <v>1000</v>
      </c>
      <c r="H558" s="224">
        <v>13545476959</v>
      </c>
      <c r="I558" s="224" t="s">
        <v>265</v>
      </c>
      <c r="J558" s="240" t="s">
        <v>103</v>
      </c>
      <c r="K558" s="226" t="s">
        <v>266</v>
      </c>
      <c r="L558" s="223" t="s">
        <v>1033</v>
      </c>
      <c r="M558" s="241">
        <v>0</v>
      </c>
      <c r="N558" s="241"/>
      <c r="O558" s="241"/>
      <c r="P558" s="241"/>
      <c r="Q558" s="226" t="s">
        <v>31</v>
      </c>
      <c r="R558" s="250">
        <v>43910</v>
      </c>
      <c r="S558" s="129" t="s">
        <v>1030</v>
      </c>
      <c r="T558" s="6"/>
      <c r="U558" s="6"/>
      <c r="V558" s="6"/>
      <c r="W558" s="6"/>
      <c r="X558" s="6"/>
      <c r="Y558" s="6"/>
      <c r="Z558" s="6"/>
      <c r="AA558" s="6"/>
      <c r="AB558" s="6"/>
    </row>
    <row r="559" ht="18" customHeight="1" spans="2:28">
      <c r="B559" s="223" t="s">
        <v>1035</v>
      </c>
      <c r="C559" s="224">
        <v>402849151</v>
      </c>
      <c r="D559" s="224" t="s">
        <v>1036</v>
      </c>
      <c r="E559" s="224">
        <v>17192715396</v>
      </c>
      <c r="F559" s="224" t="s">
        <v>27</v>
      </c>
      <c r="G559" s="224">
        <v>1000</v>
      </c>
      <c r="H559" s="224">
        <v>18672882330</v>
      </c>
      <c r="I559" s="224" t="s">
        <v>361</v>
      </c>
      <c r="J559" s="242" t="s">
        <v>109</v>
      </c>
      <c r="K559" s="226" t="s">
        <v>362</v>
      </c>
      <c r="L559" s="223" t="s">
        <v>1035</v>
      </c>
      <c r="M559" s="241">
        <v>0</v>
      </c>
      <c r="N559" s="243"/>
      <c r="O559" s="243"/>
      <c r="P559" s="241"/>
      <c r="Q559" s="226" t="s">
        <v>31</v>
      </c>
      <c r="R559" s="250">
        <v>43910</v>
      </c>
      <c r="S559" s="129" t="s">
        <v>1037</v>
      </c>
      <c r="T559" s="6"/>
      <c r="U559" s="6"/>
      <c r="V559" s="6"/>
      <c r="W559" s="6"/>
      <c r="X559" s="6"/>
      <c r="Y559" s="6"/>
      <c r="Z559" s="6"/>
      <c r="AA559" s="6"/>
      <c r="AB559" s="6"/>
    </row>
    <row r="560" ht="18" customHeight="1" spans="2:28">
      <c r="B560" s="223" t="s">
        <v>1038</v>
      </c>
      <c r="C560" s="224">
        <v>516834208</v>
      </c>
      <c r="D560" s="224" t="s">
        <v>1039</v>
      </c>
      <c r="E560" s="224">
        <v>17192715428</v>
      </c>
      <c r="F560" s="224" t="s">
        <v>27</v>
      </c>
      <c r="G560" s="224">
        <v>1000</v>
      </c>
      <c r="H560" s="224">
        <v>18672882330</v>
      </c>
      <c r="I560" s="224" t="s">
        <v>361</v>
      </c>
      <c r="J560" s="242" t="s">
        <v>109</v>
      </c>
      <c r="K560" s="226" t="s">
        <v>362</v>
      </c>
      <c r="L560" s="223" t="s">
        <v>1038</v>
      </c>
      <c r="M560" s="241">
        <v>0</v>
      </c>
      <c r="N560" s="241"/>
      <c r="O560" s="241"/>
      <c r="P560" s="241"/>
      <c r="Q560" s="226" t="s">
        <v>31</v>
      </c>
      <c r="R560" s="250">
        <v>43910</v>
      </c>
      <c r="S560" s="129" t="s">
        <v>1030</v>
      </c>
      <c r="T560" s="6"/>
      <c r="U560" s="6"/>
      <c r="V560" s="6"/>
      <c r="W560" s="6"/>
      <c r="X560" s="6"/>
      <c r="Y560" s="6"/>
      <c r="Z560" s="6"/>
      <c r="AA560" s="6"/>
      <c r="AB560" s="6"/>
    </row>
    <row r="561" ht="18" customHeight="1" spans="2:28">
      <c r="B561" s="223" t="s">
        <v>1040</v>
      </c>
      <c r="C561" s="224">
        <v>126621449</v>
      </c>
      <c r="D561" s="224" t="s">
        <v>1041</v>
      </c>
      <c r="E561" s="224">
        <v>17192715514</v>
      </c>
      <c r="F561" s="224" t="s">
        <v>27</v>
      </c>
      <c r="G561" s="224">
        <v>1000</v>
      </c>
      <c r="H561" s="224">
        <v>18672882330</v>
      </c>
      <c r="I561" s="224" t="s">
        <v>361</v>
      </c>
      <c r="J561" s="242" t="s">
        <v>109</v>
      </c>
      <c r="K561" s="226" t="s">
        <v>362</v>
      </c>
      <c r="L561" s="223" t="s">
        <v>1040</v>
      </c>
      <c r="M561" s="241">
        <v>0</v>
      </c>
      <c r="N561" s="241"/>
      <c r="O561" s="241"/>
      <c r="P561" s="241"/>
      <c r="Q561" s="226" t="s">
        <v>31</v>
      </c>
      <c r="R561" s="250">
        <v>43910</v>
      </c>
      <c r="S561" s="129" t="s">
        <v>1030</v>
      </c>
      <c r="T561" s="6"/>
      <c r="U561" s="6"/>
      <c r="V561" s="6"/>
      <c r="W561" s="6"/>
      <c r="X561" s="6"/>
      <c r="Y561" s="6"/>
      <c r="Z561" s="6"/>
      <c r="AA561" s="6"/>
      <c r="AB561" s="6"/>
    </row>
    <row r="562" ht="18" customHeight="1" spans="2:28">
      <c r="B562" s="223" t="s">
        <v>1042</v>
      </c>
      <c r="C562" s="224">
        <v>823853406</v>
      </c>
      <c r="D562" s="224" t="s">
        <v>1043</v>
      </c>
      <c r="E562" s="224">
        <v>17192715157</v>
      </c>
      <c r="F562" s="224" t="s">
        <v>27</v>
      </c>
      <c r="G562" s="224">
        <v>1000</v>
      </c>
      <c r="H562" s="224">
        <v>18672882330</v>
      </c>
      <c r="I562" s="224" t="s">
        <v>361</v>
      </c>
      <c r="J562" s="244" t="s">
        <v>367</v>
      </c>
      <c r="K562" s="226" t="s">
        <v>362</v>
      </c>
      <c r="L562" s="223" t="s">
        <v>1042</v>
      </c>
      <c r="M562" s="241">
        <v>0</v>
      </c>
      <c r="N562" s="241"/>
      <c r="O562" s="241"/>
      <c r="P562" s="241"/>
      <c r="Q562" s="226" t="s">
        <v>31</v>
      </c>
      <c r="R562" s="250">
        <v>43910</v>
      </c>
      <c r="S562" s="129" t="s">
        <v>1030</v>
      </c>
      <c r="T562" s="6"/>
      <c r="U562" s="6"/>
      <c r="V562" s="6"/>
      <c r="W562" s="6"/>
      <c r="X562" s="6"/>
      <c r="Y562" s="6"/>
      <c r="Z562" s="6"/>
      <c r="AA562" s="6"/>
      <c r="AB562" s="6"/>
    </row>
    <row r="563" ht="18" customHeight="1" spans="2:28">
      <c r="B563" s="223" t="s">
        <v>1044</v>
      </c>
      <c r="C563" s="224">
        <v>673566175</v>
      </c>
      <c r="D563" s="224" t="s">
        <v>1045</v>
      </c>
      <c r="E563" s="224">
        <v>17192715016</v>
      </c>
      <c r="F563" s="224" t="s">
        <v>27</v>
      </c>
      <c r="G563" s="224">
        <v>1000</v>
      </c>
      <c r="H563" s="224">
        <v>18672882330</v>
      </c>
      <c r="I563" s="224" t="s">
        <v>361</v>
      </c>
      <c r="J563" s="244" t="s">
        <v>367</v>
      </c>
      <c r="K563" s="226" t="s">
        <v>362</v>
      </c>
      <c r="L563" s="223" t="s">
        <v>1044</v>
      </c>
      <c r="M563" s="241">
        <v>0</v>
      </c>
      <c r="N563" s="241"/>
      <c r="O563" s="241"/>
      <c r="P563" s="241"/>
      <c r="Q563" s="226" t="s">
        <v>31</v>
      </c>
      <c r="R563" s="250">
        <v>43910</v>
      </c>
      <c r="S563" s="129" t="s">
        <v>1030</v>
      </c>
      <c r="T563" s="6"/>
      <c r="U563" s="6"/>
      <c r="V563" s="6"/>
      <c r="W563" s="6"/>
      <c r="X563" s="6"/>
      <c r="Y563" s="6"/>
      <c r="Z563" s="6"/>
      <c r="AA563" s="6"/>
      <c r="AB563" s="6"/>
    </row>
    <row r="564" ht="18" customHeight="1" spans="2:28">
      <c r="B564" s="223" t="s">
        <v>1046</v>
      </c>
      <c r="C564" s="224">
        <v>684049329</v>
      </c>
      <c r="D564" s="224" t="s">
        <v>1047</v>
      </c>
      <c r="E564" s="224">
        <v>17192714971</v>
      </c>
      <c r="F564" s="224" t="s">
        <v>27</v>
      </c>
      <c r="G564" s="224">
        <v>1000</v>
      </c>
      <c r="H564" s="224">
        <v>18672882330</v>
      </c>
      <c r="I564" s="224" t="s">
        <v>361</v>
      </c>
      <c r="J564" s="244" t="s">
        <v>367</v>
      </c>
      <c r="K564" s="226" t="s">
        <v>362</v>
      </c>
      <c r="L564" s="223" t="s">
        <v>1046</v>
      </c>
      <c r="M564" s="241">
        <v>0</v>
      </c>
      <c r="N564" s="241"/>
      <c r="O564" s="241"/>
      <c r="P564" s="241"/>
      <c r="Q564" s="226" t="s">
        <v>31</v>
      </c>
      <c r="R564" s="250">
        <v>43910</v>
      </c>
      <c r="S564" s="129" t="s">
        <v>1030</v>
      </c>
      <c r="T564" s="6"/>
      <c r="U564" s="6"/>
      <c r="V564" s="6"/>
      <c r="W564" s="6"/>
      <c r="X564" s="6"/>
      <c r="Y564" s="6"/>
      <c r="Z564" s="6"/>
      <c r="AA564" s="6"/>
      <c r="AB564" s="6"/>
    </row>
    <row r="565" ht="18" customHeight="1" spans="2:28">
      <c r="B565" s="223" t="s">
        <v>1048</v>
      </c>
      <c r="C565" s="224">
        <v>385529365</v>
      </c>
      <c r="D565" s="224" t="s">
        <v>1049</v>
      </c>
      <c r="E565" s="224">
        <v>17192714967</v>
      </c>
      <c r="F565" s="224" t="s">
        <v>27</v>
      </c>
      <c r="G565" s="224">
        <v>1000</v>
      </c>
      <c r="H565" s="224">
        <v>18672882330</v>
      </c>
      <c r="I565" s="224" t="s">
        <v>361</v>
      </c>
      <c r="J565" s="244" t="s">
        <v>367</v>
      </c>
      <c r="K565" s="226" t="s">
        <v>362</v>
      </c>
      <c r="L565" s="223" t="s">
        <v>1048</v>
      </c>
      <c r="M565" s="241">
        <v>0</v>
      </c>
      <c r="N565" s="241"/>
      <c r="O565" s="241"/>
      <c r="P565" s="241"/>
      <c r="Q565" s="226" t="s">
        <v>31</v>
      </c>
      <c r="R565" s="250">
        <v>43923</v>
      </c>
      <c r="S565" s="129" t="s">
        <v>1030</v>
      </c>
      <c r="T565" s="6"/>
      <c r="U565" s="6"/>
      <c r="V565" s="6"/>
      <c r="W565" s="6"/>
      <c r="X565" s="6"/>
      <c r="Y565" s="6"/>
      <c r="Z565" s="6"/>
      <c r="AA565" s="6"/>
      <c r="AB565" s="6"/>
    </row>
    <row r="566" ht="18" customHeight="1" spans="2:28">
      <c r="B566" s="223" t="s">
        <v>1050</v>
      </c>
      <c r="C566" s="224">
        <v>661247668</v>
      </c>
      <c r="D566" s="224" t="s">
        <v>1051</v>
      </c>
      <c r="E566" s="224">
        <v>17192714577</v>
      </c>
      <c r="F566" s="224" t="s">
        <v>27</v>
      </c>
      <c r="G566" s="224">
        <v>1000</v>
      </c>
      <c r="H566" s="224">
        <v>18672882330</v>
      </c>
      <c r="I566" s="224" t="s">
        <v>361</v>
      </c>
      <c r="J566" s="244" t="s">
        <v>367</v>
      </c>
      <c r="K566" s="226" t="s">
        <v>362</v>
      </c>
      <c r="L566" s="223" t="s">
        <v>1050</v>
      </c>
      <c r="M566" s="241">
        <v>0</v>
      </c>
      <c r="N566" s="241"/>
      <c r="O566" s="241"/>
      <c r="P566" s="241"/>
      <c r="Q566" s="226" t="s">
        <v>31</v>
      </c>
      <c r="R566" s="250">
        <v>43910</v>
      </c>
      <c r="S566" s="129" t="s">
        <v>1030</v>
      </c>
      <c r="T566" s="6"/>
      <c r="U566" s="6"/>
      <c r="V566" s="6"/>
      <c r="W566" s="6"/>
      <c r="X566" s="6"/>
      <c r="Y566" s="6"/>
      <c r="Z566" s="6"/>
      <c r="AA566" s="6"/>
      <c r="AB566" s="6"/>
    </row>
    <row r="567" ht="18" customHeight="1" spans="2:28">
      <c r="B567" s="225" t="s">
        <v>1058</v>
      </c>
      <c r="C567" s="224">
        <v>318404956</v>
      </c>
      <c r="D567" s="224" t="s">
        <v>1059</v>
      </c>
      <c r="E567" s="224">
        <v>16741725492</v>
      </c>
      <c r="F567" s="224" t="s">
        <v>27</v>
      </c>
      <c r="G567" s="224">
        <v>1000</v>
      </c>
      <c r="H567" s="224">
        <v>13545472582</v>
      </c>
      <c r="I567" s="224" t="s">
        <v>370</v>
      </c>
      <c r="J567" s="245" t="s">
        <v>285</v>
      </c>
      <c r="K567" s="226" t="s">
        <v>371</v>
      </c>
      <c r="L567" s="225" t="s">
        <v>1058</v>
      </c>
      <c r="M567" s="241">
        <v>0</v>
      </c>
      <c r="N567" s="243"/>
      <c r="O567" s="243"/>
      <c r="P567" s="241"/>
      <c r="Q567" s="226" t="s">
        <v>31</v>
      </c>
      <c r="R567" s="250">
        <v>43894</v>
      </c>
      <c r="S567" s="129" t="s">
        <v>1060</v>
      </c>
      <c r="T567" s="6"/>
      <c r="U567" s="6"/>
      <c r="V567" s="6"/>
      <c r="W567" s="6"/>
      <c r="X567" s="6"/>
      <c r="Y567" s="6"/>
      <c r="Z567" s="6"/>
      <c r="AA567" s="6"/>
      <c r="AB567" s="6"/>
    </row>
    <row r="568" ht="18" customHeight="1" spans="2:28">
      <c r="B568" s="225" t="s">
        <v>1063</v>
      </c>
      <c r="C568" s="224">
        <v>414496131</v>
      </c>
      <c r="D568" s="224" t="s">
        <v>1064</v>
      </c>
      <c r="E568" s="224">
        <v>16741725497</v>
      </c>
      <c r="F568" s="224" t="s">
        <v>27</v>
      </c>
      <c r="G568" s="224">
        <v>1000</v>
      </c>
      <c r="H568" s="224">
        <v>13545472582</v>
      </c>
      <c r="I568" s="224" t="s">
        <v>370</v>
      </c>
      <c r="J568" s="245" t="s">
        <v>285</v>
      </c>
      <c r="K568" s="226" t="s">
        <v>371</v>
      </c>
      <c r="L568" s="225" t="s">
        <v>1063</v>
      </c>
      <c r="M568" s="241">
        <v>0</v>
      </c>
      <c r="N568" s="241"/>
      <c r="O568" s="241"/>
      <c r="P568" s="241"/>
      <c r="Q568" s="226" t="s">
        <v>31</v>
      </c>
      <c r="R568" s="250">
        <v>43894</v>
      </c>
      <c r="S568" s="129" t="s">
        <v>1030</v>
      </c>
      <c r="T568" s="6"/>
      <c r="U568" s="6"/>
      <c r="V568" s="6"/>
      <c r="W568" s="6"/>
      <c r="X568" s="6"/>
      <c r="Y568" s="6"/>
      <c r="Z568" s="6"/>
      <c r="AA568" s="6"/>
      <c r="AB568" s="6"/>
    </row>
    <row r="569" ht="18" customHeight="1" spans="2:28">
      <c r="B569" s="223" t="s">
        <v>1079</v>
      </c>
      <c r="C569" s="224">
        <v>494916572</v>
      </c>
      <c r="D569" s="224" t="s">
        <v>1080</v>
      </c>
      <c r="E569" s="224">
        <v>17038923486</v>
      </c>
      <c r="F569" s="224" t="s">
        <v>27</v>
      </c>
      <c r="G569" s="224">
        <v>1000</v>
      </c>
      <c r="H569" s="224">
        <v>17720254512</v>
      </c>
      <c r="I569" s="224" t="s">
        <v>253</v>
      </c>
      <c r="J569" s="246" t="s">
        <v>294</v>
      </c>
      <c r="K569" s="226" t="s">
        <v>254</v>
      </c>
      <c r="L569" s="223" t="s">
        <v>1079</v>
      </c>
      <c r="M569" s="241">
        <v>0</v>
      </c>
      <c r="N569" s="241"/>
      <c r="O569" s="241"/>
      <c r="P569" s="241"/>
      <c r="Q569" s="251" t="s">
        <v>31</v>
      </c>
      <c r="R569" s="250">
        <v>43894</v>
      </c>
      <c r="S569" s="129" t="s">
        <v>1030</v>
      </c>
      <c r="T569" s="6"/>
      <c r="U569" s="6"/>
      <c r="V569" s="6"/>
      <c r="W569" s="6"/>
      <c r="X569" s="6"/>
      <c r="Y569" s="6"/>
      <c r="Z569" s="6"/>
      <c r="AA569" s="6"/>
      <c r="AB569" s="6"/>
    </row>
    <row r="570" ht="18" customHeight="1" spans="2:28">
      <c r="B570" s="223" t="s">
        <v>1085</v>
      </c>
      <c r="C570" s="224">
        <v>574788214</v>
      </c>
      <c r="D570" s="224" t="s">
        <v>1086</v>
      </c>
      <c r="E570" s="224">
        <v>17192714378</v>
      </c>
      <c r="F570" s="224" t="s">
        <v>27</v>
      </c>
      <c r="G570" s="224">
        <v>1000</v>
      </c>
      <c r="H570" s="224">
        <v>18872118075</v>
      </c>
      <c r="I570" s="224" t="s">
        <v>389</v>
      </c>
      <c r="J570" s="247" t="s">
        <v>170</v>
      </c>
      <c r="K570" s="226" t="s">
        <v>390</v>
      </c>
      <c r="L570" s="223" t="s">
        <v>1085</v>
      </c>
      <c r="M570" s="241">
        <v>0</v>
      </c>
      <c r="N570" s="241"/>
      <c r="O570" s="241"/>
      <c r="P570" s="241"/>
      <c r="Q570" s="252" t="s">
        <v>31</v>
      </c>
      <c r="R570" s="250">
        <v>43913</v>
      </c>
      <c r="S570" s="129" t="s">
        <v>1030</v>
      </c>
      <c r="T570" s="6"/>
      <c r="U570" s="6"/>
      <c r="V570" s="6"/>
      <c r="W570" s="6"/>
      <c r="X570" s="6"/>
      <c r="Y570" s="6"/>
      <c r="Z570" s="6"/>
      <c r="AA570" s="6"/>
      <c r="AB570" s="6"/>
    </row>
    <row r="571" ht="18" customHeight="1" spans="2:28">
      <c r="B571" s="223" t="s">
        <v>1087</v>
      </c>
      <c r="C571" s="224">
        <v>814855011</v>
      </c>
      <c r="D571" s="224" t="s">
        <v>1088</v>
      </c>
      <c r="E571" s="224">
        <v>17192714385</v>
      </c>
      <c r="F571" s="224" t="s">
        <v>27</v>
      </c>
      <c r="G571" s="224">
        <v>1000</v>
      </c>
      <c r="H571" s="224">
        <v>18872118075</v>
      </c>
      <c r="I571" s="224" t="s">
        <v>389</v>
      </c>
      <c r="J571" s="248" t="s">
        <v>29</v>
      </c>
      <c r="K571" s="226" t="s">
        <v>390</v>
      </c>
      <c r="L571" s="223" t="s">
        <v>1087</v>
      </c>
      <c r="M571" s="241">
        <v>0</v>
      </c>
      <c r="N571" s="241"/>
      <c r="O571" s="241"/>
      <c r="P571" s="241"/>
      <c r="Q571" s="226" t="s">
        <v>31</v>
      </c>
      <c r="R571" s="250">
        <v>43913</v>
      </c>
      <c r="S571" s="129" t="s">
        <v>1030</v>
      </c>
      <c r="T571" s="6"/>
      <c r="U571" s="6"/>
      <c r="V571" s="6"/>
      <c r="W571" s="6"/>
      <c r="X571" s="6"/>
      <c r="Y571" s="6"/>
      <c r="Z571" s="6"/>
      <c r="AA571" s="6"/>
      <c r="AB571" s="6"/>
    </row>
    <row r="572" ht="18" customHeight="1" spans="2:28">
      <c r="B572" s="223" t="s">
        <v>1089</v>
      </c>
      <c r="C572" s="224">
        <v>375659402</v>
      </c>
      <c r="D572" s="224" t="s">
        <v>1090</v>
      </c>
      <c r="E572" s="224">
        <v>17192714391</v>
      </c>
      <c r="F572" s="224" t="s">
        <v>27</v>
      </c>
      <c r="G572" s="224">
        <v>1000</v>
      </c>
      <c r="H572" s="224">
        <v>18872118075</v>
      </c>
      <c r="I572" s="224" t="s">
        <v>389</v>
      </c>
      <c r="J572" s="248" t="s">
        <v>29</v>
      </c>
      <c r="K572" s="226" t="s">
        <v>390</v>
      </c>
      <c r="L572" s="223" t="s">
        <v>1089</v>
      </c>
      <c r="M572" s="241">
        <v>0</v>
      </c>
      <c r="N572" s="241"/>
      <c r="O572" s="241"/>
      <c r="P572" s="241"/>
      <c r="Q572" s="252" t="s">
        <v>31</v>
      </c>
      <c r="R572" s="250">
        <v>43913</v>
      </c>
      <c r="S572" s="129" t="s">
        <v>1030</v>
      </c>
      <c r="T572" s="6"/>
      <c r="U572" s="6"/>
      <c r="V572" s="6"/>
      <c r="W572" s="6"/>
      <c r="X572" s="6"/>
      <c r="Y572" s="6"/>
      <c r="Z572" s="6"/>
      <c r="AA572" s="6"/>
      <c r="AB572" s="6"/>
    </row>
    <row r="573" ht="18" customHeight="1" spans="2:28">
      <c r="B573" s="223" t="s">
        <v>1091</v>
      </c>
      <c r="C573" s="224">
        <v>643576334</v>
      </c>
      <c r="D573" s="224" t="s">
        <v>1092</v>
      </c>
      <c r="E573" s="224">
        <v>17192714489</v>
      </c>
      <c r="F573" s="224" t="s">
        <v>27</v>
      </c>
      <c r="G573" s="224">
        <v>1000</v>
      </c>
      <c r="H573" s="224">
        <v>18872118075</v>
      </c>
      <c r="I573" s="224" t="s">
        <v>389</v>
      </c>
      <c r="J573" s="248" t="s">
        <v>29</v>
      </c>
      <c r="K573" s="226" t="s">
        <v>390</v>
      </c>
      <c r="L573" s="223" t="s">
        <v>1091</v>
      </c>
      <c r="M573" s="241">
        <v>0</v>
      </c>
      <c r="N573" s="241"/>
      <c r="O573" s="241"/>
      <c r="P573" s="241"/>
      <c r="Q573" s="252" t="s">
        <v>31</v>
      </c>
      <c r="R573" s="250">
        <v>43913</v>
      </c>
      <c r="S573" s="129" t="s">
        <v>1030</v>
      </c>
      <c r="T573" s="6"/>
      <c r="U573" s="6"/>
      <c r="V573" s="6"/>
      <c r="W573" s="6"/>
      <c r="X573" s="6"/>
      <c r="Y573" s="6"/>
      <c r="Z573" s="6"/>
      <c r="AA573" s="6"/>
      <c r="AB573" s="6"/>
    </row>
    <row r="574" ht="18" customHeight="1" spans="2:28">
      <c r="B574" s="223" t="s">
        <v>1113</v>
      </c>
      <c r="C574" s="226">
        <v>722485201</v>
      </c>
      <c r="D574" s="226" t="s">
        <v>1114</v>
      </c>
      <c r="E574" s="224">
        <v>17192714871</v>
      </c>
      <c r="F574" s="224" t="s">
        <v>27</v>
      </c>
      <c r="G574" s="224">
        <v>1000</v>
      </c>
      <c r="H574" s="224">
        <v>15072125895</v>
      </c>
      <c r="I574" s="224" t="s">
        <v>680</v>
      </c>
      <c r="J574" s="240" t="s">
        <v>103</v>
      </c>
      <c r="K574" s="226" t="s">
        <v>681</v>
      </c>
      <c r="L574" s="223" t="s">
        <v>1113</v>
      </c>
      <c r="M574" s="241">
        <v>0</v>
      </c>
      <c r="N574" s="241"/>
      <c r="O574" s="241"/>
      <c r="P574" s="241"/>
      <c r="Q574" s="252" t="s">
        <v>31</v>
      </c>
      <c r="R574" s="250">
        <v>43913</v>
      </c>
      <c r="S574" s="131" t="s">
        <v>1115</v>
      </c>
      <c r="T574" s="6"/>
      <c r="U574" s="6"/>
      <c r="V574" s="6"/>
      <c r="W574" s="6"/>
      <c r="X574" s="6"/>
      <c r="Y574" s="6"/>
      <c r="Z574" s="6"/>
      <c r="AA574" s="6"/>
      <c r="AB574" s="6"/>
    </row>
    <row r="575" ht="18" customHeight="1" spans="2:28">
      <c r="B575" s="223" t="s">
        <v>1116</v>
      </c>
      <c r="C575" s="226">
        <v>636703198</v>
      </c>
      <c r="D575" s="226" t="s">
        <v>1117</v>
      </c>
      <c r="E575" s="224">
        <v>17192714878</v>
      </c>
      <c r="F575" s="224" t="s">
        <v>27</v>
      </c>
      <c r="G575" s="224">
        <v>1000</v>
      </c>
      <c r="H575" s="224">
        <v>15072125895</v>
      </c>
      <c r="I575" s="224" t="s">
        <v>680</v>
      </c>
      <c r="J575" s="240" t="s">
        <v>103</v>
      </c>
      <c r="K575" s="226" t="s">
        <v>681</v>
      </c>
      <c r="L575" s="223" t="s">
        <v>1116</v>
      </c>
      <c r="M575" s="241">
        <v>0</v>
      </c>
      <c r="N575" s="241"/>
      <c r="O575" s="241"/>
      <c r="P575" s="241"/>
      <c r="Q575" s="252" t="s">
        <v>31</v>
      </c>
      <c r="R575" s="250">
        <v>43913</v>
      </c>
      <c r="S575" s="129" t="s">
        <v>1030</v>
      </c>
      <c r="T575" s="6"/>
      <c r="U575" s="6"/>
      <c r="V575" s="6"/>
      <c r="W575" s="6"/>
      <c r="X575" s="6"/>
      <c r="Y575" s="6"/>
      <c r="Z575" s="6"/>
      <c r="AA575" s="6"/>
      <c r="AB575" s="6"/>
    </row>
    <row r="576" ht="18" customHeight="1" spans="2:28">
      <c r="B576" s="223" t="s">
        <v>1118</v>
      </c>
      <c r="C576" s="226">
        <v>558439294</v>
      </c>
      <c r="D576" s="226" t="s">
        <v>1119</v>
      </c>
      <c r="E576" s="224">
        <v>17192714835</v>
      </c>
      <c r="F576" s="224" t="s">
        <v>27</v>
      </c>
      <c r="G576" s="224">
        <v>1000</v>
      </c>
      <c r="H576" s="224">
        <v>15072125895</v>
      </c>
      <c r="I576" s="224" t="s">
        <v>680</v>
      </c>
      <c r="J576" s="245" t="s">
        <v>285</v>
      </c>
      <c r="K576" s="226" t="s">
        <v>681</v>
      </c>
      <c r="L576" s="223" t="s">
        <v>1118</v>
      </c>
      <c r="M576" s="241">
        <v>0</v>
      </c>
      <c r="N576" s="241"/>
      <c r="O576" s="241"/>
      <c r="P576" s="241"/>
      <c r="Q576" s="252" t="s">
        <v>31</v>
      </c>
      <c r="R576" s="250">
        <v>43913</v>
      </c>
      <c r="S576" s="129" t="s">
        <v>1030</v>
      </c>
      <c r="T576" s="6"/>
      <c r="U576" s="6"/>
      <c r="V576" s="6"/>
      <c r="W576" s="6"/>
      <c r="X576" s="6"/>
      <c r="Y576" s="6"/>
      <c r="Z576" s="6"/>
      <c r="AA576" s="6"/>
      <c r="AB576" s="1"/>
    </row>
    <row r="577" ht="18" customHeight="1" spans="2:28">
      <c r="B577" s="223" t="s">
        <v>1120</v>
      </c>
      <c r="C577" s="226">
        <v>885196020</v>
      </c>
      <c r="D577" s="226" t="s">
        <v>1121</v>
      </c>
      <c r="E577" s="224">
        <v>17192714845</v>
      </c>
      <c r="F577" s="224" t="s">
        <v>27</v>
      </c>
      <c r="G577" s="224">
        <v>1000</v>
      </c>
      <c r="H577" s="224">
        <v>15072125895</v>
      </c>
      <c r="I577" s="224" t="s">
        <v>680</v>
      </c>
      <c r="J577" s="245" t="s">
        <v>285</v>
      </c>
      <c r="K577" s="226" t="s">
        <v>681</v>
      </c>
      <c r="L577" s="223" t="s">
        <v>1120</v>
      </c>
      <c r="M577" s="241">
        <v>0</v>
      </c>
      <c r="N577" s="241"/>
      <c r="O577" s="241"/>
      <c r="P577" s="241"/>
      <c r="Q577" s="252" t="s">
        <v>31</v>
      </c>
      <c r="R577" s="250">
        <v>43913</v>
      </c>
      <c r="S577" s="129" t="s">
        <v>1030</v>
      </c>
      <c r="T577" s="6"/>
      <c r="U577" s="6"/>
      <c r="V577" s="1"/>
      <c r="W577" s="1"/>
      <c r="X577" s="1"/>
      <c r="Y577" s="1"/>
      <c r="Z577" s="1"/>
      <c r="AA577" s="1"/>
      <c r="AB577" s="1"/>
    </row>
    <row r="578" ht="18" customHeight="1" spans="2:28">
      <c r="B578" s="223" t="s">
        <v>1122</v>
      </c>
      <c r="C578" s="226">
        <v>717892107</v>
      </c>
      <c r="D578" s="226" t="s">
        <v>1123</v>
      </c>
      <c r="E578" s="224">
        <v>17192714849</v>
      </c>
      <c r="F578" s="224" t="s">
        <v>27</v>
      </c>
      <c r="G578" s="224">
        <v>1000</v>
      </c>
      <c r="H578" s="224">
        <v>15072125895</v>
      </c>
      <c r="I578" s="224" t="s">
        <v>680</v>
      </c>
      <c r="J578" s="245" t="s">
        <v>285</v>
      </c>
      <c r="K578" s="226" t="s">
        <v>681</v>
      </c>
      <c r="L578" s="223" t="s">
        <v>1122</v>
      </c>
      <c r="M578" s="241">
        <v>0</v>
      </c>
      <c r="N578" s="241"/>
      <c r="O578" s="241"/>
      <c r="P578" s="241"/>
      <c r="Q578" s="252" t="s">
        <v>31</v>
      </c>
      <c r="R578" s="250">
        <v>43913</v>
      </c>
      <c r="S578" s="129" t="s">
        <v>1030</v>
      </c>
      <c r="T578" s="6"/>
      <c r="U578" s="6"/>
      <c r="V578" s="1"/>
      <c r="W578" s="1"/>
      <c r="X578" s="1"/>
      <c r="Y578" s="1"/>
      <c r="Z578" s="1"/>
      <c r="AA578" s="1"/>
      <c r="AB578" s="6"/>
    </row>
    <row r="579" ht="18" customHeight="1" spans="2:28">
      <c r="B579" s="223" t="s">
        <v>1130</v>
      </c>
      <c r="C579" s="224">
        <v>617473420</v>
      </c>
      <c r="D579" s="224" t="s">
        <v>1131</v>
      </c>
      <c r="E579" s="224">
        <v>16741725633</v>
      </c>
      <c r="F579" s="224" t="s">
        <v>27</v>
      </c>
      <c r="G579" s="224">
        <v>1000</v>
      </c>
      <c r="H579" s="224">
        <v>18771678907</v>
      </c>
      <c r="I579" s="224" t="s">
        <v>409</v>
      </c>
      <c r="J579" s="248" t="s">
        <v>29</v>
      </c>
      <c r="K579" s="226" t="s">
        <v>410</v>
      </c>
      <c r="L579" s="223" t="s">
        <v>1130</v>
      </c>
      <c r="M579" s="241">
        <v>0</v>
      </c>
      <c r="N579" s="241"/>
      <c r="O579" s="243"/>
      <c r="P579" s="241"/>
      <c r="Q579" s="252" t="s">
        <v>31</v>
      </c>
      <c r="R579" s="250">
        <v>43895</v>
      </c>
      <c r="S579" s="131" t="s">
        <v>1132</v>
      </c>
      <c r="T579" s="6"/>
      <c r="U579" s="6"/>
      <c r="V579" s="6"/>
      <c r="W579" s="6"/>
      <c r="X579" s="6"/>
      <c r="Y579" s="6"/>
      <c r="Z579" s="6"/>
      <c r="AA579" s="6"/>
      <c r="AB579" s="6"/>
    </row>
    <row r="580" ht="18" customHeight="1" spans="2:28">
      <c r="B580" s="223" t="s">
        <v>1149</v>
      </c>
      <c r="C580" s="224">
        <v>211551030</v>
      </c>
      <c r="D580" s="224" t="s">
        <v>1150</v>
      </c>
      <c r="E580" s="224">
        <v>17136866513</v>
      </c>
      <c r="F580" s="224" t="s">
        <v>664</v>
      </c>
      <c r="G580" s="224">
        <v>1000</v>
      </c>
      <c r="H580" s="224">
        <v>13422075559</v>
      </c>
      <c r="I580" s="224" t="s">
        <v>567</v>
      </c>
      <c r="J580" s="256" t="s">
        <v>29</v>
      </c>
      <c r="K580" s="226" t="s">
        <v>568</v>
      </c>
      <c r="L580" s="223" t="s">
        <v>1149</v>
      </c>
      <c r="M580" s="241">
        <v>0</v>
      </c>
      <c r="N580" s="241"/>
      <c r="O580" s="241"/>
      <c r="P580" s="241"/>
      <c r="Q580" s="266"/>
      <c r="R580" s="267"/>
      <c r="S580" s="129" t="s">
        <v>1030</v>
      </c>
      <c r="T580" s="6"/>
      <c r="U580" s="6"/>
      <c r="V580" s="6"/>
      <c r="W580" s="6"/>
      <c r="X580" s="6"/>
      <c r="Y580" s="6"/>
      <c r="Z580" s="6"/>
      <c r="AA580" s="6"/>
      <c r="AB580" s="6"/>
    </row>
    <row r="581" ht="18" customHeight="1" spans="2:28">
      <c r="B581" s="223" t="s">
        <v>1151</v>
      </c>
      <c r="C581" s="224">
        <v>751772419</v>
      </c>
      <c r="D581" s="224" t="s">
        <v>1152</v>
      </c>
      <c r="E581" s="224">
        <v>16741725601</v>
      </c>
      <c r="F581" s="224" t="s">
        <v>27</v>
      </c>
      <c r="G581" s="224">
        <v>1000</v>
      </c>
      <c r="H581" s="224">
        <v>15771132386</v>
      </c>
      <c r="I581" s="224" t="s">
        <v>584</v>
      </c>
      <c r="J581" s="240" t="s">
        <v>103</v>
      </c>
      <c r="K581" s="226" t="s">
        <v>585</v>
      </c>
      <c r="L581" s="223" t="s">
        <v>1151</v>
      </c>
      <c r="M581" s="241">
        <v>0</v>
      </c>
      <c r="N581" s="241"/>
      <c r="O581" s="241"/>
      <c r="P581" s="241"/>
      <c r="Q581" s="241" t="s">
        <v>31</v>
      </c>
      <c r="R581" s="250">
        <v>43902</v>
      </c>
      <c r="S581" s="8" t="s">
        <v>1153</v>
      </c>
      <c r="T581" s="6"/>
      <c r="U581" s="6"/>
      <c r="V581" s="6"/>
      <c r="W581" s="6"/>
      <c r="X581" s="6"/>
      <c r="Y581" s="6"/>
      <c r="Z581" s="6"/>
      <c r="AA581" s="6"/>
      <c r="AB581" s="6"/>
    </row>
    <row r="582" ht="18" customHeight="1" spans="2:28">
      <c r="B582" s="223" t="s">
        <v>1154</v>
      </c>
      <c r="C582" s="224">
        <v>805176666</v>
      </c>
      <c r="D582" s="224" t="s">
        <v>1155</v>
      </c>
      <c r="E582" s="224">
        <v>16741725583</v>
      </c>
      <c r="F582" s="224" t="s">
        <v>27</v>
      </c>
      <c r="G582" s="224">
        <v>1000</v>
      </c>
      <c r="H582" s="224">
        <v>15771132386</v>
      </c>
      <c r="I582" s="224" t="s">
        <v>584</v>
      </c>
      <c r="J582" s="240" t="s">
        <v>103</v>
      </c>
      <c r="K582" s="226" t="s">
        <v>585</v>
      </c>
      <c r="L582" s="223" t="s">
        <v>1154</v>
      </c>
      <c r="M582" s="241">
        <v>0</v>
      </c>
      <c r="N582" s="241"/>
      <c r="O582" s="241"/>
      <c r="P582" s="241"/>
      <c r="Q582" s="241" t="s">
        <v>31</v>
      </c>
      <c r="R582" s="250">
        <v>43902</v>
      </c>
      <c r="S582" s="8" t="s">
        <v>1153</v>
      </c>
      <c r="T582" s="6"/>
      <c r="U582" s="6"/>
      <c r="V582" s="6"/>
      <c r="W582" s="6"/>
      <c r="X582" s="6"/>
      <c r="Y582" s="6"/>
      <c r="Z582" s="6"/>
      <c r="AA582" s="6"/>
      <c r="AB582" s="6"/>
    </row>
    <row r="583" ht="18" customHeight="1" spans="2:28">
      <c r="B583" s="223" t="s">
        <v>1156</v>
      </c>
      <c r="C583" s="224">
        <v>867950397</v>
      </c>
      <c r="D583" s="224" t="s">
        <v>1157</v>
      </c>
      <c r="E583" s="224">
        <v>16741725580</v>
      </c>
      <c r="F583" s="224" t="s">
        <v>27</v>
      </c>
      <c r="G583" s="224">
        <v>1000</v>
      </c>
      <c r="H583" s="224">
        <v>15771132386</v>
      </c>
      <c r="I583" s="224" t="s">
        <v>584</v>
      </c>
      <c r="J583" s="240" t="s">
        <v>103</v>
      </c>
      <c r="K583" s="226" t="s">
        <v>585</v>
      </c>
      <c r="L583" s="223" t="s">
        <v>1156</v>
      </c>
      <c r="M583" s="241">
        <v>0</v>
      </c>
      <c r="N583" s="241"/>
      <c r="O583" s="241"/>
      <c r="P583" s="241"/>
      <c r="Q583" s="241" t="s">
        <v>31</v>
      </c>
      <c r="R583" s="250">
        <v>43902</v>
      </c>
      <c r="S583" s="8" t="s">
        <v>1153</v>
      </c>
      <c r="T583" s="6"/>
      <c r="U583" s="6"/>
      <c r="V583" s="6"/>
      <c r="W583" s="6"/>
      <c r="X583" s="6"/>
      <c r="Y583" s="6"/>
      <c r="Z583" s="6"/>
      <c r="AA583" s="6"/>
      <c r="AB583" s="6"/>
    </row>
    <row r="584" ht="18" customHeight="1" spans="2:28">
      <c r="B584" s="223" t="s">
        <v>1158</v>
      </c>
      <c r="C584" s="224">
        <v>256542103</v>
      </c>
      <c r="D584" s="224" t="s">
        <v>1159</v>
      </c>
      <c r="E584" s="224">
        <v>16741725576</v>
      </c>
      <c r="F584" s="224" t="s">
        <v>27</v>
      </c>
      <c r="G584" s="224">
        <v>1000</v>
      </c>
      <c r="H584" s="224">
        <v>15771132386</v>
      </c>
      <c r="I584" s="224" t="s">
        <v>584</v>
      </c>
      <c r="J584" s="240" t="s">
        <v>103</v>
      </c>
      <c r="K584" s="226" t="s">
        <v>585</v>
      </c>
      <c r="L584" s="223" t="s">
        <v>1158</v>
      </c>
      <c r="M584" s="241">
        <v>0</v>
      </c>
      <c r="N584" s="241"/>
      <c r="O584" s="241"/>
      <c r="P584" s="241"/>
      <c r="Q584" s="241" t="s">
        <v>31</v>
      </c>
      <c r="R584" s="250">
        <v>43902</v>
      </c>
      <c r="S584" s="8" t="s">
        <v>1153</v>
      </c>
      <c r="T584" s="6"/>
      <c r="U584" s="6"/>
      <c r="V584" s="6"/>
      <c r="W584" s="6"/>
      <c r="X584" s="6"/>
      <c r="Y584" s="6"/>
      <c r="Z584" s="6"/>
      <c r="AA584" s="6"/>
      <c r="AB584" s="6"/>
    </row>
    <row r="585" ht="18" customHeight="1" spans="2:28">
      <c r="B585" s="223" t="s">
        <v>1160</v>
      </c>
      <c r="C585" s="224">
        <v>547645078</v>
      </c>
      <c r="D585" s="224" t="s">
        <v>1161</v>
      </c>
      <c r="E585" s="224">
        <v>16741725568</v>
      </c>
      <c r="F585" s="224" t="s">
        <v>27</v>
      </c>
      <c r="G585" s="224">
        <v>1000</v>
      </c>
      <c r="H585" s="224">
        <v>15771132386</v>
      </c>
      <c r="I585" s="224" t="s">
        <v>584</v>
      </c>
      <c r="J585" s="240" t="s">
        <v>103</v>
      </c>
      <c r="K585" s="226" t="s">
        <v>585</v>
      </c>
      <c r="L585" s="223" t="s">
        <v>1160</v>
      </c>
      <c r="M585" s="241">
        <v>0</v>
      </c>
      <c r="N585" s="241"/>
      <c r="O585" s="241"/>
      <c r="P585" s="241"/>
      <c r="Q585" s="241" t="s">
        <v>31</v>
      </c>
      <c r="R585" s="250">
        <v>43902</v>
      </c>
      <c r="S585" s="8" t="s">
        <v>1153</v>
      </c>
      <c r="T585" s="6"/>
      <c r="U585" s="6"/>
      <c r="V585" s="6"/>
      <c r="W585" s="6"/>
      <c r="X585" s="6"/>
      <c r="Y585" s="6"/>
      <c r="Z585" s="6"/>
      <c r="AA585" s="6"/>
      <c r="AB585" s="6"/>
    </row>
    <row r="586" ht="18" customHeight="1" spans="2:28">
      <c r="B586" s="223" t="s">
        <v>1162</v>
      </c>
      <c r="C586" s="224">
        <v>686821110</v>
      </c>
      <c r="D586" s="224" t="s">
        <v>1163</v>
      </c>
      <c r="E586" s="224">
        <v>16741725565</v>
      </c>
      <c r="F586" s="224" t="s">
        <v>27</v>
      </c>
      <c r="G586" s="224">
        <v>1000</v>
      </c>
      <c r="H586" s="224">
        <v>15771132386</v>
      </c>
      <c r="I586" s="224" t="s">
        <v>584</v>
      </c>
      <c r="J586" s="240" t="s">
        <v>103</v>
      </c>
      <c r="K586" s="226" t="s">
        <v>585</v>
      </c>
      <c r="L586" s="223" t="s">
        <v>1162</v>
      </c>
      <c r="M586" s="241">
        <v>0</v>
      </c>
      <c r="N586" s="241"/>
      <c r="O586" s="241"/>
      <c r="P586" s="241"/>
      <c r="Q586" s="241" t="s">
        <v>31</v>
      </c>
      <c r="R586" s="250">
        <v>43902</v>
      </c>
      <c r="S586" s="8" t="s">
        <v>1153</v>
      </c>
      <c r="T586" s="6"/>
      <c r="U586" s="6"/>
      <c r="V586" s="6"/>
      <c r="W586" s="6"/>
      <c r="X586" s="6"/>
      <c r="Y586" s="6"/>
      <c r="Z586" s="6"/>
      <c r="AA586" s="6"/>
      <c r="AB586" s="6"/>
    </row>
    <row r="587" ht="18" customHeight="1" spans="2:28">
      <c r="B587" s="223" t="s">
        <v>1164</v>
      </c>
      <c r="C587" s="224">
        <v>718333153</v>
      </c>
      <c r="D587" s="224" t="s">
        <v>1165</v>
      </c>
      <c r="E587" s="224">
        <v>16741725548</v>
      </c>
      <c r="F587" s="224" t="s">
        <v>27</v>
      </c>
      <c r="G587" s="224">
        <v>1000</v>
      </c>
      <c r="H587" s="224">
        <v>15771132386</v>
      </c>
      <c r="I587" s="224" t="s">
        <v>584</v>
      </c>
      <c r="J587" s="240" t="s">
        <v>103</v>
      </c>
      <c r="K587" s="226" t="s">
        <v>585</v>
      </c>
      <c r="L587" s="223" t="s">
        <v>1164</v>
      </c>
      <c r="M587" s="241">
        <v>0</v>
      </c>
      <c r="N587" s="241"/>
      <c r="O587" s="241"/>
      <c r="P587" s="241"/>
      <c r="Q587" s="241" t="s">
        <v>31</v>
      </c>
      <c r="R587" s="250">
        <v>43902</v>
      </c>
      <c r="S587" s="8" t="s">
        <v>1153</v>
      </c>
      <c r="T587" s="6"/>
      <c r="U587" s="6"/>
      <c r="V587" s="6"/>
      <c r="W587" s="6"/>
      <c r="X587" s="6"/>
      <c r="Y587" s="6"/>
      <c r="Z587" s="6"/>
      <c r="AA587" s="6"/>
      <c r="AB587" s="6"/>
    </row>
    <row r="588" s="1" customFormat="1" ht="19.9" customHeight="1" spans="2:28">
      <c r="B588" s="223" t="s">
        <v>1166</v>
      </c>
      <c r="C588" s="224">
        <v>129711838</v>
      </c>
      <c r="D588" s="224" t="s">
        <v>1167</v>
      </c>
      <c r="E588" s="224">
        <v>16741725541</v>
      </c>
      <c r="F588" s="224" t="s">
        <v>27</v>
      </c>
      <c r="G588" s="224">
        <v>1000</v>
      </c>
      <c r="H588" s="224">
        <v>15771132386</v>
      </c>
      <c r="I588" s="224" t="s">
        <v>584</v>
      </c>
      <c r="J588" s="240" t="s">
        <v>103</v>
      </c>
      <c r="K588" s="226" t="s">
        <v>585</v>
      </c>
      <c r="L588" s="223" t="s">
        <v>1166</v>
      </c>
      <c r="M588" s="241">
        <v>0</v>
      </c>
      <c r="N588" s="241"/>
      <c r="O588" s="241"/>
      <c r="P588" s="241"/>
      <c r="Q588" s="241" t="s">
        <v>31</v>
      </c>
      <c r="R588" s="250">
        <v>43902</v>
      </c>
      <c r="S588" s="8" t="s">
        <v>1153</v>
      </c>
      <c r="T588" s="6"/>
      <c r="U588" s="6"/>
      <c r="V588" s="6"/>
      <c r="W588" s="6"/>
      <c r="X588" s="6"/>
      <c r="Y588" s="6"/>
      <c r="Z588" s="6"/>
      <c r="AA588" s="6"/>
      <c r="AB588" s="6"/>
    </row>
    <row r="589" s="1" customFormat="1" ht="19.9" customHeight="1" spans="2:28">
      <c r="B589" s="223" t="s">
        <v>1168</v>
      </c>
      <c r="C589" s="226">
        <v>608839701</v>
      </c>
      <c r="D589" s="226" t="s">
        <v>1169</v>
      </c>
      <c r="E589" s="224">
        <v>17102786726</v>
      </c>
      <c r="F589" s="224" t="s">
        <v>27</v>
      </c>
      <c r="G589" s="224">
        <v>1000</v>
      </c>
      <c r="H589" s="224">
        <v>13545435217</v>
      </c>
      <c r="I589" s="224" t="s">
        <v>284</v>
      </c>
      <c r="J589" s="245" t="s">
        <v>285</v>
      </c>
      <c r="K589" s="226" t="s">
        <v>286</v>
      </c>
      <c r="L589" s="223" t="s">
        <v>1168</v>
      </c>
      <c r="M589" s="241">
        <v>0</v>
      </c>
      <c r="N589" s="241"/>
      <c r="O589" s="241"/>
      <c r="P589" s="241"/>
      <c r="Q589" s="268" t="s">
        <v>31</v>
      </c>
      <c r="R589" s="250">
        <v>43900</v>
      </c>
      <c r="S589" s="8" t="s">
        <v>1153</v>
      </c>
      <c r="V589" s="6"/>
      <c r="W589" s="6"/>
      <c r="X589" s="6"/>
      <c r="Y589" s="6"/>
      <c r="Z589" s="6"/>
      <c r="AA589" s="6"/>
      <c r="AB589" s="6"/>
    </row>
    <row r="590" ht="18" customHeight="1" spans="2:28">
      <c r="B590" s="223" t="s">
        <v>1170</v>
      </c>
      <c r="C590" s="226">
        <v>394267010</v>
      </c>
      <c r="D590" s="226" t="s">
        <v>1171</v>
      </c>
      <c r="E590" s="224">
        <v>17102786761</v>
      </c>
      <c r="F590" s="224" t="s">
        <v>27</v>
      </c>
      <c r="G590" s="224">
        <v>1000</v>
      </c>
      <c r="H590" s="224">
        <v>13545435217</v>
      </c>
      <c r="I590" s="224" t="s">
        <v>284</v>
      </c>
      <c r="J590" s="245" t="s">
        <v>285</v>
      </c>
      <c r="K590" s="226" t="s">
        <v>286</v>
      </c>
      <c r="L590" s="223" t="s">
        <v>1170</v>
      </c>
      <c r="M590" s="241">
        <v>0</v>
      </c>
      <c r="N590" s="241"/>
      <c r="O590" s="241"/>
      <c r="P590" s="241"/>
      <c r="Q590" s="269" t="s">
        <v>31</v>
      </c>
      <c r="R590" s="250">
        <v>43900</v>
      </c>
      <c r="S590" s="8" t="s">
        <v>1153</v>
      </c>
      <c r="T590" s="1"/>
      <c r="U590" s="1"/>
      <c r="V590" s="6"/>
      <c r="W590" s="6"/>
      <c r="X590" s="6"/>
      <c r="Y590" s="6"/>
      <c r="Z590" s="6"/>
      <c r="AA590" s="6"/>
      <c r="AB590" s="6"/>
    </row>
    <row r="591" ht="18" customHeight="1" spans="2:28">
      <c r="B591" s="225" t="s">
        <v>1172</v>
      </c>
      <c r="C591" s="224">
        <v>165055613</v>
      </c>
      <c r="D591" s="224" t="s">
        <v>1173</v>
      </c>
      <c r="E591" s="224">
        <v>16741725655</v>
      </c>
      <c r="F591" s="224" t="s">
        <v>27</v>
      </c>
      <c r="G591" s="224">
        <v>1000</v>
      </c>
      <c r="H591" s="224">
        <v>18771678907</v>
      </c>
      <c r="I591" s="224" t="s">
        <v>409</v>
      </c>
      <c r="J591" s="248" t="s">
        <v>29</v>
      </c>
      <c r="K591" s="226" t="s">
        <v>410</v>
      </c>
      <c r="L591" s="225" t="s">
        <v>1172</v>
      </c>
      <c r="M591" s="241">
        <f>4031.26+5000</f>
        <v>9031.26</v>
      </c>
      <c r="N591" s="241"/>
      <c r="O591" s="257"/>
      <c r="P591" s="257"/>
      <c r="Q591" s="259" t="s">
        <v>31</v>
      </c>
      <c r="R591" s="270">
        <v>43901</v>
      </c>
      <c r="S591" s="8" t="s">
        <v>1174</v>
      </c>
      <c r="T591" s="6"/>
      <c r="U591" s="6"/>
      <c r="V591" s="6"/>
      <c r="W591" s="6"/>
      <c r="X591" s="6"/>
      <c r="Y591" s="6"/>
      <c r="Z591" s="6"/>
      <c r="AA591" s="6"/>
      <c r="AB591" s="6"/>
    </row>
    <row r="592" ht="18" customHeight="1" spans="2:28">
      <c r="B592" s="253" t="s">
        <v>1175</v>
      </c>
      <c r="C592" s="224">
        <v>555537723</v>
      </c>
      <c r="D592" s="224" t="s">
        <v>1176</v>
      </c>
      <c r="E592" s="224">
        <v>17192710541</v>
      </c>
      <c r="F592" s="224" t="s">
        <v>27</v>
      </c>
      <c r="G592" s="254">
        <v>1000</v>
      </c>
      <c r="H592" s="254">
        <v>13545476959</v>
      </c>
      <c r="I592" s="224" t="s">
        <v>265</v>
      </c>
      <c r="J592" s="258" t="s">
        <v>109</v>
      </c>
      <c r="K592" s="259" t="s">
        <v>266</v>
      </c>
      <c r="L592" s="253" t="s">
        <v>1175</v>
      </c>
      <c r="M592" s="260">
        <v>5061.05</v>
      </c>
      <c r="N592" s="260"/>
      <c r="O592" s="260"/>
      <c r="P592" s="260"/>
      <c r="Q592" s="259" t="s">
        <v>31</v>
      </c>
      <c r="R592" s="250">
        <v>43913</v>
      </c>
      <c r="S592" s="8" t="s">
        <v>1177</v>
      </c>
      <c r="T592" s="6"/>
      <c r="U592" s="6"/>
      <c r="V592" s="6"/>
      <c r="W592" s="6"/>
      <c r="X592" s="6"/>
      <c r="Y592" s="6"/>
      <c r="Z592" s="6"/>
      <c r="AA592" s="6"/>
      <c r="AB592" s="6"/>
    </row>
    <row r="593" ht="18" customHeight="1" spans="2:28">
      <c r="B593" s="253" t="s">
        <v>1178</v>
      </c>
      <c r="C593" s="224">
        <v>501268959</v>
      </c>
      <c r="D593" s="224" t="s">
        <v>1179</v>
      </c>
      <c r="E593" s="224">
        <v>17192711228</v>
      </c>
      <c r="F593" s="224" t="s">
        <v>27</v>
      </c>
      <c r="G593" s="254">
        <v>1000</v>
      </c>
      <c r="H593" s="254">
        <v>13545476959</v>
      </c>
      <c r="I593" s="224" t="s">
        <v>265</v>
      </c>
      <c r="J593" s="261" t="s">
        <v>103</v>
      </c>
      <c r="K593" s="259" t="s">
        <v>266</v>
      </c>
      <c r="L593" s="253" t="s">
        <v>1178</v>
      </c>
      <c r="M593" s="260">
        <v>5060.21</v>
      </c>
      <c r="N593" s="260"/>
      <c r="O593" s="260"/>
      <c r="P593" s="260"/>
      <c r="Q593" s="259" t="s">
        <v>31</v>
      </c>
      <c r="R593" s="250">
        <v>43913</v>
      </c>
      <c r="S593" s="8" t="s">
        <v>1180</v>
      </c>
      <c r="T593" s="6"/>
      <c r="U593" s="6"/>
      <c r="V593" s="6"/>
      <c r="W593" s="6"/>
      <c r="X593" s="6"/>
      <c r="Y593" s="6"/>
      <c r="Z593" s="6"/>
      <c r="AA593" s="6"/>
      <c r="AB593" s="6"/>
    </row>
    <row r="594" ht="18" customHeight="1" spans="2:28">
      <c r="B594" s="253" t="s">
        <v>1181</v>
      </c>
      <c r="C594" s="224">
        <v>402659300</v>
      </c>
      <c r="D594" s="224" t="s">
        <v>1182</v>
      </c>
      <c r="E594" s="224">
        <v>17192715495</v>
      </c>
      <c r="F594" s="224" t="s">
        <v>27</v>
      </c>
      <c r="G594" s="254">
        <v>1000</v>
      </c>
      <c r="H594" s="254">
        <v>18672882330</v>
      </c>
      <c r="I594" s="224" t="s">
        <v>361</v>
      </c>
      <c r="J594" s="258" t="s">
        <v>109</v>
      </c>
      <c r="K594" s="259" t="s">
        <v>362</v>
      </c>
      <c r="L594" s="253" t="s">
        <v>1181</v>
      </c>
      <c r="M594" s="260">
        <v>10010.37</v>
      </c>
      <c r="N594" s="260"/>
      <c r="O594" s="260"/>
      <c r="P594" s="260"/>
      <c r="Q594" s="259" t="s">
        <v>31</v>
      </c>
      <c r="R594" s="250">
        <v>43913</v>
      </c>
      <c r="S594" s="8" t="s">
        <v>1183</v>
      </c>
      <c r="T594" s="6"/>
      <c r="U594" s="6"/>
      <c r="V594" s="6"/>
      <c r="W594" s="6"/>
      <c r="X594" s="6"/>
      <c r="Y594" s="6"/>
      <c r="Z594" s="6"/>
      <c r="AA594" s="6"/>
      <c r="AB594" s="6"/>
    </row>
    <row r="595" ht="18" customHeight="1" spans="2:28">
      <c r="B595" s="253" t="s">
        <v>1184</v>
      </c>
      <c r="C595" s="224">
        <v>321991673</v>
      </c>
      <c r="D595" s="224" t="s">
        <v>1185</v>
      </c>
      <c r="E595" s="224">
        <v>17192715549</v>
      </c>
      <c r="F595" s="224" t="s">
        <v>27</v>
      </c>
      <c r="G595" s="254">
        <v>1000</v>
      </c>
      <c r="H595" s="254">
        <v>18672882330</v>
      </c>
      <c r="I595" s="224" t="s">
        <v>361</v>
      </c>
      <c r="J595" s="258" t="s">
        <v>109</v>
      </c>
      <c r="K595" s="259" t="s">
        <v>362</v>
      </c>
      <c r="L595" s="253" t="s">
        <v>1184</v>
      </c>
      <c r="M595" s="260">
        <v>5061.1</v>
      </c>
      <c r="N595" s="260"/>
      <c r="O595" s="260"/>
      <c r="P595" s="260"/>
      <c r="Q595" s="259" t="s">
        <v>31</v>
      </c>
      <c r="R595" s="250">
        <v>43913</v>
      </c>
      <c r="S595" s="8" t="s">
        <v>1183</v>
      </c>
      <c r="T595" s="6"/>
      <c r="U595" s="6"/>
      <c r="V595" s="6"/>
      <c r="W595" s="6"/>
      <c r="X595" s="6"/>
      <c r="Y595" s="6"/>
      <c r="Z595" s="6"/>
      <c r="AA595" s="6"/>
      <c r="AB595" s="6"/>
    </row>
    <row r="596" ht="18" customHeight="1" spans="2:28">
      <c r="B596" s="255" t="s">
        <v>1186</v>
      </c>
      <c r="C596" s="224">
        <v>610586330</v>
      </c>
      <c r="D596" s="224" t="s">
        <v>1187</v>
      </c>
      <c r="E596" s="224">
        <v>16741725475</v>
      </c>
      <c r="F596" s="224" t="s">
        <v>27</v>
      </c>
      <c r="G596" s="254">
        <v>1000</v>
      </c>
      <c r="H596" s="254">
        <v>13545472582</v>
      </c>
      <c r="I596" s="224" t="s">
        <v>370</v>
      </c>
      <c r="J596" s="262" t="s">
        <v>285</v>
      </c>
      <c r="K596" s="259" t="s">
        <v>371</v>
      </c>
      <c r="L596" s="255" t="s">
        <v>1186</v>
      </c>
      <c r="M596" s="260">
        <v>4959.56</v>
      </c>
      <c r="N596" s="260"/>
      <c r="O596" s="260"/>
      <c r="P596" s="260"/>
      <c r="Q596" s="259" t="s">
        <v>31</v>
      </c>
      <c r="R596" s="270">
        <v>43902</v>
      </c>
      <c r="S596" s="8" t="s">
        <v>1183</v>
      </c>
      <c r="T596" s="6"/>
      <c r="U596" s="6"/>
      <c r="V596" s="6"/>
      <c r="W596" s="6"/>
      <c r="X596" s="6"/>
      <c r="Y596" s="6"/>
      <c r="Z596" s="6"/>
      <c r="AA596" s="6"/>
      <c r="AB596" s="6"/>
    </row>
    <row r="597" ht="18" customHeight="1" spans="2:28">
      <c r="B597" s="255" t="s">
        <v>1188</v>
      </c>
      <c r="C597" s="224">
        <v>140673914</v>
      </c>
      <c r="D597" s="224" t="s">
        <v>1189</v>
      </c>
      <c r="E597" s="224">
        <v>16741725485</v>
      </c>
      <c r="F597" s="224" t="s">
        <v>27</v>
      </c>
      <c r="G597" s="254">
        <v>1000</v>
      </c>
      <c r="H597" s="254">
        <v>13545472582</v>
      </c>
      <c r="I597" s="224" t="s">
        <v>370</v>
      </c>
      <c r="J597" s="262" t="s">
        <v>285</v>
      </c>
      <c r="K597" s="259" t="s">
        <v>371</v>
      </c>
      <c r="L597" s="255" t="s">
        <v>1188</v>
      </c>
      <c r="M597" s="260">
        <v>15876.89</v>
      </c>
      <c r="N597" s="260"/>
      <c r="O597" s="260"/>
      <c r="P597" s="260"/>
      <c r="Q597" s="259" t="s">
        <v>31</v>
      </c>
      <c r="R597" s="270">
        <v>43902</v>
      </c>
      <c r="S597" s="8" t="s">
        <v>1183</v>
      </c>
      <c r="T597" s="6"/>
      <c r="U597" s="6"/>
      <c r="V597" s="6"/>
      <c r="W597" s="6"/>
      <c r="X597" s="6"/>
      <c r="Y597" s="6"/>
      <c r="Z597" s="6"/>
      <c r="AA597" s="6"/>
      <c r="AB597" s="6"/>
    </row>
    <row r="598" ht="18" customHeight="1" spans="2:28">
      <c r="B598" s="255" t="s">
        <v>1190</v>
      </c>
      <c r="C598" s="224">
        <v>584908246</v>
      </c>
      <c r="D598" s="224" t="s">
        <v>1191</v>
      </c>
      <c r="E598" s="224">
        <v>16741725501</v>
      </c>
      <c r="F598" s="224" t="s">
        <v>27</v>
      </c>
      <c r="G598" s="254">
        <v>1000</v>
      </c>
      <c r="H598" s="254">
        <v>13545472582</v>
      </c>
      <c r="I598" s="224" t="s">
        <v>370</v>
      </c>
      <c r="J598" s="262" t="s">
        <v>285</v>
      </c>
      <c r="K598" s="259" t="s">
        <v>371</v>
      </c>
      <c r="L598" s="255" t="s">
        <v>1190</v>
      </c>
      <c r="M598" s="260">
        <v>4964.46</v>
      </c>
      <c r="N598" s="260"/>
      <c r="O598" s="260"/>
      <c r="P598" s="260"/>
      <c r="Q598" s="259" t="s">
        <v>31</v>
      </c>
      <c r="R598" s="270">
        <v>43902</v>
      </c>
      <c r="S598" s="8" t="s">
        <v>1192</v>
      </c>
      <c r="T598" s="6"/>
      <c r="U598" s="6"/>
      <c r="V598" s="6"/>
      <c r="W598" s="6"/>
      <c r="X598" s="6"/>
      <c r="Y598" s="6"/>
      <c r="Z598" s="6"/>
      <c r="AA598" s="6"/>
      <c r="AB598" s="6"/>
    </row>
    <row r="599" ht="18" customHeight="1" spans="2:28">
      <c r="B599" s="255" t="s">
        <v>1193</v>
      </c>
      <c r="C599" s="224">
        <v>359689511</v>
      </c>
      <c r="D599" s="224" t="s">
        <v>1194</v>
      </c>
      <c r="E599" s="224">
        <v>16741725493</v>
      </c>
      <c r="F599" s="224" t="s">
        <v>27</v>
      </c>
      <c r="G599" s="254">
        <v>1000</v>
      </c>
      <c r="H599" s="254">
        <v>13545472582</v>
      </c>
      <c r="I599" s="224" t="s">
        <v>370</v>
      </c>
      <c r="J599" s="262" t="s">
        <v>285</v>
      </c>
      <c r="K599" s="259" t="s">
        <v>371</v>
      </c>
      <c r="L599" s="255" t="s">
        <v>1193</v>
      </c>
      <c r="M599" s="260">
        <v>4961.42</v>
      </c>
      <c r="N599" s="260"/>
      <c r="O599" s="260"/>
      <c r="P599" s="260"/>
      <c r="Q599" s="259" t="s">
        <v>31</v>
      </c>
      <c r="R599" s="270">
        <v>43902</v>
      </c>
      <c r="S599" s="8" t="s">
        <v>1192</v>
      </c>
      <c r="T599" s="6"/>
      <c r="U599" s="6"/>
      <c r="V599" s="6"/>
      <c r="W599" s="6"/>
      <c r="X599" s="6"/>
      <c r="Y599" s="6"/>
      <c r="Z599" s="6"/>
      <c r="AA599" s="6"/>
      <c r="AB599" s="6"/>
    </row>
    <row r="600" ht="18" customHeight="1" spans="2:28">
      <c r="B600" s="255" t="s">
        <v>1195</v>
      </c>
      <c r="C600" s="224">
        <v>167880704</v>
      </c>
      <c r="D600" s="224" t="s">
        <v>1196</v>
      </c>
      <c r="E600" s="224">
        <v>16741725502</v>
      </c>
      <c r="F600" s="224" t="s">
        <v>27</v>
      </c>
      <c r="G600" s="254">
        <v>1000</v>
      </c>
      <c r="H600" s="254">
        <v>13545472582</v>
      </c>
      <c r="I600" s="224" t="s">
        <v>370</v>
      </c>
      <c r="J600" s="262" t="s">
        <v>285</v>
      </c>
      <c r="K600" s="259" t="s">
        <v>371</v>
      </c>
      <c r="L600" s="255" t="s">
        <v>1195</v>
      </c>
      <c r="M600" s="260">
        <v>5061.01</v>
      </c>
      <c r="N600" s="260"/>
      <c r="O600" s="260"/>
      <c r="P600" s="260"/>
      <c r="Q600" s="259" t="s">
        <v>31</v>
      </c>
      <c r="R600" s="270">
        <v>43902</v>
      </c>
      <c r="S600" s="8" t="s">
        <v>1192</v>
      </c>
      <c r="T600" s="6"/>
      <c r="U600" s="6"/>
      <c r="V600" s="6"/>
      <c r="W600" s="6"/>
      <c r="X600" s="6"/>
      <c r="Y600" s="6"/>
      <c r="Z600" s="6"/>
      <c r="AA600" s="6"/>
      <c r="AB600" s="6"/>
    </row>
    <row r="601" ht="18" customHeight="1" spans="2:28">
      <c r="B601" s="255" t="s">
        <v>1197</v>
      </c>
      <c r="C601" s="224">
        <v>845052506</v>
      </c>
      <c r="D601" s="224" t="s">
        <v>1198</v>
      </c>
      <c r="E601" s="224">
        <v>16741725472</v>
      </c>
      <c r="F601" s="224" t="s">
        <v>27</v>
      </c>
      <c r="G601" s="254">
        <v>1000</v>
      </c>
      <c r="H601" s="254">
        <v>13545472582</v>
      </c>
      <c r="I601" s="224" t="s">
        <v>370</v>
      </c>
      <c r="J601" s="262" t="s">
        <v>285</v>
      </c>
      <c r="K601" s="259" t="s">
        <v>371</v>
      </c>
      <c r="L601" s="255" t="s">
        <v>1197</v>
      </c>
      <c r="M601" s="260">
        <v>3141.77</v>
      </c>
      <c r="N601" s="260"/>
      <c r="O601" s="260"/>
      <c r="P601" s="260"/>
      <c r="Q601" s="259" t="s">
        <v>31</v>
      </c>
      <c r="R601" s="270">
        <v>43902</v>
      </c>
      <c r="S601" s="8" t="s">
        <v>1199</v>
      </c>
      <c r="T601" s="6"/>
      <c r="U601" s="6"/>
      <c r="V601" s="6"/>
      <c r="W601" s="6"/>
      <c r="X601" s="6"/>
      <c r="Y601" s="6"/>
      <c r="Z601" s="6"/>
      <c r="AA601" s="6"/>
      <c r="AB601" s="6"/>
    </row>
    <row r="602" ht="18" customHeight="1" spans="2:28">
      <c r="B602" s="255" t="s">
        <v>1200</v>
      </c>
      <c r="C602" s="224">
        <v>882086329</v>
      </c>
      <c r="D602" s="224" t="s">
        <v>1201</v>
      </c>
      <c r="E602" s="224">
        <v>16741725489</v>
      </c>
      <c r="F602" s="224" t="s">
        <v>27</v>
      </c>
      <c r="G602" s="254">
        <v>1000</v>
      </c>
      <c r="H602" s="254">
        <v>13545472582</v>
      </c>
      <c r="I602" s="224" t="s">
        <v>370</v>
      </c>
      <c r="J602" s="262" t="s">
        <v>285</v>
      </c>
      <c r="K602" s="259" t="s">
        <v>371</v>
      </c>
      <c r="L602" s="255" t="s">
        <v>1200</v>
      </c>
      <c r="M602" s="260">
        <v>8042.36</v>
      </c>
      <c r="N602" s="260"/>
      <c r="O602" s="260"/>
      <c r="P602" s="260"/>
      <c r="Q602" s="259" t="s">
        <v>31</v>
      </c>
      <c r="R602" s="270">
        <v>43902</v>
      </c>
      <c r="S602" s="8" t="s">
        <v>1199</v>
      </c>
      <c r="T602" s="6"/>
      <c r="U602" s="6"/>
      <c r="V602" s="6"/>
      <c r="W602" s="6"/>
      <c r="X602" s="6"/>
      <c r="Y602" s="6"/>
      <c r="Z602" s="6"/>
      <c r="AA602" s="6"/>
      <c r="AB602" s="6"/>
    </row>
    <row r="603" ht="18" customHeight="1" spans="2:28">
      <c r="B603" s="255" t="s">
        <v>1202</v>
      </c>
      <c r="C603" s="224">
        <v>523392474</v>
      </c>
      <c r="D603" s="224" t="s">
        <v>1203</v>
      </c>
      <c r="E603" s="224">
        <v>16741725491</v>
      </c>
      <c r="F603" s="224" t="s">
        <v>27</v>
      </c>
      <c r="G603" s="254">
        <v>1000</v>
      </c>
      <c r="H603" s="254">
        <v>13545472582</v>
      </c>
      <c r="I603" s="224" t="s">
        <v>370</v>
      </c>
      <c r="J603" s="262" t="s">
        <v>285</v>
      </c>
      <c r="K603" s="259" t="s">
        <v>371</v>
      </c>
      <c r="L603" s="255" t="s">
        <v>1202</v>
      </c>
      <c r="M603" s="260">
        <v>9222.5</v>
      </c>
      <c r="N603" s="260"/>
      <c r="O603" s="260"/>
      <c r="P603" s="260"/>
      <c r="Q603" s="259" t="s">
        <v>31</v>
      </c>
      <c r="R603" s="270">
        <v>43883</v>
      </c>
      <c r="S603" s="8" t="s">
        <v>1204</v>
      </c>
      <c r="T603" s="6"/>
      <c r="U603" s="6"/>
      <c r="V603" s="6"/>
      <c r="W603" s="6"/>
      <c r="X603" s="6"/>
      <c r="Y603" s="6"/>
      <c r="Z603" s="6"/>
      <c r="AA603" s="6"/>
      <c r="AB603" s="6"/>
    </row>
    <row r="604" ht="18" customHeight="1" spans="2:28">
      <c r="B604" s="255" t="s">
        <v>1205</v>
      </c>
      <c r="C604" s="224">
        <v>161337578</v>
      </c>
      <c r="D604" s="224" t="s">
        <v>1206</v>
      </c>
      <c r="E604" s="224">
        <v>16741725469</v>
      </c>
      <c r="F604" s="224" t="s">
        <v>27</v>
      </c>
      <c r="G604" s="254">
        <v>1000</v>
      </c>
      <c r="H604" s="254">
        <v>13545472582</v>
      </c>
      <c r="I604" s="224" t="s">
        <v>370</v>
      </c>
      <c r="J604" s="262" t="s">
        <v>285</v>
      </c>
      <c r="K604" s="259" t="s">
        <v>371</v>
      </c>
      <c r="L604" s="255" t="s">
        <v>1205</v>
      </c>
      <c r="M604" s="260">
        <v>8044.55</v>
      </c>
      <c r="N604" s="260"/>
      <c r="O604" s="260"/>
      <c r="P604" s="260"/>
      <c r="Q604" s="259" t="s">
        <v>31</v>
      </c>
      <c r="R604" s="270">
        <v>43902</v>
      </c>
      <c r="S604" s="8" t="s">
        <v>1207</v>
      </c>
      <c r="T604" s="6"/>
      <c r="U604" s="6"/>
      <c r="V604" s="6"/>
      <c r="W604" s="6"/>
      <c r="X604" s="6"/>
      <c r="Y604" s="6"/>
      <c r="Z604" s="6"/>
      <c r="AA604" s="6"/>
      <c r="AB604" s="6"/>
    </row>
    <row r="605" ht="18" customHeight="1" spans="2:28">
      <c r="B605" s="253" t="s">
        <v>1208</v>
      </c>
      <c r="C605" s="224">
        <v>981409030</v>
      </c>
      <c r="D605" s="224" t="s">
        <v>1209</v>
      </c>
      <c r="E605" s="224">
        <v>16572203187</v>
      </c>
      <c r="F605" s="224" t="s">
        <v>27</v>
      </c>
      <c r="G605" s="254">
        <v>1000</v>
      </c>
      <c r="H605" s="254">
        <v>17720254512</v>
      </c>
      <c r="I605" s="224" t="s">
        <v>253</v>
      </c>
      <c r="J605" s="263" t="s">
        <v>294</v>
      </c>
      <c r="K605" s="259" t="s">
        <v>254</v>
      </c>
      <c r="L605" s="253" t="s">
        <v>1208</v>
      </c>
      <c r="M605" s="260">
        <v>4958.76</v>
      </c>
      <c r="N605" s="260"/>
      <c r="O605" s="260"/>
      <c r="P605" s="260"/>
      <c r="Q605" s="259" t="s">
        <v>31</v>
      </c>
      <c r="R605" s="270">
        <v>43902</v>
      </c>
      <c r="S605" s="8" t="s">
        <v>1192</v>
      </c>
      <c r="T605" s="6"/>
      <c r="U605" s="6"/>
      <c r="V605" s="6"/>
      <c r="W605" s="6"/>
      <c r="X605" s="6"/>
      <c r="Y605" s="6"/>
      <c r="Z605" s="6"/>
      <c r="AA605" s="6"/>
      <c r="AB605" s="6"/>
    </row>
    <row r="606" ht="18" customHeight="1" spans="2:28">
      <c r="B606" s="253" t="s">
        <v>1210</v>
      </c>
      <c r="C606" s="224">
        <v>593231817</v>
      </c>
      <c r="D606" s="224" t="s">
        <v>1211</v>
      </c>
      <c r="E606" s="224">
        <v>16572203185</v>
      </c>
      <c r="F606" s="224" t="s">
        <v>27</v>
      </c>
      <c r="G606" s="254">
        <v>1000</v>
      </c>
      <c r="H606" s="254">
        <v>17720254512</v>
      </c>
      <c r="I606" s="224" t="s">
        <v>253</v>
      </c>
      <c r="J606" s="261" t="s">
        <v>103</v>
      </c>
      <c r="K606" s="259" t="s">
        <v>254</v>
      </c>
      <c r="L606" s="253" t="s">
        <v>1210</v>
      </c>
      <c r="M606" s="260">
        <v>4962.53</v>
      </c>
      <c r="N606" s="260"/>
      <c r="O606" s="260"/>
      <c r="P606" s="260"/>
      <c r="Q606" s="259" t="s">
        <v>31</v>
      </c>
      <c r="R606" s="270">
        <v>43902</v>
      </c>
      <c r="S606" s="8" t="s">
        <v>1212</v>
      </c>
      <c r="T606" s="6"/>
      <c r="U606" s="6"/>
      <c r="V606" s="6"/>
      <c r="W606" s="6"/>
      <c r="X606" s="6"/>
      <c r="Y606" s="6"/>
      <c r="Z606" s="6"/>
      <c r="AA606" s="6"/>
      <c r="AB606" s="6"/>
    </row>
    <row r="607" ht="18" customHeight="1" spans="2:28">
      <c r="B607" s="253" t="s">
        <v>1213</v>
      </c>
      <c r="C607" s="224">
        <v>462315679</v>
      </c>
      <c r="D607" s="224" t="s">
        <v>1214</v>
      </c>
      <c r="E607" s="224">
        <v>16572203710</v>
      </c>
      <c r="F607" s="224" t="s">
        <v>27</v>
      </c>
      <c r="G607" s="254">
        <v>1000</v>
      </c>
      <c r="H607" s="254">
        <v>17720254512</v>
      </c>
      <c r="I607" s="224" t="s">
        <v>253</v>
      </c>
      <c r="J607" s="261" t="s">
        <v>103</v>
      </c>
      <c r="K607" s="259" t="s">
        <v>254</v>
      </c>
      <c r="L607" s="253" t="s">
        <v>1213</v>
      </c>
      <c r="M607" s="260">
        <v>8232.47</v>
      </c>
      <c r="N607" s="260"/>
      <c r="O607" s="260"/>
      <c r="P607" s="260"/>
      <c r="Q607" s="259" t="s">
        <v>31</v>
      </c>
      <c r="R607" s="270">
        <v>43902</v>
      </c>
      <c r="S607" s="8" t="s">
        <v>1204</v>
      </c>
      <c r="T607" s="6"/>
      <c r="U607" s="6"/>
      <c r="V607" s="6"/>
      <c r="W607" s="6"/>
      <c r="X607" s="6"/>
      <c r="Y607" s="6"/>
      <c r="Z607" s="6"/>
      <c r="AA607" s="6"/>
      <c r="AB607" s="6"/>
    </row>
    <row r="608" ht="18" customHeight="1" spans="2:28">
      <c r="B608" s="253" t="s">
        <v>1215</v>
      </c>
      <c r="C608" s="224">
        <v>416533881</v>
      </c>
      <c r="D608" s="224" t="s">
        <v>1216</v>
      </c>
      <c r="E608" s="224">
        <v>16741725598</v>
      </c>
      <c r="F608" s="224" t="s">
        <v>27</v>
      </c>
      <c r="G608" s="254">
        <v>1000</v>
      </c>
      <c r="H608" s="254">
        <v>15771132386</v>
      </c>
      <c r="I608" s="224" t="s">
        <v>584</v>
      </c>
      <c r="J608" s="261" t="s">
        <v>103</v>
      </c>
      <c r="K608" s="259" t="s">
        <v>585</v>
      </c>
      <c r="L608" s="253" t="s">
        <v>1215</v>
      </c>
      <c r="M608" s="260">
        <v>4957.96</v>
      </c>
      <c r="N608" s="260"/>
      <c r="O608" s="260"/>
      <c r="P608" s="260"/>
      <c r="Q608" s="259" t="s">
        <v>31</v>
      </c>
      <c r="R608" s="270">
        <v>43901</v>
      </c>
      <c r="S608" s="87" t="s">
        <v>1177</v>
      </c>
      <c r="T608" s="6"/>
      <c r="U608" s="6"/>
      <c r="V608" s="6"/>
      <c r="W608" s="6"/>
      <c r="X608" s="6"/>
      <c r="Y608" s="6"/>
      <c r="Z608" s="6"/>
      <c r="AA608" s="6"/>
      <c r="AB608" s="6"/>
    </row>
    <row r="609" ht="18" customHeight="1" spans="2:28">
      <c r="B609" s="253" t="s">
        <v>1217</v>
      </c>
      <c r="C609" s="224">
        <v>492208550</v>
      </c>
      <c r="D609" s="224" t="s">
        <v>1218</v>
      </c>
      <c r="E609" s="224">
        <v>16741725592</v>
      </c>
      <c r="F609" s="224" t="s">
        <v>27</v>
      </c>
      <c r="G609" s="254">
        <v>1000</v>
      </c>
      <c r="H609" s="254">
        <v>15771132386</v>
      </c>
      <c r="I609" s="224" t="s">
        <v>584</v>
      </c>
      <c r="J609" s="261" t="s">
        <v>103</v>
      </c>
      <c r="K609" s="259" t="s">
        <v>585</v>
      </c>
      <c r="L609" s="253" t="s">
        <v>1217</v>
      </c>
      <c r="M609" s="260">
        <v>5062.42</v>
      </c>
      <c r="N609" s="260"/>
      <c r="O609" s="260"/>
      <c r="P609" s="260"/>
      <c r="Q609" s="259" t="s">
        <v>31</v>
      </c>
      <c r="R609" s="270">
        <v>43901</v>
      </c>
      <c r="S609" s="87" t="s">
        <v>1177</v>
      </c>
      <c r="T609" s="6"/>
      <c r="U609" s="6"/>
      <c r="V609" s="6"/>
      <c r="W609" s="6"/>
      <c r="X609" s="6"/>
      <c r="Y609" s="6"/>
      <c r="Z609" s="6"/>
      <c r="AA609" s="6"/>
      <c r="AB609" s="6"/>
    </row>
    <row r="610" ht="18" customHeight="1" spans="2:28">
      <c r="B610" s="253" t="s">
        <v>1219</v>
      </c>
      <c r="C610" s="224">
        <v>712816946</v>
      </c>
      <c r="D610" s="224" t="s">
        <v>1220</v>
      </c>
      <c r="E610" s="224">
        <v>16741725591</v>
      </c>
      <c r="F610" s="224" t="s">
        <v>27</v>
      </c>
      <c r="G610" s="254">
        <v>1000</v>
      </c>
      <c r="H610" s="254">
        <v>15771132386</v>
      </c>
      <c r="I610" s="224" t="s">
        <v>584</v>
      </c>
      <c r="J610" s="261" t="s">
        <v>103</v>
      </c>
      <c r="K610" s="259" t="s">
        <v>585</v>
      </c>
      <c r="L610" s="253" t="s">
        <v>1219</v>
      </c>
      <c r="M610" s="260">
        <v>4956.5</v>
      </c>
      <c r="N610" s="260"/>
      <c r="O610" s="260"/>
      <c r="P610" s="260"/>
      <c r="Q610" s="259" t="s">
        <v>31</v>
      </c>
      <c r="R610" s="270">
        <v>43901</v>
      </c>
      <c r="S610" s="87" t="s">
        <v>1177</v>
      </c>
      <c r="T610" s="6"/>
      <c r="U610" s="6"/>
      <c r="V610" s="6"/>
      <c r="W610" s="6"/>
      <c r="X610" s="6"/>
      <c r="Y610" s="6"/>
      <c r="Z610" s="6"/>
      <c r="AA610" s="6"/>
      <c r="AB610" s="6"/>
    </row>
    <row r="611" ht="18" customHeight="1" spans="2:28">
      <c r="B611" s="253" t="s">
        <v>1221</v>
      </c>
      <c r="C611" s="224">
        <v>964546923</v>
      </c>
      <c r="D611" s="224" t="s">
        <v>1222</v>
      </c>
      <c r="E611" s="224">
        <v>16741725586</v>
      </c>
      <c r="F611" s="224" t="s">
        <v>27</v>
      </c>
      <c r="G611" s="254">
        <v>1000</v>
      </c>
      <c r="H611" s="254">
        <v>15771132386</v>
      </c>
      <c r="I611" s="224" t="s">
        <v>584</v>
      </c>
      <c r="J611" s="261" t="s">
        <v>103</v>
      </c>
      <c r="K611" s="259" t="s">
        <v>585</v>
      </c>
      <c r="L611" s="253" t="s">
        <v>1221</v>
      </c>
      <c r="M611" s="260">
        <v>4962.74</v>
      </c>
      <c r="N611" s="260">
        <v>4958</v>
      </c>
      <c r="O611" s="260"/>
      <c r="P611" s="260"/>
      <c r="Q611" s="259" t="s">
        <v>31</v>
      </c>
      <c r="R611" s="270">
        <v>43901</v>
      </c>
      <c r="S611" s="87" t="s">
        <v>1223</v>
      </c>
      <c r="T611" s="6"/>
      <c r="U611" s="6"/>
      <c r="V611" s="6"/>
      <c r="W611" s="6"/>
      <c r="X611" s="6"/>
      <c r="Y611" s="6"/>
      <c r="Z611" s="6"/>
      <c r="AA611" s="6"/>
      <c r="AB611" s="6"/>
    </row>
    <row r="612" ht="18" customHeight="1" spans="2:28">
      <c r="B612" s="253" t="s">
        <v>1224</v>
      </c>
      <c r="C612" s="224">
        <v>494825257</v>
      </c>
      <c r="D612" s="224" t="s">
        <v>1225</v>
      </c>
      <c r="E612" s="224">
        <v>16741725584</v>
      </c>
      <c r="F612" s="224" t="s">
        <v>27</v>
      </c>
      <c r="G612" s="254">
        <v>1000</v>
      </c>
      <c r="H612" s="254">
        <v>15771132386</v>
      </c>
      <c r="I612" s="224" t="s">
        <v>584</v>
      </c>
      <c r="J612" s="261" t="s">
        <v>103</v>
      </c>
      <c r="K612" s="259" t="s">
        <v>585</v>
      </c>
      <c r="L612" s="253" t="s">
        <v>1224</v>
      </c>
      <c r="M612" s="260">
        <v>4960.23</v>
      </c>
      <c r="N612" s="260"/>
      <c r="O612" s="260"/>
      <c r="P612" s="260"/>
      <c r="Q612" s="259" t="s">
        <v>31</v>
      </c>
      <c r="R612" s="270">
        <v>43901</v>
      </c>
      <c r="S612" s="87" t="s">
        <v>1177</v>
      </c>
      <c r="T612" s="6"/>
      <c r="U612" s="6"/>
      <c r="V612" s="6"/>
      <c r="W612" s="6"/>
      <c r="X612" s="6"/>
      <c r="Y612" s="6"/>
      <c r="Z612" s="6"/>
      <c r="AA612" s="6"/>
      <c r="AB612" s="6"/>
    </row>
    <row r="613" ht="18" customHeight="1" spans="2:28">
      <c r="B613" s="253" t="s">
        <v>1226</v>
      </c>
      <c r="C613" s="224">
        <v>126960686</v>
      </c>
      <c r="D613" s="224" t="s">
        <v>1227</v>
      </c>
      <c r="E613" s="224">
        <v>16741725575</v>
      </c>
      <c r="F613" s="224" t="s">
        <v>27</v>
      </c>
      <c r="G613" s="254">
        <v>1000</v>
      </c>
      <c r="H613" s="254">
        <v>15771132386</v>
      </c>
      <c r="I613" s="224" t="s">
        <v>584</v>
      </c>
      <c r="J613" s="261" t="s">
        <v>103</v>
      </c>
      <c r="K613" s="259" t="s">
        <v>585</v>
      </c>
      <c r="L613" s="253" t="s">
        <v>1226</v>
      </c>
      <c r="M613" s="260">
        <v>5059.83</v>
      </c>
      <c r="N613" s="260"/>
      <c r="O613" s="260"/>
      <c r="P613" s="260"/>
      <c r="Q613" s="259" t="s">
        <v>31</v>
      </c>
      <c r="R613" s="270">
        <v>43901</v>
      </c>
      <c r="S613" s="87" t="s">
        <v>1177</v>
      </c>
      <c r="T613" s="6"/>
      <c r="U613" s="6"/>
      <c r="V613" s="6"/>
      <c r="W613" s="6"/>
      <c r="X613" s="6"/>
      <c r="Y613" s="6"/>
      <c r="Z613" s="6"/>
      <c r="AA613" s="6"/>
      <c r="AB613" s="6"/>
    </row>
    <row r="614" ht="18" customHeight="1" spans="2:28">
      <c r="B614" s="253" t="s">
        <v>1228</v>
      </c>
      <c r="C614" s="224">
        <v>722851865</v>
      </c>
      <c r="D614" s="224" t="s">
        <v>1229</v>
      </c>
      <c r="E614" s="224">
        <v>16741725571</v>
      </c>
      <c r="F614" s="224" t="s">
        <v>27</v>
      </c>
      <c r="G614" s="254">
        <v>1000</v>
      </c>
      <c r="H614" s="254">
        <v>15771132386</v>
      </c>
      <c r="I614" s="224" t="s">
        <v>584</v>
      </c>
      <c r="J614" s="261" t="s">
        <v>103</v>
      </c>
      <c r="K614" s="259" t="s">
        <v>585</v>
      </c>
      <c r="L614" s="253" t="s">
        <v>1228</v>
      </c>
      <c r="M614" s="260">
        <v>4956.41</v>
      </c>
      <c r="N614" s="260"/>
      <c r="O614" s="260"/>
      <c r="P614" s="260"/>
      <c r="Q614" s="259" t="s">
        <v>31</v>
      </c>
      <c r="R614" s="270">
        <v>43901</v>
      </c>
      <c r="S614" s="87" t="s">
        <v>1177</v>
      </c>
      <c r="T614" s="6"/>
      <c r="U614" s="6"/>
      <c r="V614" s="6"/>
      <c r="W614" s="6"/>
      <c r="X614" s="6"/>
      <c r="Y614" s="6"/>
      <c r="Z614" s="6"/>
      <c r="AA614" s="6"/>
      <c r="AB614" s="6"/>
    </row>
    <row r="615" ht="18" customHeight="1" spans="2:28">
      <c r="B615" s="253" t="s">
        <v>1230</v>
      </c>
      <c r="C615" s="224">
        <v>750944020</v>
      </c>
      <c r="D615" s="224" t="s">
        <v>1231</v>
      </c>
      <c r="E615" s="224">
        <v>16741725570</v>
      </c>
      <c r="F615" s="224" t="s">
        <v>27</v>
      </c>
      <c r="G615" s="254">
        <v>1000</v>
      </c>
      <c r="H615" s="254">
        <v>15771132386</v>
      </c>
      <c r="I615" s="224" t="s">
        <v>584</v>
      </c>
      <c r="J615" s="261" t="s">
        <v>103</v>
      </c>
      <c r="K615" s="259" t="s">
        <v>585</v>
      </c>
      <c r="L615" s="253" t="s">
        <v>1230</v>
      </c>
      <c r="M615" s="260">
        <v>4965.79</v>
      </c>
      <c r="N615" s="260"/>
      <c r="O615" s="260"/>
      <c r="P615" s="260"/>
      <c r="Q615" s="259" t="s">
        <v>31</v>
      </c>
      <c r="R615" s="270">
        <v>43901</v>
      </c>
      <c r="S615" s="87" t="s">
        <v>1177</v>
      </c>
      <c r="T615" s="6"/>
      <c r="U615" s="6"/>
      <c r="V615" s="6"/>
      <c r="W615" s="6"/>
      <c r="X615" s="6"/>
      <c r="Y615" s="6"/>
      <c r="Z615" s="6"/>
      <c r="AA615" s="6"/>
      <c r="AB615" s="6"/>
    </row>
    <row r="616" ht="18" customHeight="1" spans="2:28">
      <c r="B616" s="253" t="s">
        <v>1232</v>
      </c>
      <c r="C616" s="224">
        <v>514131340</v>
      </c>
      <c r="D616" s="224" t="s">
        <v>1233</v>
      </c>
      <c r="E616" s="224">
        <v>16741725564</v>
      </c>
      <c r="F616" s="224" t="s">
        <v>27</v>
      </c>
      <c r="G616" s="254">
        <v>1000</v>
      </c>
      <c r="H616" s="254">
        <v>15771132386</v>
      </c>
      <c r="I616" s="224" t="s">
        <v>584</v>
      </c>
      <c r="J616" s="261" t="s">
        <v>103</v>
      </c>
      <c r="K616" s="259" t="s">
        <v>585</v>
      </c>
      <c r="L616" s="253" t="s">
        <v>1232</v>
      </c>
      <c r="M616" s="260">
        <v>8049.04</v>
      </c>
      <c r="N616" s="260"/>
      <c r="O616" s="260"/>
      <c r="P616" s="260"/>
      <c r="Q616" s="259" t="s">
        <v>31</v>
      </c>
      <c r="R616" s="270">
        <v>43901</v>
      </c>
      <c r="S616" s="87" t="s">
        <v>1177</v>
      </c>
      <c r="T616" s="6"/>
      <c r="U616" s="6"/>
      <c r="V616" s="6"/>
      <c r="W616" s="6"/>
      <c r="X616" s="6"/>
      <c r="Y616" s="6"/>
      <c r="Z616" s="6"/>
      <c r="AA616" s="6"/>
      <c r="AB616" s="6"/>
    </row>
    <row r="617" ht="18" customHeight="1" spans="2:28">
      <c r="B617" s="253" t="s">
        <v>1234</v>
      </c>
      <c r="C617" s="224">
        <v>607585353</v>
      </c>
      <c r="D617" s="224" t="s">
        <v>1235</v>
      </c>
      <c r="E617" s="224">
        <v>16741725563</v>
      </c>
      <c r="F617" s="224" t="s">
        <v>27</v>
      </c>
      <c r="G617" s="254">
        <v>1000</v>
      </c>
      <c r="H617" s="254">
        <v>15771132386</v>
      </c>
      <c r="I617" s="224" t="s">
        <v>584</v>
      </c>
      <c r="J617" s="261" t="s">
        <v>103</v>
      </c>
      <c r="K617" s="259" t="s">
        <v>585</v>
      </c>
      <c r="L617" s="253" t="s">
        <v>1234</v>
      </c>
      <c r="M617" s="260">
        <v>4963.83</v>
      </c>
      <c r="N617" s="260"/>
      <c r="O617" s="260"/>
      <c r="P617" s="260"/>
      <c r="Q617" s="259" t="s">
        <v>31</v>
      </c>
      <c r="R617" s="270">
        <v>43901</v>
      </c>
      <c r="S617" s="87" t="s">
        <v>1177</v>
      </c>
      <c r="T617" s="6"/>
      <c r="U617" s="6"/>
      <c r="V617" s="6"/>
      <c r="W617" s="6"/>
      <c r="X617" s="6"/>
      <c r="Y617" s="6"/>
      <c r="Z617" s="6"/>
      <c r="AA617" s="6"/>
      <c r="AB617" s="6"/>
    </row>
    <row r="618" ht="18" customHeight="1" spans="2:28">
      <c r="B618" s="253" t="s">
        <v>1236</v>
      </c>
      <c r="C618" s="224">
        <v>222897781</v>
      </c>
      <c r="D618" s="224" t="s">
        <v>1237</v>
      </c>
      <c r="E618" s="224">
        <v>16741725549</v>
      </c>
      <c r="F618" s="224" t="s">
        <v>27</v>
      </c>
      <c r="G618" s="254">
        <v>1000</v>
      </c>
      <c r="H618" s="254">
        <v>15771132386</v>
      </c>
      <c r="I618" s="224" t="s">
        <v>584</v>
      </c>
      <c r="J618" s="261" t="s">
        <v>103</v>
      </c>
      <c r="K618" s="259" t="s">
        <v>585</v>
      </c>
      <c r="L618" s="253" t="s">
        <v>1236</v>
      </c>
      <c r="M618" s="260">
        <v>5356.15</v>
      </c>
      <c r="N618" s="260"/>
      <c r="O618" s="260"/>
      <c r="P618" s="260"/>
      <c r="Q618" s="259" t="s">
        <v>31</v>
      </c>
      <c r="R618" s="270">
        <v>43901</v>
      </c>
      <c r="S618" s="87" t="s">
        <v>1177</v>
      </c>
      <c r="T618" s="6"/>
      <c r="U618" s="6"/>
      <c r="V618" s="6"/>
      <c r="W618" s="6"/>
      <c r="X618" s="6"/>
      <c r="Y618" s="6"/>
      <c r="Z618" s="6"/>
      <c r="AA618" s="6"/>
      <c r="AB618" s="6"/>
    </row>
    <row r="619" ht="18" customHeight="1" spans="2:28">
      <c r="B619" s="253" t="s">
        <v>1238</v>
      </c>
      <c r="C619" s="224">
        <v>936031473</v>
      </c>
      <c r="D619" s="224" t="s">
        <v>1239</v>
      </c>
      <c r="E619" s="224">
        <v>16741725546</v>
      </c>
      <c r="F619" s="224" t="s">
        <v>27</v>
      </c>
      <c r="G619" s="254">
        <v>1000</v>
      </c>
      <c r="H619" s="254">
        <v>15771132386</v>
      </c>
      <c r="I619" s="224" t="s">
        <v>584</v>
      </c>
      <c r="J619" s="261" t="s">
        <v>103</v>
      </c>
      <c r="K619" s="259" t="s">
        <v>585</v>
      </c>
      <c r="L619" s="253" t="s">
        <v>1238</v>
      </c>
      <c r="M619" s="260">
        <v>10533.55</v>
      </c>
      <c r="N619" s="260"/>
      <c r="O619" s="260"/>
      <c r="P619" s="260"/>
      <c r="Q619" s="259" t="s">
        <v>31</v>
      </c>
      <c r="R619" s="270">
        <v>43901</v>
      </c>
      <c r="S619" s="87" t="s">
        <v>1177</v>
      </c>
      <c r="T619" s="6"/>
      <c r="U619" s="6"/>
      <c r="V619" s="6"/>
      <c r="W619" s="6"/>
      <c r="X619" s="6"/>
      <c r="Y619" s="6"/>
      <c r="Z619" s="6"/>
      <c r="AA619" s="6"/>
      <c r="AB619" s="6"/>
    </row>
    <row r="620" ht="18" customHeight="1" spans="2:28">
      <c r="B620" s="253" t="s">
        <v>1240</v>
      </c>
      <c r="C620" s="224">
        <v>113436289</v>
      </c>
      <c r="D620" s="224" t="s">
        <v>1241</v>
      </c>
      <c r="E620" s="224">
        <v>16741725545</v>
      </c>
      <c r="F620" s="224" t="s">
        <v>27</v>
      </c>
      <c r="G620" s="254">
        <v>1000</v>
      </c>
      <c r="H620" s="254">
        <v>15771132386</v>
      </c>
      <c r="I620" s="224" t="s">
        <v>584</v>
      </c>
      <c r="J620" s="261" t="s">
        <v>103</v>
      </c>
      <c r="K620" s="259" t="s">
        <v>585</v>
      </c>
      <c r="L620" s="253" t="s">
        <v>1240</v>
      </c>
      <c r="M620" s="260">
        <v>5059.69</v>
      </c>
      <c r="N620" s="260"/>
      <c r="O620" s="260"/>
      <c r="P620" s="260"/>
      <c r="Q620" s="259" t="s">
        <v>31</v>
      </c>
      <c r="R620" s="270">
        <v>43901</v>
      </c>
      <c r="S620" s="87" t="s">
        <v>1177</v>
      </c>
      <c r="T620" s="6"/>
      <c r="U620" s="6"/>
      <c r="V620" s="6"/>
      <c r="W620" s="6"/>
      <c r="X620" s="6"/>
      <c r="Y620" s="6"/>
      <c r="Z620" s="6"/>
      <c r="AA620" s="6"/>
      <c r="AB620" s="1"/>
    </row>
    <row r="621" ht="18" customHeight="1" spans="2:28">
      <c r="B621" s="253" t="s">
        <v>1242</v>
      </c>
      <c r="C621" s="224">
        <v>294700156</v>
      </c>
      <c r="D621" s="224" t="s">
        <v>1243</v>
      </c>
      <c r="E621" s="224">
        <v>17192714520</v>
      </c>
      <c r="F621" s="224" t="s">
        <v>27</v>
      </c>
      <c r="G621" s="254">
        <v>1000</v>
      </c>
      <c r="H621" s="254">
        <v>18872118075</v>
      </c>
      <c r="I621" s="224" t="s">
        <v>389</v>
      </c>
      <c r="J621" s="264" t="s">
        <v>170</v>
      </c>
      <c r="K621" s="259" t="s">
        <v>390</v>
      </c>
      <c r="L621" s="253" t="s">
        <v>1242</v>
      </c>
      <c r="M621" s="260">
        <v>5215.53</v>
      </c>
      <c r="N621" s="260"/>
      <c r="O621" s="260"/>
      <c r="P621" s="260"/>
      <c r="Q621" s="259" t="s">
        <v>31</v>
      </c>
      <c r="R621" s="250">
        <v>43913</v>
      </c>
      <c r="S621" s="8" t="s">
        <v>1244</v>
      </c>
      <c r="T621" s="6"/>
      <c r="U621" s="6"/>
      <c r="V621" s="1"/>
      <c r="W621" s="1"/>
      <c r="X621" s="1"/>
      <c r="Y621" s="1"/>
      <c r="Z621" s="1"/>
      <c r="AA621" s="1"/>
      <c r="AB621" s="1"/>
    </row>
    <row r="622" ht="18" customHeight="1" spans="2:28">
      <c r="B622" s="253" t="s">
        <v>1245</v>
      </c>
      <c r="C622" s="224">
        <v>579780897</v>
      </c>
      <c r="D622" s="224" t="s">
        <v>1246</v>
      </c>
      <c r="E622" s="224">
        <v>17192714394</v>
      </c>
      <c r="F622" s="224" t="s">
        <v>27</v>
      </c>
      <c r="G622" s="254">
        <v>1000</v>
      </c>
      <c r="H622" s="254">
        <v>18872118075</v>
      </c>
      <c r="I622" s="224" t="s">
        <v>389</v>
      </c>
      <c r="J622" s="265" t="s">
        <v>29</v>
      </c>
      <c r="K622" s="259" t="s">
        <v>390</v>
      </c>
      <c r="L622" s="253" t="s">
        <v>1245</v>
      </c>
      <c r="M622" s="260">
        <v>5056.53</v>
      </c>
      <c r="N622" s="260"/>
      <c r="O622" s="260"/>
      <c r="P622" s="260"/>
      <c r="Q622" s="259" t="s">
        <v>31</v>
      </c>
      <c r="R622" s="250">
        <v>43913</v>
      </c>
      <c r="S622" s="8" t="s">
        <v>1244</v>
      </c>
      <c r="T622" s="6"/>
      <c r="U622" s="6"/>
      <c r="V622" s="1"/>
      <c r="W622" s="1"/>
      <c r="X622" s="1"/>
      <c r="Y622" s="1"/>
      <c r="Z622" s="1"/>
      <c r="AA622" s="1"/>
      <c r="AB622" s="1"/>
    </row>
    <row r="623" ht="18" customHeight="1" spans="2:28">
      <c r="B623" s="253" t="s">
        <v>1247</v>
      </c>
      <c r="C623" s="224">
        <v>821376523</v>
      </c>
      <c r="D623" s="224" t="s">
        <v>1248</v>
      </c>
      <c r="E623" s="224">
        <v>17192714481</v>
      </c>
      <c r="F623" s="224" t="s">
        <v>27</v>
      </c>
      <c r="G623" s="254">
        <v>1000</v>
      </c>
      <c r="H623" s="254">
        <v>18872118075</v>
      </c>
      <c r="I623" s="224" t="s">
        <v>389</v>
      </c>
      <c r="J623" s="265" t="s">
        <v>29</v>
      </c>
      <c r="K623" s="259" t="s">
        <v>390</v>
      </c>
      <c r="L623" s="253" t="s">
        <v>1247</v>
      </c>
      <c r="M623" s="260">
        <v>4961.43</v>
      </c>
      <c r="N623" s="260"/>
      <c r="O623" s="260"/>
      <c r="P623" s="260"/>
      <c r="Q623" s="259" t="s">
        <v>31</v>
      </c>
      <c r="R623" s="250">
        <v>43913</v>
      </c>
      <c r="S623" s="8" t="s">
        <v>1244</v>
      </c>
      <c r="T623" s="6"/>
      <c r="U623" s="6"/>
      <c r="V623" s="1"/>
      <c r="W623" s="1"/>
      <c r="X623" s="1"/>
      <c r="Y623" s="1"/>
      <c r="Z623" s="1"/>
      <c r="AA623" s="1"/>
      <c r="AB623" s="1"/>
    </row>
    <row r="624" ht="18" customHeight="1" spans="2:28">
      <c r="B624" s="253" t="s">
        <v>1249</v>
      </c>
      <c r="C624" s="224">
        <v>370339556</v>
      </c>
      <c r="D624" s="224" t="s">
        <v>1250</v>
      </c>
      <c r="E624" s="224">
        <v>17192714483</v>
      </c>
      <c r="F624" s="224" t="s">
        <v>27</v>
      </c>
      <c r="G624" s="254">
        <v>1000</v>
      </c>
      <c r="H624" s="254">
        <v>18872118075</v>
      </c>
      <c r="I624" s="224" t="s">
        <v>389</v>
      </c>
      <c r="J624" s="265" t="s">
        <v>29</v>
      </c>
      <c r="K624" s="259" t="s">
        <v>390</v>
      </c>
      <c r="L624" s="253" t="s">
        <v>1249</v>
      </c>
      <c r="M624" s="260">
        <v>4959.74</v>
      </c>
      <c r="N624" s="260"/>
      <c r="O624" s="260"/>
      <c r="P624" s="260"/>
      <c r="Q624" s="259" t="s">
        <v>31</v>
      </c>
      <c r="R624" s="250">
        <v>43913</v>
      </c>
      <c r="S624" s="8" t="s">
        <v>1244</v>
      </c>
      <c r="T624" s="6"/>
      <c r="U624" s="6"/>
      <c r="V624" s="1"/>
      <c r="W624" s="1"/>
      <c r="X624" s="1"/>
      <c r="Y624" s="1"/>
      <c r="Z624" s="1"/>
      <c r="AA624" s="1"/>
      <c r="AB624" s="1"/>
    </row>
    <row r="625" ht="18" customHeight="1" spans="2:28">
      <c r="B625" s="253" t="s">
        <v>1251</v>
      </c>
      <c r="C625" s="224">
        <v>797925694</v>
      </c>
      <c r="D625" s="224" t="s">
        <v>1252</v>
      </c>
      <c r="E625" s="224">
        <v>17192714473</v>
      </c>
      <c r="F625" s="224" t="s">
        <v>27</v>
      </c>
      <c r="G625" s="254">
        <v>1000</v>
      </c>
      <c r="H625" s="254">
        <v>18872118075</v>
      </c>
      <c r="I625" s="224" t="s">
        <v>389</v>
      </c>
      <c r="J625" s="265" t="s">
        <v>29</v>
      </c>
      <c r="K625" s="259" t="s">
        <v>390</v>
      </c>
      <c r="L625" s="253" t="s">
        <v>1251</v>
      </c>
      <c r="M625" s="260">
        <v>4959.84</v>
      </c>
      <c r="N625" s="260"/>
      <c r="O625" s="260"/>
      <c r="P625" s="260"/>
      <c r="Q625" s="259" t="s">
        <v>31</v>
      </c>
      <c r="R625" s="250">
        <v>43913</v>
      </c>
      <c r="S625" s="8" t="s">
        <v>1244</v>
      </c>
      <c r="T625" s="6"/>
      <c r="U625" s="6"/>
      <c r="V625" s="1"/>
      <c r="W625" s="1"/>
      <c r="X625" s="1"/>
      <c r="Y625" s="1"/>
      <c r="Z625" s="1"/>
      <c r="AA625" s="1"/>
      <c r="AB625" s="1"/>
    </row>
    <row r="626" ht="18" customHeight="1" spans="2:28">
      <c r="B626" s="253" t="s">
        <v>1253</v>
      </c>
      <c r="C626" s="224">
        <v>706241367</v>
      </c>
      <c r="D626" s="224" t="s">
        <v>1254</v>
      </c>
      <c r="E626" s="224">
        <v>16741725509</v>
      </c>
      <c r="F626" s="224" t="s">
        <v>27</v>
      </c>
      <c r="G626" s="254">
        <v>1000</v>
      </c>
      <c r="H626" s="254">
        <v>18327671812</v>
      </c>
      <c r="I626" s="224" t="s">
        <v>247</v>
      </c>
      <c r="J626" s="265" t="s">
        <v>29</v>
      </c>
      <c r="K626" s="259" t="s">
        <v>298</v>
      </c>
      <c r="L626" s="253" t="s">
        <v>1253</v>
      </c>
      <c r="M626" s="260">
        <v>4958.77</v>
      </c>
      <c r="N626" s="260"/>
      <c r="O626" s="260"/>
      <c r="P626" s="260"/>
      <c r="Q626" s="259" t="s">
        <v>31</v>
      </c>
      <c r="R626" s="270">
        <v>43900</v>
      </c>
      <c r="S626" s="87" t="s">
        <v>1177</v>
      </c>
      <c r="T626" s="6"/>
      <c r="U626" s="6"/>
      <c r="V626" s="1"/>
      <c r="W626" s="1"/>
      <c r="X626" s="1"/>
      <c r="Y626" s="1"/>
      <c r="Z626" s="1"/>
      <c r="AA626" s="1"/>
      <c r="AB626" s="1"/>
    </row>
    <row r="627" ht="18" customHeight="1" spans="2:28">
      <c r="B627" s="253" t="s">
        <v>1255</v>
      </c>
      <c r="C627" s="224">
        <v>856945495</v>
      </c>
      <c r="D627" s="224" t="s">
        <v>1256</v>
      </c>
      <c r="E627" s="224">
        <v>17187467707</v>
      </c>
      <c r="F627" s="224" t="s">
        <v>27</v>
      </c>
      <c r="G627" s="254">
        <v>1000</v>
      </c>
      <c r="H627" s="254">
        <v>18771691121</v>
      </c>
      <c r="I627" s="224" t="s">
        <v>258</v>
      </c>
      <c r="J627" s="261" t="s">
        <v>103</v>
      </c>
      <c r="K627" s="259" t="s">
        <v>259</v>
      </c>
      <c r="L627" s="253" t="s">
        <v>1255</v>
      </c>
      <c r="M627" s="260">
        <v>7942.13</v>
      </c>
      <c r="N627" s="260"/>
      <c r="O627" s="260"/>
      <c r="P627" s="260"/>
      <c r="Q627" s="259" t="s">
        <v>31</v>
      </c>
      <c r="R627" s="270">
        <v>43900</v>
      </c>
      <c r="S627" s="87" t="s">
        <v>1177</v>
      </c>
      <c r="T627" s="6"/>
      <c r="U627" s="6"/>
      <c r="V627" s="1"/>
      <c r="W627" s="1"/>
      <c r="X627" s="1"/>
      <c r="Y627" s="1"/>
      <c r="Z627" s="1"/>
      <c r="AA627" s="1"/>
      <c r="AB627" s="1"/>
    </row>
    <row r="628" ht="18" customHeight="1" spans="2:28">
      <c r="B628" s="253" t="s">
        <v>1257</v>
      </c>
      <c r="C628" s="224">
        <v>867774867</v>
      </c>
      <c r="D628" s="224" t="s">
        <v>1258</v>
      </c>
      <c r="E628" s="224">
        <v>17136314519</v>
      </c>
      <c r="F628" s="224" t="s">
        <v>27</v>
      </c>
      <c r="G628" s="254">
        <v>1000</v>
      </c>
      <c r="H628" s="254">
        <v>18771691121</v>
      </c>
      <c r="I628" s="224" t="s">
        <v>258</v>
      </c>
      <c r="J628" s="261" t="s">
        <v>103</v>
      </c>
      <c r="K628" s="259" t="s">
        <v>259</v>
      </c>
      <c r="L628" s="253" t="s">
        <v>1257</v>
      </c>
      <c r="M628" s="260">
        <v>8041.03</v>
      </c>
      <c r="N628" s="260"/>
      <c r="O628" s="260"/>
      <c r="P628" s="260"/>
      <c r="Q628" s="259" t="s">
        <v>31</v>
      </c>
      <c r="R628" s="270">
        <v>43900</v>
      </c>
      <c r="S628" s="8" t="s">
        <v>1244</v>
      </c>
      <c r="T628" s="6"/>
      <c r="U628" s="6"/>
      <c r="V628" s="1"/>
      <c r="W628" s="1"/>
      <c r="X628" s="1"/>
      <c r="Y628" s="1"/>
      <c r="Z628" s="1"/>
      <c r="AA628" s="1"/>
      <c r="AB628" s="6"/>
    </row>
    <row r="629" ht="18" customHeight="1" spans="2:28">
      <c r="B629" s="253" t="s">
        <v>1259</v>
      </c>
      <c r="C629" s="224">
        <v>577853535</v>
      </c>
      <c r="D629" s="224" t="s">
        <v>1260</v>
      </c>
      <c r="E629" s="224">
        <v>17136317749</v>
      </c>
      <c r="F629" s="224" t="s">
        <v>27</v>
      </c>
      <c r="G629" s="254">
        <v>1000</v>
      </c>
      <c r="H629" s="254">
        <v>18771691121</v>
      </c>
      <c r="I629" s="224" t="s">
        <v>258</v>
      </c>
      <c r="J629" s="261" t="s">
        <v>103</v>
      </c>
      <c r="K629" s="259" t="s">
        <v>259</v>
      </c>
      <c r="L629" s="253" t="s">
        <v>1259</v>
      </c>
      <c r="M629" s="260">
        <v>8038.89</v>
      </c>
      <c r="N629" s="260"/>
      <c r="O629" s="260"/>
      <c r="P629" s="260"/>
      <c r="Q629" s="259" t="s">
        <v>31</v>
      </c>
      <c r="R629" s="270">
        <v>43900</v>
      </c>
      <c r="S629" s="87" t="s">
        <v>1177</v>
      </c>
      <c r="T629" s="6"/>
      <c r="U629" s="6"/>
      <c r="V629" s="6"/>
      <c r="W629" s="6"/>
      <c r="X629" s="6"/>
      <c r="Y629" s="6"/>
      <c r="Z629" s="6"/>
      <c r="AA629" s="6"/>
      <c r="AB629" s="6"/>
    </row>
    <row r="630" ht="18" customHeight="1" spans="2:28">
      <c r="B630" s="253" t="s">
        <v>1261</v>
      </c>
      <c r="C630" s="224">
        <v>858140106</v>
      </c>
      <c r="D630" s="224" t="s">
        <v>1262</v>
      </c>
      <c r="E630" s="224">
        <v>17136314478</v>
      </c>
      <c r="F630" s="224" t="s">
        <v>27</v>
      </c>
      <c r="G630" s="254">
        <v>1000</v>
      </c>
      <c r="H630" s="254">
        <v>18771691121</v>
      </c>
      <c r="I630" s="224" t="s">
        <v>258</v>
      </c>
      <c r="J630" s="261" t="s">
        <v>103</v>
      </c>
      <c r="K630" s="259" t="s">
        <v>259</v>
      </c>
      <c r="L630" s="253" t="s">
        <v>1261</v>
      </c>
      <c r="M630" s="260">
        <v>7945.57</v>
      </c>
      <c r="N630" s="260"/>
      <c r="O630" s="260"/>
      <c r="P630" s="260"/>
      <c r="Q630" s="259" t="s">
        <v>31</v>
      </c>
      <c r="R630" s="270">
        <v>43900</v>
      </c>
      <c r="S630" s="8" t="s">
        <v>1244</v>
      </c>
      <c r="T630" s="6"/>
      <c r="U630" s="6"/>
      <c r="V630" s="6"/>
      <c r="W630" s="6"/>
      <c r="X630" s="6"/>
      <c r="Y630" s="6"/>
      <c r="Z630" s="6"/>
      <c r="AA630" s="6"/>
      <c r="AB630" s="6"/>
    </row>
    <row r="631" ht="18" customHeight="1" spans="2:28">
      <c r="B631" s="253" t="s">
        <v>1263</v>
      </c>
      <c r="C631" s="224">
        <v>918013757</v>
      </c>
      <c r="D631" s="224" t="s">
        <v>1264</v>
      </c>
      <c r="E631" s="224">
        <v>17187465115</v>
      </c>
      <c r="F631" s="224" t="s">
        <v>27</v>
      </c>
      <c r="G631" s="254">
        <v>1000</v>
      </c>
      <c r="H631" s="254">
        <v>18771691121</v>
      </c>
      <c r="I631" s="224" t="s">
        <v>258</v>
      </c>
      <c r="J631" s="261" t="s">
        <v>103</v>
      </c>
      <c r="K631" s="259" t="s">
        <v>259</v>
      </c>
      <c r="L631" s="253" t="s">
        <v>1263</v>
      </c>
      <c r="M631" s="260">
        <v>8231.97</v>
      </c>
      <c r="N631" s="260"/>
      <c r="O631" s="260"/>
      <c r="P631" s="260"/>
      <c r="Q631" s="259" t="s">
        <v>31</v>
      </c>
      <c r="R631" s="270">
        <v>43900</v>
      </c>
      <c r="S631" s="87" t="s">
        <v>1177</v>
      </c>
      <c r="T631" s="6"/>
      <c r="U631" s="6"/>
      <c r="V631" s="6"/>
      <c r="W631" s="6"/>
      <c r="X631" s="6"/>
      <c r="Y631" s="6"/>
      <c r="Z631" s="6"/>
      <c r="AA631" s="6"/>
      <c r="AB631" s="6"/>
    </row>
    <row r="632" s="1" customFormat="1" ht="19.9" customHeight="1" spans="2:28">
      <c r="B632" s="253" t="s">
        <v>1265</v>
      </c>
      <c r="C632" s="224">
        <v>954605434</v>
      </c>
      <c r="D632" s="224" t="s">
        <v>1266</v>
      </c>
      <c r="E632" s="224">
        <v>17187465188</v>
      </c>
      <c r="F632" s="224" t="s">
        <v>27</v>
      </c>
      <c r="G632" s="254">
        <v>1000</v>
      </c>
      <c r="H632" s="254">
        <v>18771691121</v>
      </c>
      <c r="I632" s="224" t="s">
        <v>258</v>
      </c>
      <c r="J632" s="261" t="s">
        <v>103</v>
      </c>
      <c r="K632" s="259" t="s">
        <v>259</v>
      </c>
      <c r="L632" s="253" t="s">
        <v>1265</v>
      </c>
      <c r="M632" s="260">
        <v>8038.23</v>
      </c>
      <c r="N632" s="260"/>
      <c r="O632" s="260"/>
      <c r="P632" s="260"/>
      <c r="Q632" s="259" t="s">
        <v>31</v>
      </c>
      <c r="R632" s="270">
        <v>43900</v>
      </c>
      <c r="S632" s="8" t="s">
        <v>1244</v>
      </c>
      <c r="T632" s="6"/>
      <c r="U632" s="6"/>
      <c r="V632" s="6"/>
      <c r="W632" s="6"/>
      <c r="X632" s="6"/>
      <c r="Y632" s="6"/>
      <c r="Z632" s="6"/>
      <c r="AA632" s="6"/>
      <c r="AB632" s="6"/>
    </row>
    <row r="633" s="1" customFormat="1" ht="19.9" customHeight="1" spans="2:28">
      <c r="B633" s="253" t="s">
        <v>1267</v>
      </c>
      <c r="C633" s="226">
        <v>155353854</v>
      </c>
      <c r="D633" s="226" t="s">
        <v>1268</v>
      </c>
      <c r="E633" s="224">
        <v>17102786725</v>
      </c>
      <c r="F633" s="224" t="s">
        <v>27</v>
      </c>
      <c r="G633" s="254">
        <v>1000</v>
      </c>
      <c r="H633" s="254">
        <v>13545435217</v>
      </c>
      <c r="I633" s="224" t="s">
        <v>284</v>
      </c>
      <c r="J633" s="262" t="s">
        <v>285</v>
      </c>
      <c r="K633" s="259" t="s">
        <v>286</v>
      </c>
      <c r="L633" s="253" t="s">
        <v>1267</v>
      </c>
      <c r="M633" s="260">
        <v>4960.07</v>
      </c>
      <c r="N633" s="260"/>
      <c r="O633" s="260"/>
      <c r="P633" s="260"/>
      <c r="Q633" s="259" t="s">
        <v>31</v>
      </c>
      <c r="R633" s="270">
        <v>43901</v>
      </c>
      <c r="S633" s="87" t="s">
        <v>1177</v>
      </c>
      <c r="V633" s="6"/>
      <c r="W633" s="6"/>
      <c r="X633" s="6"/>
      <c r="Y633" s="6"/>
      <c r="Z633" s="6"/>
      <c r="AA633" s="6"/>
      <c r="AB633" s="6"/>
    </row>
    <row r="634" s="1" customFormat="1" ht="19.9" customHeight="1" spans="2:28">
      <c r="B634" s="253" t="s">
        <v>1269</v>
      </c>
      <c r="C634" s="226">
        <v>447805955</v>
      </c>
      <c r="D634" s="226" t="s">
        <v>1270</v>
      </c>
      <c r="E634" s="224">
        <v>17102786724</v>
      </c>
      <c r="F634" s="224" t="s">
        <v>27</v>
      </c>
      <c r="G634" s="254">
        <v>1000</v>
      </c>
      <c r="H634" s="254">
        <v>13545435217</v>
      </c>
      <c r="I634" s="224" t="s">
        <v>284</v>
      </c>
      <c r="J634" s="262" t="s">
        <v>285</v>
      </c>
      <c r="K634" s="259" t="s">
        <v>286</v>
      </c>
      <c r="L634" s="253" t="s">
        <v>1269</v>
      </c>
      <c r="M634" s="260">
        <v>5058.1</v>
      </c>
      <c r="N634" s="260"/>
      <c r="O634" s="260"/>
      <c r="P634" s="260"/>
      <c r="Q634" s="259" t="s">
        <v>31</v>
      </c>
      <c r="R634" s="270">
        <v>43901</v>
      </c>
      <c r="S634" s="87" t="s">
        <v>1177</v>
      </c>
      <c r="V634" s="6"/>
      <c r="W634" s="6"/>
      <c r="X634" s="6"/>
      <c r="Y634" s="6"/>
      <c r="Z634" s="6"/>
      <c r="AA634" s="6"/>
      <c r="AB634" s="6"/>
    </row>
    <row r="635" s="1" customFormat="1" ht="19.9" customHeight="1" spans="2:28">
      <c r="B635" s="253" t="s">
        <v>1271</v>
      </c>
      <c r="C635" s="226">
        <v>390100188</v>
      </c>
      <c r="D635" s="226" t="s">
        <v>1272</v>
      </c>
      <c r="E635" s="224">
        <v>17102786720</v>
      </c>
      <c r="F635" s="224" t="s">
        <v>27</v>
      </c>
      <c r="G635" s="254">
        <v>1000</v>
      </c>
      <c r="H635" s="254">
        <v>13545435217</v>
      </c>
      <c r="I635" s="224" t="s">
        <v>284</v>
      </c>
      <c r="J635" s="262" t="s">
        <v>285</v>
      </c>
      <c r="K635" s="259" t="s">
        <v>286</v>
      </c>
      <c r="L635" s="253" t="s">
        <v>1271</v>
      </c>
      <c r="M635" s="260">
        <v>10208.31</v>
      </c>
      <c r="N635" s="260"/>
      <c r="O635" s="260"/>
      <c r="P635" s="260"/>
      <c r="Q635" s="259" t="s">
        <v>31</v>
      </c>
      <c r="R635" s="270">
        <v>43901</v>
      </c>
      <c r="S635" s="87" t="s">
        <v>1177</v>
      </c>
      <c r="V635" s="6"/>
      <c r="W635" s="6"/>
      <c r="X635" s="6"/>
      <c r="Y635" s="6"/>
      <c r="Z635" s="6"/>
      <c r="AA635" s="6"/>
      <c r="AB635" s="6"/>
    </row>
    <row r="636" s="1" customFormat="1" ht="19.9" customHeight="1" spans="2:28">
      <c r="B636" s="253" t="s">
        <v>1273</v>
      </c>
      <c r="C636" s="226">
        <v>389738123</v>
      </c>
      <c r="D636" s="226" t="s">
        <v>1274</v>
      </c>
      <c r="E636" s="224">
        <v>17102786716</v>
      </c>
      <c r="F636" s="224" t="s">
        <v>27</v>
      </c>
      <c r="G636" s="254">
        <v>1000</v>
      </c>
      <c r="H636" s="254">
        <v>13545435217</v>
      </c>
      <c r="I636" s="224" t="s">
        <v>284</v>
      </c>
      <c r="J636" s="262" t="s">
        <v>285</v>
      </c>
      <c r="K636" s="259" t="s">
        <v>286</v>
      </c>
      <c r="L636" s="253" t="s">
        <v>1273</v>
      </c>
      <c r="M636" s="260">
        <v>5058.08</v>
      </c>
      <c r="N636" s="260"/>
      <c r="O636" s="260"/>
      <c r="P636" s="260"/>
      <c r="Q636" s="259" t="s">
        <v>31</v>
      </c>
      <c r="R636" s="270">
        <v>43901</v>
      </c>
      <c r="S636" s="87" t="s">
        <v>1177</v>
      </c>
      <c r="V636" s="6"/>
      <c r="W636" s="6"/>
      <c r="X636" s="6"/>
      <c r="Y636" s="6"/>
      <c r="Z636" s="6"/>
      <c r="AA636" s="6"/>
      <c r="AB636" s="6"/>
    </row>
    <row r="637" s="1" customFormat="1" ht="19.9" customHeight="1" spans="2:28">
      <c r="B637" s="253" t="s">
        <v>1275</v>
      </c>
      <c r="C637" s="226">
        <v>730313153</v>
      </c>
      <c r="D637" s="226" t="s">
        <v>1276</v>
      </c>
      <c r="E637" s="224">
        <v>17102786710</v>
      </c>
      <c r="F637" s="224" t="s">
        <v>27</v>
      </c>
      <c r="G637" s="254">
        <v>1000</v>
      </c>
      <c r="H637" s="254">
        <v>13545435217</v>
      </c>
      <c r="I637" s="224" t="s">
        <v>284</v>
      </c>
      <c r="J637" s="262" t="s">
        <v>285</v>
      </c>
      <c r="K637" s="259" t="s">
        <v>286</v>
      </c>
      <c r="L637" s="253" t="s">
        <v>1275</v>
      </c>
      <c r="M637" s="260">
        <v>7937.95</v>
      </c>
      <c r="N637" s="260"/>
      <c r="O637" s="260"/>
      <c r="P637" s="260"/>
      <c r="Q637" s="259" t="s">
        <v>31</v>
      </c>
      <c r="R637" s="270">
        <v>43901</v>
      </c>
      <c r="S637" s="87" t="s">
        <v>1177</v>
      </c>
      <c r="V637" s="6"/>
      <c r="W637" s="6"/>
      <c r="X637" s="6"/>
      <c r="Y637" s="6"/>
      <c r="Z637" s="6"/>
      <c r="AA637" s="6"/>
      <c r="AB637" s="6"/>
    </row>
    <row r="638" s="1" customFormat="1" ht="19.9" customHeight="1" spans="2:28">
      <c r="B638" s="253" t="s">
        <v>1277</v>
      </c>
      <c r="C638" s="224">
        <v>741512954</v>
      </c>
      <c r="D638" s="224" t="s">
        <v>1278</v>
      </c>
      <c r="E638" s="224">
        <v>17102786610</v>
      </c>
      <c r="F638" s="224" t="s">
        <v>27</v>
      </c>
      <c r="G638" s="254">
        <v>1000</v>
      </c>
      <c r="H638" s="254">
        <v>13545435217</v>
      </c>
      <c r="I638" s="224" t="s">
        <v>284</v>
      </c>
      <c r="J638" s="262" t="s">
        <v>285</v>
      </c>
      <c r="K638" s="259" t="s">
        <v>286</v>
      </c>
      <c r="L638" s="253" t="s">
        <v>1277</v>
      </c>
      <c r="M638" s="260">
        <v>5084.48</v>
      </c>
      <c r="N638" s="260"/>
      <c r="O638" s="260"/>
      <c r="P638" s="260"/>
      <c r="Q638" s="259" t="s">
        <v>31</v>
      </c>
      <c r="R638" s="270">
        <v>43901</v>
      </c>
      <c r="S638" s="87" t="s">
        <v>1177</v>
      </c>
      <c r="V638" s="6"/>
      <c r="W638" s="6"/>
      <c r="X638" s="6"/>
      <c r="Y638" s="6"/>
      <c r="Z638" s="6"/>
      <c r="AA638" s="6"/>
      <c r="AB638" s="6"/>
    </row>
    <row r="639" s="1" customFormat="1" ht="19.9" customHeight="1" spans="2:27">
      <c r="B639" s="253" t="s">
        <v>1279</v>
      </c>
      <c r="C639" s="226">
        <v>790680463</v>
      </c>
      <c r="D639" s="226" t="s">
        <v>1280</v>
      </c>
      <c r="E639" s="224">
        <v>17102786672</v>
      </c>
      <c r="F639" s="224" t="s">
        <v>27</v>
      </c>
      <c r="G639" s="254">
        <v>1000</v>
      </c>
      <c r="H639" s="254">
        <v>13545435217</v>
      </c>
      <c r="I639" s="224" t="s">
        <v>284</v>
      </c>
      <c r="J639" s="262" t="s">
        <v>285</v>
      </c>
      <c r="K639" s="259" t="s">
        <v>286</v>
      </c>
      <c r="L639" s="253" t="s">
        <v>1279</v>
      </c>
      <c r="M639" s="260">
        <v>4962.58</v>
      </c>
      <c r="N639" s="260"/>
      <c r="O639" s="260"/>
      <c r="P639" s="260"/>
      <c r="Q639" s="259" t="s">
        <v>31</v>
      </c>
      <c r="R639" s="270">
        <v>43901</v>
      </c>
      <c r="S639" s="87" t="s">
        <v>1177</v>
      </c>
      <c r="V639" s="6"/>
      <c r="W639" s="6"/>
      <c r="X639" s="6"/>
      <c r="Y639" s="6"/>
      <c r="Z639" s="6"/>
      <c r="AA639" s="6"/>
    </row>
    <row r="640" ht="18" customHeight="1" spans="2:27">
      <c r="B640" s="253" t="s">
        <v>1281</v>
      </c>
      <c r="C640" s="224">
        <v>681253883</v>
      </c>
      <c r="D640" s="224" t="s">
        <v>1282</v>
      </c>
      <c r="E640" s="224">
        <v>17102786673</v>
      </c>
      <c r="F640" s="224" t="s">
        <v>27</v>
      </c>
      <c r="G640" s="254">
        <v>1000</v>
      </c>
      <c r="H640" s="254">
        <v>13545435217</v>
      </c>
      <c r="I640" s="224" t="s">
        <v>284</v>
      </c>
      <c r="J640" s="262" t="s">
        <v>285</v>
      </c>
      <c r="K640" s="259" t="s">
        <v>286</v>
      </c>
      <c r="L640" s="253" t="s">
        <v>1281</v>
      </c>
      <c r="M640" s="260">
        <v>5057.49</v>
      </c>
      <c r="N640" s="260"/>
      <c r="O640" s="260"/>
      <c r="P640" s="260"/>
      <c r="Q640" s="259" t="s">
        <v>31</v>
      </c>
      <c r="R640" s="270">
        <v>43901</v>
      </c>
      <c r="S640" s="87" t="s">
        <v>1177</v>
      </c>
      <c r="T640" s="1"/>
      <c r="U640" s="1"/>
      <c r="V640" s="1"/>
      <c r="W640" s="1"/>
      <c r="X640" s="1"/>
      <c r="Y640" s="1"/>
      <c r="Z640" s="1"/>
      <c r="AA640" s="271"/>
    </row>
    <row r="641" ht="18" customHeight="1" spans="2:22">
      <c r="B641" s="253" t="s">
        <v>1283</v>
      </c>
      <c r="C641" s="226">
        <v>766328099</v>
      </c>
      <c r="D641" s="226" t="s">
        <v>1284</v>
      </c>
      <c r="E641" s="224">
        <v>17192714902</v>
      </c>
      <c r="F641" s="224" t="s">
        <v>27</v>
      </c>
      <c r="G641" s="254">
        <v>1000</v>
      </c>
      <c r="H641" s="254">
        <v>15072125895</v>
      </c>
      <c r="I641" s="224" t="s">
        <v>680</v>
      </c>
      <c r="J641" s="262" t="s">
        <v>285</v>
      </c>
      <c r="K641" s="259" t="s">
        <v>681</v>
      </c>
      <c r="L641" s="253" t="s">
        <v>1283</v>
      </c>
      <c r="M641" s="260">
        <v>5060.41</v>
      </c>
      <c r="N641" s="260"/>
      <c r="O641" s="260"/>
      <c r="P641" s="260"/>
      <c r="Q641" s="259" t="s">
        <v>31</v>
      </c>
      <c r="R641" s="250">
        <v>43910</v>
      </c>
      <c r="S641" s="87" t="s">
        <v>1177</v>
      </c>
      <c r="T641" s="6"/>
      <c r="U641" s="6"/>
      <c r="V641" s="47"/>
    </row>
    <row r="642" ht="18" customHeight="1" spans="2:22">
      <c r="B642" s="253" t="s">
        <v>1285</v>
      </c>
      <c r="C642" s="226">
        <v>750996734</v>
      </c>
      <c r="D642" s="226" t="s">
        <v>1286</v>
      </c>
      <c r="E642" s="224">
        <v>17192714870</v>
      </c>
      <c r="F642" s="224" t="s">
        <v>27</v>
      </c>
      <c r="G642" s="254">
        <v>1000</v>
      </c>
      <c r="H642" s="254">
        <v>15072125895</v>
      </c>
      <c r="I642" s="224" t="s">
        <v>680</v>
      </c>
      <c r="J642" s="262" t="s">
        <v>285</v>
      </c>
      <c r="K642" s="259" t="s">
        <v>681</v>
      </c>
      <c r="L642" s="253" t="s">
        <v>1285</v>
      </c>
      <c r="M642" s="260">
        <v>5063.58</v>
      </c>
      <c r="N642" s="260"/>
      <c r="O642" s="260"/>
      <c r="P642" s="260"/>
      <c r="Q642" s="259" t="s">
        <v>31</v>
      </c>
      <c r="R642" s="250">
        <v>43910</v>
      </c>
      <c r="S642" s="87" t="s">
        <v>1177</v>
      </c>
      <c r="T642" s="6"/>
      <c r="U642" s="6"/>
      <c r="V642" s="47"/>
    </row>
    <row r="643" ht="18" customHeight="1" spans="2:21">
      <c r="B643" s="255" t="s">
        <v>1287</v>
      </c>
      <c r="C643" s="224">
        <v>937725057</v>
      </c>
      <c r="D643" s="224" t="s">
        <v>1288</v>
      </c>
      <c r="E643" s="224">
        <v>16741725612</v>
      </c>
      <c r="F643" s="224" t="s">
        <v>27</v>
      </c>
      <c r="G643" s="254">
        <v>1000</v>
      </c>
      <c r="H643" s="254">
        <v>18771678907</v>
      </c>
      <c r="I643" s="224" t="s">
        <v>409</v>
      </c>
      <c r="J643" s="258" t="s">
        <v>109</v>
      </c>
      <c r="K643" s="259" t="s">
        <v>410</v>
      </c>
      <c r="L643" s="255" t="s">
        <v>1287</v>
      </c>
      <c r="M643" s="260">
        <v>5064.03</v>
      </c>
      <c r="N643" s="260"/>
      <c r="O643" s="260"/>
      <c r="P643" s="260"/>
      <c r="Q643" s="259" t="s">
        <v>31</v>
      </c>
      <c r="R643" s="270">
        <v>43901</v>
      </c>
      <c r="S643" s="87" t="s">
        <v>1177</v>
      </c>
      <c r="T643" s="6"/>
      <c r="U643" s="6"/>
    </row>
    <row r="644" ht="18" customHeight="1" spans="2:21">
      <c r="B644" s="255" t="s">
        <v>1289</v>
      </c>
      <c r="C644" s="224">
        <v>895014302</v>
      </c>
      <c r="D644" s="224" t="s">
        <v>1290</v>
      </c>
      <c r="E644" s="224">
        <v>16741725614</v>
      </c>
      <c r="F644" s="224" t="s">
        <v>27</v>
      </c>
      <c r="G644" s="254">
        <v>1000</v>
      </c>
      <c r="H644" s="254">
        <v>18771678907</v>
      </c>
      <c r="I644" s="224" t="s">
        <v>409</v>
      </c>
      <c r="J644" s="258" t="s">
        <v>109</v>
      </c>
      <c r="K644" s="259" t="s">
        <v>410</v>
      </c>
      <c r="L644" s="255" t="s">
        <v>1289</v>
      </c>
      <c r="M644" s="260">
        <v>5056.88</v>
      </c>
      <c r="N644" s="260"/>
      <c r="O644" s="260"/>
      <c r="P644" s="260"/>
      <c r="Q644" s="259" t="s">
        <v>31</v>
      </c>
      <c r="R644" s="270">
        <v>43899</v>
      </c>
      <c r="S644" s="87" t="s">
        <v>1177</v>
      </c>
      <c r="T644" s="6"/>
      <c r="U644" s="6"/>
    </row>
    <row r="645" ht="18" customHeight="1" spans="2:21">
      <c r="B645" s="255" t="s">
        <v>1291</v>
      </c>
      <c r="C645" s="224">
        <v>736217837</v>
      </c>
      <c r="D645" s="224" t="s">
        <v>1292</v>
      </c>
      <c r="E645" s="224">
        <v>16741725621</v>
      </c>
      <c r="F645" s="224" t="s">
        <v>27</v>
      </c>
      <c r="G645" s="254">
        <v>1000</v>
      </c>
      <c r="H645" s="254">
        <v>18771678907</v>
      </c>
      <c r="I645" s="224" t="s">
        <v>409</v>
      </c>
      <c r="J645" s="258" t="s">
        <v>109</v>
      </c>
      <c r="K645" s="259" t="s">
        <v>410</v>
      </c>
      <c r="L645" s="255" t="s">
        <v>1291</v>
      </c>
      <c r="M645" s="260">
        <v>8044.36</v>
      </c>
      <c r="N645" s="260"/>
      <c r="O645" s="260"/>
      <c r="P645" s="260"/>
      <c r="Q645" s="259" t="s">
        <v>31</v>
      </c>
      <c r="R645" s="270">
        <v>43899</v>
      </c>
      <c r="S645" s="87" t="s">
        <v>1177</v>
      </c>
      <c r="T645" s="6"/>
      <c r="U645" s="6"/>
    </row>
    <row r="646" ht="18" customHeight="1" spans="2:21">
      <c r="B646" s="255" t="s">
        <v>1293</v>
      </c>
      <c r="C646" s="224">
        <v>487657557</v>
      </c>
      <c r="D646" s="224" t="s">
        <v>1294</v>
      </c>
      <c r="E646" s="224">
        <v>16741725625</v>
      </c>
      <c r="F646" s="224" t="s">
        <v>27</v>
      </c>
      <c r="G646" s="254">
        <v>1000</v>
      </c>
      <c r="H646" s="254">
        <v>18771678907</v>
      </c>
      <c r="I646" s="224" t="s">
        <v>409</v>
      </c>
      <c r="J646" s="265" t="s">
        <v>29</v>
      </c>
      <c r="K646" s="259" t="s">
        <v>410</v>
      </c>
      <c r="L646" s="255" t="s">
        <v>1293</v>
      </c>
      <c r="M646" s="260">
        <v>8041.79</v>
      </c>
      <c r="N646" s="260"/>
      <c r="O646" s="260"/>
      <c r="P646" s="260"/>
      <c r="Q646" s="259" t="s">
        <v>31</v>
      </c>
      <c r="R646" s="270">
        <v>43901</v>
      </c>
      <c r="S646" s="87" t="s">
        <v>1177</v>
      </c>
      <c r="T646" s="6"/>
      <c r="U646" s="6"/>
    </row>
    <row r="647" ht="18" customHeight="1" spans="2:21">
      <c r="B647" s="255" t="s">
        <v>1295</v>
      </c>
      <c r="C647" s="224">
        <v>180156850</v>
      </c>
      <c r="D647" s="224" t="s">
        <v>1296</v>
      </c>
      <c r="E647" s="224">
        <v>16741725654</v>
      </c>
      <c r="F647" s="224" t="s">
        <v>27</v>
      </c>
      <c r="G647" s="254">
        <v>1000</v>
      </c>
      <c r="H647" s="254">
        <v>18771678907</v>
      </c>
      <c r="I647" s="224" t="s">
        <v>409</v>
      </c>
      <c r="J647" s="265" t="s">
        <v>29</v>
      </c>
      <c r="K647" s="259" t="s">
        <v>410</v>
      </c>
      <c r="L647" s="255" t="s">
        <v>1295</v>
      </c>
      <c r="M647" s="260">
        <v>5056.41</v>
      </c>
      <c r="N647" s="260"/>
      <c r="O647" s="260"/>
      <c r="P647" s="260"/>
      <c r="Q647" s="259" t="s">
        <v>31</v>
      </c>
      <c r="R647" s="270">
        <v>43901</v>
      </c>
      <c r="S647" s="87" t="s">
        <v>1177</v>
      </c>
      <c r="T647" s="6"/>
      <c r="U647" s="6"/>
    </row>
    <row r="648" ht="18" customHeight="1" spans="2:21">
      <c r="B648" s="253" t="s">
        <v>1297</v>
      </c>
      <c r="C648" s="226">
        <v>482961740</v>
      </c>
      <c r="D648" s="226" t="s">
        <v>1298</v>
      </c>
      <c r="E648" s="224">
        <v>16741725282</v>
      </c>
      <c r="F648" s="224" t="s">
        <v>27</v>
      </c>
      <c r="G648" s="254">
        <v>1000</v>
      </c>
      <c r="H648" s="254">
        <v>13545445297</v>
      </c>
      <c r="I648" s="224" t="s">
        <v>313</v>
      </c>
      <c r="J648" s="265" t="s">
        <v>29</v>
      </c>
      <c r="K648" s="259" t="s">
        <v>314</v>
      </c>
      <c r="L648" s="253" t="s">
        <v>1297</v>
      </c>
      <c r="M648" s="260">
        <v>5183.19</v>
      </c>
      <c r="N648" s="260"/>
      <c r="O648" s="260"/>
      <c r="P648" s="260"/>
      <c r="Q648" s="259" t="s">
        <v>31</v>
      </c>
      <c r="R648" s="270">
        <v>43901</v>
      </c>
      <c r="S648" s="87" t="s">
        <v>1177</v>
      </c>
      <c r="T648" s="6"/>
      <c r="U648" s="6"/>
    </row>
    <row r="649" ht="18" customHeight="1" spans="2:21">
      <c r="B649" s="253" t="s">
        <v>1299</v>
      </c>
      <c r="C649" s="226">
        <v>529143746</v>
      </c>
      <c r="D649" s="226" t="s">
        <v>1300</v>
      </c>
      <c r="E649" s="224">
        <v>16741725286</v>
      </c>
      <c r="F649" s="224" t="s">
        <v>27</v>
      </c>
      <c r="G649" s="254">
        <v>1000</v>
      </c>
      <c r="H649" s="254">
        <v>13545445297</v>
      </c>
      <c r="I649" s="224" t="s">
        <v>313</v>
      </c>
      <c r="J649" s="265" t="s">
        <v>29</v>
      </c>
      <c r="K649" s="259" t="s">
        <v>314</v>
      </c>
      <c r="L649" s="253" t="s">
        <v>1299</v>
      </c>
      <c r="M649" s="260">
        <v>4962.61</v>
      </c>
      <c r="N649" s="260"/>
      <c r="O649" s="260"/>
      <c r="P649" s="260"/>
      <c r="Q649" s="259" t="s">
        <v>31</v>
      </c>
      <c r="R649" s="270">
        <v>43901</v>
      </c>
      <c r="S649" s="87" t="s">
        <v>1177</v>
      </c>
      <c r="T649" s="6"/>
      <c r="U649" s="6"/>
    </row>
    <row r="650" ht="18" customHeight="1" spans="2:21">
      <c r="B650" s="253" t="s">
        <v>1301</v>
      </c>
      <c r="C650" s="224">
        <v>967913148</v>
      </c>
      <c r="D650" s="224" t="s">
        <v>1302</v>
      </c>
      <c r="E650" s="224">
        <v>17136866810</v>
      </c>
      <c r="F650" s="224" t="s">
        <v>107</v>
      </c>
      <c r="G650" s="254">
        <v>1000</v>
      </c>
      <c r="H650" s="254">
        <v>13632223538</v>
      </c>
      <c r="I650" s="224" t="s">
        <v>567</v>
      </c>
      <c r="J650" s="279" t="s">
        <v>367</v>
      </c>
      <c r="K650" s="259" t="s">
        <v>568</v>
      </c>
      <c r="L650" s="253" t="s">
        <v>1301</v>
      </c>
      <c r="M650" s="260">
        <v>4960.15</v>
      </c>
      <c r="N650" s="260"/>
      <c r="O650" s="260"/>
      <c r="P650" s="260"/>
      <c r="Q650" s="259" t="s">
        <v>31</v>
      </c>
      <c r="R650" s="250">
        <v>43910</v>
      </c>
      <c r="S650" s="87" t="s">
        <v>1177</v>
      </c>
      <c r="T650" s="6"/>
      <c r="U650" s="6"/>
    </row>
    <row r="651" s="1" customFormat="1" ht="19.9" customHeight="1" spans="2:28">
      <c r="B651" s="253" t="s">
        <v>1303</v>
      </c>
      <c r="C651" s="224">
        <v>184441541</v>
      </c>
      <c r="D651" s="224" t="s">
        <v>1304</v>
      </c>
      <c r="E651" s="224">
        <v>17043396024</v>
      </c>
      <c r="F651" s="224" t="s">
        <v>101</v>
      </c>
      <c r="G651" s="254">
        <v>1000</v>
      </c>
      <c r="H651" s="254">
        <v>13422075559</v>
      </c>
      <c r="I651" s="224" t="s">
        <v>102</v>
      </c>
      <c r="J651" s="261" t="s">
        <v>103</v>
      </c>
      <c r="K651" s="259" t="s">
        <v>104</v>
      </c>
      <c r="L651" s="253" t="s">
        <v>1303</v>
      </c>
      <c r="M651" s="260">
        <v>9036.42</v>
      </c>
      <c r="N651" s="260"/>
      <c r="O651" s="260"/>
      <c r="P651" s="260"/>
      <c r="Q651" s="303"/>
      <c r="R651" s="304"/>
      <c r="S651" s="8" t="s">
        <v>1305</v>
      </c>
      <c r="T651" s="6"/>
      <c r="U651" s="6"/>
      <c r="V651" s="4"/>
      <c r="W651" s="4"/>
      <c r="X651" s="9"/>
      <c r="Y651" s="4"/>
      <c r="Z651" s="4"/>
      <c r="AA651" s="10"/>
      <c r="AB651" s="2"/>
    </row>
    <row r="652" ht="18" customHeight="1" spans="2:28">
      <c r="B652" s="87"/>
      <c r="C652" s="22"/>
      <c r="D652" s="22"/>
      <c r="E652" s="2"/>
      <c r="F652" s="2"/>
      <c r="G652" s="2"/>
      <c r="H652" s="2"/>
      <c r="I652" s="2"/>
      <c r="J652" s="280"/>
      <c r="K652" s="22"/>
      <c r="L652" s="87"/>
      <c r="M652" s="44"/>
      <c r="N652" s="44"/>
      <c r="O652" s="281"/>
      <c r="P652" s="281"/>
      <c r="Q652" s="82"/>
      <c r="R652" s="1"/>
      <c r="S652" s="1"/>
      <c r="T652" s="1"/>
      <c r="U652" s="1"/>
      <c r="V652" s="2"/>
      <c r="W652" s="2"/>
      <c r="X652" s="2"/>
      <c r="Y652" s="2"/>
      <c r="Z652" s="2"/>
      <c r="AA652" s="311"/>
      <c r="AB652" s="2"/>
    </row>
    <row r="653" ht="18" customHeight="1" spans="7:28">
      <c r="G653" s="23">
        <f>SUM(G540:G652)</f>
        <v>112000</v>
      </c>
      <c r="M653" s="47">
        <f>SUM(M540:M651)</f>
        <v>382704.77</v>
      </c>
      <c r="N653" s="4">
        <f>SUM(N540:N651)</f>
        <v>4958</v>
      </c>
      <c r="S653" s="6"/>
      <c r="V653" s="2"/>
      <c r="W653" s="2"/>
      <c r="X653" s="2"/>
      <c r="Y653" s="2"/>
      <c r="Z653" s="2"/>
      <c r="AA653" s="311"/>
      <c r="AB653" s="6"/>
    </row>
    <row r="654" ht="18" customHeight="1" spans="13:28">
      <c r="M654" s="47">
        <f>M653+N653</f>
        <v>387662.77</v>
      </c>
      <c r="V654" s="6"/>
      <c r="W654" s="6"/>
      <c r="X654" s="6"/>
      <c r="Y654" s="6"/>
      <c r="Z654" s="6"/>
      <c r="AA654" s="124"/>
      <c r="AB654" s="6"/>
    </row>
    <row r="655" ht="18" customHeight="1" spans="22:28">
      <c r="V655" s="6"/>
      <c r="W655" s="6"/>
      <c r="X655" s="6"/>
      <c r="Y655" s="6"/>
      <c r="Z655" s="6"/>
      <c r="AA655" s="124"/>
      <c r="AB655" s="6"/>
    </row>
    <row r="656" ht="18" customHeight="1" spans="22:28">
      <c r="V656" s="6"/>
      <c r="W656" s="6"/>
      <c r="X656" s="6"/>
      <c r="Y656" s="6"/>
      <c r="Z656" s="6"/>
      <c r="AA656" s="124"/>
      <c r="AB656" s="6"/>
    </row>
    <row r="657" ht="18" customHeight="1" spans="22:28">
      <c r="V657" s="6"/>
      <c r="W657" s="6"/>
      <c r="X657" s="6"/>
      <c r="Y657" s="6"/>
      <c r="Z657" s="6"/>
      <c r="AA657" s="124"/>
      <c r="AB657" s="6"/>
    </row>
    <row r="658" ht="18" customHeight="1" spans="22:28">
      <c r="V658" s="6"/>
      <c r="W658" s="6"/>
      <c r="X658" s="6"/>
      <c r="Y658" s="6"/>
      <c r="Z658" s="6"/>
      <c r="AA658" s="124"/>
      <c r="AB658" s="6"/>
    </row>
    <row r="659" ht="18" customHeight="1" spans="22:28">
      <c r="V659" s="6"/>
      <c r="W659" s="6"/>
      <c r="X659" s="6"/>
      <c r="Y659" s="6"/>
      <c r="Z659" s="6"/>
      <c r="AA659" s="124"/>
      <c r="AB659" s="6"/>
    </row>
    <row r="660" ht="18" customHeight="1" spans="22:28">
      <c r="V660" s="6"/>
      <c r="W660" s="6"/>
      <c r="X660" s="6"/>
      <c r="Y660" s="6"/>
      <c r="Z660" s="6"/>
      <c r="AA660" s="124"/>
      <c r="AB660" s="6"/>
    </row>
    <row r="661" ht="18" customHeight="1" spans="22:28">
      <c r="V661" s="6"/>
      <c r="W661" s="6"/>
      <c r="X661" s="6"/>
      <c r="Y661" s="6"/>
      <c r="Z661" s="6"/>
      <c r="AA661" s="124"/>
      <c r="AB661" s="6"/>
    </row>
    <row r="662" ht="18" customHeight="1" spans="22:28">
      <c r="V662" s="6"/>
      <c r="W662" s="6"/>
      <c r="X662" s="6"/>
      <c r="Y662" s="6"/>
      <c r="Z662" s="6"/>
      <c r="AA662" s="124"/>
      <c r="AB662" s="6"/>
    </row>
    <row r="663" s="2" customFormat="1" ht="18" customHeight="1" spans="1:28">
      <c r="A663" s="1"/>
      <c r="B663" s="5"/>
      <c r="C663" s="6"/>
      <c r="D663" s="6"/>
      <c r="E663" s="6"/>
      <c r="F663" s="6"/>
      <c r="G663" s="6"/>
      <c r="H663" s="6"/>
      <c r="I663" s="6"/>
      <c r="J663" s="6"/>
      <c r="K663" s="7"/>
      <c r="L663" s="8"/>
      <c r="M663" s="8"/>
      <c r="N663" s="8"/>
      <c r="O663" s="4"/>
      <c r="P663" s="4"/>
      <c r="Q663" s="4"/>
      <c r="R663" s="4"/>
      <c r="S663" s="4"/>
      <c r="T663" s="4"/>
      <c r="U663" s="4"/>
      <c r="V663" s="6"/>
      <c r="W663" s="6"/>
      <c r="X663" s="6"/>
      <c r="Y663" s="6"/>
      <c r="Z663" s="6"/>
      <c r="AA663" s="124"/>
      <c r="AB663" s="6"/>
    </row>
    <row r="664" s="2" customFormat="1" ht="18" customHeight="1" spans="2:28">
      <c r="B664" s="272"/>
      <c r="J664" s="282"/>
      <c r="K664" s="22"/>
      <c r="L664" s="87"/>
      <c r="M664" s="44"/>
      <c r="N664" s="44"/>
      <c r="O664" s="44"/>
      <c r="P664" s="283"/>
      <c r="Q664" s="284"/>
      <c r="R664" s="87"/>
      <c r="V664" s="6"/>
      <c r="W664" s="6"/>
      <c r="X664" s="6"/>
      <c r="Y664" s="6"/>
      <c r="Z664" s="6"/>
      <c r="AA664" s="124"/>
      <c r="AB664" s="6"/>
    </row>
    <row r="665" ht="18" customHeight="1" spans="1:28">
      <c r="A665" s="2"/>
      <c r="B665" s="272"/>
      <c r="C665" s="2"/>
      <c r="D665" s="2"/>
      <c r="E665" s="2"/>
      <c r="F665" s="2"/>
      <c r="G665" s="2"/>
      <c r="H665" s="2"/>
      <c r="I665" s="2"/>
      <c r="J665" s="282"/>
      <c r="K665" s="22"/>
      <c r="L665" s="87"/>
      <c r="M665" s="284" t="s">
        <v>1306</v>
      </c>
      <c r="N665" s="284" t="s">
        <v>658</v>
      </c>
      <c r="O665" s="284" t="s">
        <v>1307</v>
      </c>
      <c r="P665" s="178" t="s">
        <v>1308</v>
      </c>
      <c r="Q665" s="178" t="s">
        <v>23</v>
      </c>
      <c r="R665" s="178" t="s">
        <v>24</v>
      </c>
      <c r="S665" s="2"/>
      <c r="T665" s="2"/>
      <c r="U665" s="2"/>
      <c r="V665" s="6"/>
      <c r="W665" s="6"/>
      <c r="X665" s="6"/>
      <c r="Y665" s="6"/>
      <c r="Z665" s="6"/>
      <c r="AA665" s="124"/>
      <c r="AB665" s="6"/>
    </row>
    <row r="666" ht="18" customHeight="1" spans="2:28">
      <c r="B666" s="273" t="s">
        <v>1309</v>
      </c>
      <c r="C666" s="274">
        <v>268982910</v>
      </c>
      <c r="D666" s="274" t="s">
        <v>1310</v>
      </c>
      <c r="E666" s="274">
        <v>17136866769</v>
      </c>
      <c r="F666" s="274" t="s">
        <v>107</v>
      </c>
      <c r="G666" s="274">
        <v>1000</v>
      </c>
      <c r="H666" s="274">
        <v>17665435181</v>
      </c>
      <c r="I666" s="274" t="s">
        <v>988</v>
      </c>
      <c r="J666" s="285" t="s">
        <v>109</v>
      </c>
      <c r="K666" s="276" t="s">
        <v>989</v>
      </c>
      <c r="L666" s="273" t="s">
        <v>1309</v>
      </c>
      <c r="M666" s="286">
        <v>43800</v>
      </c>
      <c r="N666" s="287">
        <v>4928.12</v>
      </c>
      <c r="O666" s="287">
        <v>699</v>
      </c>
      <c r="P666" s="287">
        <v>699</v>
      </c>
      <c r="Q666" s="305" t="s">
        <v>31</v>
      </c>
      <c r="R666" s="286">
        <v>43910</v>
      </c>
      <c r="S666" s="87"/>
      <c r="T666" s="6"/>
      <c r="U666" s="6"/>
      <c r="V666" s="6"/>
      <c r="W666" s="6"/>
      <c r="X666" s="6"/>
      <c r="Y666" s="6"/>
      <c r="Z666" s="6"/>
      <c r="AA666" s="124"/>
      <c r="AB666" s="6"/>
    </row>
    <row r="667" ht="18" customHeight="1" spans="2:28">
      <c r="B667" s="273" t="s">
        <v>1311</v>
      </c>
      <c r="C667" s="274">
        <v>630678610</v>
      </c>
      <c r="D667" s="274" t="s">
        <v>1312</v>
      </c>
      <c r="E667" s="274">
        <v>17136866682</v>
      </c>
      <c r="F667" s="274" t="s">
        <v>107</v>
      </c>
      <c r="G667" s="274">
        <v>1000</v>
      </c>
      <c r="H667" s="274">
        <v>13422075559</v>
      </c>
      <c r="I667" s="274" t="s">
        <v>567</v>
      </c>
      <c r="J667" s="288" t="s">
        <v>29</v>
      </c>
      <c r="K667" s="276" t="s">
        <v>568</v>
      </c>
      <c r="L667" s="273" t="s">
        <v>1311</v>
      </c>
      <c r="M667" s="286">
        <v>43804</v>
      </c>
      <c r="N667" s="287">
        <v>0</v>
      </c>
      <c r="O667" s="287">
        <v>1999</v>
      </c>
      <c r="P667" s="287">
        <v>1999</v>
      </c>
      <c r="Q667" s="305" t="s">
        <v>31</v>
      </c>
      <c r="R667" s="286">
        <v>43805</v>
      </c>
      <c r="S667" s="87"/>
      <c r="T667" s="6"/>
      <c r="U667" s="6"/>
      <c r="V667" s="6"/>
      <c r="W667" s="6"/>
      <c r="X667" s="6"/>
      <c r="Y667" s="6"/>
      <c r="Z667" s="6"/>
      <c r="AA667" s="124"/>
      <c r="AB667" s="6"/>
    </row>
    <row r="668" ht="18" customHeight="1" spans="2:28">
      <c r="B668" s="273" t="s">
        <v>1313</v>
      </c>
      <c r="C668" s="274">
        <v>918111221</v>
      </c>
      <c r="D668" s="274" t="s">
        <v>1314</v>
      </c>
      <c r="E668" s="274">
        <v>17136866636</v>
      </c>
      <c r="F668" s="274" t="s">
        <v>107</v>
      </c>
      <c r="G668" s="274">
        <v>1000</v>
      </c>
      <c r="H668" s="274">
        <v>13422075559</v>
      </c>
      <c r="I668" s="274" t="s">
        <v>567</v>
      </c>
      <c r="J668" s="288" t="s">
        <v>29</v>
      </c>
      <c r="K668" s="276" t="s">
        <v>568</v>
      </c>
      <c r="L668" s="273" t="s">
        <v>1313</v>
      </c>
      <c r="M668" s="286">
        <v>43804</v>
      </c>
      <c r="N668" s="287">
        <v>0</v>
      </c>
      <c r="O668" s="287">
        <v>1999</v>
      </c>
      <c r="P668" s="287">
        <v>1999</v>
      </c>
      <c r="Q668" s="305" t="s">
        <v>31</v>
      </c>
      <c r="R668" s="286">
        <v>43805</v>
      </c>
      <c r="S668" s="87"/>
      <c r="T668" s="6"/>
      <c r="U668" s="6"/>
      <c r="V668" s="6"/>
      <c r="W668" s="6"/>
      <c r="X668" s="6"/>
      <c r="Y668" s="6"/>
      <c r="Z668" s="6"/>
      <c r="AA668" s="124"/>
      <c r="AB668" s="6"/>
    </row>
    <row r="669" ht="18" customHeight="1" spans="2:28">
      <c r="B669" s="273" t="s">
        <v>1315</v>
      </c>
      <c r="C669" s="274">
        <v>600095235</v>
      </c>
      <c r="D669" s="274" t="s">
        <v>1316</v>
      </c>
      <c r="E669" s="274">
        <v>17136866637</v>
      </c>
      <c r="F669" s="274" t="s">
        <v>107</v>
      </c>
      <c r="G669" s="274">
        <v>1000</v>
      </c>
      <c r="H669" s="274">
        <v>13422075559</v>
      </c>
      <c r="I669" s="274" t="s">
        <v>567</v>
      </c>
      <c r="J669" s="288" t="s">
        <v>29</v>
      </c>
      <c r="K669" s="276" t="s">
        <v>568</v>
      </c>
      <c r="L669" s="273" t="s">
        <v>1315</v>
      </c>
      <c r="M669" s="286">
        <v>43804</v>
      </c>
      <c r="N669" s="287">
        <v>0</v>
      </c>
      <c r="O669" s="287">
        <v>2999</v>
      </c>
      <c r="P669" s="287">
        <v>2999</v>
      </c>
      <c r="Q669" s="305" t="s">
        <v>31</v>
      </c>
      <c r="R669" s="286">
        <v>43805</v>
      </c>
      <c r="S669" s="87"/>
      <c r="T669" s="6"/>
      <c r="U669" s="6"/>
      <c r="V669" s="6"/>
      <c r="W669" s="6"/>
      <c r="X669" s="6"/>
      <c r="Y669" s="6"/>
      <c r="Z669" s="6"/>
      <c r="AA669" s="124"/>
      <c r="AB669" s="6"/>
    </row>
    <row r="670" ht="18" customHeight="1" spans="2:28">
      <c r="B670" s="273" t="s">
        <v>1317</v>
      </c>
      <c r="C670" s="274">
        <v>215087361</v>
      </c>
      <c r="D670" s="274" t="s">
        <v>1318</v>
      </c>
      <c r="E670" s="274">
        <v>17136866623</v>
      </c>
      <c r="F670" s="274" t="s">
        <v>107</v>
      </c>
      <c r="G670" s="274">
        <v>1000</v>
      </c>
      <c r="H670" s="274">
        <v>13632223538</v>
      </c>
      <c r="I670" s="274" t="s">
        <v>567</v>
      </c>
      <c r="J670" s="289" t="s">
        <v>103</v>
      </c>
      <c r="K670" s="276" t="s">
        <v>568</v>
      </c>
      <c r="L670" s="273" t="s">
        <v>1317</v>
      </c>
      <c r="M670" s="286">
        <v>43804</v>
      </c>
      <c r="N670" s="287">
        <v>0</v>
      </c>
      <c r="O670" s="287">
        <v>2999</v>
      </c>
      <c r="P670" s="287">
        <v>2999</v>
      </c>
      <c r="Q670" s="305" t="s">
        <v>31</v>
      </c>
      <c r="R670" s="286">
        <v>43805</v>
      </c>
      <c r="S670" s="87"/>
      <c r="T670" s="6"/>
      <c r="U670" s="6"/>
      <c r="V670" s="6"/>
      <c r="W670" s="6"/>
      <c r="X670" s="6"/>
      <c r="Y670" s="6"/>
      <c r="Z670" s="6"/>
      <c r="AA670" s="124"/>
      <c r="AB670" s="6"/>
    </row>
    <row r="671" ht="18" customHeight="1" spans="2:28">
      <c r="B671" s="273" t="s">
        <v>1319</v>
      </c>
      <c r="C671" s="274">
        <v>477781296</v>
      </c>
      <c r="D671" s="274" t="s">
        <v>1320</v>
      </c>
      <c r="E671" s="274">
        <v>17136866801</v>
      </c>
      <c r="F671" s="274" t="s">
        <v>107</v>
      </c>
      <c r="G671" s="274">
        <v>1000</v>
      </c>
      <c r="H671" s="274">
        <v>13632223538</v>
      </c>
      <c r="I671" s="274" t="s">
        <v>567</v>
      </c>
      <c r="J671" s="290" t="s">
        <v>367</v>
      </c>
      <c r="K671" s="276" t="s">
        <v>568</v>
      </c>
      <c r="L671" s="273" t="s">
        <v>1319</v>
      </c>
      <c r="M671" s="286">
        <v>43804</v>
      </c>
      <c r="N671" s="287">
        <v>0</v>
      </c>
      <c r="O671" s="287">
        <v>999</v>
      </c>
      <c r="P671" s="287">
        <v>999</v>
      </c>
      <c r="Q671" s="305" t="s">
        <v>31</v>
      </c>
      <c r="R671" s="286">
        <v>43805</v>
      </c>
      <c r="S671" s="87"/>
      <c r="T671" s="6"/>
      <c r="U671" s="6"/>
      <c r="V671" s="6"/>
      <c r="W671" s="6"/>
      <c r="X671" s="6"/>
      <c r="Y671" s="6"/>
      <c r="Z671" s="6"/>
      <c r="AA671" s="124"/>
      <c r="AB671" s="6"/>
    </row>
    <row r="672" ht="18" customHeight="1" spans="2:28">
      <c r="B672" s="273" t="s">
        <v>1321</v>
      </c>
      <c r="C672" s="274">
        <v>444285451</v>
      </c>
      <c r="D672" s="274" t="s">
        <v>1322</v>
      </c>
      <c r="E672" s="274">
        <v>17136866503</v>
      </c>
      <c r="F672" s="274" t="s">
        <v>107</v>
      </c>
      <c r="G672" s="274">
        <v>1000</v>
      </c>
      <c r="H672" s="274">
        <v>17665435181</v>
      </c>
      <c r="I672" s="274" t="s">
        <v>988</v>
      </c>
      <c r="J672" s="289" t="s">
        <v>103</v>
      </c>
      <c r="K672" s="276" t="s">
        <v>989</v>
      </c>
      <c r="L672" s="273" t="s">
        <v>1321</v>
      </c>
      <c r="M672" s="286">
        <v>43804</v>
      </c>
      <c r="N672" s="287">
        <v>0</v>
      </c>
      <c r="O672" s="287">
        <v>2999</v>
      </c>
      <c r="P672" s="287">
        <v>2999</v>
      </c>
      <c r="Q672" s="305" t="s">
        <v>31</v>
      </c>
      <c r="R672" s="286">
        <v>43805</v>
      </c>
      <c r="S672" s="87"/>
      <c r="T672" s="6"/>
      <c r="U672" s="6"/>
      <c r="V672" s="6"/>
      <c r="W672" s="6"/>
      <c r="X672" s="6"/>
      <c r="Y672" s="6"/>
      <c r="Z672" s="6"/>
      <c r="AA672" s="124"/>
      <c r="AB672" s="6"/>
    </row>
    <row r="673" ht="18" customHeight="1" spans="2:28">
      <c r="B673" s="273" t="s">
        <v>1323</v>
      </c>
      <c r="C673" s="274">
        <v>349760780</v>
      </c>
      <c r="D673" s="274" t="s">
        <v>1324</v>
      </c>
      <c r="E673" s="274">
        <v>17136866613</v>
      </c>
      <c r="F673" s="274" t="s">
        <v>107</v>
      </c>
      <c r="G673" s="274">
        <v>1000</v>
      </c>
      <c r="H673" s="274">
        <v>13632223538</v>
      </c>
      <c r="I673" s="274" t="s">
        <v>567</v>
      </c>
      <c r="J673" s="290" t="s">
        <v>367</v>
      </c>
      <c r="K673" s="276" t="s">
        <v>568</v>
      </c>
      <c r="L673" s="273" t="s">
        <v>1323</v>
      </c>
      <c r="M673" s="286">
        <v>43812</v>
      </c>
      <c r="N673" s="287">
        <v>0</v>
      </c>
      <c r="O673" s="287">
        <v>2999</v>
      </c>
      <c r="P673" s="287">
        <v>2999</v>
      </c>
      <c r="Q673" s="305" t="s">
        <v>31</v>
      </c>
      <c r="R673" s="286">
        <v>43805</v>
      </c>
      <c r="S673" s="87"/>
      <c r="T673" s="6"/>
      <c r="U673" s="6"/>
      <c r="V673" s="6"/>
      <c r="W673" s="6"/>
      <c r="X673" s="6"/>
      <c r="Y673" s="6"/>
      <c r="Z673" s="6"/>
      <c r="AA673" s="124"/>
      <c r="AB673" s="6"/>
    </row>
    <row r="674" ht="18" customHeight="1" spans="2:28">
      <c r="B674" s="273" t="s">
        <v>1325</v>
      </c>
      <c r="C674" s="274">
        <v>507835794</v>
      </c>
      <c r="D674" s="274" t="s">
        <v>1326</v>
      </c>
      <c r="E674" s="274">
        <v>17136866504</v>
      </c>
      <c r="F674" s="274" t="s">
        <v>107</v>
      </c>
      <c r="G674" s="274">
        <v>1000</v>
      </c>
      <c r="H674" s="274">
        <v>17665435181</v>
      </c>
      <c r="I674" s="274" t="s">
        <v>988</v>
      </c>
      <c r="J674" s="289" t="s">
        <v>103</v>
      </c>
      <c r="K674" s="276" t="s">
        <v>989</v>
      </c>
      <c r="L674" s="273" t="s">
        <v>1325</v>
      </c>
      <c r="M674" s="286">
        <v>43816</v>
      </c>
      <c r="N674" s="287">
        <v>4787.05</v>
      </c>
      <c r="O674" s="287">
        <v>499</v>
      </c>
      <c r="P674" s="287">
        <v>499</v>
      </c>
      <c r="Q674" s="305" t="s">
        <v>31</v>
      </c>
      <c r="R674" s="286">
        <v>43805</v>
      </c>
      <c r="S674" s="87"/>
      <c r="T674" s="6"/>
      <c r="U674" s="6"/>
      <c r="V674" s="6"/>
      <c r="W674" s="6"/>
      <c r="X674" s="6"/>
      <c r="Y674" s="6"/>
      <c r="Z674" s="6"/>
      <c r="AA674" s="124"/>
      <c r="AB674" s="6"/>
    </row>
    <row r="675" ht="18" customHeight="1" spans="2:28">
      <c r="B675" s="273" t="s">
        <v>1327</v>
      </c>
      <c r="C675" s="274">
        <v>213007386</v>
      </c>
      <c r="D675" s="274" t="s">
        <v>1328</v>
      </c>
      <c r="E675" s="274">
        <v>17136866505</v>
      </c>
      <c r="F675" s="274" t="s">
        <v>107</v>
      </c>
      <c r="G675" s="274">
        <v>1000</v>
      </c>
      <c r="H675" s="274">
        <v>17665435181</v>
      </c>
      <c r="I675" s="274" t="s">
        <v>988</v>
      </c>
      <c r="J675" s="289" t="s">
        <v>103</v>
      </c>
      <c r="K675" s="276" t="s">
        <v>989</v>
      </c>
      <c r="L675" s="273" t="s">
        <v>1327</v>
      </c>
      <c r="M675" s="286">
        <v>43822</v>
      </c>
      <c r="N675" s="287">
        <v>499</v>
      </c>
      <c r="O675" s="287">
        <v>499</v>
      </c>
      <c r="P675" s="287">
        <v>499</v>
      </c>
      <c r="Q675" s="305" t="s">
        <v>31</v>
      </c>
      <c r="R675" s="286">
        <v>43805</v>
      </c>
      <c r="S675" s="87"/>
      <c r="T675" s="6"/>
      <c r="U675" s="6"/>
      <c r="V675" s="6"/>
      <c r="W675" s="6"/>
      <c r="X675" s="6"/>
      <c r="Y675" s="6"/>
      <c r="Z675" s="6"/>
      <c r="AA675" s="124"/>
      <c r="AB675" s="6"/>
    </row>
    <row r="676" ht="18" customHeight="1" spans="2:28">
      <c r="B676" s="273" t="s">
        <v>1329</v>
      </c>
      <c r="C676" s="274">
        <v>331024212</v>
      </c>
      <c r="D676" s="274" t="s">
        <v>1330</v>
      </c>
      <c r="E676" s="274">
        <v>17192711477</v>
      </c>
      <c r="F676" s="274" t="s">
        <v>27</v>
      </c>
      <c r="G676" s="274">
        <v>1000</v>
      </c>
      <c r="H676" s="274">
        <v>13545476959</v>
      </c>
      <c r="I676" s="274" t="s">
        <v>265</v>
      </c>
      <c r="J676" s="285" t="s">
        <v>109</v>
      </c>
      <c r="K676" s="276" t="s">
        <v>266</v>
      </c>
      <c r="L676" s="273" t="s">
        <v>1329</v>
      </c>
      <c r="M676" s="286">
        <v>43824</v>
      </c>
      <c r="N676" s="287">
        <v>2263.92</v>
      </c>
      <c r="O676" s="287">
        <v>499</v>
      </c>
      <c r="P676" s="287">
        <v>499</v>
      </c>
      <c r="Q676" s="305" t="s">
        <v>31</v>
      </c>
      <c r="R676" s="286">
        <v>43805</v>
      </c>
      <c r="S676" s="87"/>
      <c r="T676" s="6"/>
      <c r="U676" s="6"/>
      <c r="V676" s="6"/>
      <c r="W676" s="6"/>
      <c r="X676" s="6"/>
      <c r="Y676" s="6"/>
      <c r="Z676" s="6"/>
      <c r="AA676" s="124"/>
      <c r="AB676" s="6"/>
    </row>
    <row r="677" ht="18" customHeight="1" spans="2:28">
      <c r="B677" s="273" t="s">
        <v>1331</v>
      </c>
      <c r="C677" s="274">
        <v>113483256</v>
      </c>
      <c r="D677" s="274" t="s">
        <v>1332</v>
      </c>
      <c r="E677" s="274">
        <v>17192714406</v>
      </c>
      <c r="F677" s="274" t="s">
        <v>27</v>
      </c>
      <c r="G677" s="274">
        <v>1000</v>
      </c>
      <c r="H677" s="274">
        <v>18872118075</v>
      </c>
      <c r="I677" s="274" t="s">
        <v>389</v>
      </c>
      <c r="J677" s="291" t="s">
        <v>170</v>
      </c>
      <c r="K677" s="276" t="s">
        <v>390</v>
      </c>
      <c r="L677" s="273" t="s">
        <v>1331</v>
      </c>
      <c r="M677" s="286">
        <v>43835</v>
      </c>
      <c r="N677" s="287">
        <v>51.31</v>
      </c>
      <c r="O677" s="287">
        <v>499</v>
      </c>
      <c r="P677" s="287">
        <v>499</v>
      </c>
      <c r="Q677" s="305" t="s">
        <v>31</v>
      </c>
      <c r="R677" s="286">
        <v>43805</v>
      </c>
      <c r="S677" s="87"/>
      <c r="T677" s="6"/>
      <c r="U677" s="6"/>
      <c r="V677" s="6"/>
      <c r="W677" s="6"/>
      <c r="X677" s="6"/>
      <c r="Y677" s="6"/>
      <c r="Z677" s="6"/>
      <c r="AA677" s="124"/>
      <c r="AB677" s="6"/>
    </row>
    <row r="678" ht="18" customHeight="1" spans="2:28">
      <c r="B678" s="273" t="s">
        <v>1333</v>
      </c>
      <c r="C678" s="274">
        <v>454744757</v>
      </c>
      <c r="D678" s="274" t="s">
        <v>1334</v>
      </c>
      <c r="E678" s="274">
        <v>17136866583</v>
      </c>
      <c r="F678" s="274" t="s">
        <v>107</v>
      </c>
      <c r="G678" s="274">
        <v>1000</v>
      </c>
      <c r="H678" s="274">
        <v>17665435181</v>
      </c>
      <c r="I678" s="274" t="s">
        <v>988</v>
      </c>
      <c r="J678" s="285" t="s">
        <v>109</v>
      </c>
      <c r="K678" s="276" t="s">
        <v>989</v>
      </c>
      <c r="L678" s="273" t="s">
        <v>1333</v>
      </c>
      <c r="M678" s="286">
        <v>43835</v>
      </c>
      <c r="N678" s="287">
        <v>15911.13</v>
      </c>
      <c r="O678" s="287">
        <v>299</v>
      </c>
      <c r="P678" s="287">
        <v>299</v>
      </c>
      <c r="Q678" s="305" t="s">
        <v>31</v>
      </c>
      <c r="R678" s="286">
        <v>43805</v>
      </c>
      <c r="S678" s="87"/>
      <c r="T678" s="6"/>
      <c r="U678" s="6"/>
      <c r="V678" s="6"/>
      <c r="W678" s="6"/>
      <c r="X678" s="6"/>
      <c r="Y678" s="6"/>
      <c r="Z678" s="6"/>
      <c r="AA678" s="124"/>
      <c r="AB678" s="6"/>
    </row>
    <row r="679" ht="18" customHeight="1" spans="2:28">
      <c r="B679" s="273" t="s">
        <v>1335</v>
      </c>
      <c r="C679" s="274">
        <v>684448612</v>
      </c>
      <c r="D679" s="274" t="s">
        <v>1336</v>
      </c>
      <c r="E679" s="274">
        <v>17192715424</v>
      </c>
      <c r="F679" s="274" t="s">
        <v>27</v>
      </c>
      <c r="G679" s="274">
        <v>1000</v>
      </c>
      <c r="H679" s="274">
        <v>18672882330</v>
      </c>
      <c r="I679" s="274" t="s">
        <v>361</v>
      </c>
      <c r="J679" s="285" t="s">
        <v>109</v>
      </c>
      <c r="K679" s="276" t="s">
        <v>362</v>
      </c>
      <c r="L679" s="273" t="s">
        <v>1335</v>
      </c>
      <c r="M679" s="286">
        <v>43836</v>
      </c>
      <c r="N679" s="287">
        <v>88.76</v>
      </c>
      <c r="O679" s="287">
        <v>499</v>
      </c>
      <c r="P679" s="287">
        <v>499</v>
      </c>
      <c r="Q679" s="305" t="s">
        <v>31</v>
      </c>
      <c r="R679" s="286">
        <v>43845</v>
      </c>
      <c r="S679" s="87"/>
      <c r="T679" s="6"/>
      <c r="U679" s="6"/>
      <c r="V679" s="6"/>
      <c r="W679" s="6"/>
      <c r="X679" s="6"/>
      <c r="Y679" s="6"/>
      <c r="Z679" s="6"/>
      <c r="AA679" s="124"/>
      <c r="AB679" s="6"/>
    </row>
    <row r="680" ht="18" customHeight="1" spans="2:28">
      <c r="B680" s="275" t="s">
        <v>1337</v>
      </c>
      <c r="C680" s="274">
        <v>967409589</v>
      </c>
      <c r="D680" s="274" t="s">
        <v>1338</v>
      </c>
      <c r="E680" s="274">
        <v>17192714857</v>
      </c>
      <c r="F680" s="274" t="s">
        <v>27</v>
      </c>
      <c r="G680" s="274">
        <v>1000</v>
      </c>
      <c r="H680" s="274">
        <v>15072125895</v>
      </c>
      <c r="I680" s="274" t="s">
        <v>680</v>
      </c>
      <c r="J680" s="292" t="s">
        <v>285</v>
      </c>
      <c r="K680" s="293" t="s">
        <v>681</v>
      </c>
      <c r="L680" s="275" t="s">
        <v>1337</v>
      </c>
      <c r="M680" s="286">
        <v>43839</v>
      </c>
      <c r="N680" s="294">
        <v>7937.21</v>
      </c>
      <c r="O680" s="294">
        <v>199</v>
      </c>
      <c r="P680" s="294">
        <v>199</v>
      </c>
      <c r="Q680" s="306" t="s">
        <v>31</v>
      </c>
      <c r="R680" s="286">
        <v>43843</v>
      </c>
      <c r="S680" s="87"/>
      <c r="T680" s="6"/>
      <c r="U680" s="6"/>
      <c r="V680" s="6"/>
      <c r="W680" s="6"/>
      <c r="X680" s="6"/>
      <c r="Y680" s="6"/>
      <c r="Z680" s="6"/>
      <c r="AA680" s="124"/>
      <c r="AB680" s="6"/>
    </row>
    <row r="681" ht="18" customHeight="1" spans="2:28">
      <c r="B681" s="273" t="s">
        <v>1339</v>
      </c>
      <c r="C681" s="274">
        <v>753428435</v>
      </c>
      <c r="D681" s="274" t="s">
        <v>1340</v>
      </c>
      <c r="E681" s="274">
        <v>17136866695</v>
      </c>
      <c r="F681" s="274" t="s">
        <v>664</v>
      </c>
      <c r="G681" s="274">
        <v>1000</v>
      </c>
      <c r="H681" s="274">
        <v>13422075559</v>
      </c>
      <c r="I681" s="274" t="s">
        <v>567</v>
      </c>
      <c r="J681" s="295" t="s">
        <v>29</v>
      </c>
      <c r="K681" s="276" t="s">
        <v>568</v>
      </c>
      <c r="L681" s="273" t="s">
        <v>1339</v>
      </c>
      <c r="M681" s="286">
        <v>43842</v>
      </c>
      <c r="N681" s="287">
        <v>0</v>
      </c>
      <c r="O681" s="287">
        <v>999</v>
      </c>
      <c r="P681" s="287">
        <v>999</v>
      </c>
      <c r="Q681" s="305" t="s">
        <v>31</v>
      </c>
      <c r="R681" s="286">
        <v>43843</v>
      </c>
      <c r="S681" s="87"/>
      <c r="T681" s="6"/>
      <c r="U681" s="6"/>
      <c r="V681" s="6"/>
      <c r="W681" s="6"/>
      <c r="X681" s="6"/>
      <c r="Y681" s="6"/>
      <c r="Z681" s="6"/>
      <c r="AA681" s="124"/>
      <c r="AB681" s="6"/>
    </row>
    <row r="682" ht="18" customHeight="1" spans="2:28">
      <c r="B682" s="273" t="s">
        <v>1341</v>
      </c>
      <c r="C682" s="274">
        <v>977087809</v>
      </c>
      <c r="D682" s="274" t="s">
        <v>1342</v>
      </c>
      <c r="E682" s="274">
        <v>17192710418</v>
      </c>
      <c r="F682" s="274" t="s">
        <v>27</v>
      </c>
      <c r="G682" s="274">
        <v>1000</v>
      </c>
      <c r="H682" s="274">
        <v>13545476959</v>
      </c>
      <c r="I682" s="274" t="s">
        <v>265</v>
      </c>
      <c r="J682" s="296" t="s">
        <v>103</v>
      </c>
      <c r="K682" s="276" t="s">
        <v>266</v>
      </c>
      <c r="L682" s="273" t="s">
        <v>1341</v>
      </c>
      <c r="M682" s="286">
        <v>43843</v>
      </c>
      <c r="N682" s="287">
        <v>5000</v>
      </c>
      <c r="O682" s="287">
        <v>299</v>
      </c>
      <c r="P682" s="287">
        <v>299</v>
      </c>
      <c r="Q682" s="305" t="s">
        <v>31</v>
      </c>
      <c r="R682" s="286">
        <v>43910</v>
      </c>
      <c r="S682" s="87"/>
      <c r="T682" s="6"/>
      <c r="U682" s="6"/>
      <c r="V682" s="6"/>
      <c r="W682" s="6"/>
      <c r="X682" s="6"/>
      <c r="Y682" s="6"/>
      <c r="Z682" s="6"/>
      <c r="AA682" s="124"/>
      <c r="AB682" s="6"/>
    </row>
    <row r="683" ht="18" customHeight="1" spans="2:28">
      <c r="B683" s="273" t="s">
        <v>1343</v>
      </c>
      <c r="C683" s="274">
        <v>130750649</v>
      </c>
      <c r="D683" s="274" t="s">
        <v>1344</v>
      </c>
      <c r="E683" s="274">
        <v>17136866603</v>
      </c>
      <c r="F683" s="274" t="s">
        <v>107</v>
      </c>
      <c r="G683" s="274">
        <v>1000</v>
      </c>
      <c r="H683" s="274">
        <v>13422075559</v>
      </c>
      <c r="I683" s="274" t="s">
        <v>567</v>
      </c>
      <c r="J683" s="295" t="s">
        <v>29</v>
      </c>
      <c r="K683" s="276" t="s">
        <v>568</v>
      </c>
      <c r="L683" s="273" t="s">
        <v>1343</v>
      </c>
      <c r="M683" s="286">
        <v>43843</v>
      </c>
      <c r="N683" s="287">
        <v>0</v>
      </c>
      <c r="O683" s="287">
        <v>499</v>
      </c>
      <c r="P683" s="287">
        <v>499</v>
      </c>
      <c r="Q683" s="305" t="s">
        <v>31</v>
      </c>
      <c r="R683" s="286">
        <v>43843</v>
      </c>
      <c r="S683" s="87"/>
      <c r="T683" s="6"/>
      <c r="U683" s="6"/>
      <c r="V683" s="6"/>
      <c r="W683" s="6"/>
      <c r="X683" s="6"/>
      <c r="Y683" s="6"/>
      <c r="Z683" s="6"/>
      <c r="AA683" s="124"/>
      <c r="AB683" s="6"/>
    </row>
    <row r="684" ht="18" customHeight="1" spans="2:28">
      <c r="B684" s="273" t="s">
        <v>1345</v>
      </c>
      <c r="C684" s="274">
        <v>219126796</v>
      </c>
      <c r="D684" s="274" t="s">
        <v>1346</v>
      </c>
      <c r="E684" s="274">
        <v>17192710435</v>
      </c>
      <c r="F684" s="274" t="s">
        <v>27</v>
      </c>
      <c r="G684" s="274">
        <v>1000</v>
      </c>
      <c r="H684" s="274">
        <v>13545476959</v>
      </c>
      <c r="I684" s="274" t="s">
        <v>265</v>
      </c>
      <c r="J684" s="285" t="s">
        <v>109</v>
      </c>
      <c r="K684" s="276" t="s">
        <v>266</v>
      </c>
      <c r="L684" s="273" t="s">
        <v>1345</v>
      </c>
      <c r="M684" s="286">
        <v>43843</v>
      </c>
      <c r="N684" s="287">
        <v>4995.54</v>
      </c>
      <c r="O684" s="287">
        <v>2999</v>
      </c>
      <c r="P684" s="287">
        <v>2999</v>
      </c>
      <c r="Q684" s="305" t="s">
        <v>31</v>
      </c>
      <c r="R684" s="286">
        <v>43910</v>
      </c>
      <c r="S684" s="87"/>
      <c r="T684" s="6"/>
      <c r="U684" s="6"/>
      <c r="V684" s="6"/>
      <c r="W684" s="6"/>
      <c r="X684" s="6"/>
      <c r="Y684" s="6"/>
      <c r="Z684" s="6"/>
      <c r="AA684" s="124"/>
      <c r="AB684" s="6"/>
    </row>
    <row r="685" ht="18" customHeight="1" spans="2:28">
      <c r="B685" s="273" t="s">
        <v>1347</v>
      </c>
      <c r="C685" s="274">
        <v>181226772</v>
      </c>
      <c r="D685" s="274" t="s">
        <v>1348</v>
      </c>
      <c r="E685" s="274">
        <v>17192710422</v>
      </c>
      <c r="F685" s="274" t="s">
        <v>27</v>
      </c>
      <c r="G685" s="274">
        <v>1000</v>
      </c>
      <c r="H685" s="274">
        <v>13545476959</v>
      </c>
      <c r="I685" s="274" t="s">
        <v>265</v>
      </c>
      <c r="J685" s="296" t="s">
        <v>103</v>
      </c>
      <c r="K685" s="276" t="s">
        <v>266</v>
      </c>
      <c r="L685" s="273" t="s">
        <v>1347</v>
      </c>
      <c r="M685" s="286">
        <v>43843</v>
      </c>
      <c r="N685" s="287">
        <v>0</v>
      </c>
      <c r="O685" s="287">
        <v>999</v>
      </c>
      <c r="P685" s="287">
        <v>999</v>
      </c>
      <c r="Q685" s="305" t="s">
        <v>31</v>
      </c>
      <c r="R685" s="286">
        <v>43845</v>
      </c>
      <c r="S685" s="87"/>
      <c r="T685" s="6"/>
      <c r="U685" s="6"/>
      <c r="V685" s="6"/>
      <c r="W685" s="6"/>
      <c r="X685" s="6"/>
      <c r="Y685" s="6"/>
      <c r="Z685" s="6"/>
      <c r="AA685" s="124"/>
      <c r="AB685" s="6"/>
    </row>
    <row r="686" ht="18" customHeight="1" spans="2:28">
      <c r="B686" s="273" t="s">
        <v>1349</v>
      </c>
      <c r="C686" s="274">
        <v>454392321</v>
      </c>
      <c r="D686" s="274" t="s">
        <v>1350</v>
      </c>
      <c r="E686" s="274">
        <v>17192714895</v>
      </c>
      <c r="F686" s="274" t="s">
        <v>27</v>
      </c>
      <c r="G686" s="274">
        <v>1000</v>
      </c>
      <c r="H686" s="274">
        <v>15072125895</v>
      </c>
      <c r="I686" s="274" t="s">
        <v>680</v>
      </c>
      <c r="J686" s="296" t="s">
        <v>103</v>
      </c>
      <c r="K686" s="276" t="s">
        <v>681</v>
      </c>
      <c r="L686" s="273" t="s">
        <v>1349</v>
      </c>
      <c r="M686" s="286">
        <v>43844</v>
      </c>
      <c r="N686" s="287">
        <v>499</v>
      </c>
      <c r="O686" s="287">
        <v>499</v>
      </c>
      <c r="P686" s="287">
        <v>499</v>
      </c>
      <c r="Q686" s="305" t="s">
        <v>31</v>
      </c>
      <c r="R686" s="286">
        <v>43910</v>
      </c>
      <c r="S686" s="87"/>
      <c r="T686" s="6"/>
      <c r="U686" s="6"/>
      <c r="V686" s="6"/>
      <c r="W686" s="6"/>
      <c r="X686" s="6"/>
      <c r="Y686" s="6"/>
      <c r="Z686" s="6"/>
      <c r="AA686" s="124"/>
      <c r="AB686" s="6"/>
    </row>
    <row r="687" ht="18" customHeight="1" spans="2:28">
      <c r="B687" s="273" t="s">
        <v>1351</v>
      </c>
      <c r="C687" s="274">
        <v>682570578</v>
      </c>
      <c r="D687" s="274" t="s">
        <v>1352</v>
      </c>
      <c r="E687" s="274">
        <v>17192714454</v>
      </c>
      <c r="F687" s="274" t="s">
        <v>27</v>
      </c>
      <c r="G687" s="274">
        <v>1000</v>
      </c>
      <c r="H687" s="274">
        <v>18872118075</v>
      </c>
      <c r="I687" s="274" t="s">
        <v>389</v>
      </c>
      <c r="J687" s="291" t="s">
        <v>170</v>
      </c>
      <c r="K687" s="276" t="s">
        <v>390</v>
      </c>
      <c r="L687" s="273" t="s">
        <v>1351</v>
      </c>
      <c r="M687" s="286">
        <v>43844</v>
      </c>
      <c r="N687" s="287">
        <v>5702.62</v>
      </c>
      <c r="O687" s="297">
        <v>4999</v>
      </c>
      <c r="P687" s="297">
        <v>4999</v>
      </c>
      <c r="Q687" s="305" t="s">
        <v>31</v>
      </c>
      <c r="R687" s="286">
        <v>43910</v>
      </c>
      <c r="S687" s="127"/>
      <c r="T687" s="6"/>
      <c r="U687" s="6"/>
      <c r="V687" s="6"/>
      <c r="W687" s="6"/>
      <c r="X687" s="6"/>
      <c r="Y687" s="6"/>
      <c r="Z687" s="6"/>
      <c r="AA687" s="124"/>
      <c r="AB687" s="6"/>
    </row>
    <row r="688" ht="18" customHeight="1" spans="2:28">
      <c r="B688" s="273" t="s">
        <v>1353</v>
      </c>
      <c r="C688" s="274">
        <v>802853086</v>
      </c>
      <c r="D688" s="274" t="s">
        <v>1354</v>
      </c>
      <c r="E688" s="274">
        <v>17192714827</v>
      </c>
      <c r="F688" s="274" t="s">
        <v>27</v>
      </c>
      <c r="G688" s="274">
        <v>1000</v>
      </c>
      <c r="H688" s="274">
        <v>15072125895</v>
      </c>
      <c r="I688" s="274" t="s">
        <v>680</v>
      </c>
      <c r="J688" s="296" t="s">
        <v>103</v>
      </c>
      <c r="K688" s="276" t="s">
        <v>681</v>
      </c>
      <c r="L688" s="273" t="s">
        <v>1353</v>
      </c>
      <c r="M688" s="286">
        <v>43844</v>
      </c>
      <c r="N688" s="287">
        <v>5402.37</v>
      </c>
      <c r="O688" s="287">
        <v>4999</v>
      </c>
      <c r="P688" s="287">
        <v>4999</v>
      </c>
      <c r="Q688" s="305" t="s">
        <v>31</v>
      </c>
      <c r="R688" s="286">
        <v>43910</v>
      </c>
      <c r="S688" s="87"/>
      <c r="T688" s="6"/>
      <c r="U688" s="6"/>
      <c r="V688" s="6"/>
      <c r="W688" s="6"/>
      <c r="X688" s="6"/>
      <c r="Y688" s="6"/>
      <c r="Z688" s="6"/>
      <c r="AA688" s="124"/>
      <c r="AB688" s="6"/>
    </row>
    <row r="689" ht="18" customHeight="1" spans="2:28">
      <c r="B689" s="273" t="s">
        <v>1355</v>
      </c>
      <c r="C689" s="274">
        <v>839938800</v>
      </c>
      <c r="D689" s="274" t="s">
        <v>1356</v>
      </c>
      <c r="E689" s="274">
        <v>17192714526</v>
      </c>
      <c r="F689" s="274" t="s">
        <v>27</v>
      </c>
      <c r="G689" s="274">
        <v>1000</v>
      </c>
      <c r="H689" s="274">
        <v>18872118075</v>
      </c>
      <c r="I689" s="274" t="s">
        <v>389</v>
      </c>
      <c r="J689" s="295" t="s">
        <v>29</v>
      </c>
      <c r="K689" s="276" t="s">
        <v>390</v>
      </c>
      <c r="L689" s="273" t="s">
        <v>1355</v>
      </c>
      <c r="M689" s="286">
        <v>43847</v>
      </c>
      <c r="N689" s="287">
        <v>0.57</v>
      </c>
      <c r="O689" s="297">
        <v>899</v>
      </c>
      <c r="P689" s="297">
        <v>899</v>
      </c>
      <c r="Q689" s="305" t="s">
        <v>31</v>
      </c>
      <c r="R689" s="286">
        <v>43910</v>
      </c>
      <c r="S689" s="127"/>
      <c r="T689" s="6"/>
      <c r="U689" s="6"/>
      <c r="V689" s="6"/>
      <c r="W689" s="6"/>
      <c r="X689" s="6"/>
      <c r="Y689" s="6"/>
      <c r="Z689" s="6"/>
      <c r="AA689" s="124"/>
      <c r="AB689" s="6"/>
    </row>
    <row r="690" ht="18" customHeight="1" spans="2:28">
      <c r="B690" s="273" t="s">
        <v>1357</v>
      </c>
      <c r="C690" s="276">
        <v>514366622</v>
      </c>
      <c r="D690" s="276" t="s">
        <v>1358</v>
      </c>
      <c r="E690" s="274">
        <v>17192714826</v>
      </c>
      <c r="F690" s="274" t="s">
        <v>27</v>
      </c>
      <c r="G690" s="274">
        <v>1000</v>
      </c>
      <c r="H690" s="274">
        <v>15072125895</v>
      </c>
      <c r="I690" s="274" t="s">
        <v>680</v>
      </c>
      <c r="J690" s="296" t="s">
        <v>103</v>
      </c>
      <c r="K690" s="276" t="s">
        <v>681</v>
      </c>
      <c r="L690" s="273" t="s">
        <v>1357</v>
      </c>
      <c r="M690" s="286">
        <v>43848</v>
      </c>
      <c r="N690" s="287">
        <v>0</v>
      </c>
      <c r="O690" s="287">
        <v>599</v>
      </c>
      <c r="P690" s="287">
        <v>599</v>
      </c>
      <c r="Q690" s="307"/>
      <c r="R690" s="267"/>
      <c r="S690" s="127"/>
      <c r="T690" s="6"/>
      <c r="U690" s="6"/>
      <c r="V690" s="6"/>
      <c r="W690" s="6"/>
      <c r="X690" s="6"/>
      <c r="Y690" s="6"/>
      <c r="Z690" s="6"/>
      <c r="AA690" s="124"/>
      <c r="AB690" s="6"/>
    </row>
    <row r="691" ht="18" customHeight="1" spans="2:28">
      <c r="B691" s="273" t="s">
        <v>1359</v>
      </c>
      <c r="C691" s="274">
        <v>398503572</v>
      </c>
      <c r="D691" s="274" t="s">
        <v>1360</v>
      </c>
      <c r="E691" s="274">
        <v>17192714901</v>
      </c>
      <c r="F691" s="274" t="s">
        <v>27</v>
      </c>
      <c r="G691" s="274">
        <v>1000</v>
      </c>
      <c r="H691" s="274">
        <v>18672882330</v>
      </c>
      <c r="I691" s="274" t="s">
        <v>361</v>
      </c>
      <c r="J691" s="290" t="s">
        <v>367</v>
      </c>
      <c r="K691" s="276" t="s">
        <v>362</v>
      </c>
      <c r="L691" s="273" t="s">
        <v>1359</v>
      </c>
      <c r="M691" s="286">
        <v>43850</v>
      </c>
      <c r="N691" s="287">
        <v>0</v>
      </c>
      <c r="O691" s="287">
        <v>999</v>
      </c>
      <c r="P691" s="287">
        <v>999</v>
      </c>
      <c r="Q691" s="307"/>
      <c r="R691" s="267"/>
      <c r="S691" s="87"/>
      <c r="T691" s="6"/>
      <c r="U691" s="6"/>
      <c r="V691" s="6"/>
      <c r="W691" s="6"/>
      <c r="X691" s="6"/>
      <c r="Y691" s="6"/>
      <c r="Z691" s="6"/>
      <c r="AA691" s="124"/>
      <c r="AB691" s="6"/>
    </row>
    <row r="692" ht="18" customHeight="1" spans="2:28">
      <c r="B692" s="273" t="s">
        <v>1361</v>
      </c>
      <c r="C692" s="276">
        <v>186860011</v>
      </c>
      <c r="D692" s="276" t="s">
        <v>1362</v>
      </c>
      <c r="E692" s="274">
        <v>17192715185</v>
      </c>
      <c r="F692" s="274" t="s">
        <v>27</v>
      </c>
      <c r="G692" s="274">
        <v>1000</v>
      </c>
      <c r="H692" s="274">
        <v>15072125895</v>
      </c>
      <c r="I692" s="274" t="s">
        <v>680</v>
      </c>
      <c r="J692" s="296" t="s">
        <v>103</v>
      </c>
      <c r="K692" s="276" t="s">
        <v>681</v>
      </c>
      <c r="L692" s="273" t="s">
        <v>1361</v>
      </c>
      <c r="M692" s="286">
        <v>43850</v>
      </c>
      <c r="N692" s="287">
        <v>0.01</v>
      </c>
      <c r="O692" s="287">
        <v>499</v>
      </c>
      <c r="P692" s="287">
        <v>499</v>
      </c>
      <c r="Q692" s="305" t="s">
        <v>31</v>
      </c>
      <c r="R692" s="286">
        <v>43910</v>
      </c>
      <c r="S692" s="87"/>
      <c r="T692" s="6"/>
      <c r="U692" s="6"/>
      <c r="V692" s="6"/>
      <c r="W692" s="6"/>
      <c r="X692" s="6"/>
      <c r="Y692" s="6"/>
      <c r="Z692" s="6"/>
      <c r="AA692" s="124"/>
      <c r="AB692" s="6"/>
    </row>
    <row r="693" ht="18" customHeight="1" spans="2:28">
      <c r="B693" s="273" t="s">
        <v>1363</v>
      </c>
      <c r="C693" s="274" t="s">
        <v>1364</v>
      </c>
      <c r="D693" s="274" t="s">
        <v>1365</v>
      </c>
      <c r="E693" s="274">
        <v>18545646530</v>
      </c>
      <c r="F693" s="274" t="s">
        <v>664</v>
      </c>
      <c r="G693" s="274">
        <v>1000</v>
      </c>
      <c r="H693" s="274">
        <v>13422075559</v>
      </c>
      <c r="I693" s="274" t="s">
        <v>567</v>
      </c>
      <c r="J693" s="295" t="s">
        <v>29</v>
      </c>
      <c r="K693" s="276" t="s">
        <v>568</v>
      </c>
      <c r="L693" s="273" t="s">
        <v>1363</v>
      </c>
      <c r="M693" s="286">
        <v>43850</v>
      </c>
      <c r="N693" s="287">
        <v>0.01</v>
      </c>
      <c r="O693" s="287">
        <v>199</v>
      </c>
      <c r="P693" s="287">
        <v>199</v>
      </c>
      <c r="Q693" s="307"/>
      <c r="R693" s="267"/>
      <c r="S693" s="87"/>
      <c r="T693" s="6"/>
      <c r="U693" s="6"/>
      <c r="V693" s="6"/>
      <c r="W693" s="6"/>
      <c r="X693" s="6"/>
      <c r="Y693" s="6"/>
      <c r="Z693" s="6"/>
      <c r="AA693" s="124"/>
      <c r="AB693" s="6"/>
    </row>
    <row r="694" ht="18" customHeight="1" spans="2:28">
      <c r="B694" s="273" t="s">
        <v>1366</v>
      </c>
      <c r="C694" s="274">
        <v>941787777</v>
      </c>
      <c r="D694" s="274" t="s">
        <v>1367</v>
      </c>
      <c r="E694" s="274">
        <v>16572877634</v>
      </c>
      <c r="F694" s="274" t="s">
        <v>27</v>
      </c>
      <c r="G694" s="274">
        <v>1000</v>
      </c>
      <c r="H694" s="274">
        <v>17520439418</v>
      </c>
      <c r="I694" s="274" t="s">
        <v>377</v>
      </c>
      <c r="J694" s="289" t="s">
        <v>285</v>
      </c>
      <c r="K694" s="276" t="s">
        <v>378</v>
      </c>
      <c r="L694" s="273" t="s">
        <v>1366</v>
      </c>
      <c r="M694" s="286">
        <v>43850</v>
      </c>
      <c r="N694" s="287">
        <v>0.83</v>
      </c>
      <c r="O694" s="287">
        <v>1999</v>
      </c>
      <c r="P694" s="287">
        <v>1999</v>
      </c>
      <c r="Q694" s="276" t="s">
        <v>31</v>
      </c>
      <c r="R694" s="286">
        <v>43861</v>
      </c>
      <c r="S694" s="87"/>
      <c r="T694" s="6"/>
      <c r="U694" s="6"/>
      <c r="V694" s="6"/>
      <c r="W694" s="6"/>
      <c r="X694" s="6"/>
      <c r="Y694" s="6"/>
      <c r="Z694" s="6"/>
      <c r="AA694" s="124"/>
      <c r="AB694" s="6"/>
    </row>
    <row r="695" ht="18" customHeight="1" spans="2:28">
      <c r="B695" s="273" t="s">
        <v>1368</v>
      </c>
      <c r="C695" s="274">
        <v>500397570</v>
      </c>
      <c r="D695" s="274" t="s">
        <v>1369</v>
      </c>
      <c r="E695" s="274">
        <v>17136866618</v>
      </c>
      <c r="F695" s="274" t="s">
        <v>107</v>
      </c>
      <c r="G695" s="274">
        <v>1000</v>
      </c>
      <c r="H695" s="274">
        <v>13632223538</v>
      </c>
      <c r="I695" s="274" t="s">
        <v>567</v>
      </c>
      <c r="J695" s="296" t="s">
        <v>103</v>
      </c>
      <c r="K695" s="276" t="s">
        <v>568</v>
      </c>
      <c r="L695" s="273" t="s">
        <v>1368</v>
      </c>
      <c r="M695" s="286">
        <v>43850</v>
      </c>
      <c r="N695" s="287">
        <v>0.57</v>
      </c>
      <c r="O695" s="287">
        <v>499</v>
      </c>
      <c r="P695" s="287">
        <v>499</v>
      </c>
      <c r="Q695" s="276" t="s">
        <v>31</v>
      </c>
      <c r="R695" s="286">
        <v>43910</v>
      </c>
      <c r="S695" s="87"/>
      <c r="T695" s="6"/>
      <c r="U695" s="6"/>
      <c r="V695" s="6"/>
      <c r="W695" s="6"/>
      <c r="X695" s="6"/>
      <c r="Y695" s="6"/>
      <c r="Z695" s="6"/>
      <c r="AA695" s="124"/>
      <c r="AB695" s="6"/>
    </row>
    <row r="696" ht="18" customHeight="1" spans="2:28">
      <c r="B696" s="277" t="s">
        <v>1370</v>
      </c>
      <c r="C696" s="274">
        <v>360233269</v>
      </c>
      <c r="D696" s="274" t="s">
        <v>1371</v>
      </c>
      <c r="E696" s="274">
        <v>17192714374</v>
      </c>
      <c r="F696" s="274" t="s">
        <v>27</v>
      </c>
      <c r="G696" s="274">
        <v>1000</v>
      </c>
      <c r="H696" s="274">
        <v>18872118075</v>
      </c>
      <c r="I696" s="274" t="s">
        <v>389</v>
      </c>
      <c r="J696" s="298" t="s">
        <v>170</v>
      </c>
      <c r="K696" s="276" t="s">
        <v>390</v>
      </c>
      <c r="L696" s="277" t="s">
        <v>1370</v>
      </c>
      <c r="M696" s="286">
        <v>43850</v>
      </c>
      <c r="N696" s="299">
        <v>4956.99</v>
      </c>
      <c r="O696" s="300">
        <v>399</v>
      </c>
      <c r="P696" s="300">
        <v>399</v>
      </c>
      <c r="Q696" s="305" t="s">
        <v>31</v>
      </c>
      <c r="R696" s="286">
        <v>43910</v>
      </c>
      <c r="S696" s="127"/>
      <c r="T696" s="6"/>
      <c r="U696" s="6"/>
      <c r="V696" s="6"/>
      <c r="W696" s="6"/>
      <c r="X696" s="6"/>
      <c r="Y696" s="6"/>
      <c r="Z696" s="6"/>
      <c r="AA696" s="124"/>
      <c r="AB696" s="6"/>
    </row>
    <row r="697" ht="18" customHeight="1" spans="2:28">
      <c r="B697" s="273" t="s">
        <v>1372</v>
      </c>
      <c r="C697" s="274">
        <v>489371538</v>
      </c>
      <c r="D697" s="274" t="s">
        <v>1373</v>
      </c>
      <c r="E697" s="274">
        <v>16574121485</v>
      </c>
      <c r="F697" s="274" t="s">
        <v>27</v>
      </c>
      <c r="G697" s="274">
        <v>1000</v>
      </c>
      <c r="H697" s="274">
        <v>17720254512</v>
      </c>
      <c r="I697" s="274" t="s">
        <v>253</v>
      </c>
      <c r="J697" s="301" t="s">
        <v>294</v>
      </c>
      <c r="K697" s="276" t="s">
        <v>254</v>
      </c>
      <c r="L697" s="273" t="s">
        <v>1372</v>
      </c>
      <c r="M697" s="286">
        <v>43851</v>
      </c>
      <c r="N697" s="287">
        <v>0.07</v>
      </c>
      <c r="O697" s="287">
        <v>499</v>
      </c>
      <c r="P697" s="287">
        <v>499</v>
      </c>
      <c r="Q697" s="276" t="s">
        <v>31</v>
      </c>
      <c r="R697" s="286">
        <v>43894</v>
      </c>
      <c r="S697" s="87"/>
      <c r="T697" s="6"/>
      <c r="U697" s="6"/>
      <c r="V697" s="6"/>
      <c r="W697" s="6"/>
      <c r="X697" s="6"/>
      <c r="Y697" s="6"/>
      <c r="Z697" s="6"/>
      <c r="AA697" s="124"/>
      <c r="AB697" s="6"/>
    </row>
    <row r="698" ht="18" customHeight="1" spans="2:28">
      <c r="B698" s="273" t="s">
        <v>1374</v>
      </c>
      <c r="C698" s="274">
        <v>845490762</v>
      </c>
      <c r="D698" s="274" t="s">
        <v>1375</v>
      </c>
      <c r="E698" s="274">
        <v>17136866512</v>
      </c>
      <c r="F698" s="274" t="s">
        <v>664</v>
      </c>
      <c r="G698" s="274">
        <v>1000</v>
      </c>
      <c r="H698" s="274">
        <v>13422075559</v>
      </c>
      <c r="I698" s="274" t="s">
        <v>567</v>
      </c>
      <c r="J698" s="295" t="s">
        <v>29</v>
      </c>
      <c r="K698" s="276" t="s">
        <v>568</v>
      </c>
      <c r="L698" s="273" t="s">
        <v>1374</v>
      </c>
      <c r="M698" s="286">
        <v>43853</v>
      </c>
      <c r="N698" s="287">
        <v>0.23</v>
      </c>
      <c r="O698" s="287">
        <v>199</v>
      </c>
      <c r="P698" s="287">
        <v>199</v>
      </c>
      <c r="Q698" s="307"/>
      <c r="R698" s="267"/>
      <c r="S698" s="87"/>
      <c r="T698" s="6"/>
      <c r="U698" s="6"/>
      <c r="V698" s="6"/>
      <c r="W698" s="6"/>
      <c r="X698" s="6"/>
      <c r="Y698" s="6"/>
      <c r="Z698" s="6"/>
      <c r="AA698" s="124"/>
      <c r="AB698" s="6"/>
    </row>
    <row r="699" ht="18" customHeight="1" spans="2:28">
      <c r="B699" s="273" t="s">
        <v>1376</v>
      </c>
      <c r="C699" s="274">
        <v>988088279</v>
      </c>
      <c r="D699" s="274" t="s">
        <v>1377</v>
      </c>
      <c r="E699" s="274">
        <v>16741725439</v>
      </c>
      <c r="F699" s="274" t="s">
        <v>27</v>
      </c>
      <c r="G699" s="274">
        <v>1000</v>
      </c>
      <c r="H699" s="274">
        <v>18327671812</v>
      </c>
      <c r="I699" s="274" t="s">
        <v>247</v>
      </c>
      <c r="J699" s="295" t="s">
        <v>29</v>
      </c>
      <c r="K699" s="276" t="s">
        <v>298</v>
      </c>
      <c r="L699" s="273" t="s">
        <v>1376</v>
      </c>
      <c r="M699" s="286">
        <v>43854</v>
      </c>
      <c r="N699" s="287">
        <v>337.57</v>
      </c>
      <c r="O699" s="297">
        <v>199</v>
      </c>
      <c r="P699" s="297">
        <v>199</v>
      </c>
      <c r="Q699" s="308" t="s">
        <v>31</v>
      </c>
      <c r="R699" s="286">
        <v>43869</v>
      </c>
      <c r="S699" s="127"/>
      <c r="T699" s="6"/>
      <c r="U699" s="6"/>
      <c r="V699" s="6"/>
      <c r="W699" s="6"/>
      <c r="X699" s="6"/>
      <c r="Y699" s="6"/>
      <c r="Z699" s="6"/>
      <c r="AA699" s="124"/>
      <c r="AB699" s="6"/>
    </row>
    <row r="700" ht="18" customHeight="1" spans="2:28">
      <c r="B700" s="277" t="s">
        <v>1378</v>
      </c>
      <c r="C700" s="274">
        <v>104951308</v>
      </c>
      <c r="D700" s="274" t="s">
        <v>1379</v>
      </c>
      <c r="E700" s="274">
        <v>16741725445</v>
      </c>
      <c r="F700" s="274" t="s">
        <v>27</v>
      </c>
      <c r="G700" s="274">
        <v>1000</v>
      </c>
      <c r="H700" s="274">
        <v>18327671812</v>
      </c>
      <c r="I700" s="274" t="s">
        <v>247</v>
      </c>
      <c r="J700" s="302" t="s">
        <v>29</v>
      </c>
      <c r="K700" s="276" t="s">
        <v>298</v>
      </c>
      <c r="L700" s="277" t="s">
        <v>1378</v>
      </c>
      <c r="M700" s="286">
        <v>43860</v>
      </c>
      <c r="N700" s="299">
        <v>3999</v>
      </c>
      <c r="O700" s="299">
        <v>3999</v>
      </c>
      <c r="P700" s="299">
        <v>3999</v>
      </c>
      <c r="Q700" s="309" t="s">
        <v>31</v>
      </c>
      <c r="R700" s="286">
        <v>43869</v>
      </c>
      <c r="S700" s="310"/>
      <c r="T700" s="6"/>
      <c r="U700" s="6"/>
      <c r="V700" s="6"/>
      <c r="W700" s="6"/>
      <c r="X700" s="6"/>
      <c r="Y700" s="6"/>
      <c r="Z700" s="6"/>
      <c r="AA700" s="124"/>
      <c r="AB700" s="6"/>
    </row>
    <row r="701" ht="18" customHeight="1" spans="2:28">
      <c r="B701" s="273" t="s">
        <v>1380</v>
      </c>
      <c r="C701" s="274">
        <v>653234061</v>
      </c>
      <c r="D701" s="274" t="s">
        <v>1381</v>
      </c>
      <c r="E701" s="274">
        <v>16572201241</v>
      </c>
      <c r="F701" s="274" t="s">
        <v>27</v>
      </c>
      <c r="G701" s="274">
        <v>1000</v>
      </c>
      <c r="H701" s="274">
        <v>17720254512</v>
      </c>
      <c r="I701" s="274" t="s">
        <v>253</v>
      </c>
      <c r="J701" s="296" t="s">
        <v>103</v>
      </c>
      <c r="K701" s="276" t="s">
        <v>254</v>
      </c>
      <c r="L701" s="273" t="s">
        <v>1380</v>
      </c>
      <c r="M701" s="286">
        <v>43864</v>
      </c>
      <c r="N701" s="287">
        <v>1999.18</v>
      </c>
      <c r="O701" s="287">
        <v>1999</v>
      </c>
      <c r="P701" s="287">
        <v>1999</v>
      </c>
      <c r="Q701" s="276" t="s">
        <v>31</v>
      </c>
      <c r="R701" s="286">
        <v>43867</v>
      </c>
      <c r="S701" s="8"/>
      <c r="T701" s="6"/>
      <c r="U701" s="6"/>
      <c r="V701" s="6"/>
      <c r="W701" s="6"/>
      <c r="X701" s="6"/>
      <c r="Y701" s="6"/>
      <c r="Z701" s="6"/>
      <c r="AA701" s="124"/>
      <c r="AB701" s="6"/>
    </row>
    <row r="702" ht="18" customHeight="1" spans="2:28">
      <c r="B702" s="273" t="s">
        <v>1382</v>
      </c>
      <c r="C702" s="274">
        <v>122195321</v>
      </c>
      <c r="D702" s="274" t="s">
        <v>1383</v>
      </c>
      <c r="E702" s="274">
        <v>17135384592</v>
      </c>
      <c r="F702" s="274" t="s">
        <v>27</v>
      </c>
      <c r="G702" s="274">
        <v>1000</v>
      </c>
      <c r="H702" s="274">
        <v>17720254512</v>
      </c>
      <c r="I702" s="274" t="s">
        <v>253</v>
      </c>
      <c r="J702" s="301" t="s">
        <v>294</v>
      </c>
      <c r="K702" s="276" t="s">
        <v>254</v>
      </c>
      <c r="L702" s="273" t="s">
        <v>1382</v>
      </c>
      <c r="M702" s="286">
        <v>43868</v>
      </c>
      <c r="N702" s="287">
        <v>199</v>
      </c>
      <c r="O702" s="287">
        <v>199</v>
      </c>
      <c r="P702" s="287">
        <v>199</v>
      </c>
      <c r="Q702" s="276" t="s">
        <v>31</v>
      </c>
      <c r="R702" s="286">
        <v>43868</v>
      </c>
      <c r="S702" s="8"/>
      <c r="T702" s="6"/>
      <c r="U702" s="6"/>
      <c r="V702" s="6"/>
      <c r="W702" s="6"/>
      <c r="X702" s="6"/>
      <c r="Y702" s="6"/>
      <c r="Z702" s="6"/>
      <c r="AA702" s="124"/>
      <c r="AB702" s="6"/>
    </row>
    <row r="703" ht="18" customHeight="1" spans="2:28">
      <c r="B703" s="273" t="s">
        <v>1384</v>
      </c>
      <c r="C703" s="274">
        <v>775043960</v>
      </c>
      <c r="D703" s="274" t="s">
        <v>1385</v>
      </c>
      <c r="E703" s="274">
        <v>17038923334</v>
      </c>
      <c r="F703" s="274" t="s">
        <v>27</v>
      </c>
      <c r="G703" s="274">
        <v>1000</v>
      </c>
      <c r="H703" s="274">
        <v>18771691121</v>
      </c>
      <c r="I703" s="274" t="s">
        <v>258</v>
      </c>
      <c r="J703" s="296" t="s">
        <v>103</v>
      </c>
      <c r="K703" s="276" t="s">
        <v>259</v>
      </c>
      <c r="L703" s="273" t="s">
        <v>1384</v>
      </c>
      <c r="M703" s="286">
        <v>43872</v>
      </c>
      <c r="N703" s="287">
        <v>0.22</v>
      </c>
      <c r="O703" s="287">
        <v>2999</v>
      </c>
      <c r="P703" s="287">
        <v>2999</v>
      </c>
      <c r="Q703" s="276" t="s">
        <v>31</v>
      </c>
      <c r="R703" s="286">
        <v>43894</v>
      </c>
      <c r="S703" s="127"/>
      <c r="T703" s="6"/>
      <c r="U703" s="6"/>
      <c r="V703" s="6"/>
      <c r="W703" s="6"/>
      <c r="X703" s="6"/>
      <c r="Y703" s="6"/>
      <c r="Z703" s="6"/>
      <c r="AA703" s="124"/>
      <c r="AB703" s="6"/>
    </row>
    <row r="704" ht="18" customHeight="1" spans="2:28">
      <c r="B704" s="278" t="s">
        <v>1386</v>
      </c>
      <c r="C704" s="274">
        <v>162832708</v>
      </c>
      <c r="D704" s="274" t="s">
        <v>1387</v>
      </c>
      <c r="E704" s="274">
        <v>16741725467</v>
      </c>
      <c r="F704" s="274" t="s">
        <v>27</v>
      </c>
      <c r="G704" s="274">
        <v>1000</v>
      </c>
      <c r="H704" s="274">
        <v>13545472582</v>
      </c>
      <c r="I704" s="274" t="s">
        <v>370</v>
      </c>
      <c r="J704" s="289" t="s">
        <v>285</v>
      </c>
      <c r="K704" s="276" t="s">
        <v>371</v>
      </c>
      <c r="L704" s="278" t="s">
        <v>1386</v>
      </c>
      <c r="M704" s="286">
        <v>43873</v>
      </c>
      <c r="N704" s="287">
        <v>7741.22</v>
      </c>
      <c r="O704" s="287">
        <v>999</v>
      </c>
      <c r="P704" s="287">
        <v>999</v>
      </c>
      <c r="Q704" s="276" t="s">
        <v>31</v>
      </c>
      <c r="R704" s="286">
        <v>43876</v>
      </c>
      <c r="S704" s="87"/>
      <c r="T704" s="6"/>
      <c r="U704" s="6"/>
      <c r="V704" s="6"/>
      <c r="W704" s="6"/>
      <c r="X704" s="6"/>
      <c r="Y704" s="6"/>
      <c r="Z704" s="6"/>
      <c r="AA704" s="124"/>
      <c r="AB704" s="6"/>
    </row>
    <row r="705" ht="18" customHeight="1" spans="2:28">
      <c r="B705" s="278" t="s">
        <v>1388</v>
      </c>
      <c r="C705" s="274">
        <v>820919393</v>
      </c>
      <c r="D705" s="274" t="s">
        <v>1389</v>
      </c>
      <c r="E705" s="274">
        <v>16741725494</v>
      </c>
      <c r="F705" s="274" t="s">
        <v>27</v>
      </c>
      <c r="G705" s="274">
        <v>1000</v>
      </c>
      <c r="H705" s="274">
        <v>13545472582</v>
      </c>
      <c r="I705" s="274" t="s">
        <v>370</v>
      </c>
      <c r="J705" s="289" t="s">
        <v>285</v>
      </c>
      <c r="K705" s="276" t="s">
        <v>371</v>
      </c>
      <c r="L705" s="278" t="s">
        <v>1388</v>
      </c>
      <c r="M705" s="286">
        <v>43873</v>
      </c>
      <c r="N705" s="287">
        <v>4860.72</v>
      </c>
      <c r="O705" s="287">
        <v>399</v>
      </c>
      <c r="P705" s="287">
        <v>399</v>
      </c>
      <c r="Q705" s="276" t="s">
        <v>31</v>
      </c>
      <c r="R705" s="286">
        <v>43883</v>
      </c>
      <c r="S705" s="87"/>
      <c r="T705" s="6"/>
      <c r="U705" s="6"/>
      <c r="V705" s="6"/>
      <c r="W705" s="6"/>
      <c r="X705" s="6"/>
      <c r="Y705" s="6"/>
      <c r="Z705" s="6"/>
      <c r="AA705" s="124"/>
      <c r="AB705" s="6"/>
    </row>
    <row r="706" ht="18" customHeight="1" spans="2:28">
      <c r="B706" s="312" t="s">
        <v>1390</v>
      </c>
      <c r="C706" s="313">
        <v>509728402</v>
      </c>
      <c r="D706" s="313" t="s">
        <v>1391</v>
      </c>
      <c r="E706" s="313">
        <v>16741725653</v>
      </c>
      <c r="F706" s="313" t="s">
        <v>27</v>
      </c>
      <c r="G706" s="314">
        <v>1000</v>
      </c>
      <c r="H706" s="314">
        <v>18771678907</v>
      </c>
      <c r="I706" s="313" t="s">
        <v>409</v>
      </c>
      <c r="J706" s="331" t="s">
        <v>29</v>
      </c>
      <c r="K706" s="332" t="s">
        <v>410</v>
      </c>
      <c r="L706" s="312" t="s">
        <v>1390</v>
      </c>
      <c r="M706" s="333">
        <v>43873</v>
      </c>
      <c r="N706" s="334">
        <v>8936.1</v>
      </c>
      <c r="O706" s="334">
        <v>2999</v>
      </c>
      <c r="P706" s="335">
        <v>0</v>
      </c>
      <c r="Q706" s="332" t="s">
        <v>31</v>
      </c>
      <c r="R706" s="333">
        <v>43883</v>
      </c>
      <c r="S706" s="371" t="s">
        <v>1392</v>
      </c>
      <c r="T706" s="6"/>
      <c r="U706" s="6"/>
      <c r="V706" s="6"/>
      <c r="W706" s="6"/>
      <c r="X706" s="6"/>
      <c r="Y706" s="6"/>
      <c r="Z706" s="6"/>
      <c r="AA706" s="124"/>
      <c r="AB706" s="6"/>
    </row>
    <row r="707" ht="18" customHeight="1" spans="2:28">
      <c r="B707" s="315" t="s">
        <v>1393</v>
      </c>
      <c r="C707" s="316">
        <v>721966099</v>
      </c>
      <c r="D707" s="316" t="s">
        <v>1394</v>
      </c>
      <c r="E707" s="316">
        <v>17136866624</v>
      </c>
      <c r="F707" s="316" t="s">
        <v>107</v>
      </c>
      <c r="G707" s="317">
        <v>1000</v>
      </c>
      <c r="H707" s="317">
        <v>13632223538</v>
      </c>
      <c r="I707" s="316" t="s">
        <v>567</v>
      </c>
      <c r="J707" s="336" t="s">
        <v>103</v>
      </c>
      <c r="K707" s="332" t="s">
        <v>568</v>
      </c>
      <c r="L707" s="315" t="s">
        <v>1393</v>
      </c>
      <c r="M707" s="333">
        <v>43873</v>
      </c>
      <c r="N707" s="334">
        <v>4765.62</v>
      </c>
      <c r="O707" s="334">
        <v>1999</v>
      </c>
      <c r="P707" s="337">
        <v>0</v>
      </c>
      <c r="Q707" s="332" t="s">
        <v>31</v>
      </c>
      <c r="R707" s="333">
        <v>43913</v>
      </c>
      <c r="S707" s="371" t="s">
        <v>1392</v>
      </c>
      <c r="T707" s="6"/>
      <c r="U707" s="6"/>
      <c r="V707" s="6"/>
      <c r="W707" s="6"/>
      <c r="X707" s="6"/>
      <c r="Y707" s="6"/>
      <c r="Z707" s="6"/>
      <c r="AA707" s="124"/>
      <c r="AB707" s="6"/>
    </row>
    <row r="708" ht="18" customHeight="1" spans="2:28">
      <c r="B708" s="315" t="s">
        <v>1395</v>
      </c>
      <c r="C708" s="316">
        <v>801242281</v>
      </c>
      <c r="D708" s="316" t="s">
        <v>1396</v>
      </c>
      <c r="E708" s="316">
        <v>17192712248</v>
      </c>
      <c r="F708" s="316" t="s">
        <v>27</v>
      </c>
      <c r="G708" s="317">
        <v>1000</v>
      </c>
      <c r="H708" s="317">
        <v>17720254512</v>
      </c>
      <c r="I708" s="316" t="s">
        <v>253</v>
      </c>
      <c r="J708" s="336" t="s">
        <v>103</v>
      </c>
      <c r="K708" s="332" t="s">
        <v>254</v>
      </c>
      <c r="L708" s="315" t="s">
        <v>1395</v>
      </c>
      <c r="M708" s="333">
        <v>43873</v>
      </c>
      <c r="N708" s="334">
        <v>4863.4</v>
      </c>
      <c r="O708" s="334">
        <v>599</v>
      </c>
      <c r="P708" s="337">
        <v>0</v>
      </c>
      <c r="Q708" s="332" t="s">
        <v>31</v>
      </c>
      <c r="R708" s="333">
        <v>43895</v>
      </c>
      <c r="S708" s="371" t="s">
        <v>1392</v>
      </c>
      <c r="T708" s="6"/>
      <c r="U708" s="6"/>
      <c r="V708" s="6"/>
      <c r="W708" s="6"/>
      <c r="X708" s="6"/>
      <c r="Y708" s="6"/>
      <c r="Z708" s="6"/>
      <c r="AA708" s="124"/>
      <c r="AB708" s="6"/>
    </row>
    <row r="709" ht="18" customHeight="1" spans="2:28">
      <c r="B709" s="277" t="s">
        <v>1397</v>
      </c>
      <c r="C709" s="274">
        <v>876836310</v>
      </c>
      <c r="D709" s="274" t="s">
        <v>1398</v>
      </c>
      <c r="E709" s="274">
        <v>17192710432</v>
      </c>
      <c r="F709" s="274" t="s">
        <v>27</v>
      </c>
      <c r="G709" s="274">
        <v>1000</v>
      </c>
      <c r="H709" s="274">
        <v>13545476959</v>
      </c>
      <c r="I709" s="274" t="s">
        <v>265</v>
      </c>
      <c r="J709" s="338" t="s">
        <v>109</v>
      </c>
      <c r="K709" s="309" t="s">
        <v>266</v>
      </c>
      <c r="L709" s="277" t="s">
        <v>1397</v>
      </c>
      <c r="M709" s="339">
        <v>43879</v>
      </c>
      <c r="N709" s="299">
        <v>2875.49</v>
      </c>
      <c r="O709" s="299">
        <v>2999</v>
      </c>
      <c r="P709" s="299">
        <v>2999</v>
      </c>
      <c r="Q709" s="309" t="s">
        <v>31</v>
      </c>
      <c r="R709" s="339">
        <v>43913</v>
      </c>
      <c r="S709" s="87"/>
      <c r="T709" s="6"/>
      <c r="U709" s="6"/>
      <c r="V709" s="6"/>
      <c r="W709" s="6"/>
      <c r="X709" s="6"/>
      <c r="Y709" s="6"/>
      <c r="Z709" s="6"/>
      <c r="AA709" s="124"/>
      <c r="AB709" s="6"/>
    </row>
    <row r="710" ht="18" customHeight="1" spans="2:28">
      <c r="B710" s="318" t="s">
        <v>1399</v>
      </c>
      <c r="C710" s="274">
        <v>197257194</v>
      </c>
      <c r="D710" s="274" t="s">
        <v>1400</v>
      </c>
      <c r="E710" s="274">
        <v>16741725476</v>
      </c>
      <c r="F710" s="274" t="s">
        <v>27</v>
      </c>
      <c r="G710" s="319">
        <v>1000</v>
      </c>
      <c r="H710" s="319">
        <v>13545472582</v>
      </c>
      <c r="I710" s="274" t="s">
        <v>370</v>
      </c>
      <c r="J710" s="340" t="s">
        <v>285</v>
      </c>
      <c r="K710" s="341" t="s">
        <v>371</v>
      </c>
      <c r="L710" s="318" t="s">
        <v>1399</v>
      </c>
      <c r="M710" s="92">
        <v>43879</v>
      </c>
      <c r="N710" s="342">
        <v>4865.05</v>
      </c>
      <c r="O710" s="342">
        <v>2999</v>
      </c>
      <c r="P710" s="342">
        <v>2999</v>
      </c>
      <c r="Q710" s="341" t="s">
        <v>31</v>
      </c>
      <c r="R710" s="92">
        <v>43883</v>
      </c>
      <c r="S710" s="87"/>
      <c r="T710" s="6"/>
      <c r="U710" s="6"/>
      <c r="V710" s="6"/>
      <c r="W710" s="6"/>
      <c r="X710" s="6"/>
      <c r="Y710" s="6"/>
      <c r="Z710" s="6"/>
      <c r="AA710" s="124"/>
      <c r="AB710" s="6"/>
    </row>
    <row r="711" ht="18" customHeight="1" spans="2:28">
      <c r="B711" s="320" t="s">
        <v>1401</v>
      </c>
      <c r="C711" s="321">
        <v>958726554</v>
      </c>
      <c r="D711" s="321" t="s">
        <v>1402</v>
      </c>
      <c r="E711" s="321">
        <v>16741725276</v>
      </c>
      <c r="F711" s="321" t="s">
        <v>27</v>
      </c>
      <c r="G711" s="322">
        <v>1000</v>
      </c>
      <c r="H711" s="322">
        <v>13545445297</v>
      </c>
      <c r="I711" s="321" t="s">
        <v>313</v>
      </c>
      <c r="J711" s="343" t="s">
        <v>285</v>
      </c>
      <c r="K711" s="344" t="s">
        <v>314</v>
      </c>
      <c r="L711" s="320" t="s">
        <v>1401</v>
      </c>
      <c r="M711" s="345">
        <v>43879</v>
      </c>
      <c r="N711" s="346">
        <v>0</v>
      </c>
      <c r="O711" s="346">
        <f>199+999</f>
        <v>1198</v>
      </c>
      <c r="P711" s="346">
        <v>199</v>
      </c>
      <c r="Q711" s="341" t="s">
        <v>31</v>
      </c>
      <c r="R711" s="92">
        <v>43895</v>
      </c>
      <c r="S711" s="371" t="s">
        <v>1902</v>
      </c>
      <c r="T711" s="6"/>
      <c r="U711" s="6"/>
      <c r="V711" s="6"/>
      <c r="W711" s="6"/>
      <c r="X711" s="6"/>
      <c r="Y711" s="6"/>
      <c r="Z711" s="6"/>
      <c r="AA711" s="124"/>
      <c r="AB711" s="6"/>
    </row>
    <row r="712" ht="18" customHeight="1" spans="2:28">
      <c r="B712" s="323" t="s">
        <v>1404</v>
      </c>
      <c r="C712" s="274">
        <v>380651357</v>
      </c>
      <c r="D712" s="274" t="s">
        <v>1405</v>
      </c>
      <c r="E712" s="274">
        <v>17136866796</v>
      </c>
      <c r="F712" s="274" t="s">
        <v>107</v>
      </c>
      <c r="G712" s="319">
        <v>1000</v>
      </c>
      <c r="H712" s="319">
        <v>13632223538</v>
      </c>
      <c r="I712" s="274" t="s">
        <v>567</v>
      </c>
      <c r="J712" s="347" t="s">
        <v>367</v>
      </c>
      <c r="K712" s="341" t="s">
        <v>568</v>
      </c>
      <c r="L712" s="323" t="s">
        <v>1404</v>
      </c>
      <c r="M712" s="92">
        <v>43880</v>
      </c>
      <c r="N712" s="342">
        <v>9826.34</v>
      </c>
      <c r="O712" s="342">
        <v>399</v>
      </c>
      <c r="P712" s="342">
        <v>399</v>
      </c>
      <c r="Q712" s="341" t="s">
        <v>31</v>
      </c>
      <c r="R712" s="92">
        <v>43913</v>
      </c>
      <c r="S712" s="8" t="s">
        <v>1406</v>
      </c>
      <c r="T712" s="6"/>
      <c r="U712" s="6"/>
      <c r="V712" s="6"/>
      <c r="W712" s="6"/>
      <c r="X712" s="6"/>
      <c r="Y712" s="6"/>
      <c r="Z712" s="6"/>
      <c r="AA712" s="124"/>
      <c r="AB712" s="6"/>
    </row>
    <row r="713" ht="18" customHeight="1" spans="2:28">
      <c r="B713" s="323" t="s">
        <v>1407</v>
      </c>
      <c r="C713" s="274">
        <v>227784670</v>
      </c>
      <c r="D713" s="274" t="s">
        <v>1408</v>
      </c>
      <c r="E713" s="274">
        <v>17192715427</v>
      </c>
      <c r="F713" s="274" t="s">
        <v>27</v>
      </c>
      <c r="G713" s="319">
        <v>1000</v>
      </c>
      <c r="H713" s="319">
        <v>18672882330</v>
      </c>
      <c r="I713" s="274" t="s">
        <v>361</v>
      </c>
      <c r="J713" s="348" t="s">
        <v>109</v>
      </c>
      <c r="K713" s="341" t="s">
        <v>362</v>
      </c>
      <c r="L713" s="323" t="s">
        <v>1407</v>
      </c>
      <c r="M713" s="92">
        <v>43881</v>
      </c>
      <c r="N713" s="342">
        <v>0</v>
      </c>
      <c r="O713" s="342">
        <v>499</v>
      </c>
      <c r="P713" s="342">
        <v>499</v>
      </c>
      <c r="Q713" s="214"/>
      <c r="R713" s="304"/>
      <c r="S713" s="87"/>
      <c r="T713" s="6"/>
      <c r="U713" s="6"/>
      <c r="V713" s="6"/>
      <c r="W713" s="6"/>
      <c r="X713" s="6"/>
      <c r="Y713" s="6"/>
      <c r="Z713" s="6"/>
      <c r="AA713" s="124"/>
      <c r="AB713" s="6"/>
    </row>
    <row r="714" ht="18" customHeight="1" spans="2:28">
      <c r="B714" s="323" t="s">
        <v>1409</v>
      </c>
      <c r="C714" s="274">
        <v>284627321</v>
      </c>
      <c r="D714" s="274" t="s">
        <v>1410</v>
      </c>
      <c r="E714" s="274">
        <v>17136866609</v>
      </c>
      <c r="F714" s="274" t="s">
        <v>107</v>
      </c>
      <c r="G714" s="319">
        <v>1000</v>
      </c>
      <c r="H714" s="319">
        <v>13422075559</v>
      </c>
      <c r="I714" s="274" t="s">
        <v>567</v>
      </c>
      <c r="J714" s="347" t="s">
        <v>29</v>
      </c>
      <c r="K714" s="341" t="s">
        <v>568</v>
      </c>
      <c r="L714" s="323" t="s">
        <v>1409</v>
      </c>
      <c r="M714" s="92">
        <v>43881</v>
      </c>
      <c r="N714" s="342">
        <v>0.72</v>
      </c>
      <c r="O714" s="342">
        <v>199</v>
      </c>
      <c r="P714" s="342">
        <v>199</v>
      </c>
      <c r="Q714" s="341" t="s">
        <v>31</v>
      </c>
      <c r="R714" s="92">
        <v>43913</v>
      </c>
      <c r="S714" s="8"/>
      <c r="T714" s="6"/>
      <c r="U714" s="6"/>
      <c r="V714" s="6"/>
      <c r="W714" s="6"/>
      <c r="X714" s="6"/>
      <c r="Y714" s="6"/>
      <c r="Z714" s="6"/>
      <c r="AA714" s="124"/>
      <c r="AB714" s="6"/>
    </row>
    <row r="715" ht="18" customHeight="1" spans="2:28">
      <c r="B715" s="323" t="s">
        <v>1411</v>
      </c>
      <c r="C715" s="274">
        <v>550975589</v>
      </c>
      <c r="D715" s="274" t="s">
        <v>1412</v>
      </c>
      <c r="E715" s="274">
        <v>17136866602</v>
      </c>
      <c r="F715" s="274" t="s">
        <v>107</v>
      </c>
      <c r="G715" s="319">
        <v>1000</v>
      </c>
      <c r="H715" s="319">
        <v>13422075559</v>
      </c>
      <c r="I715" s="274" t="s">
        <v>567</v>
      </c>
      <c r="J715" s="349" t="s">
        <v>29</v>
      </c>
      <c r="K715" s="341" t="s">
        <v>568</v>
      </c>
      <c r="L715" s="323" t="s">
        <v>1411</v>
      </c>
      <c r="M715" s="92">
        <v>43882</v>
      </c>
      <c r="N715" s="342">
        <v>7939.23</v>
      </c>
      <c r="O715" s="342">
        <v>899</v>
      </c>
      <c r="P715" s="342">
        <v>899</v>
      </c>
      <c r="Q715" s="341" t="s">
        <v>31</v>
      </c>
      <c r="R715" s="92">
        <v>43913</v>
      </c>
      <c r="S715" s="87" t="s">
        <v>1413</v>
      </c>
      <c r="T715" s="6"/>
      <c r="U715" s="6"/>
      <c r="V715" s="6"/>
      <c r="W715" s="6"/>
      <c r="X715" s="6"/>
      <c r="Y715" s="6"/>
      <c r="Z715" s="6"/>
      <c r="AA715" s="124"/>
      <c r="AB715" s="6"/>
    </row>
    <row r="716" ht="18" customHeight="1" spans="2:28">
      <c r="B716" s="324" t="s">
        <v>1414</v>
      </c>
      <c r="C716" s="316">
        <v>891051751</v>
      </c>
      <c r="D716" s="316" t="s">
        <v>1415</v>
      </c>
      <c r="E716" s="316">
        <v>16741725455</v>
      </c>
      <c r="F716" s="316" t="s">
        <v>27</v>
      </c>
      <c r="G716" s="316">
        <v>1000</v>
      </c>
      <c r="H716" s="316">
        <v>18327671812</v>
      </c>
      <c r="I716" s="316" t="s">
        <v>247</v>
      </c>
      <c r="J716" s="350" t="s">
        <v>103</v>
      </c>
      <c r="K716" s="351" t="s">
        <v>298</v>
      </c>
      <c r="L716" s="324" t="s">
        <v>1414</v>
      </c>
      <c r="M716" s="352">
        <v>43882</v>
      </c>
      <c r="N716" s="353">
        <v>5825.73</v>
      </c>
      <c r="O716" s="354">
        <v>2999</v>
      </c>
      <c r="P716" s="355">
        <v>0</v>
      </c>
      <c r="Q716" s="372" t="s">
        <v>31</v>
      </c>
      <c r="R716" s="352">
        <v>43869</v>
      </c>
      <c r="S716" s="371" t="s">
        <v>1392</v>
      </c>
      <c r="T716" s="6"/>
      <c r="U716" s="6"/>
      <c r="V716" s="6"/>
      <c r="W716" s="6"/>
      <c r="X716" s="6"/>
      <c r="Y716" s="6"/>
      <c r="Z716" s="6"/>
      <c r="AA716" s="124"/>
      <c r="AB716" s="6"/>
    </row>
    <row r="717" ht="18" customHeight="1" spans="2:28">
      <c r="B717" s="273" t="s">
        <v>1416</v>
      </c>
      <c r="C717" s="276">
        <v>457310922</v>
      </c>
      <c r="D717" s="276" t="s">
        <v>1417</v>
      </c>
      <c r="E717" s="274">
        <v>17192714926</v>
      </c>
      <c r="F717" s="274" t="s">
        <v>27</v>
      </c>
      <c r="G717" s="274">
        <v>1000</v>
      </c>
      <c r="H717" s="274">
        <v>15072125895</v>
      </c>
      <c r="I717" s="274" t="s">
        <v>680</v>
      </c>
      <c r="J717" s="289" t="s">
        <v>285</v>
      </c>
      <c r="K717" s="276" t="s">
        <v>681</v>
      </c>
      <c r="L717" s="273" t="s">
        <v>1416</v>
      </c>
      <c r="M717" s="286">
        <v>43883</v>
      </c>
      <c r="N717" s="287">
        <v>0.69</v>
      </c>
      <c r="O717" s="287">
        <v>999</v>
      </c>
      <c r="P717" s="287">
        <v>999</v>
      </c>
      <c r="Q717" s="276" t="s">
        <v>31</v>
      </c>
      <c r="R717" s="286">
        <v>43913</v>
      </c>
      <c r="S717" s="87"/>
      <c r="T717" s="6"/>
      <c r="U717" s="6"/>
      <c r="V717" s="6"/>
      <c r="W717" s="6"/>
      <c r="X717" s="6"/>
      <c r="Y717" s="6"/>
      <c r="Z717" s="6"/>
      <c r="AA717" s="124"/>
      <c r="AB717" s="6"/>
    </row>
    <row r="718" ht="18" customHeight="1" spans="2:28">
      <c r="B718" s="324" t="s">
        <v>1418</v>
      </c>
      <c r="C718" s="316">
        <v>117373401</v>
      </c>
      <c r="D718" s="316" t="s">
        <v>1419</v>
      </c>
      <c r="E718" s="316">
        <v>16572875408</v>
      </c>
      <c r="F718" s="316" t="s">
        <v>27</v>
      </c>
      <c r="G718" s="316">
        <v>1000</v>
      </c>
      <c r="H718" s="316">
        <v>17520439418</v>
      </c>
      <c r="I718" s="316" t="s">
        <v>377</v>
      </c>
      <c r="J718" s="350" t="s">
        <v>285</v>
      </c>
      <c r="K718" s="351" t="s">
        <v>378</v>
      </c>
      <c r="L718" s="324" t="s">
        <v>1418</v>
      </c>
      <c r="M718" s="352">
        <v>43883</v>
      </c>
      <c r="N718" s="353">
        <v>9829.84</v>
      </c>
      <c r="O718" s="354">
        <v>299</v>
      </c>
      <c r="P718" s="355">
        <v>0</v>
      </c>
      <c r="Q718" s="372" t="s">
        <v>31</v>
      </c>
      <c r="R718" s="352">
        <v>43895</v>
      </c>
      <c r="S718" s="371" t="s">
        <v>1392</v>
      </c>
      <c r="T718" s="6"/>
      <c r="U718" s="6"/>
      <c r="V718" s="6"/>
      <c r="W718" s="6"/>
      <c r="X718" s="6"/>
      <c r="Y718" s="6"/>
      <c r="Z718" s="6"/>
      <c r="AA718" s="124"/>
      <c r="AB718" s="6"/>
    </row>
    <row r="719" ht="18" customHeight="1" spans="2:28">
      <c r="B719" s="273" t="s">
        <v>1420</v>
      </c>
      <c r="C719" s="274">
        <v>842990610</v>
      </c>
      <c r="D719" s="274" t="s">
        <v>1421</v>
      </c>
      <c r="E719" s="274">
        <v>16741725271</v>
      </c>
      <c r="F719" s="274" t="s">
        <v>27</v>
      </c>
      <c r="G719" s="274">
        <v>1000</v>
      </c>
      <c r="H719" s="274">
        <v>13545445297</v>
      </c>
      <c r="I719" s="274" t="s">
        <v>313</v>
      </c>
      <c r="J719" s="295" t="s">
        <v>285</v>
      </c>
      <c r="K719" s="276" t="s">
        <v>314</v>
      </c>
      <c r="L719" s="273" t="s">
        <v>1420</v>
      </c>
      <c r="M719" s="286">
        <v>43884</v>
      </c>
      <c r="N719" s="287">
        <v>0</v>
      </c>
      <c r="O719" s="287">
        <v>1999</v>
      </c>
      <c r="P719" s="287">
        <v>1999</v>
      </c>
      <c r="Q719" s="276" t="s">
        <v>31</v>
      </c>
      <c r="R719" s="286">
        <v>43895</v>
      </c>
      <c r="S719" s="87"/>
      <c r="T719" s="6"/>
      <c r="U719" s="6"/>
      <c r="V719" s="6"/>
      <c r="W719" s="6"/>
      <c r="X719" s="6"/>
      <c r="Y719" s="6"/>
      <c r="Z719" s="6"/>
      <c r="AA719" s="124"/>
      <c r="AB719" s="6"/>
    </row>
    <row r="720" ht="18" customHeight="1" spans="2:28">
      <c r="B720" s="273" t="s">
        <v>1422</v>
      </c>
      <c r="C720" s="274">
        <v>508024997</v>
      </c>
      <c r="D720" s="274" t="s">
        <v>1423</v>
      </c>
      <c r="E720" s="274">
        <v>16741725512</v>
      </c>
      <c r="F720" s="274" t="s">
        <v>27</v>
      </c>
      <c r="G720" s="274">
        <v>1000</v>
      </c>
      <c r="H720" s="274">
        <v>18327671812</v>
      </c>
      <c r="I720" s="274" t="s">
        <v>247</v>
      </c>
      <c r="J720" s="295" t="s">
        <v>29</v>
      </c>
      <c r="K720" s="276" t="s">
        <v>298</v>
      </c>
      <c r="L720" s="273" t="s">
        <v>1422</v>
      </c>
      <c r="M720" s="286">
        <v>43884</v>
      </c>
      <c r="N720" s="287">
        <v>0.88</v>
      </c>
      <c r="O720" s="287">
        <v>299</v>
      </c>
      <c r="P720" s="287">
        <v>299</v>
      </c>
      <c r="Q720" s="276" t="s">
        <v>31</v>
      </c>
      <c r="R720" s="286">
        <v>43896</v>
      </c>
      <c r="S720" s="87"/>
      <c r="T720" s="6"/>
      <c r="U720" s="6"/>
      <c r="V720" s="6"/>
      <c r="W720" s="6"/>
      <c r="X720" s="6"/>
      <c r="Y720" s="6"/>
      <c r="Z720" s="6"/>
      <c r="AA720" s="124"/>
      <c r="AB720" s="6"/>
    </row>
    <row r="721" ht="18" customHeight="1" spans="2:28">
      <c r="B721" s="273" t="s">
        <v>1424</v>
      </c>
      <c r="C721" s="274">
        <v>702488460</v>
      </c>
      <c r="D721" s="274" t="s">
        <v>1425</v>
      </c>
      <c r="E721" s="274">
        <v>16741725532</v>
      </c>
      <c r="F721" s="274" t="s">
        <v>27</v>
      </c>
      <c r="G721" s="274">
        <v>1000</v>
      </c>
      <c r="H721" s="274">
        <v>18327671812</v>
      </c>
      <c r="I721" s="274" t="s">
        <v>247</v>
      </c>
      <c r="J721" s="295" t="s">
        <v>29</v>
      </c>
      <c r="K721" s="276" t="s">
        <v>298</v>
      </c>
      <c r="L721" s="273" t="s">
        <v>1424</v>
      </c>
      <c r="M721" s="286">
        <v>43884</v>
      </c>
      <c r="N721" s="287">
        <v>0.83</v>
      </c>
      <c r="O721" s="287">
        <v>299</v>
      </c>
      <c r="P721" s="287">
        <v>299</v>
      </c>
      <c r="Q721" s="276" t="s">
        <v>31</v>
      </c>
      <c r="R721" s="286">
        <v>43893</v>
      </c>
      <c r="S721" s="87"/>
      <c r="T721" s="6"/>
      <c r="U721" s="6"/>
      <c r="V721" s="6"/>
      <c r="W721" s="6"/>
      <c r="X721" s="6"/>
      <c r="Y721" s="6"/>
      <c r="Z721" s="6"/>
      <c r="AA721" s="124"/>
      <c r="AB721" s="6"/>
    </row>
    <row r="722" ht="18" customHeight="1" spans="2:28">
      <c r="B722" s="273" t="s">
        <v>1426</v>
      </c>
      <c r="C722" s="274">
        <v>805547603</v>
      </c>
      <c r="D722" s="274" t="s">
        <v>1427</v>
      </c>
      <c r="E722" s="274">
        <v>16741725291</v>
      </c>
      <c r="F722" s="274" t="s">
        <v>27</v>
      </c>
      <c r="G722" s="274">
        <v>1000</v>
      </c>
      <c r="H722" s="274">
        <v>13545445297</v>
      </c>
      <c r="I722" s="274" t="s">
        <v>313</v>
      </c>
      <c r="J722" s="295" t="s">
        <v>29</v>
      </c>
      <c r="K722" s="276" t="s">
        <v>314</v>
      </c>
      <c r="L722" s="273" t="s">
        <v>1426</v>
      </c>
      <c r="M722" s="286">
        <v>43884</v>
      </c>
      <c r="N722" s="287">
        <v>9920.74</v>
      </c>
      <c r="O722" s="287">
        <v>299</v>
      </c>
      <c r="P722" s="287">
        <v>299</v>
      </c>
      <c r="Q722" s="276" t="s">
        <v>31</v>
      </c>
      <c r="R722" s="286">
        <v>43895</v>
      </c>
      <c r="S722" s="87" t="s">
        <v>1406</v>
      </c>
      <c r="T722" s="6"/>
      <c r="U722" s="6"/>
      <c r="V722" s="6"/>
      <c r="W722" s="6"/>
      <c r="X722" s="6"/>
      <c r="Y722" s="6"/>
      <c r="Z722" s="6"/>
      <c r="AA722" s="124"/>
      <c r="AB722" s="6"/>
    </row>
    <row r="723" ht="18" customHeight="1" spans="2:28">
      <c r="B723" s="273" t="s">
        <v>1428</v>
      </c>
      <c r="C723" s="274" t="s">
        <v>1429</v>
      </c>
      <c r="D723" s="274" t="s">
        <v>1430</v>
      </c>
      <c r="E723" s="274">
        <v>16741725257</v>
      </c>
      <c r="F723" s="274" t="s">
        <v>27</v>
      </c>
      <c r="G723" s="274">
        <v>1000</v>
      </c>
      <c r="H723" s="274">
        <v>13545445297</v>
      </c>
      <c r="I723" s="274" t="s">
        <v>313</v>
      </c>
      <c r="J723" s="295" t="s">
        <v>29</v>
      </c>
      <c r="K723" s="276" t="s">
        <v>314</v>
      </c>
      <c r="L723" s="273" t="s">
        <v>1428</v>
      </c>
      <c r="M723" s="286">
        <v>43884</v>
      </c>
      <c r="N723" s="287">
        <v>0.25</v>
      </c>
      <c r="O723" s="287">
        <f>299+499</f>
        <v>798</v>
      </c>
      <c r="P723" s="287">
        <v>299</v>
      </c>
      <c r="Q723" s="276" t="s">
        <v>31</v>
      </c>
      <c r="R723" s="286">
        <v>43895</v>
      </c>
      <c r="S723" s="87" t="s">
        <v>1431</v>
      </c>
      <c r="T723" s="6"/>
      <c r="U723" s="6"/>
      <c r="V723" s="6"/>
      <c r="W723" s="6"/>
      <c r="X723" s="6"/>
      <c r="Y723" s="6"/>
      <c r="Z723" s="6"/>
      <c r="AA723" s="124"/>
      <c r="AB723" s="6"/>
    </row>
    <row r="724" ht="18" customHeight="1" spans="2:28">
      <c r="B724" s="273" t="s">
        <v>1432</v>
      </c>
      <c r="C724" s="274">
        <v>549992547</v>
      </c>
      <c r="D724" s="274" t="s">
        <v>1433</v>
      </c>
      <c r="E724" s="274">
        <v>16572206147</v>
      </c>
      <c r="F724" s="274" t="s">
        <v>27</v>
      </c>
      <c r="G724" s="274">
        <v>1000</v>
      </c>
      <c r="H724" s="274">
        <v>17720254512</v>
      </c>
      <c r="I724" s="274" t="s">
        <v>253</v>
      </c>
      <c r="J724" s="295" t="s">
        <v>103</v>
      </c>
      <c r="K724" s="276" t="s">
        <v>254</v>
      </c>
      <c r="L724" s="273" t="s">
        <v>1432</v>
      </c>
      <c r="M724" s="286">
        <v>43885</v>
      </c>
      <c r="N724" s="287">
        <v>1999</v>
      </c>
      <c r="O724" s="287">
        <v>1999</v>
      </c>
      <c r="P724" s="287">
        <v>1999</v>
      </c>
      <c r="Q724" s="276" t="s">
        <v>31</v>
      </c>
      <c r="R724" s="286">
        <v>43895</v>
      </c>
      <c r="S724" s="87"/>
      <c r="T724" s="6"/>
      <c r="U724" s="6"/>
      <c r="V724" s="6"/>
      <c r="W724" s="6"/>
      <c r="X724" s="6"/>
      <c r="Y724" s="6"/>
      <c r="Z724" s="6"/>
      <c r="AA724" s="124"/>
      <c r="AB724" s="6"/>
    </row>
    <row r="725" ht="18" customHeight="1" spans="2:28">
      <c r="B725" s="273" t="s">
        <v>1434</v>
      </c>
      <c r="C725" s="274">
        <v>438376977</v>
      </c>
      <c r="D725" s="274" t="s">
        <v>1435</v>
      </c>
      <c r="E725" s="274">
        <v>17192714381</v>
      </c>
      <c r="F725" s="274" t="s">
        <v>27</v>
      </c>
      <c r="G725" s="274">
        <v>1000</v>
      </c>
      <c r="H725" s="274">
        <v>18872118075</v>
      </c>
      <c r="I725" s="274" t="s">
        <v>389</v>
      </c>
      <c r="J725" s="295" t="s">
        <v>170</v>
      </c>
      <c r="K725" s="276" t="s">
        <v>390</v>
      </c>
      <c r="L725" s="273" t="s">
        <v>1434</v>
      </c>
      <c r="M725" s="286">
        <v>43886</v>
      </c>
      <c r="N725" s="287">
        <v>0.11</v>
      </c>
      <c r="O725" s="287">
        <v>399</v>
      </c>
      <c r="P725" s="287">
        <v>399</v>
      </c>
      <c r="Q725" s="276" t="s">
        <v>31</v>
      </c>
      <c r="R725" s="286">
        <v>43910</v>
      </c>
      <c r="S725" s="87"/>
      <c r="T725" s="6"/>
      <c r="U725" s="6"/>
      <c r="V725" s="6"/>
      <c r="W725" s="6"/>
      <c r="X725" s="6"/>
      <c r="Y725" s="6"/>
      <c r="Z725" s="6"/>
      <c r="AA725" s="124"/>
      <c r="AB725" s="6"/>
    </row>
    <row r="726" ht="18" customHeight="1" spans="2:28">
      <c r="B726" s="273" t="s">
        <v>1436</v>
      </c>
      <c r="C726" s="274" t="s">
        <v>1437</v>
      </c>
      <c r="D726" s="274" t="s">
        <v>1438</v>
      </c>
      <c r="E726" s="274">
        <v>16741725253</v>
      </c>
      <c r="F726" s="274" t="s">
        <v>27</v>
      </c>
      <c r="G726" s="274">
        <v>1000</v>
      </c>
      <c r="H726" s="274">
        <v>13545445297</v>
      </c>
      <c r="I726" s="274" t="s">
        <v>313</v>
      </c>
      <c r="J726" s="295" t="s">
        <v>285</v>
      </c>
      <c r="K726" s="276" t="s">
        <v>314</v>
      </c>
      <c r="L726" s="273" t="s">
        <v>1436</v>
      </c>
      <c r="M726" s="286">
        <v>43886</v>
      </c>
      <c r="N726" s="287">
        <v>0.78</v>
      </c>
      <c r="O726" s="287">
        <v>999</v>
      </c>
      <c r="P726" s="287">
        <v>999</v>
      </c>
      <c r="Q726" s="276" t="s">
        <v>31</v>
      </c>
      <c r="R726" s="286">
        <v>43895</v>
      </c>
      <c r="S726" s="87"/>
      <c r="T726" s="6"/>
      <c r="U726" s="6"/>
      <c r="V726" s="6"/>
      <c r="W726" s="6"/>
      <c r="X726" s="6"/>
      <c r="Y726" s="6"/>
      <c r="Z726" s="6"/>
      <c r="AA726" s="124"/>
      <c r="AB726" s="6"/>
    </row>
    <row r="727" ht="18" customHeight="1" spans="2:28">
      <c r="B727" s="273" t="s">
        <v>1439</v>
      </c>
      <c r="C727" s="274">
        <v>102128356</v>
      </c>
      <c r="D727" s="274" t="s">
        <v>1440</v>
      </c>
      <c r="E727" s="274">
        <v>16741725721</v>
      </c>
      <c r="F727" s="274" t="s">
        <v>27</v>
      </c>
      <c r="G727" s="274">
        <v>1000</v>
      </c>
      <c r="H727" s="274">
        <v>19172865290</v>
      </c>
      <c r="I727" s="274" t="s">
        <v>28</v>
      </c>
      <c r="J727" s="295" t="s">
        <v>29</v>
      </c>
      <c r="K727" s="276" t="s">
        <v>30</v>
      </c>
      <c r="L727" s="273" t="s">
        <v>1439</v>
      </c>
      <c r="M727" s="286">
        <v>43887</v>
      </c>
      <c r="N727" s="287">
        <v>0.22</v>
      </c>
      <c r="O727" s="287">
        <v>999</v>
      </c>
      <c r="P727" s="287">
        <v>999</v>
      </c>
      <c r="Q727" s="276" t="s">
        <v>31</v>
      </c>
      <c r="R727" s="286">
        <v>43895</v>
      </c>
      <c r="S727" s="87"/>
      <c r="T727" s="6"/>
      <c r="U727" s="6"/>
      <c r="V727" s="6"/>
      <c r="W727" s="6"/>
      <c r="X727" s="6"/>
      <c r="Y727" s="6"/>
      <c r="Z727" s="6"/>
      <c r="AA727" s="124"/>
      <c r="AB727" s="6"/>
    </row>
    <row r="728" ht="18" customHeight="1" spans="2:28">
      <c r="B728" s="273" t="s">
        <v>1441</v>
      </c>
      <c r="C728" s="274">
        <v>531775249</v>
      </c>
      <c r="D728" s="274" t="s">
        <v>1442</v>
      </c>
      <c r="E728" s="274">
        <v>16741725514</v>
      </c>
      <c r="F728" s="274" t="s">
        <v>27</v>
      </c>
      <c r="G728" s="274">
        <v>1000</v>
      </c>
      <c r="H728" s="274">
        <v>18327671812</v>
      </c>
      <c r="I728" s="274" t="s">
        <v>247</v>
      </c>
      <c r="J728" s="295" t="s">
        <v>29</v>
      </c>
      <c r="K728" s="276" t="s">
        <v>298</v>
      </c>
      <c r="L728" s="273" t="s">
        <v>1441</v>
      </c>
      <c r="M728" s="286">
        <v>43887</v>
      </c>
      <c r="N728" s="287">
        <v>9329.46</v>
      </c>
      <c r="O728" s="287">
        <v>199</v>
      </c>
      <c r="P728" s="287">
        <v>199</v>
      </c>
      <c r="Q728" s="276" t="s">
        <v>31</v>
      </c>
      <c r="R728" s="286">
        <v>43895</v>
      </c>
      <c r="S728" s="87" t="s">
        <v>1443</v>
      </c>
      <c r="T728" s="6"/>
      <c r="U728" s="6"/>
      <c r="V728" s="6"/>
      <c r="W728" s="6"/>
      <c r="X728" s="6"/>
      <c r="Y728" s="6"/>
      <c r="Z728" s="6"/>
      <c r="AA728" s="124"/>
      <c r="AB728" s="6"/>
    </row>
    <row r="729" ht="18" customHeight="1" spans="2:28">
      <c r="B729" s="273" t="s">
        <v>1444</v>
      </c>
      <c r="C729" s="274">
        <v>252860486</v>
      </c>
      <c r="D729" s="274" t="s">
        <v>1445</v>
      </c>
      <c r="E729" s="274">
        <v>17192710467</v>
      </c>
      <c r="F729" s="274" t="s">
        <v>27</v>
      </c>
      <c r="G729" s="274">
        <v>1000</v>
      </c>
      <c r="H729" s="274">
        <v>13545476959</v>
      </c>
      <c r="I729" s="274" t="s">
        <v>265</v>
      </c>
      <c r="J729" s="295" t="s">
        <v>109</v>
      </c>
      <c r="K729" s="276" t="s">
        <v>266</v>
      </c>
      <c r="L729" s="273" t="s">
        <v>1444</v>
      </c>
      <c r="M729" s="286">
        <v>43888</v>
      </c>
      <c r="N729" s="287">
        <v>0.68</v>
      </c>
      <c r="O729" s="287">
        <v>499</v>
      </c>
      <c r="P729" s="287">
        <v>499</v>
      </c>
      <c r="Q729" s="276" t="s">
        <v>31</v>
      </c>
      <c r="R729" s="286">
        <v>43913</v>
      </c>
      <c r="S729" s="87"/>
      <c r="T729" s="6"/>
      <c r="U729" s="6"/>
      <c r="V729" s="6"/>
      <c r="W729" s="6"/>
      <c r="X729" s="6"/>
      <c r="Y729" s="6"/>
      <c r="Z729" s="6"/>
      <c r="AA729" s="124"/>
      <c r="AB729" s="6"/>
    </row>
    <row r="730" ht="18" customHeight="1" spans="2:28">
      <c r="B730" s="273" t="s">
        <v>1446</v>
      </c>
      <c r="C730" s="274">
        <v>790396886</v>
      </c>
      <c r="D730" s="274" t="s">
        <v>1447</v>
      </c>
      <c r="E730" s="274">
        <v>17192710413</v>
      </c>
      <c r="F730" s="274" t="s">
        <v>27</v>
      </c>
      <c r="G730" s="274">
        <v>1000</v>
      </c>
      <c r="H730" s="274">
        <v>13545476959</v>
      </c>
      <c r="I730" s="274" t="s">
        <v>265</v>
      </c>
      <c r="J730" s="295" t="s">
        <v>103</v>
      </c>
      <c r="K730" s="276" t="s">
        <v>266</v>
      </c>
      <c r="L730" s="273" t="s">
        <v>1446</v>
      </c>
      <c r="M730" s="286">
        <v>43887</v>
      </c>
      <c r="N730" s="287">
        <v>4964.02</v>
      </c>
      <c r="O730" s="287">
        <v>299</v>
      </c>
      <c r="P730" s="287">
        <v>299</v>
      </c>
      <c r="Q730" s="276" t="s">
        <v>31</v>
      </c>
      <c r="R730" s="286">
        <v>43913</v>
      </c>
      <c r="S730" s="87"/>
      <c r="T730" s="6"/>
      <c r="U730" s="6"/>
      <c r="V730" s="6"/>
      <c r="W730" s="6"/>
      <c r="X730" s="6"/>
      <c r="Y730" s="6"/>
      <c r="Z730" s="6"/>
      <c r="AA730" s="124"/>
      <c r="AB730" s="6"/>
    </row>
    <row r="731" ht="18" customHeight="1" spans="2:28">
      <c r="B731" s="273" t="s">
        <v>1448</v>
      </c>
      <c r="C731" s="274">
        <v>802500869</v>
      </c>
      <c r="D731" s="274" t="s">
        <v>1449</v>
      </c>
      <c r="E731" s="274">
        <v>16572203712</v>
      </c>
      <c r="F731" s="274" t="s">
        <v>27</v>
      </c>
      <c r="G731" s="274">
        <v>1000</v>
      </c>
      <c r="H731" s="274">
        <v>17720254512</v>
      </c>
      <c r="I731" s="274" t="s">
        <v>253</v>
      </c>
      <c r="J731" s="295" t="s">
        <v>103</v>
      </c>
      <c r="K731" s="276" t="s">
        <v>254</v>
      </c>
      <c r="L731" s="273" t="s">
        <v>1448</v>
      </c>
      <c r="M731" s="286">
        <v>43889</v>
      </c>
      <c r="N731" s="287">
        <v>0.15</v>
      </c>
      <c r="O731" s="287">
        <v>4999</v>
      </c>
      <c r="P731" s="287">
        <v>4999</v>
      </c>
      <c r="Q731" s="276" t="s">
        <v>31</v>
      </c>
      <c r="R731" s="286">
        <v>43895</v>
      </c>
      <c r="S731" s="87"/>
      <c r="T731" s="6"/>
      <c r="U731" s="6"/>
      <c r="V731" s="6"/>
      <c r="W731" s="6"/>
      <c r="X731" s="6"/>
      <c r="Y731" s="6"/>
      <c r="Z731" s="6"/>
      <c r="AA731" s="124"/>
      <c r="AB731" s="6"/>
    </row>
    <row r="732" ht="18" customHeight="1" spans="2:28">
      <c r="B732" s="273" t="s">
        <v>1450</v>
      </c>
      <c r="C732" s="274">
        <v>881415114</v>
      </c>
      <c r="D732" s="274" t="s">
        <v>1451</v>
      </c>
      <c r="E732" s="274">
        <v>17190430809</v>
      </c>
      <c r="F732" s="274" t="s">
        <v>27</v>
      </c>
      <c r="G732" s="274">
        <v>1000</v>
      </c>
      <c r="H732" s="274">
        <v>17720254512</v>
      </c>
      <c r="I732" s="274" t="s">
        <v>253</v>
      </c>
      <c r="J732" s="295" t="s">
        <v>103</v>
      </c>
      <c r="K732" s="276" t="s">
        <v>254</v>
      </c>
      <c r="L732" s="273" t="s">
        <v>1450</v>
      </c>
      <c r="M732" s="286">
        <v>43889</v>
      </c>
      <c r="N732" s="287">
        <v>0.92</v>
      </c>
      <c r="O732" s="287">
        <v>499</v>
      </c>
      <c r="P732" s="287">
        <v>499</v>
      </c>
      <c r="Q732" s="276" t="s">
        <v>31</v>
      </c>
      <c r="R732" s="286">
        <v>43895</v>
      </c>
      <c r="S732" s="87"/>
      <c r="T732" s="6"/>
      <c r="U732" s="6"/>
      <c r="V732" s="6"/>
      <c r="W732" s="6"/>
      <c r="X732" s="6"/>
      <c r="Y732" s="6"/>
      <c r="Z732" s="6"/>
      <c r="AA732" s="124"/>
      <c r="AB732" s="6"/>
    </row>
    <row r="733" ht="18" customHeight="1" spans="2:28">
      <c r="B733" s="273" t="s">
        <v>1452</v>
      </c>
      <c r="C733" s="274">
        <v>423984243</v>
      </c>
      <c r="D733" s="274" t="s">
        <v>1453</v>
      </c>
      <c r="E733" s="274">
        <v>16741725727</v>
      </c>
      <c r="F733" s="274" t="s">
        <v>27</v>
      </c>
      <c r="G733" s="274">
        <v>1000</v>
      </c>
      <c r="H733" s="274">
        <v>19172865290</v>
      </c>
      <c r="I733" s="274" t="s">
        <v>28</v>
      </c>
      <c r="J733" s="295" t="s">
        <v>29</v>
      </c>
      <c r="K733" s="276" t="s">
        <v>30</v>
      </c>
      <c r="L733" s="273" t="s">
        <v>1452</v>
      </c>
      <c r="M733" s="286">
        <v>43889</v>
      </c>
      <c r="N733" s="287">
        <v>0</v>
      </c>
      <c r="O733" s="287">
        <v>4999</v>
      </c>
      <c r="P733" s="287">
        <v>4999</v>
      </c>
      <c r="Q733" s="276" t="s">
        <v>31</v>
      </c>
      <c r="R733" s="286">
        <v>43895</v>
      </c>
      <c r="S733" s="87"/>
      <c r="T733" s="6"/>
      <c r="U733" s="6"/>
      <c r="V733" s="6"/>
      <c r="W733" s="6"/>
      <c r="X733" s="6"/>
      <c r="Y733" s="6"/>
      <c r="Z733" s="6"/>
      <c r="AA733" s="124"/>
      <c r="AB733" s="6"/>
    </row>
    <row r="734" ht="18" customHeight="1" spans="2:28">
      <c r="B734" s="273" t="s">
        <v>1454</v>
      </c>
      <c r="C734" s="274">
        <v>582726124</v>
      </c>
      <c r="D734" s="274" t="s">
        <v>1455</v>
      </c>
      <c r="E734" s="274">
        <v>17192710408</v>
      </c>
      <c r="F734" s="274" t="s">
        <v>27</v>
      </c>
      <c r="G734" s="274">
        <v>1000</v>
      </c>
      <c r="H734" s="274">
        <v>13545476959</v>
      </c>
      <c r="I734" s="274" t="s">
        <v>265</v>
      </c>
      <c r="J734" s="295" t="s">
        <v>103</v>
      </c>
      <c r="K734" s="276" t="s">
        <v>266</v>
      </c>
      <c r="L734" s="273" t="s">
        <v>1454</v>
      </c>
      <c r="M734" s="286">
        <v>43889</v>
      </c>
      <c r="N734" s="287">
        <v>4865.21</v>
      </c>
      <c r="O734" s="287">
        <v>1999</v>
      </c>
      <c r="P734" s="287">
        <v>1999</v>
      </c>
      <c r="Q734" s="276" t="s">
        <v>31</v>
      </c>
      <c r="R734" s="286">
        <v>43913</v>
      </c>
      <c r="S734" s="87" t="s">
        <v>1456</v>
      </c>
      <c r="T734" s="6"/>
      <c r="U734" s="6"/>
      <c r="V734" s="6"/>
      <c r="W734" s="6"/>
      <c r="X734" s="6"/>
      <c r="Y734" s="6"/>
      <c r="Z734" s="6"/>
      <c r="AA734" s="124"/>
      <c r="AB734" s="6"/>
    </row>
    <row r="735" ht="18" customHeight="1" spans="2:28">
      <c r="B735" s="273" t="s">
        <v>1457</v>
      </c>
      <c r="C735" s="274">
        <v>644927712</v>
      </c>
      <c r="D735" s="274" t="s">
        <v>1458</v>
      </c>
      <c r="E735" s="274">
        <v>16741725535</v>
      </c>
      <c r="F735" s="274" t="s">
        <v>27</v>
      </c>
      <c r="G735" s="274">
        <v>1000</v>
      </c>
      <c r="H735" s="274">
        <v>18327671812</v>
      </c>
      <c r="I735" s="274" t="s">
        <v>247</v>
      </c>
      <c r="J735" s="295" t="s">
        <v>29</v>
      </c>
      <c r="K735" s="276" t="s">
        <v>298</v>
      </c>
      <c r="L735" s="273" t="s">
        <v>1457</v>
      </c>
      <c r="M735" s="286">
        <v>43890</v>
      </c>
      <c r="N735" s="287">
        <v>0.75</v>
      </c>
      <c r="O735" s="287">
        <v>2999</v>
      </c>
      <c r="P735" s="287">
        <v>2999</v>
      </c>
      <c r="Q735" s="276" t="s">
        <v>31</v>
      </c>
      <c r="R735" s="286">
        <v>43895</v>
      </c>
      <c r="S735" s="87"/>
      <c r="T735" s="6"/>
      <c r="U735" s="6"/>
      <c r="V735" s="6"/>
      <c r="W735" s="6"/>
      <c r="X735" s="6"/>
      <c r="Y735" s="6"/>
      <c r="Z735" s="6"/>
      <c r="AA735" s="124"/>
      <c r="AB735" s="6"/>
    </row>
    <row r="736" ht="18" customHeight="1" spans="2:28">
      <c r="B736" s="273" t="s">
        <v>1459</v>
      </c>
      <c r="C736" s="274">
        <v>533121914</v>
      </c>
      <c r="D736" s="274" t="s">
        <v>1460</v>
      </c>
      <c r="E736" s="274">
        <v>17192714465</v>
      </c>
      <c r="F736" s="274" t="s">
        <v>27</v>
      </c>
      <c r="G736" s="274">
        <v>1000</v>
      </c>
      <c r="H736" s="274">
        <v>18872118075</v>
      </c>
      <c r="I736" s="274" t="s">
        <v>389</v>
      </c>
      <c r="J736" s="295" t="s">
        <v>170</v>
      </c>
      <c r="K736" s="276" t="s">
        <v>390</v>
      </c>
      <c r="L736" s="273" t="s">
        <v>1459</v>
      </c>
      <c r="M736" s="286">
        <v>43892</v>
      </c>
      <c r="N736" s="287">
        <v>9626.37</v>
      </c>
      <c r="O736" s="287">
        <v>999</v>
      </c>
      <c r="P736" s="287">
        <v>1999</v>
      </c>
      <c r="Q736" s="276" t="s">
        <v>31</v>
      </c>
      <c r="R736" s="286">
        <v>43920</v>
      </c>
      <c r="S736" s="87" t="s">
        <v>1461</v>
      </c>
      <c r="T736" s="6"/>
      <c r="U736" s="6"/>
      <c r="V736" s="6"/>
      <c r="W736" s="6"/>
      <c r="X736" s="6"/>
      <c r="Y736" s="6"/>
      <c r="Z736" s="6"/>
      <c r="AA736" s="124"/>
      <c r="AB736" s="6"/>
    </row>
    <row r="737" ht="18" customHeight="1" spans="2:28">
      <c r="B737" s="273" t="s">
        <v>1462</v>
      </c>
      <c r="C737" s="274">
        <v>451487393</v>
      </c>
      <c r="D737" s="274" t="s">
        <v>1463</v>
      </c>
      <c r="E737" s="274">
        <v>17192714925</v>
      </c>
      <c r="F737" s="274" t="s">
        <v>27</v>
      </c>
      <c r="G737" s="274">
        <v>1000</v>
      </c>
      <c r="H737" s="274">
        <v>15072125895</v>
      </c>
      <c r="I737" s="274" t="s">
        <v>680</v>
      </c>
      <c r="J737" s="295" t="s">
        <v>285</v>
      </c>
      <c r="K737" s="276" t="s">
        <v>681</v>
      </c>
      <c r="L737" s="273" t="s">
        <v>1462</v>
      </c>
      <c r="M737" s="286">
        <v>43892</v>
      </c>
      <c r="N737" s="287">
        <v>0</v>
      </c>
      <c r="O737" s="287">
        <v>299</v>
      </c>
      <c r="P737" s="287">
        <v>1299</v>
      </c>
      <c r="Q737" s="276" t="s">
        <v>31</v>
      </c>
      <c r="R737" s="286">
        <v>43913</v>
      </c>
      <c r="S737" s="87"/>
      <c r="T737" s="6"/>
      <c r="U737" s="6"/>
      <c r="V737" s="6"/>
      <c r="W737" s="6"/>
      <c r="X737" s="6"/>
      <c r="Y737" s="6"/>
      <c r="Z737" s="6"/>
      <c r="AA737" s="124"/>
      <c r="AB737" s="6"/>
    </row>
    <row r="738" ht="18" customHeight="1" spans="2:28">
      <c r="B738" s="273" t="s">
        <v>1464</v>
      </c>
      <c r="C738" s="274">
        <v>874144579</v>
      </c>
      <c r="D738" s="274" t="s">
        <v>1465</v>
      </c>
      <c r="E738" s="274">
        <v>16572209061</v>
      </c>
      <c r="F738" s="274" t="s">
        <v>27</v>
      </c>
      <c r="G738" s="274">
        <v>1000</v>
      </c>
      <c r="H738" s="274">
        <v>17720254512</v>
      </c>
      <c r="I738" s="274" t="s">
        <v>253</v>
      </c>
      <c r="J738" s="295" t="s">
        <v>294</v>
      </c>
      <c r="K738" s="276" t="s">
        <v>254</v>
      </c>
      <c r="L738" s="273" t="s">
        <v>1464</v>
      </c>
      <c r="M738" s="286">
        <v>43892</v>
      </c>
      <c r="N738" s="287">
        <v>0</v>
      </c>
      <c r="O738" s="287">
        <v>2999</v>
      </c>
      <c r="P738" s="287">
        <v>3999</v>
      </c>
      <c r="Q738" s="276" t="s">
        <v>31</v>
      </c>
      <c r="R738" s="286">
        <v>43895</v>
      </c>
      <c r="S738" s="87"/>
      <c r="T738" s="6"/>
      <c r="U738" s="6"/>
      <c r="V738" s="6"/>
      <c r="W738" s="6"/>
      <c r="X738" s="6"/>
      <c r="Y738" s="6"/>
      <c r="Z738" s="6"/>
      <c r="AA738" s="124"/>
      <c r="AB738" s="6"/>
    </row>
    <row r="739" ht="18" customHeight="1" spans="2:28">
      <c r="B739" s="273" t="s">
        <v>1466</v>
      </c>
      <c r="C739" s="274">
        <v>498856386</v>
      </c>
      <c r="D739" s="274" t="s">
        <v>1467</v>
      </c>
      <c r="E739" s="274">
        <v>16741725700</v>
      </c>
      <c r="F739" s="274" t="s">
        <v>27</v>
      </c>
      <c r="G739" s="274">
        <v>1000</v>
      </c>
      <c r="H739" s="274">
        <v>19172865290</v>
      </c>
      <c r="I739" s="274" t="s">
        <v>28</v>
      </c>
      <c r="J739" s="295" t="s">
        <v>29</v>
      </c>
      <c r="K739" s="276" t="s">
        <v>30</v>
      </c>
      <c r="L739" s="273" t="s">
        <v>1466</v>
      </c>
      <c r="M739" s="286">
        <v>43894</v>
      </c>
      <c r="N739" s="287">
        <v>4665.55</v>
      </c>
      <c r="O739" s="287">
        <v>299</v>
      </c>
      <c r="P739" s="287">
        <v>1299</v>
      </c>
      <c r="Q739" s="276" t="s">
        <v>31</v>
      </c>
      <c r="R739" s="286">
        <v>43901</v>
      </c>
      <c r="S739" s="87"/>
      <c r="T739" s="6"/>
      <c r="U739" s="6"/>
      <c r="V739" s="6"/>
      <c r="W739" s="6"/>
      <c r="X739" s="6"/>
      <c r="Y739" s="6"/>
      <c r="Z739" s="6"/>
      <c r="AA739" s="124"/>
      <c r="AB739" s="6"/>
    </row>
    <row r="740" ht="18" customHeight="1" spans="2:28">
      <c r="B740" s="273" t="s">
        <v>1468</v>
      </c>
      <c r="C740" s="274">
        <v>513831057</v>
      </c>
      <c r="D740" s="274" t="s">
        <v>1469</v>
      </c>
      <c r="E740" s="274">
        <v>16741725529</v>
      </c>
      <c r="F740" s="274" t="s">
        <v>27</v>
      </c>
      <c r="G740" s="274">
        <v>1000</v>
      </c>
      <c r="H740" s="274">
        <v>18327671812</v>
      </c>
      <c r="I740" s="274" t="s">
        <v>247</v>
      </c>
      <c r="J740" s="295" t="s">
        <v>29</v>
      </c>
      <c r="K740" s="276" t="s">
        <v>298</v>
      </c>
      <c r="L740" s="273" t="s">
        <v>1468</v>
      </c>
      <c r="M740" s="286">
        <v>43895</v>
      </c>
      <c r="N740" s="287">
        <v>0</v>
      </c>
      <c r="O740" s="287">
        <v>5999</v>
      </c>
      <c r="P740" s="287"/>
      <c r="Q740" s="276" t="s">
        <v>31</v>
      </c>
      <c r="R740" s="286">
        <v>43900</v>
      </c>
      <c r="S740" s="87" t="s">
        <v>267</v>
      </c>
      <c r="T740" s="6"/>
      <c r="U740" s="6"/>
      <c r="V740" s="6"/>
      <c r="W740" s="6"/>
      <c r="X740" s="6"/>
      <c r="Y740" s="6"/>
      <c r="Z740" s="6"/>
      <c r="AA740" s="124"/>
      <c r="AB740" s="6"/>
    </row>
    <row r="741" ht="18" customHeight="1" spans="2:28">
      <c r="B741" s="273" t="s">
        <v>1476</v>
      </c>
      <c r="C741" s="274">
        <v>249132407</v>
      </c>
      <c r="D741" s="274" t="s">
        <v>1477</v>
      </c>
      <c r="E741" s="274">
        <v>16741725273</v>
      </c>
      <c r="F741" s="274" t="s">
        <v>27</v>
      </c>
      <c r="G741" s="274">
        <v>1000</v>
      </c>
      <c r="H741" s="274">
        <v>13545445297</v>
      </c>
      <c r="I741" s="274" t="s">
        <v>313</v>
      </c>
      <c r="J741" s="295" t="s">
        <v>285</v>
      </c>
      <c r="K741" s="276" t="s">
        <v>314</v>
      </c>
      <c r="L741" s="273" t="s">
        <v>1476</v>
      </c>
      <c r="M741" s="286">
        <v>43896</v>
      </c>
      <c r="N741" s="287">
        <v>15994.04</v>
      </c>
      <c r="O741" s="287">
        <v>3999</v>
      </c>
      <c r="P741" s="287"/>
      <c r="Q741" s="276" t="s">
        <v>31</v>
      </c>
      <c r="R741" s="286">
        <v>43899</v>
      </c>
      <c r="S741" s="87" t="s">
        <v>1478</v>
      </c>
      <c r="T741" s="6"/>
      <c r="U741" s="6"/>
      <c r="V741" s="6"/>
      <c r="W741" s="6"/>
      <c r="X741" s="6"/>
      <c r="Y741" s="6"/>
      <c r="Z741" s="6"/>
      <c r="AA741" s="124"/>
      <c r="AB741" s="6"/>
    </row>
    <row r="742" ht="18" customHeight="1" spans="2:28">
      <c r="B742" s="273" t="s">
        <v>1482</v>
      </c>
      <c r="C742" s="274">
        <v>719359474</v>
      </c>
      <c r="D742" s="274" t="s">
        <v>1483</v>
      </c>
      <c r="E742" s="274">
        <v>16741725470</v>
      </c>
      <c r="F742" s="274" t="s">
        <v>27</v>
      </c>
      <c r="G742" s="274">
        <v>1000</v>
      </c>
      <c r="H742" s="274">
        <v>13545472582</v>
      </c>
      <c r="I742" s="274" t="s">
        <v>370</v>
      </c>
      <c r="J742" s="295" t="s">
        <v>285</v>
      </c>
      <c r="K742" s="276" t="s">
        <v>371</v>
      </c>
      <c r="L742" s="273" t="s">
        <v>1482</v>
      </c>
      <c r="M742" s="286">
        <v>43896</v>
      </c>
      <c r="N742" s="287">
        <v>5061.41</v>
      </c>
      <c r="O742" s="287">
        <v>4999</v>
      </c>
      <c r="P742" s="287"/>
      <c r="Q742" s="276" t="s">
        <v>31</v>
      </c>
      <c r="R742" s="286">
        <v>43902</v>
      </c>
      <c r="S742" s="87" t="s">
        <v>354</v>
      </c>
      <c r="T742" s="6"/>
      <c r="U742" s="6"/>
      <c r="V742" s="6"/>
      <c r="W742" s="6"/>
      <c r="X742" s="6"/>
      <c r="Y742" s="6"/>
      <c r="Z742" s="6"/>
      <c r="AA742" s="124"/>
      <c r="AB742" s="6"/>
    </row>
    <row r="743" ht="18" customHeight="1" spans="22:28">
      <c r="V743" s="6"/>
      <c r="W743" s="6"/>
      <c r="X743" s="6"/>
      <c r="Y743" s="6"/>
      <c r="Z743" s="6"/>
      <c r="AA743" s="6"/>
      <c r="AB743" s="1"/>
    </row>
    <row r="744" s="1" customFormat="1" ht="19.9" customHeight="1" spans="2:28">
      <c r="B744" s="325" t="s">
        <v>1470</v>
      </c>
      <c r="C744" s="326">
        <v>802087197</v>
      </c>
      <c r="D744" s="326" t="s">
        <v>1471</v>
      </c>
      <c r="E744" s="327">
        <v>17102786706</v>
      </c>
      <c r="F744" s="327" t="s">
        <v>27</v>
      </c>
      <c r="G744" s="327">
        <v>1000</v>
      </c>
      <c r="H744" s="327">
        <v>13545435217</v>
      </c>
      <c r="I744" s="327" t="s">
        <v>284</v>
      </c>
      <c r="J744" s="356" t="s">
        <v>285</v>
      </c>
      <c r="K744" s="326" t="s">
        <v>286</v>
      </c>
      <c r="L744" s="325" t="s">
        <v>1470</v>
      </c>
      <c r="M744" s="357">
        <v>43895</v>
      </c>
      <c r="N744" s="358">
        <v>4999.22</v>
      </c>
      <c r="O744" s="358">
        <v>4999</v>
      </c>
      <c r="P744" s="358"/>
      <c r="Q744" s="366" t="s">
        <v>31</v>
      </c>
      <c r="R744" s="357">
        <v>43901</v>
      </c>
      <c r="S744" s="8" t="s">
        <v>1472</v>
      </c>
      <c r="V744" s="6"/>
      <c r="W744" s="6"/>
      <c r="X744" s="6"/>
      <c r="Y744" s="6"/>
      <c r="Z744" s="6"/>
      <c r="AA744" s="6"/>
      <c r="AB744" s="6"/>
    </row>
    <row r="745" ht="18" customHeight="1" spans="2:28">
      <c r="B745" s="325" t="s">
        <v>1473</v>
      </c>
      <c r="C745" s="326">
        <v>465994195</v>
      </c>
      <c r="D745" s="326" t="s">
        <v>1474</v>
      </c>
      <c r="E745" s="327">
        <v>17102786746</v>
      </c>
      <c r="F745" s="327" t="s">
        <v>27</v>
      </c>
      <c r="G745" s="327">
        <v>1000</v>
      </c>
      <c r="H745" s="327">
        <v>13545435217</v>
      </c>
      <c r="I745" s="327" t="s">
        <v>284</v>
      </c>
      <c r="J745" s="356" t="s">
        <v>285</v>
      </c>
      <c r="K745" s="326" t="s">
        <v>286</v>
      </c>
      <c r="L745" s="325" t="s">
        <v>1473</v>
      </c>
      <c r="M745" s="357">
        <v>43895</v>
      </c>
      <c r="N745" s="358">
        <v>0</v>
      </c>
      <c r="O745" s="358">
        <v>2999</v>
      </c>
      <c r="P745" s="358"/>
      <c r="Q745" s="366" t="s">
        <v>31</v>
      </c>
      <c r="R745" s="357">
        <v>43901</v>
      </c>
      <c r="S745" s="373" t="s">
        <v>1475</v>
      </c>
      <c r="T745" s="1"/>
      <c r="U745" s="1"/>
      <c r="V745" s="6"/>
      <c r="W745" s="6"/>
      <c r="X745" s="6"/>
      <c r="Y745" s="6"/>
      <c r="Z745" s="6"/>
      <c r="AA745" s="6"/>
      <c r="AB745" s="6"/>
    </row>
    <row r="746" ht="18" customHeight="1" spans="2:28">
      <c r="B746" s="329" t="s">
        <v>1479</v>
      </c>
      <c r="C746" s="330">
        <v>635322414</v>
      </c>
      <c r="D746" s="330" t="s">
        <v>1480</v>
      </c>
      <c r="E746" s="316">
        <v>16741725268</v>
      </c>
      <c r="F746" s="316" t="s">
        <v>27</v>
      </c>
      <c r="G746" s="316">
        <v>1000</v>
      </c>
      <c r="H746" s="316">
        <v>13545445297</v>
      </c>
      <c r="I746" s="316" t="s">
        <v>313</v>
      </c>
      <c r="J746" s="362" t="s">
        <v>29</v>
      </c>
      <c r="K746" s="330" t="s">
        <v>314</v>
      </c>
      <c r="L746" s="329" t="s">
        <v>1479</v>
      </c>
      <c r="M746" s="360">
        <v>43896</v>
      </c>
      <c r="N746" s="361">
        <v>0</v>
      </c>
      <c r="O746" s="287">
        <f>999+1999</f>
        <v>2998</v>
      </c>
      <c r="P746" s="361"/>
      <c r="Q746" s="361" t="s">
        <v>31</v>
      </c>
      <c r="R746" s="360">
        <v>43899</v>
      </c>
      <c r="S746" s="87" t="s">
        <v>1903</v>
      </c>
      <c r="T746" s="6"/>
      <c r="U746" s="6"/>
      <c r="V746" s="1"/>
      <c r="W746" s="1"/>
      <c r="X746" s="1"/>
      <c r="Y746" s="1"/>
      <c r="Z746" s="1"/>
      <c r="AA746" s="1"/>
      <c r="AB746" s="6"/>
    </row>
    <row r="747" ht="18" customHeight="1" spans="2:28">
      <c r="B747" s="328" t="s">
        <v>1484</v>
      </c>
      <c r="C747" s="316" t="s">
        <v>1485</v>
      </c>
      <c r="D747" s="316" t="s">
        <v>1486</v>
      </c>
      <c r="E747" s="316">
        <v>16741725256</v>
      </c>
      <c r="F747" s="316" t="s">
        <v>27</v>
      </c>
      <c r="G747" s="316">
        <v>1000</v>
      </c>
      <c r="H747" s="316">
        <v>13545445297</v>
      </c>
      <c r="I747" s="316" t="s">
        <v>313</v>
      </c>
      <c r="J747" s="359" t="s">
        <v>29</v>
      </c>
      <c r="K747" s="330" t="s">
        <v>314</v>
      </c>
      <c r="L747" s="328" t="s">
        <v>1484</v>
      </c>
      <c r="M747" s="360">
        <v>43898</v>
      </c>
      <c r="N747" s="361">
        <v>0</v>
      </c>
      <c r="O747" s="361">
        <v>299</v>
      </c>
      <c r="P747" s="361"/>
      <c r="Q747" s="361" t="s">
        <v>31</v>
      </c>
      <c r="R747" s="360">
        <v>43895</v>
      </c>
      <c r="S747" s="87" t="s">
        <v>1030</v>
      </c>
      <c r="T747" s="6"/>
      <c r="U747" s="6"/>
      <c r="V747" s="6"/>
      <c r="W747" s="6"/>
      <c r="X747" s="6"/>
      <c r="Y747" s="6"/>
      <c r="Z747" s="6"/>
      <c r="AA747" s="6"/>
      <c r="AB747" s="6"/>
    </row>
    <row r="748" ht="18" customHeight="1" spans="2:28">
      <c r="B748" s="328" t="s">
        <v>1487</v>
      </c>
      <c r="C748" s="316">
        <v>326394022</v>
      </c>
      <c r="D748" s="316" t="s">
        <v>1488</v>
      </c>
      <c r="E748" s="316">
        <v>16741725703</v>
      </c>
      <c r="F748" s="316" t="s">
        <v>27</v>
      </c>
      <c r="G748" s="316">
        <v>1000</v>
      </c>
      <c r="H748" s="316">
        <v>19172865290</v>
      </c>
      <c r="I748" s="316" t="s">
        <v>28</v>
      </c>
      <c r="J748" s="362" t="s">
        <v>29</v>
      </c>
      <c r="K748" s="330" t="s">
        <v>30</v>
      </c>
      <c r="L748" s="328" t="s">
        <v>1487</v>
      </c>
      <c r="M748" s="360">
        <v>43899</v>
      </c>
      <c r="N748" s="363">
        <v>4765.05</v>
      </c>
      <c r="O748" s="363">
        <v>1499</v>
      </c>
      <c r="P748" s="363"/>
      <c r="Q748" s="363" t="s">
        <v>31</v>
      </c>
      <c r="R748" s="360">
        <v>43900</v>
      </c>
      <c r="S748" s="8" t="s">
        <v>260</v>
      </c>
      <c r="T748" s="6"/>
      <c r="U748" s="6"/>
      <c r="V748" s="6"/>
      <c r="W748" s="6"/>
      <c r="X748" s="6"/>
      <c r="Y748" s="6"/>
      <c r="Z748" s="6"/>
      <c r="AA748" s="6"/>
      <c r="AB748" s="6"/>
    </row>
    <row r="749" ht="18" customHeight="1" spans="2:28">
      <c r="B749" s="328" t="s">
        <v>1489</v>
      </c>
      <c r="C749" s="316">
        <v>975625731</v>
      </c>
      <c r="D749" s="316" t="s">
        <v>1490</v>
      </c>
      <c r="E749" s="316">
        <v>16741725726</v>
      </c>
      <c r="F749" s="316" t="s">
        <v>27</v>
      </c>
      <c r="G749" s="316">
        <v>1000</v>
      </c>
      <c r="H749" s="316">
        <v>19172865290</v>
      </c>
      <c r="I749" s="316" t="s">
        <v>28</v>
      </c>
      <c r="J749" s="362" t="s">
        <v>29</v>
      </c>
      <c r="K749" s="330" t="s">
        <v>30</v>
      </c>
      <c r="L749" s="328" t="s">
        <v>1489</v>
      </c>
      <c r="M749" s="360">
        <v>43899</v>
      </c>
      <c r="N749" s="363">
        <v>4964.9</v>
      </c>
      <c r="O749" s="363">
        <v>999</v>
      </c>
      <c r="P749" s="363"/>
      <c r="Q749" s="363" t="s">
        <v>31</v>
      </c>
      <c r="R749" s="360">
        <v>43901</v>
      </c>
      <c r="S749" s="8" t="s">
        <v>260</v>
      </c>
      <c r="T749" s="6"/>
      <c r="U749" s="6"/>
      <c r="V749" s="6"/>
      <c r="W749" s="6"/>
      <c r="X749" s="6"/>
      <c r="Y749" s="6"/>
      <c r="Z749" s="6"/>
      <c r="AA749" s="6"/>
      <c r="AB749" s="6"/>
    </row>
    <row r="750" ht="18" customHeight="1" spans="2:28">
      <c r="B750" s="328" t="s">
        <v>1491</v>
      </c>
      <c r="C750" s="316">
        <v>170482782</v>
      </c>
      <c r="D750" s="316" t="s">
        <v>1492</v>
      </c>
      <c r="E750" s="316">
        <v>16741725632</v>
      </c>
      <c r="F750" s="316" t="s">
        <v>27</v>
      </c>
      <c r="G750" s="316">
        <v>1000</v>
      </c>
      <c r="H750" s="316">
        <v>18771678907</v>
      </c>
      <c r="I750" s="316" t="s">
        <v>409</v>
      </c>
      <c r="J750" s="362" t="s">
        <v>29</v>
      </c>
      <c r="K750" s="330" t="s">
        <v>410</v>
      </c>
      <c r="L750" s="328" t="s">
        <v>1491</v>
      </c>
      <c r="M750" s="360">
        <v>43900</v>
      </c>
      <c r="N750" s="363">
        <v>15794.17</v>
      </c>
      <c r="O750" s="361">
        <v>2999</v>
      </c>
      <c r="P750" s="361"/>
      <c r="Q750" s="361" t="s">
        <v>31</v>
      </c>
      <c r="R750" s="360">
        <v>43900</v>
      </c>
      <c r="S750" s="8" t="s">
        <v>785</v>
      </c>
      <c r="T750" s="6"/>
      <c r="U750" s="6"/>
      <c r="V750" s="6"/>
      <c r="W750" s="6"/>
      <c r="X750" s="6"/>
      <c r="Y750" s="6"/>
      <c r="Z750" s="6"/>
      <c r="AA750" s="6"/>
      <c r="AB750" s="6"/>
    </row>
    <row r="751" ht="18" customHeight="1" spans="2:28">
      <c r="B751" s="329" t="s">
        <v>1493</v>
      </c>
      <c r="C751" s="316">
        <v>619594711</v>
      </c>
      <c r="D751" s="316" t="s">
        <v>1494</v>
      </c>
      <c r="E751" s="316">
        <v>16741725596</v>
      </c>
      <c r="F751" s="316" t="s">
        <v>27</v>
      </c>
      <c r="G751" s="316">
        <v>1000</v>
      </c>
      <c r="H751" s="316">
        <v>15771132386</v>
      </c>
      <c r="I751" s="316" t="s">
        <v>584</v>
      </c>
      <c r="J751" s="364" t="s">
        <v>103</v>
      </c>
      <c r="K751" s="330" t="s">
        <v>585</v>
      </c>
      <c r="L751" s="329" t="s">
        <v>1493</v>
      </c>
      <c r="M751" s="360">
        <v>43904</v>
      </c>
      <c r="N751" s="363">
        <v>5060.52</v>
      </c>
      <c r="O751" s="363">
        <v>1999</v>
      </c>
      <c r="P751" s="363"/>
      <c r="Q751" s="332" t="s">
        <v>31</v>
      </c>
      <c r="R751" s="333">
        <v>43901</v>
      </c>
      <c r="S751" s="8" t="s">
        <v>1495</v>
      </c>
      <c r="T751" s="6"/>
      <c r="U751" s="6"/>
      <c r="V751" s="6"/>
      <c r="W751" s="6"/>
      <c r="X751" s="6"/>
      <c r="Y751" s="6"/>
      <c r="Z751" s="6"/>
      <c r="AA751" s="6"/>
      <c r="AB751" s="1"/>
    </row>
    <row r="752" s="1" customFormat="1" ht="19.9" customHeight="1" spans="2:28">
      <c r="B752" s="329" t="s">
        <v>1496</v>
      </c>
      <c r="C752" s="316">
        <v>503181324</v>
      </c>
      <c r="D752" s="316" t="s">
        <v>1497</v>
      </c>
      <c r="E752" s="316">
        <v>17187465229</v>
      </c>
      <c r="F752" s="316" t="s">
        <v>27</v>
      </c>
      <c r="G752" s="316">
        <v>1000</v>
      </c>
      <c r="H752" s="316">
        <v>18771691121</v>
      </c>
      <c r="I752" s="316" t="s">
        <v>258</v>
      </c>
      <c r="J752" s="364" t="s">
        <v>103</v>
      </c>
      <c r="K752" s="330" t="s">
        <v>259</v>
      </c>
      <c r="L752" s="329" t="s">
        <v>1496</v>
      </c>
      <c r="M752" s="360">
        <v>43906</v>
      </c>
      <c r="N752" s="363">
        <v>0</v>
      </c>
      <c r="O752" s="361">
        <v>299</v>
      </c>
      <c r="P752" s="361"/>
      <c r="Q752" s="332" t="s">
        <v>31</v>
      </c>
      <c r="R752" s="333">
        <v>43900</v>
      </c>
      <c r="S752" s="8" t="s">
        <v>1498</v>
      </c>
      <c r="T752" s="6"/>
      <c r="U752" s="6"/>
      <c r="AB752" s="6"/>
    </row>
    <row r="753" ht="18" customHeight="1" spans="2:28">
      <c r="B753" s="325" t="s">
        <v>1499</v>
      </c>
      <c r="C753" s="326">
        <v>922475528</v>
      </c>
      <c r="D753" s="326" t="s">
        <v>1500</v>
      </c>
      <c r="E753" s="327">
        <v>17102786607</v>
      </c>
      <c r="F753" s="327" t="s">
        <v>27</v>
      </c>
      <c r="G753" s="327">
        <v>1000</v>
      </c>
      <c r="H753" s="327">
        <v>13545435217</v>
      </c>
      <c r="I753" s="327" t="s">
        <v>284</v>
      </c>
      <c r="J753" s="356" t="s">
        <v>285</v>
      </c>
      <c r="K753" s="326" t="s">
        <v>286</v>
      </c>
      <c r="L753" s="325" t="s">
        <v>1499</v>
      </c>
      <c r="M753" s="357">
        <v>43906</v>
      </c>
      <c r="N753" s="365">
        <v>0</v>
      </c>
      <c r="O753" s="366">
        <v>299</v>
      </c>
      <c r="P753" s="366"/>
      <c r="Q753" s="374" t="s">
        <v>31</v>
      </c>
      <c r="R753" s="375">
        <v>43901</v>
      </c>
      <c r="S753" s="371" t="s">
        <v>1475</v>
      </c>
      <c r="T753" s="1"/>
      <c r="U753" s="1"/>
      <c r="V753" s="6"/>
      <c r="W753" s="6"/>
      <c r="X753" s="6"/>
      <c r="Y753" s="6"/>
      <c r="Z753" s="6"/>
      <c r="AA753" s="6"/>
      <c r="AB753" s="6"/>
    </row>
    <row r="754" ht="18" customHeight="1" spans="2:28">
      <c r="B754" s="328" t="s">
        <v>1501</v>
      </c>
      <c r="C754" s="316">
        <v>442514438</v>
      </c>
      <c r="D754" s="316" t="s">
        <v>1502</v>
      </c>
      <c r="E754" s="316">
        <v>16741725733</v>
      </c>
      <c r="F754" s="316" t="s">
        <v>27</v>
      </c>
      <c r="G754" s="316">
        <v>1000</v>
      </c>
      <c r="H754" s="316">
        <v>19172865290</v>
      </c>
      <c r="I754" s="316" t="s">
        <v>28</v>
      </c>
      <c r="J754" s="362" t="s">
        <v>29</v>
      </c>
      <c r="K754" s="330" t="s">
        <v>30</v>
      </c>
      <c r="L754" s="328" t="s">
        <v>1501</v>
      </c>
      <c r="M754" s="360">
        <v>43906</v>
      </c>
      <c r="N754" s="363">
        <v>4966.44</v>
      </c>
      <c r="O754" s="363">
        <v>2999</v>
      </c>
      <c r="P754" s="363"/>
      <c r="Q754" s="332" t="s">
        <v>31</v>
      </c>
      <c r="R754" s="333">
        <v>43900</v>
      </c>
      <c r="S754" s="8" t="s">
        <v>260</v>
      </c>
      <c r="T754" s="6"/>
      <c r="U754" s="6"/>
      <c r="V754" s="6"/>
      <c r="W754" s="6"/>
      <c r="X754" s="6"/>
      <c r="Y754" s="6"/>
      <c r="Z754" s="6"/>
      <c r="AA754" s="6"/>
      <c r="AB754" s="6"/>
    </row>
    <row r="755" ht="18" customHeight="1" spans="2:28">
      <c r="B755" s="328" t="s">
        <v>1503</v>
      </c>
      <c r="C755" s="316">
        <v>865844961</v>
      </c>
      <c r="D755" s="316" t="s">
        <v>1504</v>
      </c>
      <c r="E755" s="316">
        <v>16741725486</v>
      </c>
      <c r="F755" s="316" t="s">
        <v>27</v>
      </c>
      <c r="G755" s="316">
        <v>1000</v>
      </c>
      <c r="H755" s="316">
        <v>13545472582</v>
      </c>
      <c r="I755" s="316" t="s">
        <v>370</v>
      </c>
      <c r="J755" s="359" t="s">
        <v>285</v>
      </c>
      <c r="K755" s="330" t="s">
        <v>371</v>
      </c>
      <c r="L755" s="328" t="s">
        <v>1503</v>
      </c>
      <c r="M755" s="360">
        <v>43907</v>
      </c>
      <c r="N755" s="363">
        <v>0</v>
      </c>
      <c r="O755" s="363">
        <v>999</v>
      </c>
      <c r="P755" s="363"/>
      <c r="Q755" s="332" t="s">
        <v>31</v>
      </c>
      <c r="R755" s="333">
        <v>43902</v>
      </c>
      <c r="S755" s="8" t="s">
        <v>1505</v>
      </c>
      <c r="T755" s="6"/>
      <c r="U755" s="6"/>
      <c r="V755" s="6"/>
      <c r="W755" s="6"/>
      <c r="X755" s="6"/>
      <c r="Y755" s="6"/>
      <c r="Z755" s="6"/>
      <c r="AA755" s="6"/>
      <c r="AB755" s="6"/>
    </row>
    <row r="756" s="1" customFormat="1" ht="19.9" customHeight="1" spans="2:28">
      <c r="B756" s="329" t="s">
        <v>1506</v>
      </c>
      <c r="C756" s="316">
        <v>476600872</v>
      </c>
      <c r="D756" s="316" t="s">
        <v>1507</v>
      </c>
      <c r="E756" s="316">
        <v>16741725589</v>
      </c>
      <c r="F756" s="316" t="s">
        <v>27</v>
      </c>
      <c r="G756" s="316">
        <v>1000</v>
      </c>
      <c r="H756" s="316">
        <v>15771132386</v>
      </c>
      <c r="I756" s="316" t="s">
        <v>584</v>
      </c>
      <c r="J756" s="364" t="s">
        <v>103</v>
      </c>
      <c r="K756" s="330" t="s">
        <v>585</v>
      </c>
      <c r="L756" s="329" t="s">
        <v>1506</v>
      </c>
      <c r="M756" s="360">
        <v>43907</v>
      </c>
      <c r="N756" s="363">
        <v>0</v>
      </c>
      <c r="O756" s="363">
        <v>399</v>
      </c>
      <c r="P756" s="363"/>
      <c r="Q756" s="332" t="s">
        <v>31</v>
      </c>
      <c r="R756" s="333">
        <v>43901</v>
      </c>
      <c r="S756" s="87"/>
      <c r="T756" s="6"/>
      <c r="U756" s="6"/>
      <c r="V756" s="6"/>
      <c r="W756" s="6"/>
      <c r="X756" s="6"/>
      <c r="Y756" s="6"/>
      <c r="Z756" s="6"/>
      <c r="AA756" s="6"/>
      <c r="AB756" s="6"/>
    </row>
    <row r="757" ht="18" customHeight="1" spans="2:28">
      <c r="B757" s="329" t="s">
        <v>1508</v>
      </c>
      <c r="C757" s="330">
        <v>412449843</v>
      </c>
      <c r="D757" s="330" t="s">
        <v>1509</v>
      </c>
      <c r="E757" s="316">
        <v>17102786713</v>
      </c>
      <c r="F757" s="316" t="s">
        <v>27</v>
      </c>
      <c r="G757" s="316">
        <v>1000</v>
      </c>
      <c r="H757" s="316">
        <v>13545435217</v>
      </c>
      <c r="I757" s="316" t="s">
        <v>284</v>
      </c>
      <c r="J757" s="359" t="s">
        <v>285</v>
      </c>
      <c r="K757" s="330" t="s">
        <v>286</v>
      </c>
      <c r="L757" s="329" t="s">
        <v>1508</v>
      </c>
      <c r="M757" s="360">
        <v>43907</v>
      </c>
      <c r="N757" s="363">
        <v>0</v>
      </c>
      <c r="O757" s="367">
        <v>499</v>
      </c>
      <c r="P757" s="367"/>
      <c r="Q757" s="332" t="s">
        <v>31</v>
      </c>
      <c r="R757" s="333">
        <v>43901</v>
      </c>
      <c r="S757" s="87"/>
      <c r="T757" s="1"/>
      <c r="U757" s="1"/>
      <c r="V757" s="6"/>
      <c r="W757" s="6"/>
      <c r="X757" s="6"/>
      <c r="Y757" s="6"/>
      <c r="Z757" s="6"/>
      <c r="AA757" s="6"/>
      <c r="AB757" s="6"/>
    </row>
    <row r="758" ht="18" customHeight="1" spans="2:28">
      <c r="B758" s="328" t="s">
        <v>1510</v>
      </c>
      <c r="C758" s="316">
        <v>599877328</v>
      </c>
      <c r="D758" s="316" t="s">
        <v>1511</v>
      </c>
      <c r="E758" s="316">
        <v>16741725487</v>
      </c>
      <c r="F758" s="316" t="s">
        <v>27</v>
      </c>
      <c r="G758" s="316">
        <v>1000</v>
      </c>
      <c r="H758" s="316">
        <v>13545472582</v>
      </c>
      <c r="I758" s="316" t="s">
        <v>370</v>
      </c>
      <c r="J758" s="359" t="s">
        <v>285</v>
      </c>
      <c r="K758" s="330" t="s">
        <v>371</v>
      </c>
      <c r="L758" s="328" t="s">
        <v>1510</v>
      </c>
      <c r="M758" s="360">
        <v>43908</v>
      </c>
      <c r="N758" s="363">
        <v>63.8</v>
      </c>
      <c r="O758" s="363">
        <v>299</v>
      </c>
      <c r="P758" s="363"/>
      <c r="Q758" s="330" t="s">
        <v>31</v>
      </c>
      <c r="R758" s="360">
        <v>43894</v>
      </c>
      <c r="S758" s="8" t="s">
        <v>1512</v>
      </c>
      <c r="T758" s="6"/>
      <c r="U758" s="6"/>
      <c r="V758" s="6"/>
      <c r="W758" s="6"/>
      <c r="X758" s="6"/>
      <c r="Y758" s="6"/>
      <c r="Z758" s="6"/>
      <c r="AA758" s="6"/>
      <c r="AB758" s="6"/>
    </row>
    <row r="759" ht="18" customHeight="1" spans="2:28">
      <c r="B759" s="329" t="s">
        <v>1513</v>
      </c>
      <c r="C759" s="316">
        <v>771665335</v>
      </c>
      <c r="D759" s="316" t="s">
        <v>1514</v>
      </c>
      <c r="E759" s="316">
        <v>17135328534</v>
      </c>
      <c r="F759" s="316" t="s">
        <v>27</v>
      </c>
      <c r="G759" s="316">
        <v>1000</v>
      </c>
      <c r="H759" s="316">
        <v>17720254512</v>
      </c>
      <c r="I759" s="316" t="s">
        <v>253</v>
      </c>
      <c r="J759" s="364" t="s">
        <v>103</v>
      </c>
      <c r="K759" s="330" t="s">
        <v>254</v>
      </c>
      <c r="L759" s="329" t="s">
        <v>1513</v>
      </c>
      <c r="M759" s="360">
        <v>43908</v>
      </c>
      <c r="N759" s="363">
        <v>5063.31</v>
      </c>
      <c r="O759" s="363">
        <v>299</v>
      </c>
      <c r="P759" s="363"/>
      <c r="Q759" s="332" t="s">
        <v>31</v>
      </c>
      <c r="R759" s="333">
        <v>43902</v>
      </c>
      <c r="S759" s="8" t="s">
        <v>1515</v>
      </c>
      <c r="T759" s="6"/>
      <c r="U759" s="6"/>
      <c r="V759" s="6"/>
      <c r="W759" s="6"/>
      <c r="X759" s="6"/>
      <c r="Y759" s="6"/>
      <c r="Z759" s="6"/>
      <c r="AA759" s="6"/>
      <c r="AB759" s="6"/>
    </row>
    <row r="760" ht="18" customHeight="1" spans="2:28">
      <c r="B760" s="328" t="s">
        <v>1516</v>
      </c>
      <c r="C760" s="316">
        <v>243489043</v>
      </c>
      <c r="D760" s="316" t="s">
        <v>1517</v>
      </c>
      <c r="E760" s="316">
        <v>16741725448</v>
      </c>
      <c r="F760" s="316" t="s">
        <v>27</v>
      </c>
      <c r="G760" s="316">
        <v>1000</v>
      </c>
      <c r="H760" s="316">
        <v>18327671812</v>
      </c>
      <c r="I760" s="316" t="s">
        <v>247</v>
      </c>
      <c r="J760" s="359" t="s">
        <v>103</v>
      </c>
      <c r="K760" s="330" t="s">
        <v>298</v>
      </c>
      <c r="L760" s="328" t="s">
        <v>1516</v>
      </c>
      <c r="M760" s="360">
        <v>43908</v>
      </c>
      <c r="N760" s="363">
        <v>0</v>
      </c>
      <c r="O760" s="363">
        <v>199</v>
      </c>
      <c r="P760" s="363"/>
      <c r="Q760" s="330" t="s">
        <v>31</v>
      </c>
      <c r="R760" s="360">
        <v>43895</v>
      </c>
      <c r="S760" s="8" t="s">
        <v>1518</v>
      </c>
      <c r="T760" s="6"/>
      <c r="U760" s="6"/>
      <c r="V760" s="6"/>
      <c r="W760" s="6"/>
      <c r="X760" s="6"/>
      <c r="Y760" s="6"/>
      <c r="Z760" s="6"/>
      <c r="AA760" s="6"/>
      <c r="AB760" s="6"/>
    </row>
    <row r="761" ht="18" customHeight="1" spans="2:28">
      <c r="B761" s="329" t="s">
        <v>1519</v>
      </c>
      <c r="C761" s="316">
        <v>301535009</v>
      </c>
      <c r="D761" s="316" t="s">
        <v>1520</v>
      </c>
      <c r="E761" s="316">
        <v>16741725451</v>
      </c>
      <c r="F761" s="316" t="s">
        <v>27</v>
      </c>
      <c r="G761" s="316">
        <v>1000</v>
      </c>
      <c r="H761" s="316">
        <v>18327671812</v>
      </c>
      <c r="I761" s="316" t="s">
        <v>247</v>
      </c>
      <c r="J761" s="364" t="s">
        <v>103</v>
      </c>
      <c r="K761" s="330" t="s">
        <v>298</v>
      </c>
      <c r="L761" s="329" t="s">
        <v>1519</v>
      </c>
      <c r="M761" s="360">
        <v>43908</v>
      </c>
      <c r="N761" s="363">
        <v>9934.52</v>
      </c>
      <c r="O761" s="363">
        <v>299</v>
      </c>
      <c r="P761" s="363"/>
      <c r="Q761" s="332" t="s">
        <v>31</v>
      </c>
      <c r="R761" s="333">
        <v>43900</v>
      </c>
      <c r="S761" s="8" t="s">
        <v>1521</v>
      </c>
      <c r="T761" s="6"/>
      <c r="U761" s="6"/>
      <c r="V761" s="6"/>
      <c r="W761" s="6"/>
      <c r="X761" s="6"/>
      <c r="Y761" s="6"/>
      <c r="Z761" s="6"/>
      <c r="AA761" s="6"/>
      <c r="AB761" s="6"/>
    </row>
    <row r="762" ht="18" customHeight="1" spans="2:28">
      <c r="B762" s="328" t="s">
        <v>1522</v>
      </c>
      <c r="C762" s="316">
        <v>622509730</v>
      </c>
      <c r="D762" s="316" t="s">
        <v>1523</v>
      </c>
      <c r="E762" s="316">
        <v>16741725636</v>
      </c>
      <c r="F762" s="316" t="s">
        <v>27</v>
      </c>
      <c r="G762" s="316">
        <v>1000</v>
      </c>
      <c r="H762" s="316">
        <v>18771678907</v>
      </c>
      <c r="I762" s="316" t="s">
        <v>409</v>
      </c>
      <c r="J762" s="362" t="s">
        <v>29</v>
      </c>
      <c r="K762" s="330" t="s">
        <v>410</v>
      </c>
      <c r="L762" s="328" t="s">
        <v>1522</v>
      </c>
      <c r="M762" s="360">
        <v>43908</v>
      </c>
      <c r="N762" s="363">
        <v>17867.8</v>
      </c>
      <c r="O762" s="363">
        <v>499</v>
      </c>
      <c r="P762" s="363"/>
      <c r="Q762" s="361" t="s">
        <v>31</v>
      </c>
      <c r="R762" s="360">
        <v>43902</v>
      </c>
      <c r="S762" s="8" t="s">
        <v>1524</v>
      </c>
      <c r="T762" s="6"/>
      <c r="U762" s="6"/>
      <c r="V762" s="6"/>
      <c r="W762" s="6"/>
      <c r="X762" s="6"/>
      <c r="Y762" s="6"/>
      <c r="Z762" s="6"/>
      <c r="AA762" s="6"/>
      <c r="AB762" s="6"/>
    </row>
    <row r="763" s="1" customFormat="1" ht="18" customHeight="1" spans="2:28">
      <c r="B763" s="328" t="s">
        <v>1525</v>
      </c>
      <c r="C763" s="316">
        <v>156500485</v>
      </c>
      <c r="D763" s="316" t="s">
        <v>1526</v>
      </c>
      <c r="E763" s="316">
        <v>16741725473</v>
      </c>
      <c r="F763" s="316" t="s">
        <v>27</v>
      </c>
      <c r="G763" s="316">
        <v>1000</v>
      </c>
      <c r="H763" s="316">
        <v>13545472582</v>
      </c>
      <c r="I763" s="316" t="s">
        <v>370</v>
      </c>
      <c r="J763" s="359" t="s">
        <v>285</v>
      </c>
      <c r="K763" s="330" t="s">
        <v>371</v>
      </c>
      <c r="L763" s="328" t="s">
        <v>1525</v>
      </c>
      <c r="M763" s="360">
        <v>43909</v>
      </c>
      <c r="N763" s="363">
        <v>10451.36</v>
      </c>
      <c r="O763" s="368">
        <v>999</v>
      </c>
      <c r="P763" s="368"/>
      <c r="Q763" s="332" t="s">
        <v>31</v>
      </c>
      <c r="R763" s="333">
        <v>43902</v>
      </c>
      <c r="S763" s="87" t="s">
        <v>435</v>
      </c>
      <c r="T763" s="6"/>
      <c r="U763" s="6"/>
      <c r="V763" s="6"/>
      <c r="W763" s="6"/>
      <c r="X763" s="6"/>
      <c r="Y763" s="6"/>
      <c r="Z763" s="6"/>
      <c r="AA763" s="6"/>
      <c r="AB763" s="2"/>
    </row>
    <row r="764" ht="18" customHeight="1" spans="2:28">
      <c r="B764" s="329" t="s">
        <v>1527</v>
      </c>
      <c r="C764" s="330">
        <v>855885776</v>
      </c>
      <c r="D764" s="330" t="s">
        <v>1528</v>
      </c>
      <c r="E764" s="316">
        <v>17102786718</v>
      </c>
      <c r="F764" s="316" t="s">
        <v>27</v>
      </c>
      <c r="G764" s="316">
        <v>1000</v>
      </c>
      <c r="H764" s="316">
        <v>13545435217</v>
      </c>
      <c r="I764" s="316" t="s">
        <v>284</v>
      </c>
      <c r="J764" s="359" t="s">
        <v>285</v>
      </c>
      <c r="K764" s="330" t="s">
        <v>286</v>
      </c>
      <c r="L764" s="329" t="s">
        <v>1527</v>
      </c>
      <c r="M764" s="360">
        <v>43909</v>
      </c>
      <c r="N764" s="363">
        <v>5064.42</v>
      </c>
      <c r="O764" s="367">
        <v>999</v>
      </c>
      <c r="P764" s="367"/>
      <c r="Q764" s="332" t="s">
        <v>31</v>
      </c>
      <c r="R764" s="333">
        <v>43900</v>
      </c>
      <c r="S764" s="87" t="s">
        <v>522</v>
      </c>
      <c r="T764" s="1"/>
      <c r="U764" s="1"/>
      <c r="V764" s="6"/>
      <c r="W764" s="6"/>
      <c r="X764" s="6"/>
      <c r="Y764" s="6"/>
      <c r="Z764" s="6"/>
      <c r="AA764" s="6"/>
      <c r="AB764" s="2"/>
    </row>
    <row r="765" ht="18" customHeight="1" spans="2:28">
      <c r="B765" s="328" t="s">
        <v>1529</v>
      </c>
      <c r="C765" s="316">
        <v>896875239</v>
      </c>
      <c r="D765" s="316" t="s">
        <v>1530</v>
      </c>
      <c r="E765" s="316">
        <v>17038923644</v>
      </c>
      <c r="F765" s="316" t="s">
        <v>27</v>
      </c>
      <c r="G765" s="316">
        <v>1000</v>
      </c>
      <c r="H765" s="316">
        <v>13545471531</v>
      </c>
      <c r="I765" s="316" t="s">
        <v>293</v>
      </c>
      <c r="J765" s="369" t="s">
        <v>294</v>
      </c>
      <c r="K765" s="330" t="s">
        <v>295</v>
      </c>
      <c r="L765" s="328" t="s">
        <v>1529</v>
      </c>
      <c r="M765" s="360">
        <v>43909</v>
      </c>
      <c r="N765" s="363">
        <v>5062.86</v>
      </c>
      <c r="O765" s="368">
        <v>999</v>
      </c>
      <c r="P765" s="368"/>
      <c r="Q765" s="332" t="s">
        <v>31</v>
      </c>
      <c r="R765" s="333">
        <v>43902</v>
      </c>
      <c r="S765" s="8" t="s">
        <v>571</v>
      </c>
      <c r="T765" s="6"/>
      <c r="U765" s="6"/>
      <c r="V765" s="6"/>
      <c r="W765" s="6"/>
      <c r="X765" s="6"/>
      <c r="Y765" s="6"/>
      <c r="Z765" s="6"/>
      <c r="AA765" s="6"/>
      <c r="AB765" s="2"/>
    </row>
    <row r="766" ht="18" customHeight="1" spans="2:28">
      <c r="B766" s="329" t="s">
        <v>1531</v>
      </c>
      <c r="C766" s="316">
        <v>110885252</v>
      </c>
      <c r="D766" s="316" t="s">
        <v>1532</v>
      </c>
      <c r="E766" s="316">
        <v>17192711008</v>
      </c>
      <c r="F766" s="316" t="s">
        <v>27</v>
      </c>
      <c r="G766" s="316">
        <v>1000</v>
      </c>
      <c r="H766" s="316">
        <v>13545476959</v>
      </c>
      <c r="I766" s="316" t="s">
        <v>265</v>
      </c>
      <c r="J766" s="364" t="s">
        <v>103</v>
      </c>
      <c r="K766" s="330" t="s">
        <v>266</v>
      </c>
      <c r="L766" s="329" t="s">
        <v>1531</v>
      </c>
      <c r="M766" s="360">
        <v>43909</v>
      </c>
      <c r="N766" s="363">
        <v>5067.25</v>
      </c>
      <c r="O766" s="363">
        <v>299</v>
      </c>
      <c r="P766" s="363"/>
      <c r="Q766" s="332" t="s">
        <v>31</v>
      </c>
      <c r="R766" s="333">
        <v>43910</v>
      </c>
      <c r="S766" s="127" t="s">
        <v>290</v>
      </c>
      <c r="T766" s="6"/>
      <c r="U766" s="6"/>
      <c r="V766" s="6"/>
      <c r="W766" s="6"/>
      <c r="X766" s="6"/>
      <c r="Y766" s="6"/>
      <c r="Z766" s="6"/>
      <c r="AA766" s="6"/>
      <c r="AB766" s="2"/>
    </row>
    <row r="767" ht="18" customHeight="1" spans="2:28">
      <c r="B767" s="329" t="s">
        <v>1534</v>
      </c>
      <c r="C767" s="316">
        <v>816014088</v>
      </c>
      <c r="D767" s="316" t="s">
        <v>1535</v>
      </c>
      <c r="E767" s="316">
        <v>17187465335</v>
      </c>
      <c r="F767" s="316" t="s">
        <v>27</v>
      </c>
      <c r="G767" s="316">
        <v>1000</v>
      </c>
      <c r="H767" s="316">
        <v>18771691121</v>
      </c>
      <c r="I767" s="316" t="s">
        <v>258</v>
      </c>
      <c r="J767" s="364" t="s">
        <v>103</v>
      </c>
      <c r="K767" s="330" t="s">
        <v>259</v>
      </c>
      <c r="L767" s="329" t="s">
        <v>1534</v>
      </c>
      <c r="M767" s="360">
        <v>43909</v>
      </c>
      <c r="N767" s="363">
        <v>5069.52</v>
      </c>
      <c r="O767" s="361">
        <v>499</v>
      </c>
      <c r="P767" s="361"/>
      <c r="Q767" s="332" t="s">
        <v>31</v>
      </c>
      <c r="R767" s="333">
        <v>43900</v>
      </c>
      <c r="S767" s="127" t="s">
        <v>290</v>
      </c>
      <c r="T767" s="6"/>
      <c r="U767" s="6"/>
      <c r="V767" s="6"/>
      <c r="W767" s="6"/>
      <c r="X767" s="6"/>
      <c r="Y767" s="6"/>
      <c r="Z767" s="6"/>
      <c r="AA767" s="6"/>
      <c r="AB767" s="2"/>
    </row>
    <row r="768" ht="18" customHeight="1" spans="2:28">
      <c r="B768" s="328" t="s">
        <v>1536</v>
      </c>
      <c r="C768" s="316">
        <v>813018183</v>
      </c>
      <c r="D768" s="316" t="s">
        <v>1537</v>
      </c>
      <c r="E768" s="316">
        <v>16741725498</v>
      </c>
      <c r="F768" s="316" t="s">
        <v>27</v>
      </c>
      <c r="G768" s="316">
        <v>1000</v>
      </c>
      <c r="H768" s="316">
        <v>13545472582</v>
      </c>
      <c r="I768" s="316" t="s">
        <v>370</v>
      </c>
      <c r="J768" s="359" t="s">
        <v>285</v>
      </c>
      <c r="K768" s="330" t="s">
        <v>371</v>
      </c>
      <c r="L768" s="328" t="s">
        <v>1536</v>
      </c>
      <c r="M768" s="360">
        <v>43910</v>
      </c>
      <c r="N768" s="363">
        <v>0</v>
      </c>
      <c r="O768" s="370">
        <v>999</v>
      </c>
      <c r="P768" s="370"/>
      <c r="Q768" s="332" t="s">
        <v>31</v>
      </c>
      <c r="R768" s="333">
        <v>43902</v>
      </c>
      <c r="S768" s="8" t="s">
        <v>1538</v>
      </c>
      <c r="T768" s="6"/>
      <c r="U768" s="6"/>
      <c r="V768" s="6"/>
      <c r="W768" s="6"/>
      <c r="X768" s="6"/>
      <c r="Y768" s="6"/>
      <c r="Z768" s="6"/>
      <c r="AA768" s="6"/>
      <c r="AB768" s="2"/>
    </row>
    <row r="769" ht="18" customHeight="1" spans="2:28">
      <c r="B769" s="329" t="s">
        <v>1539</v>
      </c>
      <c r="C769" s="316">
        <v>701185421</v>
      </c>
      <c r="D769" s="316" t="s">
        <v>1540</v>
      </c>
      <c r="E769" s="316">
        <v>16572201269</v>
      </c>
      <c r="F769" s="316" t="s">
        <v>27</v>
      </c>
      <c r="G769" s="316">
        <v>1000</v>
      </c>
      <c r="H769" s="316">
        <v>17720254512</v>
      </c>
      <c r="I769" s="316" t="s">
        <v>253</v>
      </c>
      <c r="J769" s="369" t="s">
        <v>294</v>
      </c>
      <c r="K769" s="330" t="s">
        <v>254</v>
      </c>
      <c r="L769" s="329" t="s">
        <v>1539</v>
      </c>
      <c r="M769" s="360">
        <v>43910</v>
      </c>
      <c r="N769" s="363">
        <v>0</v>
      </c>
      <c r="O769" s="367">
        <v>1999</v>
      </c>
      <c r="P769" s="367"/>
      <c r="Q769" s="332" t="s">
        <v>31</v>
      </c>
      <c r="R769" s="333">
        <v>43902</v>
      </c>
      <c r="S769" s="8" t="s">
        <v>1541</v>
      </c>
      <c r="T769" s="6"/>
      <c r="U769" s="6"/>
      <c r="V769" s="6"/>
      <c r="W769" s="6"/>
      <c r="X769" s="6"/>
      <c r="Y769" s="6"/>
      <c r="Z769" s="6"/>
      <c r="AA769" s="6"/>
      <c r="AB769" s="2"/>
    </row>
    <row r="770" ht="18" customHeight="1" spans="2:28">
      <c r="B770" s="329" t="s">
        <v>1542</v>
      </c>
      <c r="C770" s="316">
        <v>728890466</v>
      </c>
      <c r="D770" s="316" t="s">
        <v>1543</v>
      </c>
      <c r="E770" s="316">
        <v>17187467699</v>
      </c>
      <c r="F770" s="316" t="s">
        <v>27</v>
      </c>
      <c r="G770" s="316">
        <v>1000</v>
      </c>
      <c r="H770" s="316">
        <v>18771691121</v>
      </c>
      <c r="I770" s="316" t="s">
        <v>258</v>
      </c>
      <c r="J770" s="364" t="s">
        <v>103</v>
      </c>
      <c r="K770" s="330" t="s">
        <v>259</v>
      </c>
      <c r="L770" s="329" t="s">
        <v>1542</v>
      </c>
      <c r="M770" s="360">
        <v>43910</v>
      </c>
      <c r="N770" s="363">
        <v>4965.97</v>
      </c>
      <c r="O770" s="361">
        <v>299</v>
      </c>
      <c r="P770" s="361"/>
      <c r="Q770" s="332" t="s">
        <v>31</v>
      </c>
      <c r="R770" s="333">
        <v>43900</v>
      </c>
      <c r="S770" s="127" t="s">
        <v>1544</v>
      </c>
      <c r="T770" s="6"/>
      <c r="U770" s="6"/>
      <c r="V770" s="6"/>
      <c r="W770" s="6"/>
      <c r="X770" s="6"/>
      <c r="Y770" s="6"/>
      <c r="Z770" s="6"/>
      <c r="AA770" s="6"/>
      <c r="AB770" s="2"/>
    </row>
    <row r="771" ht="18" customHeight="1" spans="2:28">
      <c r="B771" s="329" t="s">
        <v>1545</v>
      </c>
      <c r="C771" s="316">
        <v>954209920</v>
      </c>
      <c r="D771" s="316" t="s">
        <v>1546</v>
      </c>
      <c r="E771" s="316">
        <v>17192712274</v>
      </c>
      <c r="F771" s="316" t="s">
        <v>27</v>
      </c>
      <c r="G771" s="316">
        <v>1000</v>
      </c>
      <c r="H771" s="316">
        <v>17720254512</v>
      </c>
      <c r="I771" s="316" t="s">
        <v>253</v>
      </c>
      <c r="J771" s="369" t="s">
        <v>294</v>
      </c>
      <c r="K771" s="330" t="s">
        <v>254</v>
      </c>
      <c r="L771" s="329" t="s">
        <v>1545</v>
      </c>
      <c r="M771" s="360">
        <v>43910</v>
      </c>
      <c r="N771" s="363">
        <v>5261.79</v>
      </c>
      <c r="O771" s="363">
        <v>499</v>
      </c>
      <c r="P771" s="363"/>
      <c r="Q771" s="332" t="s">
        <v>31</v>
      </c>
      <c r="R771" s="360">
        <v>43910</v>
      </c>
      <c r="S771" s="87" t="s">
        <v>1547</v>
      </c>
      <c r="T771" s="6"/>
      <c r="U771" s="6"/>
      <c r="V771" s="44"/>
      <c r="W771" s="44"/>
      <c r="X771" s="87"/>
      <c r="Y771" s="2"/>
      <c r="Z771" s="2"/>
      <c r="AA771" s="311"/>
      <c r="AB771" s="2"/>
    </row>
    <row r="772" ht="18" customHeight="1" spans="2:28">
      <c r="B772" s="329" t="s">
        <v>1548</v>
      </c>
      <c r="C772" s="316">
        <v>366586487</v>
      </c>
      <c r="D772" s="316" t="s">
        <v>1549</v>
      </c>
      <c r="E772" s="316">
        <v>17192712146</v>
      </c>
      <c r="F772" s="316" t="s">
        <v>27</v>
      </c>
      <c r="G772" s="316">
        <v>1000</v>
      </c>
      <c r="H772" s="316">
        <v>17720254512</v>
      </c>
      <c r="I772" s="316" t="s">
        <v>253</v>
      </c>
      <c r="J772" s="369" t="s">
        <v>294</v>
      </c>
      <c r="K772" s="330" t="s">
        <v>254</v>
      </c>
      <c r="L772" s="329" t="s">
        <v>1548</v>
      </c>
      <c r="M772" s="360">
        <v>43910</v>
      </c>
      <c r="N772" s="363">
        <v>5262.25</v>
      </c>
      <c r="O772" s="363">
        <v>299</v>
      </c>
      <c r="P772" s="363"/>
      <c r="Q772" s="332" t="s">
        <v>31</v>
      </c>
      <c r="R772" s="360">
        <v>43910</v>
      </c>
      <c r="S772" s="87" t="s">
        <v>1841</v>
      </c>
      <c r="T772" s="6"/>
      <c r="U772" s="6"/>
      <c r="V772" s="44"/>
      <c r="W772" s="44"/>
      <c r="X772" s="87"/>
      <c r="Y772" s="2"/>
      <c r="Z772" s="2"/>
      <c r="AA772" s="311"/>
      <c r="AB772" s="87"/>
    </row>
    <row r="773" ht="18" customHeight="1" spans="2:28">
      <c r="B773" s="315" t="s">
        <v>1551</v>
      </c>
      <c r="C773" s="316">
        <v>137250416</v>
      </c>
      <c r="D773" s="316" t="s">
        <v>1552</v>
      </c>
      <c r="E773" s="316">
        <v>17136314979</v>
      </c>
      <c r="F773" s="316" t="s">
        <v>27</v>
      </c>
      <c r="G773" s="317">
        <v>1000</v>
      </c>
      <c r="H773" s="317">
        <v>18771691121</v>
      </c>
      <c r="I773" s="316" t="s">
        <v>258</v>
      </c>
      <c r="J773" s="336" t="s">
        <v>103</v>
      </c>
      <c r="K773" s="332" t="s">
        <v>259</v>
      </c>
      <c r="L773" s="315" t="s">
        <v>1551</v>
      </c>
      <c r="M773" s="360">
        <v>43912</v>
      </c>
      <c r="N773" s="381">
        <v>0</v>
      </c>
      <c r="O773" s="382">
        <v>1198</v>
      </c>
      <c r="P773" s="334"/>
      <c r="Q773" s="332" t="s">
        <v>31</v>
      </c>
      <c r="R773" s="333">
        <v>43900</v>
      </c>
      <c r="S773" s="8" t="s">
        <v>1553</v>
      </c>
      <c r="T773" s="6"/>
      <c r="U773" s="6"/>
      <c r="V773" s="2"/>
      <c r="W773" s="44"/>
      <c r="X773" s="283"/>
      <c r="Y773" s="44"/>
      <c r="Z773" s="44"/>
      <c r="AA773" s="84"/>
      <c r="AB773" s="87"/>
    </row>
    <row r="774" ht="18" customHeight="1" spans="2:27">
      <c r="B774" s="329" t="s">
        <v>1554</v>
      </c>
      <c r="C774" s="330" t="s">
        <v>1555</v>
      </c>
      <c r="D774" s="330" t="s">
        <v>1556</v>
      </c>
      <c r="E774" s="316">
        <v>16741725250</v>
      </c>
      <c r="F774" s="316" t="s">
        <v>27</v>
      </c>
      <c r="G774" s="316">
        <v>1000</v>
      </c>
      <c r="H774" s="316">
        <v>13545445297</v>
      </c>
      <c r="I774" s="316" t="s">
        <v>313</v>
      </c>
      <c r="J774" s="359" t="s">
        <v>285</v>
      </c>
      <c r="K774" s="330" t="s">
        <v>314</v>
      </c>
      <c r="L774" s="329" t="s">
        <v>1554</v>
      </c>
      <c r="M774" s="360">
        <v>43912</v>
      </c>
      <c r="N774" s="363">
        <v>5958.24</v>
      </c>
      <c r="O774" s="367">
        <v>199</v>
      </c>
      <c r="P774" s="367"/>
      <c r="Q774" s="332" t="s">
        <v>31</v>
      </c>
      <c r="R774" s="333">
        <v>43902</v>
      </c>
      <c r="S774" s="87" t="s">
        <v>1557</v>
      </c>
      <c r="T774" s="6"/>
      <c r="U774" s="6"/>
      <c r="V774" s="2"/>
      <c r="W774" s="44"/>
      <c r="X774" s="283"/>
      <c r="Y774" s="44"/>
      <c r="Z774" s="44"/>
      <c r="AA774" s="84"/>
    </row>
    <row r="775" s="2" customFormat="1" ht="18" customHeight="1" spans="1:28">
      <c r="A775" s="1"/>
      <c r="B775" s="329" t="s">
        <v>1558</v>
      </c>
      <c r="C775" s="316">
        <v>434198741</v>
      </c>
      <c r="D775" s="316" t="s">
        <v>1559</v>
      </c>
      <c r="E775" s="316">
        <v>17136314965</v>
      </c>
      <c r="F775" s="316" t="s">
        <v>27</v>
      </c>
      <c r="G775" s="316">
        <v>1000</v>
      </c>
      <c r="H775" s="316">
        <v>18771691121</v>
      </c>
      <c r="I775" s="316" t="s">
        <v>258</v>
      </c>
      <c r="J775" s="364" t="s">
        <v>103</v>
      </c>
      <c r="K775" s="330" t="s">
        <v>259</v>
      </c>
      <c r="L775" s="329" t="s">
        <v>1558</v>
      </c>
      <c r="M775" s="360">
        <v>43914</v>
      </c>
      <c r="N775" s="363">
        <v>4864.94</v>
      </c>
      <c r="O775" s="361">
        <v>499</v>
      </c>
      <c r="P775" s="361"/>
      <c r="Q775" s="332" t="s">
        <v>31</v>
      </c>
      <c r="R775" s="333">
        <v>43900</v>
      </c>
      <c r="S775" s="8" t="s">
        <v>260</v>
      </c>
      <c r="T775" s="6"/>
      <c r="U775" s="6"/>
      <c r="V775" s="4"/>
      <c r="W775" s="4"/>
      <c r="X775" s="9"/>
      <c r="Y775" s="4"/>
      <c r="Z775" s="4"/>
      <c r="AA775" s="10"/>
      <c r="AB775" s="87"/>
    </row>
    <row r="776" s="2" customFormat="1" ht="18" customHeight="1" spans="1:28">
      <c r="A776" s="1"/>
      <c r="B776" s="329" t="s">
        <v>729</v>
      </c>
      <c r="C776" s="316">
        <v>320186493</v>
      </c>
      <c r="D776" s="316" t="s">
        <v>730</v>
      </c>
      <c r="E776" s="316">
        <v>17192714517</v>
      </c>
      <c r="F776" s="316" t="s">
        <v>27</v>
      </c>
      <c r="G776" s="316">
        <v>1000</v>
      </c>
      <c r="H776" s="316">
        <v>18872118075</v>
      </c>
      <c r="I776" s="316" t="s">
        <v>389</v>
      </c>
      <c r="J776" s="364" t="s">
        <v>170</v>
      </c>
      <c r="K776" s="330" t="s">
        <v>390</v>
      </c>
      <c r="L776" s="329" t="s">
        <v>729</v>
      </c>
      <c r="M776" s="360">
        <v>43925</v>
      </c>
      <c r="N776" s="363">
        <v>0</v>
      </c>
      <c r="O776" s="361">
        <v>1499</v>
      </c>
      <c r="P776" s="361"/>
      <c r="Q776" s="332" t="s">
        <v>31</v>
      </c>
      <c r="R776" s="333">
        <v>43920</v>
      </c>
      <c r="S776" s="129" t="s">
        <v>1842</v>
      </c>
      <c r="T776" s="6"/>
      <c r="U776" s="6"/>
      <c r="V776" s="284"/>
      <c r="W776" s="44"/>
      <c r="X776" s="283"/>
      <c r="Y776" s="44"/>
      <c r="Z776" s="44"/>
      <c r="AA776" s="84"/>
      <c r="AB776" s="11"/>
    </row>
    <row r="777" s="2" customFormat="1" ht="18" customHeight="1" spans="1:28">
      <c r="A777" s="1"/>
      <c r="B777" s="329" t="s">
        <v>890</v>
      </c>
      <c r="C777" s="316">
        <v>159471637</v>
      </c>
      <c r="D777" s="316" t="s">
        <v>891</v>
      </c>
      <c r="E777" s="316">
        <v>17192715420</v>
      </c>
      <c r="F777" s="316" t="s">
        <v>27</v>
      </c>
      <c r="G777" s="316">
        <v>1000</v>
      </c>
      <c r="H777" s="316">
        <v>18672882330</v>
      </c>
      <c r="I777" s="316" t="s">
        <v>361</v>
      </c>
      <c r="J777" s="364" t="s">
        <v>109</v>
      </c>
      <c r="K777" s="330" t="s">
        <v>362</v>
      </c>
      <c r="L777" s="329" t="s">
        <v>890</v>
      </c>
      <c r="M777" s="360">
        <v>43925</v>
      </c>
      <c r="N777" s="363">
        <v>5061.81</v>
      </c>
      <c r="O777" s="361">
        <v>1999</v>
      </c>
      <c r="P777" s="361"/>
      <c r="Q777" s="332" t="s">
        <v>31</v>
      </c>
      <c r="R777" s="333">
        <v>43913</v>
      </c>
      <c r="S777" s="8" t="s">
        <v>883</v>
      </c>
      <c r="T777" s="6"/>
      <c r="U777" s="6"/>
      <c r="V777" s="4"/>
      <c r="W777" s="4"/>
      <c r="X777" s="9"/>
      <c r="Y777" s="4"/>
      <c r="Z777" s="4"/>
      <c r="AA777" s="10"/>
      <c r="AB777" s="87"/>
    </row>
    <row r="778" s="2" customFormat="1" ht="18" customHeight="1" spans="1:28">
      <c r="A778" s="1"/>
      <c r="B778" s="329" t="s">
        <v>494</v>
      </c>
      <c r="C778" s="316">
        <v>649534430</v>
      </c>
      <c r="D778" s="316" t="s">
        <v>495</v>
      </c>
      <c r="E778" s="316">
        <v>16572875404</v>
      </c>
      <c r="F778" s="316" t="s">
        <v>27</v>
      </c>
      <c r="G778" s="316">
        <v>1000</v>
      </c>
      <c r="H778" s="316">
        <v>17520439418</v>
      </c>
      <c r="I778" s="316" t="s">
        <v>377</v>
      </c>
      <c r="J778" s="364" t="s">
        <v>285</v>
      </c>
      <c r="K778" s="330" t="s">
        <v>378</v>
      </c>
      <c r="L778" s="329" t="s">
        <v>494</v>
      </c>
      <c r="M778" s="360">
        <v>43925</v>
      </c>
      <c r="N778" s="363">
        <v>5064.21</v>
      </c>
      <c r="O778" s="361">
        <v>2999</v>
      </c>
      <c r="P778" s="361"/>
      <c r="Q778" s="332" t="s">
        <v>31</v>
      </c>
      <c r="R778" s="333">
        <v>43902</v>
      </c>
      <c r="S778" s="8" t="s">
        <v>435</v>
      </c>
      <c r="T778" s="6"/>
      <c r="U778" s="6"/>
      <c r="V778" s="284"/>
      <c r="W778" s="44"/>
      <c r="X778" s="283"/>
      <c r="Y778" s="44"/>
      <c r="Z778" s="44"/>
      <c r="AA778" s="84"/>
      <c r="AB778" s="87"/>
    </row>
    <row r="779" s="2" customFormat="1" ht="18" customHeight="1" spans="1:28">
      <c r="A779" s="1"/>
      <c r="B779" s="329" t="s">
        <v>387</v>
      </c>
      <c r="C779" s="316">
        <v>794541017</v>
      </c>
      <c r="D779" s="316" t="s">
        <v>388</v>
      </c>
      <c r="E779" s="316">
        <v>17192714363</v>
      </c>
      <c r="F779" s="316" t="s">
        <v>27</v>
      </c>
      <c r="G779" s="316">
        <v>1000</v>
      </c>
      <c r="H779" s="316">
        <v>18872118075</v>
      </c>
      <c r="I779" s="316" t="s">
        <v>389</v>
      </c>
      <c r="J779" s="364" t="s">
        <v>170</v>
      </c>
      <c r="K779" s="330" t="s">
        <v>390</v>
      </c>
      <c r="L779" s="329" t="s">
        <v>387</v>
      </c>
      <c r="M779" s="360">
        <v>43925</v>
      </c>
      <c r="N779" s="363">
        <v>10028.11</v>
      </c>
      <c r="O779" s="361">
        <v>1499</v>
      </c>
      <c r="P779" s="361"/>
      <c r="Q779" s="332" t="s">
        <v>31</v>
      </c>
      <c r="R779" s="333">
        <v>43921</v>
      </c>
      <c r="S779" s="8" t="s">
        <v>354</v>
      </c>
      <c r="T779" s="6"/>
      <c r="U779" s="6"/>
      <c r="V779" s="284"/>
      <c r="W779" s="44"/>
      <c r="X779" s="283"/>
      <c r="Y779" s="44"/>
      <c r="Z779" s="44"/>
      <c r="AA779" s="84"/>
      <c r="AB779" s="11"/>
    </row>
    <row r="780" s="2" customFormat="1" ht="18" customHeight="1" spans="1:28">
      <c r="A780" s="1"/>
      <c r="B780" s="329" t="s">
        <v>1409</v>
      </c>
      <c r="C780" s="316">
        <v>284627321</v>
      </c>
      <c r="D780" s="316" t="s">
        <v>1410</v>
      </c>
      <c r="E780" s="316">
        <v>17136866609</v>
      </c>
      <c r="F780" s="316" t="s">
        <v>107</v>
      </c>
      <c r="G780" s="316">
        <v>1000</v>
      </c>
      <c r="H780" s="316">
        <v>13422075559</v>
      </c>
      <c r="I780" s="316" t="s">
        <v>567</v>
      </c>
      <c r="J780" s="364" t="s">
        <v>29</v>
      </c>
      <c r="K780" s="330" t="s">
        <v>568</v>
      </c>
      <c r="L780" s="329" t="s">
        <v>1409</v>
      </c>
      <c r="M780" s="360">
        <v>43925</v>
      </c>
      <c r="N780" s="363">
        <v>0.72</v>
      </c>
      <c r="O780" s="361">
        <v>2999</v>
      </c>
      <c r="P780" s="361"/>
      <c r="Q780" s="332" t="s">
        <v>31</v>
      </c>
      <c r="R780" s="333">
        <v>43913</v>
      </c>
      <c r="S780" s="8"/>
      <c r="T780" s="6"/>
      <c r="U780" s="6"/>
      <c r="V780" s="4"/>
      <c r="W780" s="4"/>
      <c r="X780" s="9"/>
      <c r="Y780" s="4"/>
      <c r="Z780" s="4"/>
      <c r="AA780" s="10"/>
      <c r="AB780" s="11"/>
    </row>
    <row r="781" s="2" customFormat="1" ht="18" customHeight="1" spans="1:28">
      <c r="A781" s="1"/>
      <c r="B781" s="329" t="s">
        <v>1404</v>
      </c>
      <c r="C781" s="316">
        <v>380651357</v>
      </c>
      <c r="D781" s="316" t="s">
        <v>1405</v>
      </c>
      <c r="E781" s="316">
        <v>17136866796</v>
      </c>
      <c r="F781" s="316" t="s">
        <v>107</v>
      </c>
      <c r="G781" s="316">
        <v>1000</v>
      </c>
      <c r="H781" s="316">
        <v>13632223538</v>
      </c>
      <c r="I781" s="316" t="s">
        <v>567</v>
      </c>
      <c r="J781" s="364" t="s">
        <v>367</v>
      </c>
      <c r="K781" s="330" t="s">
        <v>568</v>
      </c>
      <c r="L781" s="329" t="s">
        <v>1404</v>
      </c>
      <c r="M781" s="360">
        <v>43925</v>
      </c>
      <c r="N781" s="363">
        <v>9826.34</v>
      </c>
      <c r="O781" s="361">
        <v>2999</v>
      </c>
      <c r="P781" s="361"/>
      <c r="Q781" s="332" t="s">
        <v>31</v>
      </c>
      <c r="R781" s="333">
        <v>43913</v>
      </c>
      <c r="S781" s="8" t="s">
        <v>1406</v>
      </c>
      <c r="T781" s="6"/>
      <c r="U781" s="6"/>
      <c r="V781" s="4"/>
      <c r="W781" s="4"/>
      <c r="X781" s="9"/>
      <c r="Y781" s="4"/>
      <c r="Z781" s="4"/>
      <c r="AA781" s="10"/>
      <c r="AB781" s="11"/>
    </row>
    <row r="782" s="2" customFormat="1" ht="18" customHeight="1" spans="1:28">
      <c r="A782" s="1"/>
      <c r="B782" s="329" t="s">
        <v>375</v>
      </c>
      <c r="C782" s="316">
        <v>860213570</v>
      </c>
      <c r="D782" s="316" t="s">
        <v>376</v>
      </c>
      <c r="E782" s="316">
        <v>16572875401</v>
      </c>
      <c r="F782" s="316" t="s">
        <v>27</v>
      </c>
      <c r="G782" s="316">
        <v>1000</v>
      </c>
      <c r="H782" s="316">
        <v>17520439418</v>
      </c>
      <c r="I782" s="316" t="s">
        <v>377</v>
      </c>
      <c r="J782" s="364" t="s">
        <v>285</v>
      </c>
      <c r="K782" s="330" t="s">
        <v>378</v>
      </c>
      <c r="L782" s="329" t="s">
        <v>375</v>
      </c>
      <c r="M782" s="360">
        <v>43919</v>
      </c>
      <c r="N782" s="363">
        <v>4961.94</v>
      </c>
      <c r="O782" s="361">
        <v>299</v>
      </c>
      <c r="P782" s="361"/>
      <c r="Q782" s="332" t="s">
        <v>31</v>
      </c>
      <c r="R782" s="333">
        <v>43902</v>
      </c>
      <c r="S782" s="8" t="s">
        <v>1904</v>
      </c>
      <c r="T782" s="6"/>
      <c r="U782" s="6"/>
      <c r="V782" s="4"/>
      <c r="W782" s="4"/>
      <c r="X782" s="9"/>
      <c r="Y782" s="4"/>
      <c r="Z782" s="4"/>
      <c r="AA782" s="10"/>
      <c r="AB782" s="11"/>
    </row>
    <row r="783" s="2" customFormat="1" ht="18" customHeight="1" spans="1:20">
      <c r="A783" s="1"/>
      <c r="B783" s="329"/>
      <c r="C783" s="316"/>
      <c r="D783" s="316"/>
      <c r="E783" s="316"/>
      <c r="F783" s="316"/>
      <c r="G783" s="316"/>
      <c r="H783" s="316"/>
      <c r="I783" s="316"/>
      <c r="J783" s="364"/>
      <c r="K783" s="330"/>
      <c r="L783" s="329"/>
      <c r="M783" s="360"/>
      <c r="N783" s="363"/>
      <c r="O783" s="361"/>
      <c r="P783" s="361"/>
      <c r="Q783" s="332"/>
      <c r="R783" s="333"/>
      <c r="S783" s="8"/>
      <c r="T783" s="6"/>
    </row>
    <row r="784" s="2" customFormat="1" ht="18" customHeight="1" spans="2:28">
      <c r="B784" s="272"/>
      <c r="J784" s="282"/>
      <c r="K784" s="22"/>
      <c r="L784" s="87"/>
      <c r="M784" s="44"/>
      <c r="N784" s="44"/>
      <c r="O784" s="44"/>
      <c r="P784" s="87"/>
      <c r="U784" s="44"/>
      <c r="V784" s="4"/>
      <c r="W784" s="4"/>
      <c r="X784" s="9"/>
      <c r="Y784" s="4"/>
      <c r="Z784" s="4"/>
      <c r="AA784" s="10"/>
      <c r="AB784" s="3"/>
    </row>
    <row r="785" s="2" customFormat="1" ht="18" customHeight="1" spans="2:28">
      <c r="B785" s="272"/>
      <c r="G785" s="376">
        <f>SUM(G666:G784)</f>
        <v>116000</v>
      </c>
      <c r="J785" s="282"/>
      <c r="K785" s="22"/>
      <c r="L785" s="87"/>
      <c r="M785" s="44"/>
      <c r="N785" s="284">
        <f>SUM(N666:N784)</f>
        <v>373773.26</v>
      </c>
      <c r="O785" s="44">
        <f>SUM(O666:O784)</f>
        <v>167780</v>
      </c>
      <c r="P785" s="44">
        <f>SUM(P666:P784)</f>
        <v>96431</v>
      </c>
      <c r="U785" s="44"/>
      <c r="V785" s="3"/>
      <c r="W785" s="3"/>
      <c r="X785" s="3"/>
      <c r="Y785" s="3"/>
      <c r="Z785" s="3"/>
      <c r="AA785" s="384"/>
      <c r="AB785" s="3"/>
    </row>
    <row r="786" s="2" customFormat="1" ht="18" customHeight="1" spans="2:28">
      <c r="B786" s="272"/>
      <c r="J786" s="282"/>
      <c r="K786" s="22"/>
      <c r="L786" s="87"/>
      <c r="M786" s="44"/>
      <c r="N786" s="44"/>
      <c r="O786" s="44"/>
      <c r="P786" s="44"/>
      <c r="Q786" s="44"/>
      <c r="R786" s="44"/>
      <c r="S786" s="44"/>
      <c r="T786" s="44"/>
      <c r="U786" s="44"/>
      <c r="V786" s="3"/>
      <c r="W786" s="3"/>
      <c r="X786" s="3"/>
      <c r="Y786" s="3"/>
      <c r="Z786" s="3"/>
      <c r="AA786" s="384"/>
      <c r="AB786" s="3"/>
    </row>
    <row r="787" s="2" customFormat="1" ht="18" customHeight="1" spans="2:28">
      <c r="B787" s="272"/>
      <c r="J787" s="282"/>
      <c r="K787" s="22"/>
      <c r="L787" s="87"/>
      <c r="M787" s="44"/>
      <c r="N787" s="44"/>
      <c r="O787" s="44"/>
      <c r="P787" s="44"/>
      <c r="Q787" s="44"/>
      <c r="R787" s="44"/>
      <c r="S787" s="44"/>
      <c r="T787" s="44"/>
      <c r="U787" s="44"/>
      <c r="V787" s="3"/>
      <c r="W787" s="3"/>
      <c r="X787" s="3"/>
      <c r="Y787" s="3"/>
      <c r="Z787" s="3"/>
      <c r="AA787" s="384"/>
      <c r="AB787" s="6"/>
    </row>
    <row r="788" s="2" customFormat="1" ht="18" customHeight="1" spans="2:28">
      <c r="B788" s="272"/>
      <c r="J788" s="282"/>
      <c r="K788" s="22"/>
      <c r="L788" s="87"/>
      <c r="M788" s="44"/>
      <c r="N788" s="44"/>
      <c r="O788" s="44"/>
      <c r="P788" s="44"/>
      <c r="Q788" s="44"/>
      <c r="R788" s="44"/>
      <c r="S788" s="44"/>
      <c r="T788" s="44"/>
      <c r="U788" s="4"/>
      <c r="V788" s="6"/>
      <c r="W788" s="6"/>
      <c r="X788" s="6"/>
      <c r="Y788" s="6"/>
      <c r="Z788" s="6"/>
      <c r="AA788" s="124"/>
      <c r="AB788" s="6"/>
    </row>
    <row r="789" ht="14.6" spans="1:28">
      <c r="A789" s="2"/>
      <c r="B789" s="272"/>
      <c r="C789" s="2"/>
      <c r="D789" s="2"/>
      <c r="E789" s="2"/>
      <c r="F789" s="2"/>
      <c r="G789" s="2"/>
      <c r="H789" s="2"/>
      <c r="I789" s="2"/>
      <c r="J789" s="282"/>
      <c r="K789" s="22"/>
      <c r="L789" s="87"/>
      <c r="M789" s="44"/>
      <c r="N789" s="44"/>
      <c r="O789" s="44"/>
      <c r="P789" s="44"/>
      <c r="Q789" s="44"/>
      <c r="R789" s="44"/>
      <c r="S789" s="44"/>
      <c r="T789" s="44"/>
      <c r="U789" s="44"/>
      <c r="V789" s="6"/>
      <c r="W789" s="6"/>
      <c r="X789" s="6"/>
      <c r="Y789" s="6"/>
      <c r="Z789" s="6"/>
      <c r="AA789" s="124"/>
      <c r="AB789" s="6"/>
    </row>
    <row r="790" s="2" customFormat="1" ht="18" customHeight="1" spans="1:28">
      <c r="A790" s="1"/>
      <c r="B790" s="5"/>
      <c r="C790" s="6"/>
      <c r="D790" s="6"/>
      <c r="E790" s="6"/>
      <c r="F790" s="6"/>
      <c r="G790" s="6"/>
      <c r="H790" s="6"/>
      <c r="I790" s="6"/>
      <c r="J790" s="6"/>
      <c r="K790" s="7"/>
      <c r="L790" s="8"/>
      <c r="M790" s="8"/>
      <c r="N790" s="8"/>
      <c r="O790" s="4"/>
      <c r="P790" s="4"/>
      <c r="Q790" s="4"/>
      <c r="R790" s="4"/>
      <c r="S790" s="4"/>
      <c r="T790" s="4"/>
      <c r="U790" s="4"/>
      <c r="V790" s="6"/>
      <c r="W790" s="6"/>
      <c r="X790" s="6"/>
      <c r="Y790" s="6"/>
      <c r="Z790" s="6"/>
      <c r="AA790" s="124"/>
      <c r="AB790" s="6"/>
    </row>
    <row r="791" ht="14.6" spans="1:28">
      <c r="A791" s="2"/>
      <c r="B791" s="272"/>
      <c r="C791" s="2"/>
      <c r="D791" s="2"/>
      <c r="E791" s="2"/>
      <c r="F791" s="2"/>
      <c r="G791" s="2"/>
      <c r="H791" s="2"/>
      <c r="I791" s="2"/>
      <c r="J791" s="282"/>
      <c r="K791" s="22"/>
      <c r="L791" s="87"/>
      <c r="M791" s="44"/>
      <c r="N791" s="44"/>
      <c r="O791" s="44"/>
      <c r="P791" s="44"/>
      <c r="Q791" s="44"/>
      <c r="R791" s="44"/>
      <c r="S791" s="44"/>
      <c r="T791" s="44"/>
      <c r="U791" s="44"/>
      <c r="V791" s="6"/>
      <c r="W791" s="6"/>
      <c r="X791" s="6"/>
      <c r="Y791" s="6"/>
      <c r="Z791" s="6"/>
      <c r="AA791" s="124"/>
      <c r="AB791" s="6"/>
    </row>
    <row r="792" s="2" customFormat="1" ht="18" customHeight="1" spans="1:28">
      <c r="A792" s="1"/>
      <c r="B792" s="5"/>
      <c r="C792" s="6"/>
      <c r="D792" s="6"/>
      <c r="E792" s="6"/>
      <c r="F792" s="6"/>
      <c r="G792" s="6"/>
      <c r="H792" s="6"/>
      <c r="I792" s="6"/>
      <c r="J792" s="6"/>
      <c r="K792" s="7"/>
      <c r="L792" s="8"/>
      <c r="M792" s="8"/>
      <c r="N792" s="8"/>
      <c r="O792" s="4"/>
      <c r="P792" s="4"/>
      <c r="Q792" s="4"/>
      <c r="R792" s="4"/>
      <c r="S792" s="4"/>
      <c r="T792" s="4"/>
      <c r="U792" s="44"/>
      <c r="V792" s="6"/>
      <c r="W792" s="6"/>
      <c r="X792" s="6"/>
      <c r="Y792" s="6"/>
      <c r="Z792" s="6"/>
      <c r="AA792" s="124"/>
      <c r="AB792" s="6"/>
    </row>
    <row r="793" s="2" customFormat="1" ht="18" customHeight="1" spans="2:28">
      <c r="B793" s="272"/>
      <c r="J793" s="282"/>
      <c r="K793" s="22"/>
      <c r="L793" s="87"/>
      <c r="M793" s="44"/>
      <c r="N793" s="44"/>
      <c r="O793" s="44"/>
      <c r="P793" s="44"/>
      <c r="Q793" s="44"/>
      <c r="R793" s="44"/>
      <c r="S793" s="44"/>
      <c r="T793" s="44"/>
      <c r="U793" s="4"/>
      <c r="V793" s="6"/>
      <c r="W793" s="6"/>
      <c r="X793" s="6"/>
      <c r="Y793" s="6"/>
      <c r="Z793" s="6"/>
      <c r="AA793" s="124"/>
      <c r="AB793" s="6"/>
    </row>
    <row r="794" ht="14.6" spans="1:28">
      <c r="A794" s="2"/>
      <c r="B794" s="272"/>
      <c r="C794" s="2"/>
      <c r="D794" s="2"/>
      <c r="E794" s="2"/>
      <c r="F794" s="2"/>
      <c r="G794" s="2"/>
      <c r="H794" s="2"/>
      <c r="I794" s="2"/>
      <c r="J794" s="282"/>
      <c r="K794" s="22"/>
      <c r="L794" s="87"/>
      <c r="M794" s="44"/>
      <c r="N794" s="44"/>
      <c r="O794" s="44"/>
      <c r="P794" s="44"/>
      <c r="Q794" s="44"/>
      <c r="R794" s="44"/>
      <c r="S794" s="44"/>
      <c r="T794" s="44"/>
      <c r="V794" s="6"/>
      <c r="W794" s="6"/>
      <c r="X794" s="6"/>
      <c r="Y794" s="6"/>
      <c r="Z794" s="6"/>
      <c r="AA794" s="124"/>
      <c r="AB794" s="6"/>
    </row>
    <row r="795" spans="22:28">
      <c r="V795" s="6"/>
      <c r="W795" s="6"/>
      <c r="X795" s="6"/>
      <c r="Y795" s="6"/>
      <c r="Z795" s="6"/>
      <c r="AA795" s="124"/>
      <c r="AB795" s="6"/>
    </row>
    <row r="796" spans="22:28">
      <c r="V796" s="6"/>
      <c r="W796" s="6"/>
      <c r="X796" s="6"/>
      <c r="Y796" s="6"/>
      <c r="Z796" s="6"/>
      <c r="AA796" s="124"/>
      <c r="AB796" s="6"/>
    </row>
    <row r="797" ht="18" customHeight="1" spans="21:28">
      <c r="U797" s="3"/>
      <c r="V797" s="6"/>
      <c r="W797" s="6"/>
      <c r="X797" s="6"/>
      <c r="Y797" s="6"/>
      <c r="Z797" s="6"/>
      <c r="AA797" s="124"/>
      <c r="AB797" s="6"/>
    </row>
    <row r="798" s="3" customFormat="1" ht="18" customHeight="1" spans="1:28">
      <c r="A798" s="1"/>
      <c r="B798" s="5"/>
      <c r="C798" s="6"/>
      <c r="D798" s="6"/>
      <c r="E798" s="6"/>
      <c r="F798" s="6"/>
      <c r="G798" s="6"/>
      <c r="H798" s="6"/>
      <c r="I798" s="6"/>
      <c r="J798" s="6"/>
      <c r="K798" s="7"/>
      <c r="L798" s="8"/>
      <c r="M798" s="8"/>
      <c r="N798" s="8"/>
      <c r="O798" s="4"/>
      <c r="P798" s="4"/>
      <c r="Q798" s="4"/>
      <c r="R798" s="4"/>
      <c r="S798" s="4"/>
      <c r="T798" s="4"/>
      <c r="V798" s="6"/>
      <c r="W798" s="6"/>
      <c r="X798" s="6"/>
      <c r="Y798" s="6"/>
      <c r="Z798" s="6"/>
      <c r="AA798" s="124"/>
      <c r="AB798" s="6"/>
    </row>
    <row r="799" s="3" customFormat="1" ht="18" customHeight="1" spans="1:28">
      <c r="A799" s="377"/>
      <c r="B799" s="378" t="s">
        <v>1560</v>
      </c>
      <c r="C799" s="95">
        <v>300657659</v>
      </c>
      <c r="D799" s="95" t="s">
        <v>1561</v>
      </c>
      <c r="E799" s="95">
        <v>13079613823</v>
      </c>
      <c r="F799" s="95" t="s">
        <v>664</v>
      </c>
      <c r="G799" s="95"/>
      <c r="H799" s="95">
        <v>17876533309</v>
      </c>
      <c r="I799" s="95" t="s">
        <v>1562</v>
      </c>
      <c r="J799" s="95" t="s">
        <v>109</v>
      </c>
      <c r="K799" s="95"/>
      <c r="L799" s="378" t="s">
        <v>1560</v>
      </c>
      <c r="M799" s="87" t="s">
        <v>1563</v>
      </c>
      <c r="V799" s="6"/>
      <c r="W799" s="6"/>
      <c r="X799" s="6"/>
      <c r="Y799" s="6"/>
      <c r="Z799" s="6"/>
      <c r="AA799" s="124"/>
      <c r="AB799" s="6"/>
    </row>
    <row r="800" s="3" customFormat="1" ht="18" customHeight="1" spans="1:28">
      <c r="A800" s="377"/>
      <c r="B800" s="378" t="s">
        <v>1564</v>
      </c>
      <c r="C800" s="95">
        <v>502321064</v>
      </c>
      <c r="D800" s="95" t="s">
        <v>1565</v>
      </c>
      <c r="E800" s="95">
        <v>17136866582</v>
      </c>
      <c r="F800" s="95" t="s">
        <v>107</v>
      </c>
      <c r="G800" s="95"/>
      <c r="H800" s="95">
        <v>17665435181</v>
      </c>
      <c r="I800" s="95" t="s">
        <v>1566</v>
      </c>
      <c r="J800" s="95" t="s">
        <v>109</v>
      </c>
      <c r="K800" s="95"/>
      <c r="L800" s="378" t="s">
        <v>1564</v>
      </c>
      <c r="M800" s="87" t="s">
        <v>1567</v>
      </c>
      <c r="U800" s="6"/>
      <c r="V800" s="6"/>
      <c r="W800" s="6"/>
      <c r="X800" s="6"/>
      <c r="Y800" s="6"/>
      <c r="Z800" s="6"/>
      <c r="AA800" s="124"/>
      <c r="AB800" s="6"/>
    </row>
    <row r="801" ht="18" customHeight="1" spans="1:28">
      <c r="A801" s="377"/>
      <c r="B801" s="378" t="s">
        <v>1568</v>
      </c>
      <c r="C801" s="95">
        <v>196912058</v>
      </c>
      <c r="D801" s="95" t="s">
        <v>1569</v>
      </c>
      <c r="E801" s="95">
        <v>17136866445</v>
      </c>
      <c r="F801" s="95" t="s">
        <v>107</v>
      </c>
      <c r="G801" s="95"/>
      <c r="H801" s="95">
        <v>13632223538</v>
      </c>
      <c r="I801" s="95" t="s">
        <v>1570</v>
      </c>
      <c r="J801" s="95" t="s">
        <v>103</v>
      </c>
      <c r="K801" s="95"/>
      <c r="L801" s="378" t="s">
        <v>1568</v>
      </c>
      <c r="M801" s="87" t="s">
        <v>1567</v>
      </c>
      <c r="N801" s="3"/>
      <c r="O801" s="3"/>
      <c r="P801" s="3"/>
      <c r="Q801" s="3"/>
      <c r="R801" s="3"/>
      <c r="S801" s="3"/>
      <c r="T801" s="3"/>
      <c r="U801" s="6"/>
      <c r="V801" s="6"/>
      <c r="W801" s="6"/>
      <c r="X801" s="6"/>
      <c r="Y801" s="6"/>
      <c r="Z801" s="6"/>
      <c r="AA801" s="124"/>
      <c r="AB801" s="6"/>
    </row>
    <row r="802" ht="18" customHeight="1" spans="2:28">
      <c r="B802" s="379" t="s">
        <v>1571</v>
      </c>
      <c r="C802" s="380">
        <v>904507802</v>
      </c>
      <c r="D802" s="380" t="s">
        <v>1572</v>
      </c>
      <c r="E802" s="380">
        <v>17136866626</v>
      </c>
      <c r="F802" s="380" t="s">
        <v>107</v>
      </c>
      <c r="G802" s="380"/>
      <c r="H802" s="380">
        <v>13422075559</v>
      </c>
      <c r="I802" s="380" t="s">
        <v>1570</v>
      </c>
      <c r="J802" s="95" t="s">
        <v>29</v>
      </c>
      <c r="K802" s="95"/>
      <c r="L802" s="378" t="s">
        <v>1571</v>
      </c>
      <c r="M802" s="87" t="s">
        <v>1573</v>
      </c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124"/>
      <c r="AB802" s="6"/>
    </row>
    <row r="803" ht="18" customHeight="1" spans="2:28">
      <c r="B803" s="379" t="s">
        <v>1574</v>
      </c>
      <c r="C803" s="380">
        <v>154114034</v>
      </c>
      <c r="D803" s="380" t="s">
        <v>1575</v>
      </c>
      <c r="E803" s="380">
        <v>17136866615</v>
      </c>
      <c r="F803" s="380" t="s">
        <v>107</v>
      </c>
      <c r="G803" s="380"/>
      <c r="H803" s="380">
        <v>13632223538</v>
      </c>
      <c r="I803" s="380" t="s">
        <v>1570</v>
      </c>
      <c r="J803" s="95" t="s">
        <v>103</v>
      </c>
      <c r="K803" s="95"/>
      <c r="L803" s="378" t="s">
        <v>1574</v>
      </c>
      <c r="M803" s="87" t="s">
        <v>1573</v>
      </c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124"/>
      <c r="AB803" s="6"/>
    </row>
    <row r="804" ht="18" customHeight="1" spans="2:28">
      <c r="B804" s="379" t="s">
        <v>1576</v>
      </c>
      <c r="C804" s="380">
        <v>866252015</v>
      </c>
      <c r="D804" s="380" t="s">
        <v>1577</v>
      </c>
      <c r="E804" s="380">
        <v>17136866794</v>
      </c>
      <c r="F804" s="380" t="s">
        <v>107</v>
      </c>
      <c r="G804" s="380"/>
      <c r="H804" s="380">
        <v>13632223538</v>
      </c>
      <c r="I804" s="380" t="s">
        <v>1570</v>
      </c>
      <c r="J804" s="95" t="s">
        <v>367</v>
      </c>
      <c r="K804" s="95"/>
      <c r="L804" s="378" t="s">
        <v>1576</v>
      </c>
      <c r="M804" s="87" t="s">
        <v>1573</v>
      </c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124"/>
      <c r="AB804" s="6"/>
    </row>
    <row r="805" ht="18" customHeight="1" spans="2:28">
      <c r="B805" s="379" t="s">
        <v>1578</v>
      </c>
      <c r="C805" s="380">
        <v>432923124</v>
      </c>
      <c r="D805" s="380" t="s">
        <v>1579</v>
      </c>
      <c r="E805" s="380">
        <v>17136866585</v>
      </c>
      <c r="F805" s="380" t="s">
        <v>107</v>
      </c>
      <c r="G805" s="380"/>
      <c r="H805" s="380">
        <v>17665435181</v>
      </c>
      <c r="I805" s="380" t="s">
        <v>1566</v>
      </c>
      <c r="J805" s="95" t="s">
        <v>109</v>
      </c>
      <c r="K805" s="95"/>
      <c r="L805" s="378" t="s">
        <v>1578</v>
      </c>
      <c r="M805" s="87" t="s">
        <v>1573</v>
      </c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124"/>
      <c r="AB805" s="6"/>
    </row>
    <row r="806" ht="18" customHeight="1" spans="2:28">
      <c r="B806" s="379" t="s">
        <v>1580</v>
      </c>
      <c r="C806" s="380">
        <v>677364003</v>
      </c>
      <c r="D806" s="380" t="s">
        <v>1581</v>
      </c>
      <c r="E806" s="380">
        <v>17136866652</v>
      </c>
      <c r="F806" s="380" t="s">
        <v>107</v>
      </c>
      <c r="G806" s="380"/>
      <c r="H806" s="380">
        <v>17665435181</v>
      </c>
      <c r="I806" s="380" t="s">
        <v>1566</v>
      </c>
      <c r="J806" s="95" t="s">
        <v>109</v>
      </c>
      <c r="K806" s="95"/>
      <c r="L806" s="378" t="s">
        <v>1580</v>
      </c>
      <c r="M806" s="87" t="s">
        <v>1573</v>
      </c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124"/>
      <c r="AB806" s="6"/>
    </row>
    <row r="807" ht="18" customHeight="1" spans="2:28">
      <c r="B807" s="379" t="s">
        <v>1582</v>
      </c>
      <c r="C807" s="380">
        <v>545884480</v>
      </c>
      <c r="D807" s="380" t="s">
        <v>1583</v>
      </c>
      <c r="E807" s="380">
        <v>17136866822</v>
      </c>
      <c r="F807" s="380" t="s">
        <v>107</v>
      </c>
      <c r="G807" s="380"/>
      <c r="H807" s="380">
        <v>13422075559</v>
      </c>
      <c r="I807" s="380" t="s">
        <v>1570</v>
      </c>
      <c r="J807" s="95" t="s">
        <v>29</v>
      </c>
      <c r="K807" s="95"/>
      <c r="L807" s="378" t="s">
        <v>1582</v>
      </c>
      <c r="M807" s="87" t="s">
        <v>1573</v>
      </c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124"/>
      <c r="AB807" s="6"/>
    </row>
    <row r="808" ht="18" customHeight="1" spans="2:28">
      <c r="B808" s="379" t="s">
        <v>1584</v>
      </c>
      <c r="C808" s="380">
        <v>738931101</v>
      </c>
      <c r="D808" s="380" t="s">
        <v>1585</v>
      </c>
      <c r="E808" s="380">
        <v>17136866785</v>
      </c>
      <c r="F808" s="380" t="s">
        <v>107</v>
      </c>
      <c r="G808" s="380"/>
      <c r="H808" s="380">
        <v>13632223538</v>
      </c>
      <c r="I808" s="380" t="s">
        <v>1570</v>
      </c>
      <c r="J808" s="95" t="s">
        <v>103</v>
      </c>
      <c r="K808" s="95"/>
      <c r="L808" s="378" t="s">
        <v>1584</v>
      </c>
      <c r="M808" s="87" t="s">
        <v>1573</v>
      </c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124"/>
      <c r="AB808" s="6"/>
    </row>
    <row r="809" ht="18" customHeight="1" spans="2:28">
      <c r="B809" s="379" t="s">
        <v>1586</v>
      </c>
      <c r="C809" s="380">
        <v>583562310</v>
      </c>
      <c r="D809" s="380" t="s">
        <v>1587</v>
      </c>
      <c r="E809" s="380">
        <v>17136866716</v>
      </c>
      <c r="F809" s="380" t="s">
        <v>107</v>
      </c>
      <c r="G809" s="380"/>
      <c r="H809" s="380">
        <v>13632223538</v>
      </c>
      <c r="I809" s="380" t="s">
        <v>1570</v>
      </c>
      <c r="J809" s="95" t="s">
        <v>367</v>
      </c>
      <c r="K809" s="95"/>
      <c r="L809" s="378" t="s">
        <v>1586</v>
      </c>
      <c r="M809" s="87" t="s">
        <v>1573</v>
      </c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124"/>
      <c r="AB809" s="6"/>
    </row>
    <row r="810" ht="18" customHeight="1" spans="2:28">
      <c r="B810" s="379" t="s">
        <v>1588</v>
      </c>
      <c r="C810" s="380">
        <v>522039218</v>
      </c>
      <c r="D810" s="380" t="s">
        <v>1589</v>
      </c>
      <c r="E810" s="380">
        <v>17136866500</v>
      </c>
      <c r="F810" s="380" t="s">
        <v>107</v>
      </c>
      <c r="G810" s="380"/>
      <c r="H810" s="380">
        <v>17665435181</v>
      </c>
      <c r="I810" s="380" t="s">
        <v>1566</v>
      </c>
      <c r="J810" s="95" t="s">
        <v>103</v>
      </c>
      <c r="K810" s="95"/>
      <c r="L810" s="378" t="s">
        <v>1588</v>
      </c>
      <c r="M810" s="87" t="s">
        <v>1573</v>
      </c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124"/>
      <c r="AB810" s="6"/>
    </row>
    <row r="811" ht="18" customHeight="1" spans="2:28">
      <c r="B811" s="379" t="s">
        <v>1590</v>
      </c>
      <c r="C811" s="380">
        <v>158335898</v>
      </c>
      <c r="D811" s="380" t="s">
        <v>1591</v>
      </c>
      <c r="E811" s="380">
        <v>17136866581</v>
      </c>
      <c r="F811" s="380" t="s">
        <v>107</v>
      </c>
      <c r="G811" s="380"/>
      <c r="H811" s="380">
        <v>17665435181</v>
      </c>
      <c r="I811" s="380" t="s">
        <v>1566</v>
      </c>
      <c r="J811" s="95" t="s">
        <v>109</v>
      </c>
      <c r="K811" s="95"/>
      <c r="L811" s="378" t="s">
        <v>1590</v>
      </c>
      <c r="M811" s="87" t="s">
        <v>1573</v>
      </c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124"/>
      <c r="AB811" s="6"/>
    </row>
    <row r="812" ht="18" customHeight="1" spans="2:28">
      <c r="B812" s="379" t="s">
        <v>1592</v>
      </c>
      <c r="C812" s="380">
        <v>257480891</v>
      </c>
      <c r="D812" s="380" t="s">
        <v>1593</v>
      </c>
      <c r="E812" s="380">
        <v>17136866647</v>
      </c>
      <c r="F812" s="380" t="s">
        <v>107</v>
      </c>
      <c r="G812" s="380"/>
      <c r="H812" s="380">
        <v>17665435181</v>
      </c>
      <c r="I812" s="380" t="s">
        <v>1566</v>
      </c>
      <c r="J812" s="95" t="s">
        <v>109</v>
      </c>
      <c r="K812" s="95"/>
      <c r="L812" s="378" t="s">
        <v>1592</v>
      </c>
      <c r="M812" s="87" t="s">
        <v>1573</v>
      </c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124"/>
      <c r="AB812" s="6"/>
    </row>
    <row r="813" ht="18" customHeight="1" spans="2:28">
      <c r="B813" s="379" t="s">
        <v>1594</v>
      </c>
      <c r="C813" s="380">
        <v>213339249</v>
      </c>
      <c r="D813" s="380" t="s">
        <v>1595</v>
      </c>
      <c r="E813" s="380">
        <v>17192710434</v>
      </c>
      <c r="F813" s="380" t="s">
        <v>27</v>
      </c>
      <c r="G813" s="380"/>
      <c r="H813" s="380">
        <v>13545476959</v>
      </c>
      <c r="I813" s="380" t="s">
        <v>1596</v>
      </c>
      <c r="J813" s="95" t="s">
        <v>109</v>
      </c>
      <c r="K813" s="95"/>
      <c r="L813" s="383" t="s">
        <v>1594</v>
      </c>
      <c r="M813" s="87" t="s">
        <v>1573</v>
      </c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124"/>
      <c r="AB813" s="6"/>
    </row>
    <row r="814" ht="18" customHeight="1" spans="2:28">
      <c r="B814" s="379" t="s">
        <v>1597</v>
      </c>
      <c r="C814" s="380">
        <v>427289434</v>
      </c>
      <c r="D814" s="380" t="s">
        <v>1598</v>
      </c>
      <c r="E814" s="380">
        <v>17192711423</v>
      </c>
      <c r="F814" s="380" t="s">
        <v>27</v>
      </c>
      <c r="G814" s="380"/>
      <c r="H814" s="380">
        <v>13545476959</v>
      </c>
      <c r="I814" s="380" t="s">
        <v>1596</v>
      </c>
      <c r="J814" s="95" t="s">
        <v>103</v>
      </c>
      <c r="K814" s="95"/>
      <c r="L814" s="383" t="s">
        <v>1597</v>
      </c>
      <c r="M814" s="87" t="s">
        <v>1573</v>
      </c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124"/>
      <c r="AB814" s="6"/>
    </row>
    <row r="815" ht="18" customHeight="1" spans="2:28">
      <c r="B815" s="379" t="s">
        <v>1599</v>
      </c>
      <c r="C815" s="380">
        <v>466350960</v>
      </c>
      <c r="D815" s="380" t="s">
        <v>1600</v>
      </c>
      <c r="E815" s="380">
        <v>17192714524</v>
      </c>
      <c r="F815" s="380" t="s">
        <v>27</v>
      </c>
      <c r="G815" s="380"/>
      <c r="H815" s="380">
        <v>18872118075</v>
      </c>
      <c r="I815" s="380" t="s">
        <v>1601</v>
      </c>
      <c r="J815" s="95" t="s">
        <v>170</v>
      </c>
      <c r="K815" s="95"/>
      <c r="L815" s="383" t="s">
        <v>1599</v>
      </c>
      <c r="M815" s="87" t="s">
        <v>1573</v>
      </c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124"/>
      <c r="AB815" s="6"/>
    </row>
    <row r="816" ht="18" customHeight="1" spans="2:28">
      <c r="B816" s="379" t="s">
        <v>1602</v>
      </c>
      <c r="C816" s="380">
        <v>358154825</v>
      </c>
      <c r="D816" s="380" t="s">
        <v>1603</v>
      </c>
      <c r="E816" s="380">
        <v>17192714396</v>
      </c>
      <c r="F816" s="380" t="s">
        <v>27</v>
      </c>
      <c r="G816" s="380"/>
      <c r="H816" s="380">
        <v>18872118075</v>
      </c>
      <c r="I816" s="380" t="s">
        <v>1601</v>
      </c>
      <c r="J816" s="95" t="s">
        <v>29</v>
      </c>
      <c r="K816" s="95"/>
      <c r="L816" s="378" t="s">
        <v>1602</v>
      </c>
      <c r="M816" s="87" t="s">
        <v>1573</v>
      </c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124"/>
      <c r="AB816" s="6"/>
    </row>
    <row r="817" ht="18" customHeight="1" spans="2:28">
      <c r="B817" s="379" t="s">
        <v>1604</v>
      </c>
      <c r="C817" s="380">
        <v>846783775</v>
      </c>
      <c r="D817" s="380" t="s">
        <v>1605</v>
      </c>
      <c r="E817" s="380">
        <v>17192714404</v>
      </c>
      <c r="F817" s="380" t="s">
        <v>27</v>
      </c>
      <c r="G817" s="380"/>
      <c r="H817" s="380">
        <v>18872118075</v>
      </c>
      <c r="I817" s="380" t="s">
        <v>1601</v>
      </c>
      <c r="J817" s="95" t="s">
        <v>29</v>
      </c>
      <c r="K817" s="95"/>
      <c r="L817" s="383" t="s">
        <v>1604</v>
      </c>
      <c r="M817" s="87" t="s">
        <v>1573</v>
      </c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124"/>
      <c r="AB817" s="6"/>
    </row>
    <row r="818" ht="18" customHeight="1" spans="2:28">
      <c r="B818" s="379" t="s">
        <v>1606</v>
      </c>
      <c r="C818" s="380">
        <v>531459705</v>
      </c>
      <c r="D818" s="380" t="s">
        <v>1607</v>
      </c>
      <c r="E818" s="380">
        <v>17192710409</v>
      </c>
      <c r="F818" s="380" t="s">
        <v>27</v>
      </c>
      <c r="G818" s="380"/>
      <c r="H818" s="380">
        <v>13545476959</v>
      </c>
      <c r="I818" s="380" t="s">
        <v>1596</v>
      </c>
      <c r="J818" s="95" t="s">
        <v>103</v>
      </c>
      <c r="K818" s="95"/>
      <c r="L818" s="383" t="s">
        <v>1606</v>
      </c>
      <c r="M818" s="87" t="s">
        <v>1573</v>
      </c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124"/>
      <c r="AB818" s="6"/>
    </row>
    <row r="819" ht="18" customHeight="1" spans="2:28">
      <c r="B819" s="379" t="s">
        <v>1608</v>
      </c>
      <c r="C819" s="380">
        <v>124719085</v>
      </c>
      <c r="D819" s="380" t="s">
        <v>1609</v>
      </c>
      <c r="E819" s="380">
        <v>17192714831</v>
      </c>
      <c r="F819" s="380" t="s">
        <v>27</v>
      </c>
      <c r="G819" s="380"/>
      <c r="H819" s="380">
        <v>15072125895</v>
      </c>
      <c r="I819" s="380" t="s">
        <v>1610</v>
      </c>
      <c r="J819" s="95" t="s">
        <v>103</v>
      </c>
      <c r="K819" s="95"/>
      <c r="L819" s="378" t="s">
        <v>1608</v>
      </c>
      <c r="M819" s="87" t="s">
        <v>1573</v>
      </c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124"/>
      <c r="AB819" s="6"/>
    </row>
    <row r="820" ht="18" customHeight="1" spans="2:28">
      <c r="B820" s="379" t="s">
        <v>1611</v>
      </c>
      <c r="C820" s="380">
        <v>485473251</v>
      </c>
      <c r="D820" s="380" t="s">
        <v>1612</v>
      </c>
      <c r="E820" s="380">
        <v>17192714885</v>
      </c>
      <c r="F820" s="380" t="s">
        <v>27</v>
      </c>
      <c r="G820" s="380"/>
      <c r="H820" s="380">
        <v>15072125895</v>
      </c>
      <c r="I820" s="380" t="s">
        <v>1610</v>
      </c>
      <c r="J820" s="95" t="s">
        <v>103</v>
      </c>
      <c r="K820" s="95"/>
      <c r="L820" s="378" t="s">
        <v>1611</v>
      </c>
      <c r="M820" s="87" t="s">
        <v>1573</v>
      </c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124"/>
      <c r="AB820" s="6"/>
    </row>
    <row r="821" ht="18" customHeight="1" spans="2:28">
      <c r="B821" s="379" t="s">
        <v>1613</v>
      </c>
      <c r="C821" s="380">
        <v>482509491</v>
      </c>
      <c r="D821" s="380" t="s">
        <v>1614</v>
      </c>
      <c r="E821" s="380">
        <v>17192714955</v>
      </c>
      <c r="F821" s="380" t="s">
        <v>27</v>
      </c>
      <c r="G821" s="380"/>
      <c r="H821" s="380">
        <v>15072125895</v>
      </c>
      <c r="I821" s="380" t="s">
        <v>1610</v>
      </c>
      <c r="J821" s="95" t="s">
        <v>103</v>
      </c>
      <c r="K821" s="95"/>
      <c r="L821" s="378" t="s">
        <v>1613</v>
      </c>
      <c r="M821" s="87" t="s">
        <v>1573</v>
      </c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124"/>
      <c r="AB821" s="6"/>
    </row>
    <row r="822" ht="18" customHeight="1" spans="2:28">
      <c r="B822" s="379" t="s">
        <v>1615</v>
      </c>
      <c r="C822" s="380">
        <v>185048541</v>
      </c>
      <c r="D822" s="380" t="s">
        <v>1616</v>
      </c>
      <c r="E822" s="380">
        <v>17192714843</v>
      </c>
      <c r="F822" s="380" t="s">
        <v>27</v>
      </c>
      <c r="G822" s="380"/>
      <c r="H822" s="380">
        <v>15072125895</v>
      </c>
      <c r="I822" s="380" t="s">
        <v>1610</v>
      </c>
      <c r="J822" s="95" t="s">
        <v>285</v>
      </c>
      <c r="K822" s="95"/>
      <c r="L822" s="378" t="s">
        <v>1615</v>
      </c>
      <c r="M822" s="87" t="s">
        <v>1573</v>
      </c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124"/>
      <c r="AB822" s="6"/>
    </row>
    <row r="823" ht="18" customHeight="1" spans="2:28">
      <c r="B823" s="379" t="s">
        <v>1617</v>
      </c>
      <c r="C823" s="380">
        <v>828323610</v>
      </c>
      <c r="D823" s="380" t="s">
        <v>1618</v>
      </c>
      <c r="E823" s="380">
        <v>17192714907</v>
      </c>
      <c r="F823" s="380" t="s">
        <v>27</v>
      </c>
      <c r="G823" s="380"/>
      <c r="H823" s="380">
        <v>15072125895</v>
      </c>
      <c r="I823" s="380" t="s">
        <v>1610</v>
      </c>
      <c r="J823" s="95" t="s">
        <v>285</v>
      </c>
      <c r="K823" s="95"/>
      <c r="L823" s="378" t="s">
        <v>1617</v>
      </c>
      <c r="M823" s="87" t="s">
        <v>1573</v>
      </c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124"/>
      <c r="AB823" s="6"/>
    </row>
    <row r="824" ht="18" customHeight="1" spans="2:28">
      <c r="B824" s="379" t="s">
        <v>1619</v>
      </c>
      <c r="C824" s="380">
        <v>848123002</v>
      </c>
      <c r="D824" s="380" t="s">
        <v>1620</v>
      </c>
      <c r="E824" s="380">
        <v>16572877612</v>
      </c>
      <c r="F824" s="380" t="s">
        <v>27</v>
      </c>
      <c r="G824" s="380"/>
      <c r="H824" s="380">
        <v>16602049418</v>
      </c>
      <c r="I824" s="380" t="s">
        <v>1621</v>
      </c>
      <c r="J824" s="95" t="s">
        <v>109</v>
      </c>
      <c r="K824" s="95"/>
      <c r="L824" s="383" t="s">
        <v>1619</v>
      </c>
      <c r="M824" s="87" t="s">
        <v>1573</v>
      </c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124"/>
      <c r="AB824" s="6"/>
    </row>
    <row r="825" ht="18" customHeight="1" spans="2:28">
      <c r="B825" s="379" t="s">
        <v>1622</v>
      </c>
      <c r="C825" s="380">
        <v>548831376</v>
      </c>
      <c r="D825" s="380" t="s">
        <v>1623</v>
      </c>
      <c r="E825" s="380">
        <v>16572877625</v>
      </c>
      <c r="F825" s="380" t="s">
        <v>27</v>
      </c>
      <c r="G825" s="380"/>
      <c r="H825" s="380">
        <v>17520439418</v>
      </c>
      <c r="I825" s="380" t="s">
        <v>1621</v>
      </c>
      <c r="J825" s="95" t="s">
        <v>285</v>
      </c>
      <c r="K825" s="95"/>
      <c r="L825" s="383" t="s">
        <v>1622</v>
      </c>
      <c r="M825" s="87" t="s">
        <v>1573</v>
      </c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124"/>
      <c r="AB825" s="6"/>
    </row>
    <row r="826" ht="18" customHeight="1" spans="2:28">
      <c r="B826" s="379" t="s">
        <v>1624</v>
      </c>
      <c r="C826" s="380">
        <v>140831182</v>
      </c>
      <c r="D826" s="380" t="s">
        <v>1625</v>
      </c>
      <c r="E826" s="380">
        <v>17192714478</v>
      </c>
      <c r="F826" s="380" t="s">
        <v>27</v>
      </c>
      <c r="G826" s="380"/>
      <c r="H826" s="380">
        <v>18872118075</v>
      </c>
      <c r="I826" s="380" t="s">
        <v>1601</v>
      </c>
      <c r="J826" s="95" t="s">
        <v>29</v>
      </c>
      <c r="K826" s="95"/>
      <c r="L826" s="383" t="s">
        <v>1624</v>
      </c>
      <c r="M826" s="87" t="s">
        <v>1573</v>
      </c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124"/>
      <c r="AB826" s="6"/>
    </row>
    <row r="827" ht="18" customHeight="1" spans="2:28">
      <c r="B827" s="379" t="s">
        <v>1626</v>
      </c>
      <c r="C827" s="380">
        <v>295983659</v>
      </c>
      <c r="D827" s="380" t="s">
        <v>1627</v>
      </c>
      <c r="E827" s="380">
        <v>17192711210</v>
      </c>
      <c r="F827" s="380" t="s">
        <v>27</v>
      </c>
      <c r="G827" s="380"/>
      <c r="H827" s="380">
        <v>13545476959</v>
      </c>
      <c r="I827" s="380" t="s">
        <v>1596</v>
      </c>
      <c r="J827" s="95" t="s">
        <v>103</v>
      </c>
      <c r="K827" s="95"/>
      <c r="L827" s="383" t="s">
        <v>1626</v>
      </c>
      <c r="M827" s="87" t="s">
        <v>1573</v>
      </c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124"/>
      <c r="AB827" s="6"/>
    </row>
    <row r="828" ht="18" customHeight="1" spans="2:28">
      <c r="B828" s="379" t="s">
        <v>1628</v>
      </c>
      <c r="C828" s="380">
        <v>207586113</v>
      </c>
      <c r="D828" s="380" t="s">
        <v>1629</v>
      </c>
      <c r="E828" s="380">
        <v>17192711374</v>
      </c>
      <c r="F828" s="380" t="s">
        <v>27</v>
      </c>
      <c r="G828" s="380"/>
      <c r="H828" s="380">
        <v>13545476959</v>
      </c>
      <c r="I828" s="380" t="s">
        <v>1596</v>
      </c>
      <c r="J828" s="95" t="s">
        <v>103</v>
      </c>
      <c r="K828" s="95"/>
      <c r="L828" s="383" t="s">
        <v>1628</v>
      </c>
      <c r="M828" s="87" t="s">
        <v>1573</v>
      </c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124"/>
      <c r="AB828" s="6"/>
    </row>
    <row r="829" ht="18" customHeight="1" spans="2:28">
      <c r="B829" s="379" t="s">
        <v>1630</v>
      </c>
      <c r="C829" s="380">
        <v>943707939</v>
      </c>
      <c r="D829" s="380" t="s">
        <v>1631</v>
      </c>
      <c r="E829" s="380">
        <v>17192714856</v>
      </c>
      <c r="F829" s="380" t="s">
        <v>27</v>
      </c>
      <c r="G829" s="380"/>
      <c r="H829" s="380">
        <v>15072125895</v>
      </c>
      <c r="I829" s="380" t="s">
        <v>1610</v>
      </c>
      <c r="J829" s="95" t="s">
        <v>285</v>
      </c>
      <c r="K829" s="95"/>
      <c r="L829" s="378" t="s">
        <v>1630</v>
      </c>
      <c r="M829" s="87" t="s">
        <v>1573</v>
      </c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124"/>
      <c r="AB829" s="6"/>
    </row>
    <row r="830" ht="18" customHeight="1" spans="2:28">
      <c r="B830" s="379" t="s">
        <v>1632</v>
      </c>
      <c r="C830" s="380">
        <v>681369773</v>
      </c>
      <c r="D830" s="380" t="s">
        <v>1633</v>
      </c>
      <c r="E830" s="380">
        <v>16572874045</v>
      </c>
      <c r="F830" s="380" t="s">
        <v>27</v>
      </c>
      <c r="G830" s="380"/>
      <c r="H830" s="380">
        <v>16602049418</v>
      </c>
      <c r="I830" s="380" t="s">
        <v>1621</v>
      </c>
      <c r="J830" s="95" t="s">
        <v>109</v>
      </c>
      <c r="K830" s="95"/>
      <c r="L830" s="383" t="s">
        <v>1632</v>
      </c>
      <c r="M830" s="87" t="s">
        <v>1573</v>
      </c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124"/>
      <c r="AB830" s="6"/>
    </row>
    <row r="831" ht="18" customHeight="1" spans="2:28">
      <c r="B831" s="379" t="s">
        <v>1634</v>
      </c>
      <c r="C831" s="380">
        <v>516296513</v>
      </c>
      <c r="D831" s="380" t="s">
        <v>1635</v>
      </c>
      <c r="E831" s="380">
        <v>16572875405</v>
      </c>
      <c r="F831" s="380" t="s">
        <v>27</v>
      </c>
      <c r="G831" s="380"/>
      <c r="H831" s="380">
        <v>17520439418</v>
      </c>
      <c r="I831" s="380" t="s">
        <v>1621</v>
      </c>
      <c r="J831" s="95" t="s">
        <v>285</v>
      </c>
      <c r="K831" s="95"/>
      <c r="L831" s="383" t="s">
        <v>1634</v>
      </c>
      <c r="M831" s="87" t="s">
        <v>1573</v>
      </c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124"/>
      <c r="AB831" s="6"/>
    </row>
    <row r="832" ht="18" customHeight="1" spans="2:28">
      <c r="B832" s="379" t="s">
        <v>1636</v>
      </c>
      <c r="C832" s="380">
        <v>247453565</v>
      </c>
      <c r="D832" s="380" t="s">
        <v>1637</v>
      </c>
      <c r="E832" s="380">
        <v>17192714503</v>
      </c>
      <c r="F832" s="380" t="s">
        <v>27</v>
      </c>
      <c r="G832" s="380"/>
      <c r="H832" s="380">
        <v>18872118075</v>
      </c>
      <c r="I832" s="380" t="s">
        <v>1601</v>
      </c>
      <c r="J832" s="95" t="s">
        <v>170</v>
      </c>
      <c r="K832" s="95"/>
      <c r="L832" s="383" t="s">
        <v>1636</v>
      </c>
      <c r="M832" s="87" t="s">
        <v>1573</v>
      </c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124"/>
      <c r="AB832" s="6"/>
    </row>
    <row r="833" ht="18" customHeight="1" spans="2:28">
      <c r="B833" s="379" t="s">
        <v>1638</v>
      </c>
      <c r="C833" s="380">
        <v>858183186</v>
      </c>
      <c r="D833" s="380" t="s">
        <v>1639</v>
      </c>
      <c r="E833" s="380">
        <v>17136866651</v>
      </c>
      <c r="F833" s="380" t="s">
        <v>107</v>
      </c>
      <c r="G833" s="380"/>
      <c r="H833" s="380">
        <v>17665435181</v>
      </c>
      <c r="I833" s="380" t="s">
        <v>1566</v>
      </c>
      <c r="J833" s="95" t="s">
        <v>109</v>
      </c>
      <c r="K833" s="95"/>
      <c r="L833" s="378" t="s">
        <v>1638</v>
      </c>
      <c r="M833" s="87" t="s">
        <v>1573</v>
      </c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124"/>
      <c r="AB833" s="6"/>
    </row>
    <row r="834" ht="18" customHeight="1" spans="2:28">
      <c r="B834" s="379" t="s">
        <v>1640</v>
      </c>
      <c r="C834" s="380">
        <v>565110358</v>
      </c>
      <c r="D834" s="380" t="s">
        <v>1641</v>
      </c>
      <c r="E834" s="380">
        <v>17192710417</v>
      </c>
      <c r="F834" s="380" t="s">
        <v>27</v>
      </c>
      <c r="G834" s="380"/>
      <c r="H834" s="380">
        <v>13545476959</v>
      </c>
      <c r="I834" s="380" t="s">
        <v>1596</v>
      </c>
      <c r="J834" s="95" t="s">
        <v>103</v>
      </c>
      <c r="K834" s="95"/>
      <c r="L834" s="383" t="s">
        <v>1640</v>
      </c>
      <c r="M834" s="87" t="s">
        <v>1642</v>
      </c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124"/>
      <c r="AB834" s="6"/>
    </row>
    <row r="835" ht="18" customHeight="1" spans="2:28">
      <c r="B835" s="379" t="s">
        <v>1643</v>
      </c>
      <c r="C835" s="380">
        <v>163021099</v>
      </c>
      <c r="D835" s="380" t="s">
        <v>1644</v>
      </c>
      <c r="E835" s="380">
        <v>17192714821</v>
      </c>
      <c r="F835" s="380" t="s">
        <v>27</v>
      </c>
      <c r="G835" s="380"/>
      <c r="H835" s="380">
        <v>13545476959</v>
      </c>
      <c r="I835" s="380" t="s">
        <v>1596</v>
      </c>
      <c r="J835" s="95" t="s">
        <v>103</v>
      </c>
      <c r="K835" s="95"/>
      <c r="L835" s="383" t="s">
        <v>1643</v>
      </c>
      <c r="M835" s="87" t="s">
        <v>1642</v>
      </c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124"/>
      <c r="AB835" s="6"/>
    </row>
    <row r="836" ht="18" customHeight="1" spans="2:28">
      <c r="B836" s="379" t="s">
        <v>1645</v>
      </c>
      <c r="C836" s="380">
        <v>980451955</v>
      </c>
      <c r="D836" s="380" t="s">
        <v>1646</v>
      </c>
      <c r="E836" s="380">
        <v>17192714504</v>
      </c>
      <c r="F836" s="380" t="s">
        <v>27</v>
      </c>
      <c r="G836" s="380"/>
      <c r="H836" s="380">
        <v>18872118075</v>
      </c>
      <c r="I836" s="380" t="s">
        <v>1601</v>
      </c>
      <c r="J836" s="95" t="s">
        <v>170</v>
      </c>
      <c r="K836" s="95"/>
      <c r="L836" s="378" t="s">
        <v>1645</v>
      </c>
      <c r="M836" s="87" t="s">
        <v>1647</v>
      </c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124"/>
      <c r="AB836" s="6"/>
    </row>
    <row r="837" ht="18" customHeight="1" spans="2:28">
      <c r="B837" s="379" t="s">
        <v>1648</v>
      </c>
      <c r="C837" s="380">
        <v>375863217</v>
      </c>
      <c r="D837" s="380" t="s">
        <v>1649</v>
      </c>
      <c r="E837" s="380">
        <v>17192714514</v>
      </c>
      <c r="F837" s="380" t="s">
        <v>27</v>
      </c>
      <c r="G837" s="380"/>
      <c r="H837" s="380">
        <v>18872118075</v>
      </c>
      <c r="I837" s="380" t="s">
        <v>1601</v>
      </c>
      <c r="J837" s="95" t="s">
        <v>170</v>
      </c>
      <c r="K837" s="95"/>
      <c r="L837" s="378" t="s">
        <v>1648</v>
      </c>
      <c r="M837" s="87" t="s">
        <v>1650</v>
      </c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124"/>
      <c r="AB837" s="6"/>
    </row>
    <row r="838" ht="18" customHeight="1" spans="2:28">
      <c r="B838" s="379" t="s">
        <v>1651</v>
      </c>
      <c r="C838" s="380">
        <v>122838225</v>
      </c>
      <c r="D838" s="380" t="s">
        <v>1652</v>
      </c>
      <c r="E838" s="380">
        <v>17136866499</v>
      </c>
      <c r="F838" s="380" t="s">
        <v>107</v>
      </c>
      <c r="G838" s="380"/>
      <c r="H838" s="380">
        <v>17665435181</v>
      </c>
      <c r="I838" s="380" t="s">
        <v>1566</v>
      </c>
      <c r="J838" s="95" t="s">
        <v>103</v>
      </c>
      <c r="K838" s="95"/>
      <c r="L838" s="378" t="s">
        <v>1651</v>
      </c>
      <c r="M838" s="87" t="s">
        <v>1650</v>
      </c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124"/>
      <c r="AB838" s="6"/>
    </row>
    <row r="839" ht="18" customHeight="1" spans="2:27">
      <c r="B839" s="379" t="s">
        <v>1653</v>
      </c>
      <c r="C839" s="380">
        <v>232663239</v>
      </c>
      <c r="D839" s="380" t="s">
        <v>1654</v>
      </c>
      <c r="E839" s="380">
        <v>17136866653</v>
      </c>
      <c r="F839" s="380" t="s">
        <v>107</v>
      </c>
      <c r="G839" s="380"/>
      <c r="H839" s="380">
        <v>17665435181</v>
      </c>
      <c r="I839" s="380" t="s">
        <v>1566</v>
      </c>
      <c r="J839" s="385" t="s">
        <v>109</v>
      </c>
      <c r="K839" s="385"/>
      <c r="L839" s="386" t="s">
        <v>1653</v>
      </c>
      <c r="M839" s="87" t="s">
        <v>1650</v>
      </c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124"/>
    </row>
    <row r="840" ht="18" customHeight="1" spans="2:27">
      <c r="B840" s="379" t="s">
        <v>1655</v>
      </c>
      <c r="C840" s="380">
        <v>385118981</v>
      </c>
      <c r="D840" s="380" t="s">
        <v>1656</v>
      </c>
      <c r="E840" s="380">
        <v>17136866656</v>
      </c>
      <c r="F840" s="380" t="s">
        <v>107</v>
      </c>
      <c r="G840" s="380"/>
      <c r="H840" s="380">
        <v>17665435181</v>
      </c>
      <c r="I840" s="380" t="s">
        <v>1566</v>
      </c>
      <c r="J840" s="95" t="s">
        <v>109</v>
      </c>
      <c r="K840" s="95"/>
      <c r="L840" s="378" t="s">
        <v>1655</v>
      </c>
      <c r="M840" s="87" t="s">
        <v>1650</v>
      </c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124"/>
    </row>
    <row r="841" ht="18" customHeight="1" spans="2:27">
      <c r="B841" s="379" t="s">
        <v>1657</v>
      </c>
      <c r="C841" s="380">
        <v>474324617</v>
      </c>
      <c r="D841" s="380" t="s">
        <v>1658</v>
      </c>
      <c r="E841" s="380">
        <v>17136866607</v>
      </c>
      <c r="F841" s="380" t="s">
        <v>107</v>
      </c>
      <c r="G841" s="380"/>
      <c r="H841" s="380">
        <v>13422075559</v>
      </c>
      <c r="I841" s="380" t="s">
        <v>1570</v>
      </c>
      <c r="J841" s="95" t="s">
        <v>29</v>
      </c>
      <c r="K841" s="95"/>
      <c r="L841" s="378" t="s">
        <v>1657</v>
      </c>
      <c r="M841" s="87" t="s">
        <v>1650</v>
      </c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124"/>
    </row>
    <row r="842" ht="18" customHeight="1" spans="2:27">
      <c r="B842" s="379" t="s">
        <v>1659</v>
      </c>
      <c r="C842" s="380">
        <v>297158166</v>
      </c>
      <c r="D842" s="380" t="s">
        <v>1660</v>
      </c>
      <c r="E842" s="380">
        <v>17136866812</v>
      </c>
      <c r="F842" s="380" t="s">
        <v>107</v>
      </c>
      <c r="G842" s="380"/>
      <c r="H842" s="380">
        <v>13632223538</v>
      </c>
      <c r="I842" s="380" t="s">
        <v>1570</v>
      </c>
      <c r="J842" s="95" t="s">
        <v>367</v>
      </c>
      <c r="K842" s="95"/>
      <c r="L842" s="378" t="s">
        <v>1659</v>
      </c>
      <c r="M842" s="87" t="s">
        <v>1650</v>
      </c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124"/>
    </row>
    <row r="843" ht="18" customHeight="1" spans="2:27">
      <c r="B843" s="379" t="s">
        <v>1661</v>
      </c>
      <c r="C843" s="380">
        <v>121260668</v>
      </c>
      <c r="D843" s="380" t="s">
        <v>1662</v>
      </c>
      <c r="E843" s="380">
        <v>17136866681</v>
      </c>
      <c r="F843" s="380" t="s">
        <v>107</v>
      </c>
      <c r="G843" s="380"/>
      <c r="H843" s="380">
        <v>13422075559</v>
      </c>
      <c r="I843" s="380" t="s">
        <v>1570</v>
      </c>
      <c r="J843" s="95" t="s">
        <v>29</v>
      </c>
      <c r="K843" s="95"/>
      <c r="L843" s="378" t="s">
        <v>1661</v>
      </c>
      <c r="M843" s="87" t="s">
        <v>1650</v>
      </c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124"/>
    </row>
    <row r="844" ht="18" customHeight="1" spans="2:28">
      <c r="B844" s="379" t="s">
        <v>1663</v>
      </c>
      <c r="C844" s="380">
        <v>114664646</v>
      </c>
      <c r="D844" s="380" t="s">
        <v>1664</v>
      </c>
      <c r="E844" s="380">
        <v>16572879520</v>
      </c>
      <c r="F844" s="380" t="s">
        <v>27</v>
      </c>
      <c r="G844" s="380"/>
      <c r="H844" s="380">
        <v>16602049418</v>
      </c>
      <c r="I844" s="380" t="s">
        <v>1621</v>
      </c>
      <c r="J844" s="95" t="s">
        <v>109</v>
      </c>
      <c r="K844" s="95"/>
      <c r="L844" s="383" t="s">
        <v>1663</v>
      </c>
      <c r="M844" s="87" t="s">
        <v>1665</v>
      </c>
      <c r="N844" s="6"/>
      <c r="O844" s="6"/>
      <c r="P844" s="6"/>
      <c r="Q844" s="6"/>
      <c r="R844" s="6"/>
      <c r="S844" s="6"/>
      <c r="T844" s="6"/>
      <c r="U844" s="6"/>
      <c r="V844" s="124"/>
      <c r="W844" s="11"/>
      <c r="X844" s="6"/>
      <c r="Y844" s="6"/>
      <c r="Z844" s="6"/>
      <c r="AA844" s="6"/>
      <c r="AB844" s="6"/>
    </row>
    <row r="845" ht="18" customHeight="1" spans="2:21">
      <c r="B845" s="379" t="s">
        <v>1666</v>
      </c>
      <c r="C845" s="380">
        <v>157450628</v>
      </c>
      <c r="D845" s="380" t="s">
        <v>1667</v>
      </c>
      <c r="E845" s="380">
        <v>16741725458</v>
      </c>
      <c r="F845" s="380" t="s">
        <v>27</v>
      </c>
      <c r="G845" s="380"/>
      <c r="H845" s="380">
        <v>18327671812</v>
      </c>
      <c r="I845" s="380" t="s">
        <v>1668</v>
      </c>
      <c r="J845" s="387" t="s">
        <v>103</v>
      </c>
      <c r="K845" s="95"/>
      <c r="L845" s="378" t="s">
        <v>1666</v>
      </c>
      <c r="M845" s="87" t="s">
        <v>1669</v>
      </c>
      <c r="N845" s="6"/>
      <c r="O845" s="6"/>
      <c r="P845" s="6"/>
      <c r="Q845" s="6"/>
      <c r="R845" s="6"/>
      <c r="S845" s="6"/>
      <c r="T845" s="6"/>
      <c r="U845" s="6"/>
    </row>
    <row r="846" ht="18" customHeight="1" spans="2:21">
      <c r="B846" s="379" t="s">
        <v>1670</v>
      </c>
      <c r="C846" s="380">
        <v>807905473</v>
      </c>
      <c r="D846" s="380" t="s">
        <v>1671</v>
      </c>
      <c r="E846" s="380">
        <v>16741725534</v>
      </c>
      <c r="F846" s="380" t="s">
        <v>27</v>
      </c>
      <c r="G846" s="380"/>
      <c r="H846" s="380">
        <v>18327671812</v>
      </c>
      <c r="I846" s="380" t="s">
        <v>1668</v>
      </c>
      <c r="J846" s="388" t="s">
        <v>29</v>
      </c>
      <c r="K846" s="95"/>
      <c r="L846" s="378" t="s">
        <v>1670</v>
      </c>
      <c r="M846" s="87" t="s">
        <v>1669</v>
      </c>
      <c r="N846" s="6"/>
      <c r="O846" s="6"/>
      <c r="P846" s="6"/>
      <c r="Q846" s="6"/>
      <c r="R846" s="6"/>
      <c r="S846" s="6"/>
      <c r="T846" s="6"/>
      <c r="U846" s="6"/>
    </row>
    <row r="847" ht="18" customHeight="1" spans="2:21">
      <c r="B847" s="379" t="s">
        <v>1672</v>
      </c>
      <c r="C847" s="380">
        <v>567718451</v>
      </c>
      <c r="D847" s="380" t="s">
        <v>1673</v>
      </c>
      <c r="E847" s="380">
        <v>16572877614</v>
      </c>
      <c r="F847" s="380" t="s">
        <v>27</v>
      </c>
      <c r="G847" s="380"/>
      <c r="H847" s="380">
        <v>16602049418</v>
      </c>
      <c r="I847" s="380" t="s">
        <v>1621</v>
      </c>
      <c r="J847" s="389" t="s">
        <v>109</v>
      </c>
      <c r="K847" s="95"/>
      <c r="L847" s="378" t="s">
        <v>1672</v>
      </c>
      <c r="M847" s="87" t="s">
        <v>1674</v>
      </c>
      <c r="N847" s="6"/>
      <c r="O847" s="6"/>
      <c r="P847" s="6"/>
      <c r="Q847" s="6"/>
      <c r="R847" s="6"/>
      <c r="S847" s="6"/>
      <c r="T847" s="6"/>
      <c r="U847" s="6"/>
    </row>
    <row r="848" ht="18" customHeight="1" spans="2:21">
      <c r="B848" s="379" t="s">
        <v>1675</v>
      </c>
      <c r="C848" s="380">
        <v>627709021</v>
      </c>
      <c r="D848" s="380" t="s">
        <v>1676</v>
      </c>
      <c r="E848" s="380">
        <v>16572879512</v>
      </c>
      <c r="F848" s="380" t="s">
        <v>27</v>
      </c>
      <c r="G848" s="380"/>
      <c r="H848" s="380">
        <v>16602049418</v>
      </c>
      <c r="I848" s="380" t="s">
        <v>1621</v>
      </c>
      <c r="J848" s="389" t="s">
        <v>109</v>
      </c>
      <c r="K848" s="95"/>
      <c r="L848" s="378" t="s">
        <v>1675</v>
      </c>
      <c r="M848" s="87" t="s">
        <v>1674</v>
      </c>
      <c r="N848" s="6"/>
      <c r="O848" s="6"/>
      <c r="P848" s="6"/>
      <c r="Q848" s="6"/>
      <c r="R848" s="6"/>
      <c r="S848" s="6"/>
      <c r="T848" s="6"/>
      <c r="U848" s="6"/>
    </row>
    <row r="849" ht="18" customHeight="1" spans="2:21">
      <c r="B849" s="379" t="s">
        <v>1677</v>
      </c>
      <c r="C849" s="380">
        <v>891084272</v>
      </c>
      <c r="D849" s="380" t="s">
        <v>1678</v>
      </c>
      <c r="E849" s="380">
        <v>16572879514</v>
      </c>
      <c r="F849" s="380" t="s">
        <v>27</v>
      </c>
      <c r="G849" s="380"/>
      <c r="H849" s="380">
        <v>16602049418</v>
      </c>
      <c r="I849" s="380" t="s">
        <v>1621</v>
      </c>
      <c r="J849" s="389" t="s">
        <v>109</v>
      </c>
      <c r="K849" s="95"/>
      <c r="L849" s="378" t="s">
        <v>1677</v>
      </c>
      <c r="M849" s="87" t="s">
        <v>1674</v>
      </c>
      <c r="N849" s="6"/>
      <c r="O849" s="6"/>
      <c r="P849" s="6"/>
      <c r="Q849" s="6"/>
      <c r="R849" s="6"/>
      <c r="S849" s="6"/>
      <c r="T849" s="6"/>
      <c r="U849" s="6"/>
    </row>
    <row r="850" ht="18" customHeight="1" spans="2:21">
      <c r="B850" s="379" t="s">
        <v>1679</v>
      </c>
      <c r="C850" s="380">
        <v>913725967</v>
      </c>
      <c r="D850" s="380" t="s">
        <v>1680</v>
      </c>
      <c r="E850" s="380">
        <v>16572877629</v>
      </c>
      <c r="F850" s="380" t="s">
        <v>27</v>
      </c>
      <c r="G850" s="380"/>
      <c r="H850" s="380">
        <v>17520439418</v>
      </c>
      <c r="I850" s="380" t="s">
        <v>1621</v>
      </c>
      <c r="J850" s="390" t="s">
        <v>285</v>
      </c>
      <c r="K850" s="95"/>
      <c r="L850" s="378" t="s">
        <v>1679</v>
      </c>
      <c r="M850" s="87" t="s">
        <v>1674</v>
      </c>
      <c r="N850" s="6"/>
      <c r="O850" s="6"/>
      <c r="P850" s="6"/>
      <c r="Q850" s="6"/>
      <c r="R850" s="6"/>
      <c r="S850" s="6"/>
      <c r="T850" s="6"/>
      <c r="U850" s="6"/>
    </row>
    <row r="851" ht="18" customHeight="1" spans="2:21">
      <c r="B851" s="379" t="s">
        <v>1681</v>
      </c>
      <c r="C851" s="380">
        <v>492748118</v>
      </c>
      <c r="D851" s="380" t="s">
        <v>1682</v>
      </c>
      <c r="E851" s="380">
        <v>16572203189</v>
      </c>
      <c r="F851" s="380" t="s">
        <v>27</v>
      </c>
      <c r="G851" s="380"/>
      <c r="H851" s="380">
        <v>17720254512</v>
      </c>
      <c r="I851" s="380" t="s">
        <v>1683</v>
      </c>
      <c r="J851" s="391" t="s">
        <v>294</v>
      </c>
      <c r="K851" s="95"/>
      <c r="L851" s="378" t="s">
        <v>1681</v>
      </c>
      <c r="M851" s="87" t="s">
        <v>1674</v>
      </c>
      <c r="N851" s="6"/>
      <c r="O851" s="6"/>
      <c r="P851" s="6"/>
      <c r="Q851" s="6"/>
      <c r="R851" s="6"/>
      <c r="S851" s="6"/>
      <c r="T851" s="6"/>
      <c r="U851" s="6"/>
    </row>
    <row r="852" ht="18" customHeight="1" spans="2:21">
      <c r="B852" s="379" t="s">
        <v>1684</v>
      </c>
      <c r="C852" s="380">
        <v>183471262</v>
      </c>
      <c r="D852" s="380" t="s">
        <v>1685</v>
      </c>
      <c r="E852" s="380">
        <v>17135328634</v>
      </c>
      <c r="F852" s="380" t="s">
        <v>27</v>
      </c>
      <c r="G852" s="380"/>
      <c r="H852" s="380">
        <v>17720254512</v>
      </c>
      <c r="I852" s="380" t="s">
        <v>1683</v>
      </c>
      <c r="J852" s="391" t="s">
        <v>294</v>
      </c>
      <c r="K852" s="95"/>
      <c r="L852" s="378" t="s">
        <v>1684</v>
      </c>
      <c r="M852" s="87" t="s">
        <v>1674</v>
      </c>
      <c r="N852" s="6"/>
      <c r="O852" s="6"/>
      <c r="P852" s="6"/>
      <c r="Q852" s="6"/>
      <c r="R852" s="6"/>
      <c r="S852" s="6"/>
      <c r="T852" s="6"/>
      <c r="U852" s="6"/>
    </row>
    <row r="853" ht="18" customHeight="1" spans="2:21">
      <c r="B853" s="379" t="s">
        <v>1686</v>
      </c>
      <c r="C853" s="380">
        <v>172079884</v>
      </c>
      <c r="D853" s="380" t="s">
        <v>1687</v>
      </c>
      <c r="E853" s="380">
        <v>16572204405</v>
      </c>
      <c r="F853" s="380" t="s">
        <v>27</v>
      </c>
      <c r="G853" s="380"/>
      <c r="H853" s="380">
        <v>17720254512</v>
      </c>
      <c r="I853" s="380" t="s">
        <v>1683</v>
      </c>
      <c r="J853" s="387" t="s">
        <v>103</v>
      </c>
      <c r="K853" s="95"/>
      <c r="L853" s="378" t="s">
        <v>1686</v>
      </c>
      <c r="M853" s="87" t="s">
        <v>1674</v>
      </c>
      <c r="N853" s="6"/>
      <c r="O853" s="6"/>
      <c r="P853" s="6"/>
      <c r="Q853" s="6"/>
      <c r="R853" s="6"/>
      <c r="S853" s="6"/>
      <c r="T853" s="6"/>
      <c r="U853" s="6"/>
    </row>
    <row r="854" ht="18" customHeight="1" spans="2:21">
      <c r="B854" s="379" t="s">
        <v>1052</v>
      </c>
      <c r="C854" s="380">
        <v>837522475</v>
      </c>
      <c r="D854" s="380" t="s">
        <v>1053</v>
      </c>
      <c r="E854" s="380">
        <v>16741725462</v>
      </c>
      <c r="F854" s="380" t="s">
        <v>27</v>
      </c>
      <c r="G854" s="380">
        <v>1000</v>
      </c>
      <c r="H854" s="380">
        <v>13545472582</v>
      </c>
      <c r="I854" s="380" t="s">
        <v>370</v>
      </c>
      <c r="J854" s="387" t="s">
        <v>285</v>
      </c>
      <c r="K854" s="95"/>
      <c r="L854" s="378" t="s">
        <v>1052</v>
      </c>
      <c r="M854" s="87" t="s">
        <v>1843</v>
      </c>
      <c r="N854" s="6"/>
      <c r="O854" s="6"/>
      <c r="P854" s="6"/>
      <c r="Q854" s="6"/>
      <c r="R854" s="6"/>
      <c r="S854" s="6"/>
      <c r="T854" s="6"/>
      <c r="U854" s="6"/>
    </row>
    <row r="855" ht="18" customHeight="1" spans="2:21">
      <c r="B855" s="379" t="s">
        <v>1054</v>
      </c>
      <c r="C855" s="380">
        <v>739010982</v>
      </c>
      <c r="D855" s="380" t="s">
        <v>1055</v>
      </c>
      <c r="E855" s="380">
        <v>16741725465</v>
      </c>
      <c r="F855" s="380" t="s">
        <v>27</v>
      </c>
      <c r="G855" s="380">
        <v>1000</v>
      </c>
      <c r="H855" s="380">
        <v>13545472582</v>
      </c>
      <c r="I855" s="380" t="s">
        <v>370</v>
      </c>
      <c r="J855" s="387" t="s">
        <v>285</v>
      </c>
      <c r="K855" s="95"/>
      <c r="L855" s="378" t="s">
        <v>1054</v>
      </c>
      <c r="M855" s="87" t="s">
        <v>1843</v>
      </c>
      <c r="N855" s="6"/>
      <c r="O855" s="6"/>
      <c r="P855" s="6"/>
      <c r="Q855" s="6"/>
      <c r="R855" s="6"/>
      <c r="S855" s="6"/>
      <c r="T855" s="6"/>
      <c r="U855" s="6"/>
    </row>
    <row r="856" ht="18" customHeight="1" spans="2:21">
      <c r="B856" s="379" t="s">
        <v>1056</v>
      </c>
      <c r="C856" s="380">
        <v>437157364</v>
      </c>
      <c r="D856" s="380" t="s">
        <v>1057</v>
      </c>
      <c r="E856" s="380">
        <v>16741725480</v>
      </c>
      <c r="F856" s="380" t="s">
        <v>27</v>
      </c>
      <c r="G856" s="380">
        <v>1000</v>
      </c>
      <c r="H856" s="380">
        <v>13545472582</v>
      </c>
      <c r="I856" s="380" t="s">
        <v>370</v>
      </c>
      <c r="J856" s="387" t="s">
        <v>285</v>
      </c>
      <c r="K856" s="95"/>
      <c r="L856" s="378" t="s">
        <v>1056</v>
      </c>
      <c r="M856" s="87" t="s">
        <v>1843</v>
      </c>
      <c r="N856" s="6"/>
      <c r="O856" s="6"/>
      <c r="P856" s="6"/>
      <c r="Q856" s="6"/>
      <c r="R856" s="6"/>
      <c r="S856" s="6"/>
      <c r="T856" s="6"/>
      <c r="U856" s="6"/>
    </row>
    <row r="857" ht="18" customHeight="1" spans="2:20">
      <c r="B857" s="379" t="s">
        <v>1061</v>
      </c>
      <c r="C857" s="380">
        <v>265847668</v>
      </c>
      <c r="D857" s="380" t="s">
        <v>1062</v>
      </c>
      <c r="E857" s="380">
        <v>16741725495</v>
      </c>
      <c r="F857" s="380" t="s">
        <v>27</v>
      </c>
      <c r="G857" s="380">
        <v>1000</v>
      </c>
      <c r="H857" s="380">
        <v>13545472582</v>
      </c>
      <c r="I857" s="380" t="s">
        <v>370</v>
      </c>
      <c r="J857" s="387" t="s">
        <v>285</v>
      </c>
      <c r="K857" s="95" t="s">
        <v>371</v>
      </c>
      <c r="L857" s="378" t="s">
        <v>1061</v>
      </c>
      <c r="M857" s="87" t="s">
        <v>1844</v>
      </c>
      <c r="N857" s="6"/>
      <c r="O857" s="6"/>
      <c r="P857" s="6"/>
      <c r="Q857" s="6"/>
      <c r="R857" s="6"/>
      <c r="S857" s="6"/>
      <c r="T857" s="6"/>
    </row>
    <row r="858" ht="18" customHeight="1" spans="2:20">
      <c r="B858" s="379" t="s">
        <v>1065</v>
      </c>
      <c r="C858" s="380">
        <v>564544238</v>
      </c>
      <c r="D858" s="380" t="s">
        <v>1066</v>
      </c>
      <c r="E858" s="380">
        <v>16741725499</v>
      </c>
      <c r="F858" s="380" t="s">
        <v>27</v>
      </c>
      <c r="G858" s="380">
        <v>1000</v>
      </c>
      <c r="H858" s="380">
        <v>13545472582</v>
      </c>
      <c r="I858" s="380" t="s">
        <v>370</v>
      </c>
      <c r="J858" s="387" t="s">
        <v>285</v>
      </c>
      <c r="K858" s="95" t="s">
        <v>371</v>
      </c>
      <c r="L858" s="378" t="s">
        <v>1065</v>
      </c>
      <c r="M858" s="87" t="s">
        <v>1843</v>
      </c>
      <c r="N858" s="6"/>
      <c r="O858" s="6"/>
      <c r="P858" s="6"/>
      <c r="Q858" s="6"/>
      <c r="R858" s="6"/>
      <c r="S858" s="6"/>
      <c r="T858" s="6"/>
    </row>
    <row r="859" ht="18" customHeight="1" spans="2:20">
      <c r="B859" s="379" t="s">
        <v>752</v>
      </c>
      <c r="C859" s="380">
        <v>784019578</v>
      </c>
      <c r="D859" s="380" t="s">
        <v>753</v>
      </c>
      <c r="E859" s="380">
        <v>16741725613</v>
      </c>
      <c r="F859" s="380" t="s">
        <v>27</v>
      </c>
      <c r="G859" s="380">
        <v>1000</v>
      </c>
      <c r="H859" s="380">
        <v>18771678907</v>
      </c>
      <c r="I859" s="380" t="s">
        <v>409</v>
      </c>
      <c r="J859" s="387" t="s">
        <v>109</v>
      </c>
      <c r="K859" s="95" t="s">
        <v>410</v>
      </c>
      <c r="L859" s="378" t="s">
        <v>752</v>
      </c>
      <c r="M859" s="87" t="s">
        <v>1894</v>
      </c>
      <c r="N859" s="6"/>
      <c r="O859" s="6"/>
      <c r="P859" s="6"/>
      <c r="Q859" s="6"/>
      <c r="R859" s="6"/>
      <c r="S859" s="6"/>
      <c r="T859" s="6"/>
    </row>
    <row r="860" ht="18" customHeight="1" spans="2:20">
      <c r="B860" s="379" t="s">
        <v>754</v>
      </c>
      <c r="C860" s="380">
        <v>655685751</v>
      </c>
      <c r="D860" s="380" t="s">
        <v>755</v>
      </c>
      <c r="E860" s="380">
        <v>16741725630</v>
      </c>
      <c r="F860" s="380" t="s">
        <v>27</v>
      </c>
      <c r="G860" s="380">
        <v>1000</v>
      </c>
      <c r="H860" s="380">
        <v>18771678907</v>
      </c>
      <c r="I860" s="380" t="s">
        <v>409</v>
      </c>
      <c r="J860" s="387" t="s">
        <v>29</v>
      </c>
      <c r="K860" s="95" t="s">
        <v>410</v>
      </c>
      <c r="L860" s="378" t="s">
        <v>754</v>
      </c>
      <c r="M860" s="87" t="s">
        <v>1895</v>
      </c>
      <c r="N860" s="6"/>
      <c r="O860" s="6"/>
      <c r="P860" s="6"/>
      <c r="Q860" s="6"/>
      <c r="R860" s="6"/>
      <c r="S860" s="6"/>
      <c r="T860" s="6"/>
    </row>
    <row r="861" ht="18" customHeight="1" spans="2:20">
      <c r="B861" s="379" t="s">
        <v>758</v>
      </c>
      <c r="C861" s="380">
        <v>782431171</v>
      </c>
      <c r="D861" s="380" t="s">
        <v>759</v>
      </c>
      <c r="E861" s="380">
        <v>16741725639</v>
      </c>
      <c r="F861" s="380" t="s">
        <v>27</v>
      </c>
      <c r="G861" s="380">
        <v>1000</v>
      </c>
      <c r="H861" s="380">
        <v>18771678907</v>
      </c>
      <c r="I861" s="380" t="s">
        <v>409</v>
      </c>
      <c r="J861" s="387" t="s">
        <v>29</v>
      </c>
      <c r="K861" s="95" t="s">
        <v>410</v>
      </c>
      <c r="L861" s="378" t="s">
        <v>758</v>
      </c>
      <c r="M861" s="87" t="s">
        <v>1896</v>
      </c>
      <c r="N861" s="6"/>
      <c r="O861" s="6"/>
      <c r="P861" s="6"/>
      <c r="Q861" s="6"/>
      <c r="R861" s="6"/>
      <c r="S861" s="6"/>
      <c r="T861" s="6"/>
    </row>
    <row r="862" ht="18" customHeight="1" spans="2:20">
      <c r="B862" s="379" t="s">
        <v>760</v>
      </c>
      <c r="C862" s="380">
        <v>555864507</v>
      </c>
      <c r="D862" s="380" t="s">
        <v>761</v>
      </c>
      <c r="E862" s="380">
        <v>16741725536</v>
      </c>
      <c r="F862" s="380" t="s">
        <v>27</v>
      </c>
      <c r="G862" s="380">
        <v>1000</v>
      </c>
      <c r="H862" s="380">
        <v>18771678907</v>
      </c>
      <c r="I862" s="380" t="s">
        <v>409</v>
      </c>
      <c r="J862" s="387" t="s">
        <v>29</v>
      </c>
      <c r="K862" s="95" t="s">
        <v>410</v>
      </c>
      <c r="L862" s="378" t="s">
        <v>760</v>
      </c>
      <c r="M862" s="87" t="s">
        <v>1897</v>
      </c>
      <c r="N862" s="6"/>
      <c r="O862" s="6"/>
      <c r="P862" s="6"/>
      <c r="Q862" s="6"/>
      <c r="R862" s="6"/>
      <c r="S862" s="6"/>
      <c r="T862" s="6"/>
    </row>
    <row r="863" ht="18" customHeight="1" spans="2:20">
      <c r="B863" s="379" t="s">
        <v>1067</v>
      </c>
      <c r="C863" s="380">
        <v>373983370</v>
      </c>
      <c r="D863" s="380" t="s">
        <v>1068</v>
      </c>
      <c r="E863" s="380">
        <v>16572877620</v>
      </c>
      <c r="F863" s="380" t="s">
        <v>27</v>
      </c>
      <c r="G863" s="380">
        <v>1000</v>
      </c>
      <c r="H863" s="380">
        <v>16602049418</v>
      </c>
      <c r="I863" s="380" t="s">
        <v>377</v>
      </c>
      <c r="J863" s="387" t="s">
        <v>109</v>
      </c>
      <c r="K863" s="95" t="s">
        <v>378</v>
      </c>
      <c r="L863" s="378" t="s">
        <v>1067</v>
      </c>
      <c r="M863" s="87" t="s">
        <v>1894</v>
      </c>
      <c r="N863" s="6"/>
      <c r="O863" s="6"/>
      <c r="P863" s="6"/>
      <c r="Q863" s="6"/>
      <c r="R863" s="6"/>
      <c r="S863" s="6"/>
      <c r="T863" s="6"/>
    </row>
    <row r="864" ht="18" customHeight="1" spans="2:20">
      <c r="B864" s="379" t="s">
        <v>1069</v>
      </c>
      <c r="C864" s="380">
        <v>443997997</v>
      </c>
      <c r="D864" s="380" t="s">
        <v>1070</v>
      </c>
      <c r="E864" s="380">
        <v>17191140871</v>
      </c>
      <c r="F864" s="380" t="s">
        <v>27</v>
      </c>
      <c r="G864" s="380">
        <v>1000</v>
      </c>
      <c r="H864" s="380">
        <v>17720254512</v>
      </c>
      <c r="I864" s="380" t="s">
        <v>253</v>
      </c>
      <c r="J864" s="387" t="s">
        <v>294</v>
      </c>
      <c r="K864" s="95" t="s">
        <v>254</v>
      </c>
      <c r="L864" s="378" t="s">
        <v>1069</v>
      </c>
      <c r="M864" s="87" t="s">
        <v>1894</v>
      </c>
      <c r="N864" s="6"/>
      <c r="O864" s="6"/>
      <c r="P864" s="6"/>
      <c r="Q864" s="6"/>
      <c r="R864" s="6"/>
      <c r="S864" s="6"/>
      <c r="T864" s="6"/>
    </row>
    <row r="865" s="4" customFormat="1" ht="18" customHeight="1" spans="1:28">
      <c r="A865" s="1"/>
      <c r="B865" s="379" t="s">
        <v>1071</v>
      </c>
      <c r="C865" s="380">
        <v>607636098</v>
      </c>
      <c r="D865" s="380" t="s">
        <v>1072</v>
      </c>
      <c r="E865" s="380">
        <v>16572201268</v>
      </c>
      <c r="F865" s="380" t="s">
        <v>27</v>
      </c>
      <c r="G865" s="380">
        <v>1000</v>
      </c>
      <c r="H865" s="380">
        <v>17720254512</v>
      </c>
      <c r="I865" s="380" t="s">
        <v>253</v>
      </c>
      <c r="J865" s="387" t="s">
        <v>294</v>
      </c>
      <c r="K865" s="95" t="s">
        <v>254</v>
      </c>
      <c r="L865" s="378" t="s">
        <v>1071</v>
      </c>
      <c r="M865" s="87" t="s">
        <v>1894</v>
      </c>
      <c r="N865" s="6"/>
      <c r="O865" s="6"/>
      <c r="P865" s="6"/>
      <c r="Q865" s="6"/>
      <c r="R865" s="6"/>
      <c r="S865" s="6"/>
      <c r="T865" s="6"/>
      <c r="X865" s="9"/>
      <c r="AA865" s="10"/>
      <c r="AB865" s="11"/>
    </row>
    <row r="866" s="4" customFormat="1" ht="18" customHeight="1" spans="1:28">
      <c r="A866" s="1"/>
      <c r="B866" s="379" t="s">
        <v>1075</v>
      </c>
      <c r="C866" s="380">
        <v>624563227</v>
      </c>
      <c r="D866" s="380" t="s">
        <v>1076</v>
      </c>
      <c r="E866" s="380">
        <v>16572203708</v>
      </c>
      <c r="F866" s="380" t="s">
        <v>27</v>
      </c>
      <c r="G866" s="380">
        <v>1000</v>
      </c>
      <c r="H866" s="380">
        <v>17720254512</v>
      </c>
      <c r="I866" s="380" t="s">
        <v>253</v>
      </c>
      <c r="J866" s="387" t="s">
        <v>294</v>
      </c>
      <c r="K866" s="95" t="s">
        <v>254</v>
      </c>
      <c r="L866" s="378" t="s">
        <v>1075</v>
      </c>
      <c r="M866" s="87" t="s">
        <v>1894</v>
      </c>
      <c r="N866" s="6"/>
      <c r="O866" s="6"/>
      <c r="P866" s="6"/>
      <c r="Q866" s="6"/>
      <c r="R866" s="6"/>
      <c r="S866" s="6"/>
      <c r="T866" s="6"/>
      <c r="X866" s="9"/>
      <c r="AA866" s="10"/>
      <c r="AB866" s="11"/>
    </row>
    <row r="867" s="4" customFormat="1" ht="18" customHeight="1" spans="1:28">
      <c r="A867" s="1"/>
      <c r="B867" s="379" t="s">
        <v>1077</v>
      </c>
      <c r="C867" s="380">
        <v>582499681</v>
      </c>
      <c r="D867" s="380" t="s">
        <v>1078</v>
      </c>
      <c r="E867" s="380">
        <v>16572203186</v>
      </c>
      <c r="F867" s="380" t="s">
        <v>27</v>
      </c>
      <c r="G867" s="380">
        <v>1000</v>
      </c>
      <c r="H867" s="380">
        <v>17720254512</v>
      </c>
      <c r="I867" s="380" t="s">
        <v>253</v>
      </c>
      <c r="J867" s="387" t="s">
        <v>294</v>
      </c>
      <c r="K867" s="95" t="s">
        <v>254</v>
      </c>
      <c r="L867" s="378" t="s">
        <v>1077</v>
      </c>
      <c r="M867" s="87" t="s">
        <v>1894</v>
      </c>
      <c r="N867" s="6"/>
      <c r="O867" s="6"/>
      <c r="P867" s="6"/>
      <c r="Q867" s="6"/>
      <c r="R867" s="6"/>
      <c r="S867" s="6"/>
      <c r="T867" s="6"/>
      <c r="X867" s="9"/>
      <c r="AA867" s="10"/>
      <c r="AB867" s="11"/>
    </row>
    <row r="868" s="4" customFormat="1" ht="18" customHeight="1" spans="1:28">
      <c r="A868" s="1"/>
      <c r="B868" s="379" t="s">
        <v>1081</v>
      </c>
      <c r="C868" s="380">
        <v>169230098</v>
      </c>
      <c r="D868" s="380" t="s">
        <v>1082</v>
      </c>
      <c r="E868" s="380">
        <v>16572204409</v>
      </c>
      <c r="F868" s="380" t="s">
        <v>27</v>
      </c>
      <c r="G868" s="380">
        <v>1000</v>
      </c>
      <c r="H868" s="380">
        <v>17720254512</v>
      </c>
      <c r="I868" s="380" t="s">
        <v>253</v>
      </c>
      <c r="J868" s="387" t="s">
        <v>103</v>
      </c>
      <c r="K868" s="95" t="s">
        <v>254</v>
      </c>
      <c r="L868" s="378" t="s">
        <v>1081</v>
      </c>
      <c r="M868" s="87" t="s">
        <v>1894</v>
      </c>
      <c r="N868" s="6"/>
      <c r="O868" s="6"/>
      <c r="P868" s="6"/>
      <c r="Q868" s="6"/>
      <c r="R868" s="6"/>
      <c r="S868" s="6"/>
      <c r="T868" s="6"/>
      <c r="X868" s="9"/>
      <c r="AA868" s="10"/>
      <c r="AB868" s="11"/>
    </row>
    <row r="869" s="4" customFormat="1" ht="18" customHeight="1" spans="1:28">
      <c r="A869" s="1"/>
      <c r="B869" s="379" t="s">
        <v>1083</v>
      </c>
      <c r="C869" s="380">
        <v>660874096</v>
      </c>
      <c r="D869" s="380" t="s">
        <v>1084</v>
      </c>
      <c r="E869" s="380">
        <v>16572203190</v>
      </c>
      <c r="F869" s="380" t="s">
        <v>27</v>
      </c>
      <c r="G869" s="380">
        <v>1000</v>
      </c>
      <c r="H869" s="380">
        <v>17720254512</v>
      </c>
      <c r="I869" s="380" t="s">
        <v>253</v>
      </c>
      <c r="J869" s="387" t="s">
        <v>103</v>
      </c>
      <c r="K869" s="95" t="s">
        <v>254</v>
      </c>
      <c r="L869" s="378" t="s">
        <v>1083</v>
      </c>
      <c r="M869" s="87" t="s">
        <v>1894</v>
      </c>
      <c r="N869" s="6"/>
      <c r="O869" s="6"/>
      <c r="P869" s="6"/>
      <c r="Q869" s="6"/>
      <c r="R869" s="6"/>
      <c r="S869" s="6"/>
      <c r="T869" s="6"/>
      <c r="X869" s="9"/>
      <c r="AA869" s="10"/>
      <c r="AB869" s="11"/>
    </row>
    <row r="870" s="4" customFormat="1" ht="18" customHeight="1" spans="1:28">
      <c r="A870" s="1"/>
      <c r="B870" s="379" t="s">
        <v>1093</v>
      </c>
      <c r="C870" s="380">
        <v>285333628</v>
      </c>
      <c r="D870" s="380" t="s">
        <v>1094</v>
      </c>
      <c r="E870" s="380">
        <v>16741725450</v>
      </c>
      <c r="F870" s="380" t="s">
        <v>27</v>
      </c>
      <c r="G870" s="380">
        <v>1000</v>
      </c>
      <c r="H870" s="380">
        <v>18327671812</v>
      </c>
      <c r="I870" s="380" t="s">
        <v>247</v>
      </c>
      <c r="J870" s="387" t="s">
        <v>103</v>
      </c>
      <c r="K870" s="95" t="s">
        <v>298</v>
      </c>
      <c r="L870" s="378" t="s">
        <v>1093</v>
      </c>
      <c r="M870" s="87" t="s">
        <v>1894</v>
      </c>
      <c r="N870" s="6"/>
      <c r="O870" s="6"/>
      <c r="P870" s="6"/>
      <c r="Q870" s="6"/>
      <c r="R870" s="6"/>
      <c r="S870" s="6"/>
      <c r="T870" s="6"/>
      <c r="X870" s="9"/>
      <c r="AA870" s="10"/>
      <c r="AB870" s="11"/>
    </row>
    <row r="871" s="4" customFormat="1" ht="18" customHeight="1" spans="1:28">
      <c r="A871" s="1"/>
      <c r="B871" s="379" t="s">
        <v>1095</v>
      </c>
      <c r="C871" s="380">
        <v>864153631</v>
      </c>
      <c r="D871" s="380" t="s">
        <v>1096</v>
      </c>
      <c r="E871" s="380">
        <v>16741725528</v>
      </c>
      <c r="F871" s="380" t="s">
        <v>27</v>
      </c>
      <c r="G871" s="380">
        <v>1000</v>
      </c>
      <c r="H871" s="380">
        <v>18327671812</v>
      </c>
      <c r="I871" s="380" t="s">
        <v>247</v>
      </c>
      <c r="J871" s="387" t="s">
        <v>103</v>
      </c>
      <c r="K871" s="95" t="s">
        <v>298</v>
      </c>
      <c r="L871" s="378" t="s">
        <v>1095</v>
      </c>
      <c r="M871" s="87" t="s">
        <v>1894</v>
      </c>
      <c r="N871" s="6"/>
      <c r="O871" s="6"/>
      <c r="P871" s="6"/>
      <c r="Q871" s="6"/>
      <c r="R871" s="6"/>
      <c r="S871" s="6"/>
      <c r="T871" s="6"/>
      <c r="X871" s="9"/>
      <c r="AA871" s="10"/>
      <c r="AB871" s="11"/>
    </row>
    <row r="872" s="4" customFormat="1" ht="18" customHeight="1" spans="1:28">
      <c r="A872" s="1"/>
      <c r="B872" s="379" t="s">
        <v>1097</v>
      </c>
      <c r="C872" s="380">
        <v>411710219</v>
      </c>
      <c r="D872" s="380" t="s">
        <v>1098</v>
      </c>
      <c r="E872" s="380">
        <v>16741725440</v>
      </c>
      <c r="F872" s="380" t="s">
        <v>27</v>
      </c>
      <c r="G872" s="380">
        <v>1000</v>
      </c>
      <c r="H872" s="380">
        <v>18327671812</v>
      </c>
      <c r="I872" s="380" t="s">
        <v>247</v>
      </c>
      <c r="J872" s="387" t="s">
        <v>29</v>
      </c>
      <c r="K872" s="95" t="s">
        <v>298</v>
      </c>
      <c r="L872" s="378" t="s">
        <v>1097</v>
      </c>
      <c r="M872" s="87" t="s">
        <v>1894</v>
      </c>
      <c r="N872" s="6"/>
      <c r="O872" s="6"/>
      <c r="P872" s="6"/>
      <c r="Q872" s="6"/>
      <c r="R872" s="6"/>
      <c r="S872" s="6"/>
      <c r="T872" s="6"/>
      <c r="X872" s="9"/>
      <c r="AA872" s="10"/>
      <c r="AB872" s="11"/>
    </row>
    <row r="873" s="4" customFormat="1" ht="18" customHeight="1" spans="1:28">
      <c r="A873" s="1"/>
      <c r="B873" s="379" t="s">
        <v>1099</v>
      </c>
      <c r="C873" s="380">
        <v>111194945</v>
      </c>
      <c r="D873" s="380" t="s">
        <v>1100</v>
      </c>
      <c r="E873" s="380">
        <v>16741725441</v>
      </c>
      <c r="F873" s="380" t="s">
        <v>27</v>
      </c>
      <c r="G873" s="380">
        <v>1000</v>
      </c>
      <c r="H873" s="380">
        <v>18327671812</v>
      </c>
      <c r="I873" s="380" t="s">
        <v>247</v>
      </c>
      <c r="J873" s="387" t="s">
        <v>29</v>
      </c>
      <c r="K873" s="95" t="s">
        <v>298</v>
      </c>
      <c r="L873" s="378" t="s">
        <v>1099</v>
      </c>
      <c r="M873" s="87" t="s">
        <v>1894</v>
      </c>
      <c r="N873" s="6"/>
      <c r="O873" s="6"/>
      <c r="P873" s="6"/>
      <c r="Q873" s="6"/>
      <c r="R873" s="6"/>
      <c r="S873" s="6"/>
      <c r="T873" s="6"/>
      <c r="X873" s="9"/>
      <c r="AA873" s="10"/>
      <c r="AB873" s="11"/>
    </row>
    <row r="874" s="4" customFormat="1" ht="18" customHeight="1" spans="1:28">
      <c r="A874" s="1"/>
      <c r="B874" s="379" t="s">
        <v>1101</v>
      </c>
      <c r="C874" s="380">
        <v>377949982</v>
      </c>
      <c r="D874" s="380" t="s">
        <v>1102</v>
      </c>
      <c r="E874" s="380">
        <v>16741725443</v>
      </c>
      <c r="F874" s="380" t="s">
        <v>27</v>
      </c>
      <c r="G874" s="380">
        <v>1000</v>
      </c>
      <c r="H874" s="380">
        <v>18327671812</v>
      </c>
      <c r="I874" s="380" t="s">
        <v>247</v>
      </c>
      <c r="J874" s="387" t="s">
        <v>29</v>
      </c>
      <c r="K874" s="95" t="s">
        <v>298</v>
      </c>
      <c r="L874" s="378" t="s">
        <v>1101</v>
      </c>
      <c r="M874" s="87" t="s">
        <v>1894</v>
      </c>
      <c r="N874" s="6"/>
      <c r="O874" s="6"/>
      <c r="P874" s="6"/>
      <c r="Q874" s="6"/>
      <c r="R874" s="6"/>
      <c r="S874" s="6"/>
      <c r="T874" s="6"/>
      <c r="X874" s="9"/>
      <c r="AA874" s="10"/>
      <c r="AB874" s="11"/>
    </row>
    <row r="875" s="4" customFormat="1" ht="18" customHeight="1" spans="1:28">
      <c r="A875" s="1"/>
      <c r="B875" s="379" t="s">
        <v>1103</v>
      </c>
      <c r="C875" s="380">
        <v>480079074</v>
      </c>
      <c r="D875" s="380" t="s">
        <v>1104</v>
      </c>
      <c r="E875" s="380">
        <v>16741725508</v>
      </c>
      <c r="F875" s="380" t="s">
        <v>27</v>
      </c>
      <c r="G875" s="380">
        <v>1000</v>
      </c>
      <c r="H875" s="380">
        <v>18327671812</v>
      </c>
      <c r="I875" s="380" t="s">
        <v>247</v>
      </c>
      <c r="J875" s="387" t="s">
        <v>29</v>
      </c>
      <c r="K875" s="95" t="s">
        <v>298</v>
      </c>
      <c r="L875" s="378" t="s">
        <v>1103</v>
      </c>
      <c r="M875" s="87" t="s">
        <v>1894</v>
      </c>
      <c r="N875" s="6"/>
      <c r="O875" s="6"/>
      <c r="P875" s="6"/>
      <c r="Q875" s="6"/>
      <c r="R875" s="6"/>
      <c r="S875" s="6"/>
      <c r="T875" s="6"/>
      <c r="X875" s="9"/>
      <c r="AA875" s="10"/>
      <c r="AB875" s="11"/>
    </row>
    <row r="876" s="4" customFormat="1" ht="18" customHeight="1" spans="1:28">
      <c r="A876" s="1"/>
      <c r="B876" s="379" t="s">
        <v>1105</v>
      </c>
      <c r="C876" s="380">
        <v>526621106</v>
      </c>
      <c r="D876" s="380" t="s">
        <v>1106</v>
      </c>
      <c r="E876" s="380">
        <v>16741725515</v>
      </c>
      <c r="F876" s="380" t="s">
        <v>27</v>
      </c>
      <c r="G876" s="380">
        <v>1000</v>
      </c>
      <c r="H876" s="380">
        <v>18327671812</v>
      </c>
      <c r="I876" s="380" t="s">
        <v>247</v>
      </c>
      <c r="J876" s="387" t="s">
        <v>29</v>
      </c>
      <c r="K876" s="95" t="s">
        <v>298</v>
      </c>
      <c r="L876" s="378" t="s">
        <v>1105</v>
      </c>
      <c r="M876" s="87" t="s">
        <v>1894</v>
      </c>
      <c r="N876" s="6"/>
      <c r="O876" s="6"/>
      <c r="P876" s="6"/>
      <c r="Q876" s="6"/>
      <c r="R876" s="6"/>
      <c r="S876" s="6"/>
      <c r="T876" s="6"/>
      <c r="X876" s="9"/>
      <c r="AA876" s="10"/>
      <c r="AB876" s="11"/>
    </row>
    <row r="877" s="4" customFormat="1" ht="18" customHeight="1" spans="1:28">
      <c r="A877" s="1"/>
      <c r="B877" s="379" t="s">
        <v>1107</v>
      </c>
      <c r="C877" s="380">
        <v>372534493</v>
      </c>
      <c r="D877" s="380" t="s">
        <v>1108</v>
      </c>
      <c r="E877" s="380">
        <v>17136314547</v>
      </c>
      <c r="F877" s="380" t="s">
        <v>27</v>
      </c>
      <c r="G877" s="380">
        <v>1000</v>
      </c>
      <c r="H877" s="380">
        <v>18771691121</v>
      </c>
      <c r="I877" s="380" t="s">
        <v>258</v>
      </c>
      <c r="J877" s="387" t="s">
        <v>103</v>
      </c>
      <c r="K877" s="95" t="s">
        <v>259</v>
      </c>
      <c r="L877" s="378" t="s">
        <v>1107</v>
      </c>
      <c r="M877" s="87" t="s">
        <v>1894</v>
      </c>
      <c r="N877" s="6"/>
      <c r="O877" s="6"/>
      <c r="P877" s="6"/>
      <c r="Q877" s="6"/>
      <c r="R877" s="6"/>
      <c r="S877" s="6"/>
      <c r="T877" s="6"/>
      <c r="X877" s="9"/>
      <c r="AA877" s="10"/>
      <c r="AB877" s="11"/>
    </row>
    <row r="878" s="4" customFormat="1" ht="18" customHeight="1" spans="1:28">
      <c r="A878" s="1"/>
      <c r="B878" s="379" t="s">
        <v>1109</v>
      </c>
      <c r="C878" s="380">
        <v>159861187</v>
      </c>
      <c r="D878" s="380" t="s">
        <v>1110</v>
      </c>
      <c r="E878" s="380">
        <v>17136314590</v>
      </c>
      <c r="F878" s="380" t="s">
        <v>27</v>
      </c>
      <c r="G878" s="380">
        <v>1000</v>
      </c>
      <c r="H878" s="380">
        <v>18771691121</v>
      </c>
      <c r="I878" s="380" t="s">
        <v>258</v>
      </c>
      <c r="J878" s="387" t="s">
        <v>103</v>
      </c>
      <c r="K878" s="95" t="s">
        <v>259</v>
      </c>
      <c r="L878" s="378" t="s">
        <v>1109</v>
      </c>
      <c r="M878" s="87" t="s">
        <v>1894</v>
      </c>
      <c r="N878" s="6"/>
      <c r="O878" s="6"/>
      <c r="P878" s="6"/>
      <c r="Q878" s="6"/>
      <c r="R878" s="6"/>
      <c r="S878" s="6"/>
      <c r="T878" s="6"/>
      <c r="X878" s="9"/>
      <c r="AA878" s="10"/>
      <c r="AB878" s="11"/>
    </row>
    <row r="879" s="4" customFormat="1" ht="18" customHeight="1" spans="1:28">
      <c r="A879" s="1"/>
      <c r="B879" s="379" t="s">
        <v>1111</v>
      </c>
      <c r="C879" s="380">
        <v>812758053</v>
      </c>
      <c r="D879" s="380" t="s">
        <v>1112</v>
      </c>
      <c r="E879" s="380">
        <v>17136314597</v>
      </c>
      <c r="F879" s="380" t="s">
        <v>27</v>
      </c>
      <c r="G879" s="380">
        <v>1000</v>
      </c>
      <c r="H879" s="380">
        <v>18771691121</v>
      </c>
      <c r="I879" s="380" t="s">
        <v>258</v>
      </c>
      <c r="J879" s="387" t="s">
        <v>103</v>
      </c>
      <c r="K879" s="95" t="s">
        <v>259</v>
      </c>
      <c r="L879" s="378" t="s">
        <v>1111</v>
      </c>
      <c r="M879" s="87" t="s">
        <v>1894</v>
      </c>
      <c r="N879" s="6"/>
      <c r="O879" s="87"/>
      <c r="P879" s="6"/>
      <c r="Q879" s="6"/>
      <c r="R879" s="6"/>
      <c r="S879" s="6"/>
      <c r="T879" s="6"/>
      <c r="X879" s="9"/>
      <c r="AA879" s="10"/>
      <c r="AB879" s="11"/>
    </row>
    <row r="880" s="4" customFormat="1" ht="18" customHeight="1" spans="1:28">
      <c r="A880" s="1"/>
      <c r="B880" s="379" t="s">
        <v>1124</v>
      </c>
      <c r="C880" s="380">
        <v>182170366</v>
      </c>
      <c r="D880" s="380" t="s">
        <v>1125</v>
      </c>
      <c r="E880" s="380">
        <v>16741725620</v>
      </c>
      <c r="F880" s="380" t="s">
        <v>27</v>
      </c>
      <c r="G880" s="380">
        <v>1000</v>
      </c>
      <c r="H880" s="380">
        <v>18771678907</v>
      </c>
      <c r="I880" s="380" t="s">
        <v>409</v>
      </c>
      <c r="J880" s="387" t="s">
        <v>109</v>
      </c>
      <c r="K880" s="95" t="s">
        <v>410</v>
      </c>
      <c r="L880" s="378" t="s">
        <v>1124</v>
      </c>
      <c r="M880" s="87" t="s">
        <v>1894</v>
      </c>
      <c r="N880" s="6"/>
      <c r="O880" s="6"/>
      <c r="P880" s="6"/>
      <c r="Q880" s="6"/>
      <c r="R880" s="6"/>
      <c r="S880" s="6"/>
      <c r="T880" s="6"/>
      <c r="X880" s="9"/>
      <c r="AA880" s="10"/>
      <c r="AB880" s="11"/>
    </row>
    <row r="881" ht="18" customHeight="1" spans="2:20">
      <c r="B881" s="379" t="s">
        <v>1126</v>
      </c>
      <c r="C881" s="380">
        <v>239530679</v>
      </c>
      <c r="D881" s="380" t="s">
        <v>1127</v>
      </c>
      <c r="E881" s="380">
        <v>16741725619</v>
      </c>
      <c r="F881" s="380" t="s">
        <v>27</v>
      </c>
      <c r="G881" s="380">
        <v>1000</v>
      </c>
      <c r="H881" s="380">
        <v>18771678907</v>
      </c>
      <c r="I881" s="380" t="s">
        <v>409</v>
      </c>
      <c r="J881" s="387" t="s">
        <v>109</v>
      </c>
      <c r="K881" s="95" t="s">
        <v>410</v>
      </c>
      <c r="L881" s="378" t="s">
        <v>1126</v>
      </c>
      <c r="M881" s="87" t="s">
        <v>1894</v>
      </c>
      <c r="N881" s="6"/>
      <c r="O881" s="6"/>
      <c r="P881" s="6"/>
      <c r="Q881" s="6"/>
      <c r="R881" s="6"/>
      <c r="S881" s="6"/>
      <c r="T881" s="6"/>
    </row>
    <row r="882" ht="18" customHeight="1" spans="2:20">
      <c r="B882" s="379" t="s">
        <v>1128</v>
      </c>
      <c r="C882" s="380">
        <v>768496318</v>
      </c>
      <c r="D882" s="380" t="s">
        <v>1129</v>
      </c>
      <c r="E882" s="380">
        <v>16741725628</v>
      </c>
      <c r="F882" s="380" t="s">
        <v>27</v>
      </c>
      <c r="G882" s="380">
        <v>1000</v>
      </c>
      <c r="H882" s="380">
        <v>18771678907</v>
      </c>
      <c r="I882" s="380" t="s">
        <v>409</v>
      </c>
      <c r="J882" s="387" t="s">
        <v>29</v>
      </c>
      <c r="K882" s="95" t="s">
        <v>410</v>
      </c>
      <c r="L882" s="378" t="s">
        <v>1128</v>
      </c>
      <c r="M882" s="87" t="s">
        <v>1894</v>
      </c>
      <c r="N882" s="6"/>
      <c r="O882" s="6"/>
      <c r="P882" s="6"/>
      <c r="Q882" s="6"/>
      <c r="R882" s="6"/>
      <c r="S882" s="6"/>
      <c r="T882" s="6"/>
    </row>
    <row r="883" ht="18" customHeight="1" spans="2:20">
      <c r="B883" s="379" t="s">
        <v>1133</v>
      </c>
      <c r="C883" s="380">
        <v>593946766</v>
      </c>
      <c r="D883" s="380" t="s">
        <v>1134</v>
      </c>
      <c r="E883" s="380">
        <v>16741725631</v>
      </c>
      <c r="F883" s="380" t="s">
        <v>27</v>
      </c>
      <c r="G883" s="380">
        <v>1000</v>
      </c>
      <c r="H883" s="380">
        <v>18771678907</v>
      </c>
      <c r="I883" s="380" t="s">
        <v>409</v>
      </c>
      <c r="J883" s="387" t="s">
        <v>29</v>
      </c>
      <c r="K883" s="95" t="s">
        <v>410</v>
      </c>
      <c r="L883" s="378" t="s">
        <v>1133</v>
      </c>
      <c r="M883" s="87" t="s">
        <v>1894</v>
      </c>
      <c r="N883" s="6"/>
      <c r="O883" s="6"/>
      <c r="P883" s="6"/>
      <c r="Q883" s="6"/>
      <c r="R883" s="6"/>
      <c r="S883" s="6"/>
      <c r="T883" s="6"/>
    </row>
    <row r="884" ht="18" customHeight="1" spans="2:20">
      <c r="B884" s="379" t="s">
        <v>1135</v>
      </c>
      <c r="C884" s="380">
        <v>532040475</v>
      </c>
      <c r="D884" s="380" t="s">
        <v>1136</v>
      </c>
      <c r="E884" s="380">
        <v>16741725643</v>
      </c>
      <c r="F884" s="380" t="s">
        <v>27</v>
      </c>
      <c r="G884" s="380">
        <v>1000</v>
      </c>
      <c r="H884" s="380">
        <v>18771678907</v>
      </c>
      <c r="I884" s="380" t="s">
        <v>409</v>
      </c>
      <c r="J884" s="387" t="s">
        <v>29</v>
      </c>
      <c r="K884" s="95" t="s">
        <v>410</v>
      </c>
      <c r="L884" s="378" t="s">
        <v>1135</v>
      </c>
      <c r="M884" s="87" t="s">
        <v>1894</v>
      </c>
      <c r="N884" s="6"/>
      <c r="O884" s="6"/>
      <c r="P884" s="6"/>
      <c r="Q884" s="6"/>
      <c r="R884" s="6"/>
      <c r="S884" s="6"/>
      <c r="T884" s="6"/>
    </row>
    <row r="885" ht="18" customHeight="1" spans="2:20">
      <c r="B885" s="379" t="s">
        <v>1137</v>
      </c>
      <c r="C885" s="380">
        <v>853005178</v>
      </c>
      <c r="D885" s="380" t="s">
        <v>1138</v>
      </c>
      <c r="E885" s="380">
        <v>16741725641</v>
      </c>
      <c r="F885" s="380" t="s">
        <v>27</v>
      </c>
      <c r="G885" s="380">
        <v>1000</v>
      </c>
      <c r="H885" s="380">
        <v>18771678907</v>
      </c>
      <c r="I885" s="380" t="s">
        <v>409</v>
      </c>
      <c r="J885" s="387" t="s">
        <v>29</v>
      </c>
      <c r="K885" s="95" t="s">
        <v>410</v>
      </c>
      <c r="L885" s="378" t="s">
        <v>1137</v>
      </c>
      <c r="M885" s="87" t="s">
        <v>1894</v>
      </c>
      <c r="N885" s="6"/>
      <c r="O885" s="6"/>
      <c r="P885" s="6"/>
      <c r="Q885" s="6"/>
      <c r="R885" s="6"/>
      <c r="S885" s="6"/>
      <c r="T885" s="6"/>
    </row>
    <row r="886" ht="18" customHeight="1" spans="2:20">
      <c r="B886" s="379" t="s">
        <v>1139</v>
      </c>
      <c r="C886" s="380">
        <v>725364218</v>
      </c>
      <c r="D886" s="380" t="s">
        <v>1140</v>
      </c>
      <c r="E886" s="380">
        <v>16741725635</v>
      </c>
      <c r="F886" s="380" t="s">
        <v>27</v>
      </c>
      <c r="G886" s="380">
        <v>1000</v>
      </c>
      <c r="H886" s="380">
        <v>18771678907</v>
      </c>
      <c r="I886" s="380" t="s">
        <v>409</v>
      </c>
      <c r="J886" s="387" t="s">
        <v>29</v>
      </c>
      <c r="K886" s="95" t="s">
        <v>410</v>
      </c>
      <c r="L886" s="378" t="s">
        <v>1139</v>
      </c>
      <c r="M886" s="87" t="s">
        <v>1894</v>
      </c>
      <c r="N886" s="6"/>
      <c r="O886" s="6"/>
      <c r="P886" s="6"/>
      <c r="Q886" s="6"/>
      <c r="R886" s="6"/>
      <c r="S886" s="6"/>
      <c r="T886" s="6"/>
    </row>
    <row r="887" ht="18" customHeight="1" spans="2:20">
      <c r="B887" s="379" t="s">
        <v>1141</v>
      </c>
      <c r="C887" s="380" t="s">
        <v>1142</v>
      </c>
      <c r="D887" s="380" t="s">
        <v>1143</v>
      </c>
      <c r="E887" s="380">
        <v>16741725254</v>
      </c>
      <c r="F887" s="380" t="s">
        <v>27</v>
      </c>
      <c r="G887" s="380">
        <v>1000</v>
      </c>
      <c r="H887" s="380">
        <v>13545445297</v>
      </c>
      <c r="I887" s="380" t="s">
        <v>313</v>
      </c>
      <c r="J887" s="387" t="s">
        <v>285</v>
      </c>
      <c r="K887" s="95" t="s">
        <v>314</v>
      </c>
      <c r="L887" s="378" t="s">
        <v>1141</v>
      </c>
      <c r="M887" s="87" t="s">
        <v>1894</v>
      </c>
      <c r="N887" s="6"/>
      <c r="O887" s="6"/>
      <c r="P887" s="6"/>
      <c r="Q887" s="6"/>
      <c r="R887" s="6"/>
      <c r="S887" s="6"/>
      <c r="T887" s="6"/>
    </row>
    <row r="888" ht="18" customHeight="1" spans="2:20">
      <c r="B888" s="379" t="s">
        <v>1144</v>
      </c>
      <c r="C888" s="380" t="s">
        <v>1145</v>
      </c>
      <c r="D888" s="380" t="s">
        <v>1146</v>
      </c>
      <c r="E888" s="380">
        <v>16741725293</v>
      </c>
      <c r="F888" s="380" t="s">
        <v>27</v>
      </c>
      <c r="G888" s="380">
        <v>1000</v>
      </c>
      <c r="H888" s="380">
        <v>13545445297</v>
      </c>
      <c r="I888" s="380" t="s">
        <v>313</v>
      </c>
      <c r="J888" s="387" t="s">
        <v>285</v>
      </c>
      <c r="K888" s="95" t="s">
        <v>314</v>
      </c>
      <c r="L888" s="378" t="s">
        <v>1144</v>
      </c>
      <c r="M888" s="87" t="s">
        <v>1894</v>
      </c>
      <c r="N888" s="6"/>
      <c r="O888" s="6"/>
      <c r="P888" s="6"/>
      <c r="Q888" s="6"/>
      <c r="R888" s="6"/>
      <c r="S888" s="6"/>
      <c r="T888" s="6"/>
    </row>
    <row r="889" ht="18" customHeight="1" spans="2:20">
      <c r="B889" s="379" t="s">
        <v>1147</v>
      </c>
      <c r="C889" s="380">
        <v>707046447</v>
      </c>
      <c r="D889" s="380" t="s">
        <v>1148</v>
      </c>
      <c r="E889" s="380">
        <v>16741725247</v>
      </c>
      <c r="F889" s="380" t="s">
        <v>27</v>
      </c>
      <c r="G889" s="380">
        <v>1000</v>
      </c>
      <c r="H889" s="380">
        <v>13545445297</v>
      </c>
      <c r="I889" s="380" t="s">
        <v>313</v>
      </c>
      <c r="J889" s="387" t="s">
        <v>285</v>
      </c>
      <c r="K889" s="95" t="s">
        <v>314</v>
      </c>
      <c r="L889" s="378" t="s">
        <v>1147</v>
      </c>
      <c r="M889" s="87" t="s">
        <v>1894</v>
      </c>
      <c r="N889" s="6"/>
      <c r="O889" s="6"/>
      <c r="P889" s="6"/>
      <c r="Q889" s="6"/>
      <c r="R889" s="6"/>
      <c r="S889" s="6"/>
      <c r="T889" s="6"/>
    </row>
    <row r="890" ht="18" customHeight="1" spans="2:20">
      <c r="B890" s="379" t="s">
        <v>1073</v>
      </c>
      <c r="C890" s="380">
        <v>641497228</v>
      </c>
      <c r="D890" s="380" t="s">
        <v>1074</v>
      </c>
      <c r="E890" s="380">
        <v>16572203707</v>
      </c>
      <c r="F890" s="380" t="s">
        <v>27</v>
      </c>
      <c r="G890" s="380">
        <v>1000</v>
      </c>
      <c r="H890" s="380">
        <v>17720254512</v>
      </c>
      <c r="I890" s="380" t="s">
        <v>253</v>
      </c>
      <c r="J890" s="387" t="s">
        <v>294</v>
      </c>
      <c r="K890" s="95" t="s">
        <v>254</v>
      </c>
      <c r="L890" s="378" t="s">
        <v>1073</v>
      </c>
      <c r="M890" s="87" t="s">
        <v>1894</v>
      </c>
      <c r="N890" s="6"/>
      <c r="O890" s="6"/>
      <c r="P890" s="6"/>
      <c r="Q890" s="6"/>
      <c r="R890" s="6"/>
      <c r="S890" s="6"/>
      <c r="T890" s="6"/>
    </row>
    <row r="891" s="1" customFormat="1" ht="18" customHeight="1" spans="2:28">
      <c r="B891" s="5"/>
      <c r="C891" s="6"/>
      <c r="D891" s="6"/>
      <c r="E891" s="6"/>
      <c r="F891" s="6"/>
      <c r="G891" s="6"/>
      <c r="H891" s="6"/>
      <c r="I891" s="6"/>
      <c r="J891" s="6"/>
      <c r="K891" s="7"/>
      <c r="L891" s="8"/>
      <c r="M891" s="8"/>
      <c r="N891" s="8"/>
      <c r="O891" s="4"/>
      <c r="P891" s="4"/>
      <c r="Q891" s="4"/>
      <c r="R891" s="4"/>
      <c r="S891" s="4"/>
      <c r="T891" s="4"/>
      <c r="U891" s="4"/>
      <c r="V891" s="4"/>
      <c r="W891" s="4"/>
      <c r="X891" s="9"/>
      <c r="Y891" s="4"/>
      <c r="Z891" s="4"/>
      <c r="AA891" s="10"/>
      <c r="AB891" s="11"/>
    </row>
    <row r="892" s="1" customFormat="1" ht="18" customHeight="1" spans="2:28">
      <c r="B892" s="5"/>
      <c r="C892" s="6"/>
      <c r="D892" s="6"/>
      <c r="E892" s="6"/>
      <c r="F892" s="6"/>
      <c r="G892" s="6"/>
      <c r="H892" s="6"/>
      <c r="I892" s="6"/>
      <c r="J892" s="6"/>
      <c r="K892" s="7"/>
      <c r="L892" s="8"/>
      <c r="M892" s="8"/>
      <c r="N892" s="8"/>
      <c r="O892" s="4"/>
      <c r="P892" s="4"/>
      <c r="Q892" s="4"/>
      <c r="R892" s="4"/>
      <c r="S892" s="4"/>
      <c r="T892" s="4"/>
      <c r="U892" s="4"/>
      <c r="V892" s="4"/>
      <c r="W892" s="4"/>
      <c r="X892" s="9"/>
      <c r="Y892" s="4"/>
      <c r="Z892" s="4"/>
      <c r="AA892" s="10"/>
      <c r="AB892" s="11"/>
    </row>
    <row r="893" s="1" customFormat="1" ht="18" customHeight="1" spans="2:28">
      <c r="B893" s="5"/>
      <c r="C893" s="6"/>
      <c r="D893" s="6"/>
      <c r="E893" s="6"/>
      <c r="F893" s="6"/>
      <c r="G893" s="6"/>
      <c r="H893" s="6"/>
      <c r="I893" s="6"/>
      <c r="J893" s="6"/>
      <c r="K893" s="7"/>
      <c r="L893" s="8"/>
      <c r="M893" s="8"/>
      <c r="N893" s="8"/>
      <c r="O893" s="4"/>
      <c r="P893" s="4"/>
      <c r="Q893" s="4"/>
      <c r="R893" s="4"/>
      <c r="S893" s="4"/>
      <c r="T893" s="4"/>
      <c r="U893" s="4"/>
      <c r="V893" s="4"/>
      <c r="W893" s="4"/>
      <c r="X893" s="9"/>
      <c r="Y893" s="4"/>
      <c r="Z893" s="4"/>
      <c r="AA893" s="10"/>
      <c r="AB893" s="11"/>
    </row>
    <row r="894" s="1" customFormat="1" ht="18" customHeight="1" spans="2:28">
      <c r="B894" s="5"/>
      <c r="C894" s="6"/>
      <c r="D894" s="6"/>
      <c r="E894" s="6"/>
      <c r="F894" s="6"/>
      <c r="G894" s="6"/>
      <c r="H894" s="6"/>
      <c r="I894" s="6"/>
      <c r="J894" s="6"/>
      <c r="K894" s="7"/>
      <c r="L894" s="8"/>
      <c r="M894" s="8"/>
      <c r="N894" s="8"/>
      <c r="O894" s="4"/>
      <c r="P894" s="4"/>
      <c r="Q894" s="4"/>
      <c r="R894" s="4"/>
      <c r="S894" s="4"/>
      <c r="T894" s="4"/>
      <c r="U894" s="4"/>
      <c r="V894" s="4"/>
      <c r="W894" s="4"/>
      <c r="X894" s="9"/>
      <c r="Y894" s="4"/>
      <c r="Z894" s="4"/>
      <c r="AA894" s="10"/>
      <c r="AB894" s="11"/>
    </row>
    <row r="895" s="1" customFormat="1" ht="18" customHeight="1" spans="2:28">
      <c r="B895" s="5"/>
      <c r="C895" s="6"/>
      <c r="D895" s="6"/>
      <c r="E895" s="6"/>
      <c r="F895" s="6"/>
      <c r="G895" s="6"/>
      <c r="H895" s="6"/>
      <c r="I895" s="6"/>
      <c r="J895" s="6"/>
      <c r="K895" s="7"/>
      <c r="L895" s="8"/>
      <c r="M895" s="8"/>
      <c r="N895" s="8"/>
      <c r="O895" s="4"/>
      <c r="P895" s="4"/>
      <c r="Q895" s="4"/>
      <c r="R895" s="4"/>
      <c r="S895" s="4"/>
      <c r="T895" s="4"/>
      <c r="U895" s="4"/>
      <c r="V895" s="4"/>
      <c r="W895" s="4"/>
      <c r="X895" s="9"/>
      <c r="Y895" s="4"/>
      <c r="Z895" s="4"/>
      <c r="AA895" s="10"/>
      <c r="AB895" s="11"/>
    </row>
    <row r="896" s="1" customFormat="1" ht="18" customHeight="1" spans="2:28">
      <c r="B896" s="5"/>
      <c r="C896" s="6"/>
      <c r="D896" s="6"/>
      <c r="E896" s="6"/>
      <c r="F896" s="6"/>
      <c r="G896" s="6"/>
      <c r="H896" s="6"/>
      <c r="I896" s="6"/>
      <c r="J896" s="6"/>
      <c r="K896" s="7"/>
      <c r="L896" s="8"/>
      <c r="M896" s="8"/>
      <c r="N896" s="8"/>
      <c r="O896" s="4"/>
      <c r="P896" s="4"/>
      <c r="Q896" s="4"/>
      <c r="R896" s="4"/>
      <c r="S896" s="4"/>
      <c r="T896" s="4"/>
      <c r="U896" s="4"/>
      <c r="V896" s="4"/>
      <c r="W896" s="4"/>
      <c r="X896" s="9"/>
      <c r="Y896" s="4"/>
      <c r="Z896" s="4"/>
      <c r="AA896" s="10"/>
      <c r="AB896" s="11"/>
    </row>
    <row r="897" s="1" customFormat="1" ht="18" customHeight="1" spans="2:28">
      <c r="B897" s="5"/>
      <c r="C897" s="6"/>
      <c r="D897" s="6"/>
      <c r="E897" s="6"/>
      <c r="F897" s="6"/>
      <c r="G897" s="6"/>
      <c r="H897" s="6"/>
      <c r="I897" s="6"/>
      <c r="J897" s="6"/>
      <c r="K897" s="7"/>
      <c r="L897" s="8"/>
      <c r="M897" s="8"/>
      <c r="N897" s="8"/>
      <c r="O897" s="4"/>
      <c r="P897" s="4"/>
      <c r="Q897" s="4"/>
      <c r="R897" s="4"/>
      <c r="S897" s="4"/>
      <c r="T897" s="4"/>
      <c r="U897" s="4"/>
      <c r="V897" s="4"/>
      <c r="W897" s="4"/>
      <c r="X897" s="9"/>
      <c r="Y897" s="4"/>
      <c r="Z897" s="4"/>
      <c r="AA897" s="10"/>
      <c r="AB897" s="11"/>
    </row>
    <row r="898" s="1" customFormat="1" ht="18" customHeight="1" spans="2:28">
      <c r="B898" s="5"/>
      <c r="C898" s="6"/>
      <c r="D898" s="6"/>
      <c r="E898" s="6"/>
      <c r="F898" s="6"/>
      <c r="G898" s="6"/>
      <c r="H898" s="6"/>
      <c r="I898" s="6"/>
      <c r="J898" s="6"/>
      <c r="K898" s="7"/>
      <c r="L898" s="8"/>
      <c r="M898" s="8"/>
      <c r="N898" s="8"/>
      <c r="O898" s="4"/>
      <c r="P898" s="4"/>
      <c r="Q898" s="4"/>
      <c r="R898" s="4"/>
      <c r="S898" s="4"/>
      <c r="T898" s="4"/>
      <c r="U898" s="4"/>
      <c r="V898" s="4"/>
      <c r="W898" s="4"/>
      <c r="X898" s="9"/>
      <c r="Y898" s="4"/>
      <c r="Z898" s="4"/>
      <c r="AA898" s="10"/>
      <c r="AB898" s="11"/>
    </row>
    <row r="899" s="1" customFormat="1" ht="18" customHeight="1" spans="2:28">
      <c r="B899" s="5"/>
      <c r="C899" s="6"/>
      <c r="D899" s="6"/>
      <c r="E899" s="6"/>
      <c r="F899" s="6"/>
      <c r="G899" s="6"/>
      <c r="H899" s="6"/>
      <c r="I899" s="6"/>
      <c r="J899" s="6"/>
      <c r="K899" s="7"/>
      <c r="L899" s="8"/>
      <c r="M899" s="8"/>
      <c r="N899" s="8"/>
      <c r="O899" s="4"/>
      <c r="P899" s="4"/>
      <c r="Q899" s="4"/>
      <c r="R899" s="4"/>
      <c r="S899" s="4"/>
      <c r="T899" s="4"/>
      <c r="U899" s="4"/>
      <c r="V899" s="4"/>
      <c r="W899" s="4"/>
      <c r="X899" s="9"/>
      <c r="Y899" s="4"/>
      <c r="Z899" s="4"/>
      <c r="AA899" s="10"/>
      <c r="AB899" s="11"/>
    </row>
    <row r="900" s="1" customFormat="1" ht="18" customHeight="1" spans="2:28">
      <c r="B900" s="5"/>
      <c r="C900" s="6"/>
      <c r="D900" s="6"/>
      <c r="E900" s="6"/>
      <c r="F900" s="6"/>
      <c r="G900" s="6"/>
      <c r="H900" s="6"/>
      <c r="I900" s="6"/>
      <c r="J900" s="6"/>
      <c r="K900" s="7"/>
      <c r="L900" s="8"/>
      <c r="M900" s="8"/>
      <c r="N900" s="8"/>
      <c r="O900" s="4"/>
      <c r="P900" s="4"/>
      <c r="Q900" s="4"/>
      <c r="R900" s="4"/>
      <c r="S900" s="4"/>
      <c r="T900" s="4"/>
      <c r="U900" s="4"/>
      <c r="V900" s="4"/>
      <c r="W900" s="4"/>
      <c r="X900" s="9"/>
      <c r="Y900" s="4"/>
      <c r="Z900" s="4"/>
      <c r="AA900" s="10"/>
      <c r="AB900" s="11"/>
    </row>
    <row r="901" s="1" customFormat="1" ht="18" customHeight="1" spans="2:28">
      <c r="B901" s="5"/>
      <c r="C901" s="6"/>
      <c r="D901" s="6"/>
      <c r="E901" s="6"/>
      <c r="F901" s="6"/>
      <c r="G901" s="6"/>
      <c r="H901" s="6"/>
      <c r="I901" s="6"/>
      <c r="J901" s="6"/>
      <c r="K901" s="7"/>
      <c r="L901" s="8"/>
      <c r="M901" s="8"/>
      <c r="N901" s="8"/>
      <c r="O901" s="4"/>
      <c r="P901" s="4"/>
      <c r="Q901" s="4"/>
      <c r="R901" s="4"/>
      <c r="S901" s="4"/>
      <c r="T901" s="4"/>
      <c r="U901" s="4"/>
      <c r="V901" s="4"/>
      <c r="W901" s="4"/>
      <c r="X901" s="9"/>
      <c r="Y901" s="4"/>
      <c r="Z901" s="4"/>
      <c r="AA901" s="10"/>
      <c r="AB901" s="11"/>
    </row>
    <row r="902" s="1" customFormat="1" ht="18" customHeight="1" spans="2:28">
      <c r="B902" s="5"/>
      <c r="C902" s="6"/>
      <c r="D902" s="6"/>
      <c r="E902" s="6"/>
      <c r="F902" s="6"/>
      <c r="G902" s="6"/>
      <c r="H902" s="6"/>
      <c r="I902" s="6"/>
      <c r="J902" s="6"/>
      <c r="K902" s="7"/>
      <c r="L902" s="8"/>
      <c r="M902" s="8"/>
      <c r="N902" s="8"/>
      <c r="O902" s="4"/>
      <c r="P902" s="4"/>
      <c r="Q902" s="4"/>
      <c r="R902" s="4"/>
      <c r="S902" s="4"/>
      <c r="T902" s="4"/>
      <c r="U902" s="4"/>
      <c r="V902" s="4"/>
      <c r="W902" s="4"/>
      <c r="X902" s="9"/>
      <c r="Y902" s="4"/>
      <c r="Z902" s="4"/>
      <c r="AA902" s="10"/>
      <c r="AB902" s="11"/>
    </row>
    <row r="903" s="1" customFormat="1" ht="18" customHeight="1" spans="2:28">
      <c r="B903" s="5"/>
      <c r="C903" s="6"/>
      <c r="D903" s="6"/>
      <c r="E903" s="6"/>
      <c r="F903" s="6"/>
      <c r="G903" s="6"/>
      <c r="H903" s="6"/>
      <c r="I903" s="6"/>
      <c r="J903" s="6"/>
      <c r="K903" s="7"/>
      <c r="L903" s="8"/>
      <c r="M903" s="8"/>
      <c r="N903" s="8"/>
      <c r="O903" s="4"/>
      <c r="P903" s="4"/>
      <c r="Q903" s="4"/>
      <c r="R903" s="4"/>
      <c r="S903" s="4"/>
      <c r="T903" s="4"/>
      <c r="U903" s="4"/>
      <c r="V903" s="4"/>
      <c r="W903" s="4"/>
      <c r="X903" s="9"/>
      <c r="Y903" s="4"/>
      <c r="Z903" s="4"/>
      <c r="AA903" s="10"/>
      <c r="AB903" s="11"/>
    </row>
    <row r="904" s="1" customFormat="1" ht="18" customHeight="1" spans="2:28">
      <c r="B904" s="5"/>
      <c r="C904" s="6"/>
      <c r="D904" s="6"/>
      <c r="E904" s="6"/>
      <c r="F904" s="6"/>
      <c r="G904" s="6"/>
      <c r="H904" s="6"/>
      <c r="I904" s="6"/>
      <c r="J904" s="6"/>
      <c r="K904" s="7"/>
      <c r="L904" s="8"/>
      <c r="M904" s="8"/>
      <c r="N904" s="8"/>
      <c r="O904" s="4"/>
      <c r="P904" s="4"/>
      <c r="Q904" s="4"/>
      <c r="R904" s="4"/>
      <c r="S904" s="4"/>
      <c r="T904" s="4"/>
      <c r="U904" s="4"/>
      <c r="V904" s="4"/>
      <c r="W904" s="4"/>
      <c r="X904" s="9"/>
      <c r="Y904" s="4"/>
      <c r="Z904" s="4"/>
      <c r="AA904" s="10"/>
      <c r="AB904" s="11"/>
    </row>
    <row r="905" s="1" customFormat="1" ht="18" customHeight="1" spans="2:28">
      <c r="B905" s="5"/>
      <c r="C905" s="6"/>
      <c r="D905" s="6"/>
      <c r="E905" s="6"/>
      <c r="F905" s="6"/>
      <c r="G905" s="6"/>
      <c r="H905" s="6"/>
      <c r="I905" s="6"/>
      <c r="J905" s="6"/>
      <c r="K905" s="7"/>
      <c r="L905" s="8"/>
      <c r="M905" s="8"/>
      <c r="N905" s="8"/>
      <c r="O905" s="4"/>
      <c r="P905" s="4"/>
      <c r="Q905" s="4"/>
      <c r="R905" s="4"/>
      <c r="S905" s="4"/>
      <c r="T905" s="4"/>
      <c r="U905" s="4"/>
      <c r="V905" s="4"/>
      <c r="W905" s="4"/>
      <c r="X905" s="9"/>
      <c r="Y905" s="4"/>
      <c r="Z905" s="4"/>
      <c r="AA905" s="10"/>
      <c r="AB905" s="11"/>
    </row>
    <row r="906" s="1" customFormat="1" ht="18" customHeight="1" spans="2:28">
      <c r="B906" s="5"/>
      <c r="C906" s="6"/>
      <c r="D906" s="6"/>
      <c r="E906" s="6"/>
      <c r="F906" s="6"/>
      <c r="G906" s="6"/>
      <c r="H906" s="6"/>
      <c r="I906" s="6"/>
      <c r="J906" s="6"/>
      <c r="K906" s="7"/>
      <c r="L906" s="8"/>
      <c r="M906" s="8"/>
      <c r="N906" s="8"/>
      <c r="O906" s="4"/>
      <c r="P906" s="4"/>
      <c r="Q906" s="4"/>
      <c r="R906" s="4"/>
      <c r="S906" s="4"/>
      <c r="T906" s="4"/>
      <c r="U906" s="4"/>
      <c r="V906" s="4"/>
      <c r="W906" s="4"/>
      <c r="X906" s="9"/>
      <c r="Y906" s="4"/>
      <c r="Z906" s="4"/>
      <c r="AA906" s="10"/>
      <c r="AB906" s="11"/>
    </row>
    <row r="907" s="1" customFormat="1" ht="18" customHeight="1" spans="2:28">
      <c r="B907" s="5"/>
      <c r="C907" s="6"/>
      <c r="D907" s="6"/>
      <c r="E907" s="6"/>
      <c r="F907" s="6"/>
      <c r="G907" s="6"/>
      <c r="H907" s="6"/>
      <c r="I907" s="6"/>
      <c r="J907" s="6"/>
      <c r="K907" s="7"/>
      <c r="L907" s="8"/>
      <c r="M907" s="8"/>
      <c r="N907" s="8"/>
      <c r="O907" s="4"/>
      <c r="P907" s="4"/>
      <c r="Q907" s="4"/>
      <c r="R907" s="4"/>
      <c r="S907" s="4"/>
      <c r="T907" s="4"/>
      <c r="U907" s="4"/>
      <c r="V907" s="4"/>
      <c r="W907" s="4"/>
      <c r="X907" s="9"/>
      <c r="Y907" s="4"/>
      <c r="Z907" s="4"/>
      <c r="AA907" s="10"/>
      <c r="AB907" s="11"/>
    </row>
    <row r="908" s="1" customFormat="1" ht="18" customHeight="1" spans="2:28">
      <c r="B908" s="5"/>
      <c r="C908" s="6"/>
      <c r="D908" s="6"/>
      <c r="E908" s="6"/>
      <c r="F908" s="6"/>
      <c r="G908" s="6"/>
      <c r="H908" s="6"/>
      <c r="I908" s="6"/>
      <c r="J908" s="6"/>
      <c r="K908" s="7"/>
      <c r="L908" s="8"/>
      <c r="M908" s="8"/>
      <c r="N908" s="8"/>
      <c r="O908" s="4"/>
      <c r="P908" s="4"/>
      <c r="Q908" s="4"/>
      <c r="R908" s="4"/>
      <c r="S908" s="4"/>
      <c r="T908" s="4"/>
      <c r="U908" s="4"/>
      <c r="V908" s="4"/>
      <c r="W908" s="4"/>
      <c r="X908" s="9"/>
      <c r="Y908" s="4"/>
      <c r="Z908" s="4"/>
      <c r="AA908" s="10"/>
      <c r="AB908" s="11"/>
    </row>
    <row r="909" s="1" customFormat="1" ht="18" customHeight="1" spans="2:28">
      <c r="B909" s="5"/>
      <c r="C909" s="6"/>
      <c r="D909" s="6"/>
      <c r="E909" s="6"/>
      <c r="F909" s="6"/>
      <c r="G909" s="6"/>
      <c r="H909" s="6"/>
      <c r="I909" s="6"/>
      <c r="J909" s="6"/>
      <c r="K909" s="7"/>
      <c r="L909" s="8"/>
      <c r="M909" s="8"/>
      <c r="N909" s="8"/>
      <c r="O909" s="4"/>
      <c r="P909" s="4"/>
      <c r="Q909" s="4"/>
      <c r="R909" s="4"/>
      <c r="S909" s="4"/>
      <c r="T909" s="4"/>
      <c r="U909" s="4"/>
      <c r="V909" s="4"/>
      <c r="W909" s="4"/>
      <c r="X909" s="9"/>
      <c r="Y909" s="4"/>
      <c r="Z909" s="4"/>
      <c r="AA909" s="10"/>
      <c r="AB909" s="11"/>
    </row>
    <row r="910" s="1" customFormat="1" ht="18" customHeight="1" spans="2:28">
      <c r="B910" s="5"/>
      <c r="C910" s="6"/>
      <c r="D910" s="6"/>
      <c r="E910" s="6"/>
      <c r="F910" s="6"/>
      <c r="G910" s="6"/>
      <c r="H910" s="6"/>
      <c r="I910" s="6"/>
      <c r="J910" s="6"/>
      <c r="K910" s="7"/>
      <c r="L910" s="8"/>
      <c r="M910" s="8"/>
      <c r="N910" s="8"/>
      <c r="O910" s="4"/>
      <c r="P910" s="4"/>
      <c r="Q910" s="4"/>
      <c r="R910" s="4"/>
      <c r="S910" s="4"/>
      <c r="T910" s="4"/>
      <c r="U910" s="4"/>
      <c r="V910" s="4"/>
      <c r="W910" s="4"/>
      <c r="X910" s="9"/>
      <c r="Y910" s="4"/>
      <c r="Z910" s="4"/>
      <c r="AA910" s="10"/>
      <c r="AB910" s="11"/>
    </row>
    <row r="911" s="1" customFormat="1" ht="18" customHeight="1" spans="2:28">
      <c r="B911" s="5"/>
      <c r="C911" s="6"/>
      <c r="D911" s="6"/>
      <c r="E911" s="6"/>
      <c r="F911" s="6"/>
      <c r="G911" s="6"/>
      <c r="H911" s="6"/>
      <c r="I911" s="6"/>
      <c r="J911" s="6"/>
      <c r="K911" s="7"/>
      <c r="L911" s="8"/>
      <c r="M911" s="8"/>
      <c r="N911" s="8"/>
      <c r="O911" s="4"/>
      <c r="P911" s="4"/>
      <c r="Q911" s="4"/>
      <c r="R911" s="4"/>
      <c r="S911" s="4"/>
      <c r="T911" s="4"/>
      <c r="U911" s="4"/>
      <c r="V911" s="4"/>
      <c r="W911" s="4"/>
      <c r="X911" s="9"/>
      <c r="Y911" s="4"/>
      <c r="Z911" s="4"/>
      <c r="AA911" s="10"/>
      <c r="AB911" s="11"/>
    </row>
    <row r="912" s="1" customFormat="1" ht="18" customHeight="1" spans="2:28">
      <c r="B912" s="5"/>
      <c r="C912" s="6"/>
      <c r="D912" s="6"/>
      <c r="E912" s="6"/>
      <c r="F912" s="6"/>
      <c r="G912" s="6"/>
      <c r="H912" s="6"/>
      <c r="I912" s="6"/>
      <c r="J912" s="6"/>
      <c r="K912" s="7"/>
      <c r="L912" s="8"/>
      <c r="M912" s="8"/>
      <c r="N912" s="8"/>
      <c r="O912" s="4"/>
      <c r="P912" s="4"/>
      <c r="Q912" s="4"/>
      <c r="R912" s="4"/>
      <c r="S912" s="4"/>
      <c r="T912" s="4"/>
      <c r="U912" s="4"/>
      <c r="V912" s="4"/>
      <c r="W912" s="4"/>
      <c r="X912" s="9"/>
      <c r="Y912" s="4"/>
      <c r="Z912" s="4"/>
      <c r="AA912" s="10"/>
      <c r="AB912" s="11"/>
    </row>
    <row r="913" s="1" customFormat="1" ht="18" customHeight="1" spans="2:28">
      <c r="B913" s="5"/>
      <c r="C913" s="6"/>
      <c r="D913" s="6"/>
      <c r="E913" s="6"/>
      <c r="F913" s="6"/>
      <c r="G913" s="6"/>
      <c r="H913" s="6"/>
      <c r="I913" s="6"/>
      <c r="J913" s="6"/>
      <c r="K913" s="7"/>
      <c r="L913" s="8"/>
      <c r="M913" s="8"/>
      <c r="N913" s="8"/>
      <c r="O913" s="4"/>
      <c r="P913" s="4"/>
      <c r="Q913" s="4"/>
      <c r="R913" s="4"/>
      <c r="S913" s="4"/>
      <c r="T913" s="4"/>
      <c r="U913" s="4"/>
      <c r="V913" s="4"/>
      <c r="W913" s="4"/>
      <c r="X913" s="9"/>
      <c r="Y913" s="4"/>
      <c r="Z913" s="4"/>
      <c r="AA913" s="10"/>
      <c r="AB913" s="11"/>
    </row>
    <row r="914" s="1" customFormat="1" ht="18" customHeight="1" spans="2:28">
      <c r="B914" s="5"/>
      <c r="C914" s="6"/>
      <c r="D914" s="6"/>
      <c r="E914" s="6"/>
      <c r="F914" s="6"/>
      <c r="G914" s="6"/>
      <c r="H914" s="6"/>
      <c r="I914" s="6"/>
      <c r="J914" s="6"/>
      <c r="K914" s="7"/>
      <c r="L914" s="8"/>
      <c r="M914" s="8"/>
      <c r="N914" s="8"/>
      <c r="O914" s="4"/>
      <c r="P914" s="4"/>
      <c r="Q914" s="4"/>
      <c r="R914" s="4"/>
      <c r="S914" s="4"/>
      <c r="T914" s="4"/>
      <c r="U914" s="4"/>
      <c r="V914" s="4"/>
      <c r="W914" s="4"/>
      <c r="X914" s="9"/>
      <c r="Y914" s="4"/>
      <c r="Z914" s="4"/>
      <c r="AA914" s="10"/>
      <c r="AB914" s="11"/>
    </row>
    <row r="915" s="1" customFormat="1" ht="18" customHeight="1" spans="2:28">
      <c r="B915" s="5"/>
      <c r="C915" s="6"/>
      <c r="D915" s="6"/>
      <c r="E915" s="6"/>
      <c r="F915" s="6"/>
      <c r="G915" s="6"/>
      <c r="H915" s="6"/>
      <c r="I915" s="6"/>
      <c r="J915" s="6"/>
      <c r="K915" s="7"/>
      <c r="L915" s="8"/>
      <c r="M915" s="8"/>
      <c r="N915" s="8"/>
      <c r="O915" s="4"/>
      <c r="P915" s="4"/>
      <c r="Q915" s="4"/>
      <c r="R915" s="4"/>
      <c r="S915" s="4"/>
      <c r="T915" s="4"/>
      <c r="U915" s="4"/>
      <c r="V915" s="4"/>
      <c r="W915" s="4"/>
      <c r="X915" s="9"/>
      <c r="Y915" s="4"/>
      <c r="Z915" s="4"/>
      <c r="AA915" s="10"/>
      <c r="AB915" s="11"/>
    </row>
    <row r="916" s="1" customFormat="1" ht="18" customHeight="1" spans="2:28">
      <c r="B916" s="5"/>
      <c r="C916" s="6"/>
      <c r="D916" s="6"/>
      <c r="E916" s="6"/>
      <c r="F916" s="6"/>
      <c r="G916" s="6"/>
      <c r="H916" s="6"/>
      <c r="I916" s="6"/>
      <c r="J916" s="6"/>
      <c r="K916" s="7"/>
      <c r="L916" s="8"/>
      <c r="M916" s="8"/>
      <c r="N916" s="8"/>
      <c r="O916" s="4"/>
      <c r="P916" s="4"/>
      <c r="Q916" s="4"/>
      <c r="R916" s="4"/>
      <c r="S916" s="4"/>
      <c r="T916" s="4"/>
      <c r="U916" s="4"/>
      <c r="V916" s="4"/>
      <c r="W916" s="4"/>
      <c r="X916" s="9"/>
      <c r="Y916" s="4"/>
      <c r="Z916" s="4"/>
      <c r="AA916" s="10"/>
      <c r="AB916" s="11"/>
    </row>
    <row r="917" s="1" customFormat="1" ht="18" customHeight="1" spans="2:28">
      <c r="B917" s="5"/>
      <c r="C917" s="6"/>
      <c r="D917" s="6"/>
      <c r="E917" s="6"/>
      <c r="F917" s="6"/>
      <c r="G917" s="6"/>
      <c r="H917" s="6"/>
      <c r="I917" s="6"/>
      <c r="J917" s="6"/>
      <c r="K917" s="7"/>
      <c r="L917" s="8"/>
      <c r="M917" s="8"/>
      <c r="N917" s="8"/>
      <c r="O917" s="4"/>
      <c r="P917" s="4"/>
      <c r="Q917" s="4"/>
      <c r="R917" s="4"/>
      <c r="S917" s="4"/>
      <c r="T917" s="4"/>
      <c r="U917" s="4"/>
      <c r="V917" s="4"/>
      <c r="W917" s="4"/>
      <c r="X917" s="9"/>
      <c r="Y917" s="4"/>
      <c r="Z917" s="4"/>
      <c r="AA917" s="10"/>
      <c r="AB917" s="11"/>
    </row>
    <row r="918" s="1" customFormat="1" ht="18" customHeight="1" spans="2:28">
      <c r="B918" s="5"/>
      <c r="C918" s="6"/>
      <c r="D918" s="6"/>
      <c r="E918" s="6"/>
      <c r="F918" s="6"/>
      <c r="G918" s="6"/>
      <c r="H918" s="6"/>
      <c r="I918" s="6"/>
      <c r="J918" s="6"/>
      <c r="K918" s="7"/>
      <c r="L918" s="8"/>
      <c r="M918" s="8"/>
      <c r="N918" s="8"/>
      <c r="O918" s="4"/>
      <c r="P918" s="4"/>
      <c r="Q918" s="4"/>
      <c r="R918" s="4"/>
      <c r="S918" s="4"/>
      <c r="T918" s="4"/>
      <c r="U918" s="4"/>
      <c r="V918" s="4"/>
      <c r="W918" s="4"/>
      <c r="X918" s="9"/>
      <c r="Y918" s="4"/>
      <c r="Z918" s="4"/>
      <c r="AA918" s="10"/>
      <c r="AB918" s="11"/>
    </row>
    <row r="919" s="1" customFormat="1" ht="18" customHeight="1" spans="2:28">
      <c r="B919" s="5"/>
      <c r="C919" s="6"/>
      <c r="D919" s="6"/>
      <c r="E919" s="6"/>
      <c r="F919" s="6"/>
      <c r="G919" s="6"/>
      <c r="H919" s="6"/>
      <c r="I919" s="6"/>
      <c r="J919" s="6"/>
      <c r="K919" s="7"/>
      <c r="L919" s="8"/>
      <c r="M919" s="8"/>
      <c r="N919" s="8"/>
      <c r="O919" s="4"/>
      <c r="P919" s="4"/>
      <c r="Q919" s="4"/>
      <c r="R919" s="4"/>
      <c r="S919" s="4"/>
      <c r="T919" s="4"/>
      <c r="U919" s="4"/>
      <c r="V919" s="4"/>
      <c r="W919" s="4"/>
      <c r="X919" s="9"/>
      <c r="Y919" s="4"/>
      <c r="Z919" s="4"/>
      <c r="AA919" s="10"/>
      <c r="AB919" s="11"/>
    </row>
    <row r="920" s="1" customFormat="1" ht="18" customHeight="1" spans="2:28">
      <c r="B920" s="5"/>
      <c r="C920" s="6"/>
      <c r="D920" s="6"/>
      <c r="E920" s="6"/>
      <c r="F920" s="6"/>
      <c r="G920" s="6"/>
      <c r="H920" s="6"/>
      <c r="I920" s="6"/>
      <c r="J920" s="6"/>
      <c r="K920" s="7"/>
      <c r="L920" s="8"/>
      <c r="M920" s="8"/>
      <c r="N920" s="8"/>
      <c r="O920" s="4"/>
      <c r="P920" s="4"/>
      <c r="Q920" s="4"/>
      <c r="R920" s="4"/>
      <c r="S920" s="4"/>
      <c r="T920" s="4"/>
      <c r="U920" s="4"/>
      <c r="V920" s="4"/>
      <c r="W920" s="4"/>
      <c r="X920" s="9"/>
      <c r="Y920" s="4"/>
      <c r="Z920" s="4"/>
      <c r="AA920" s="10"/>
      <c r="AB920" s="11"/>
    </row>
    <row r="921" s="1" customFormat="1" ht="18" customHeight="1" spans="2:28">
      <c r="B921" s="5"/>
      <c r="C921" s="6"/>
      <c r="D921" s="6"/>
      <c r="E921" s="6"/>
      <c r="F921" s="6"/>
      <c r="G921" s="6"/>
      <c r="H921" s="6"/>
      <c r="I921" s="6"/>
      <c r="J921" s="6"/>
      <c r="K921" s="7"/>
      <c r="L921" s="8"/>
      <c r="M921" s="8"/>
      <c r="N921" s="8"/>
      <c r="O921" s="4"/>
      <c r="P921" s="4"/>
      <c r="Q921" s="4"/>
      <c r="R921" s="4"/>
      <c r="S921" s="4"/>
      <c r="T921" s="4"/>
      <c r="U921" s="4"/>
      <c r="V921" s="4"/>
      <c r="W921" s="4"/>
      <c r="X921" s="9"/>
      <c r="Y921" s="4"/>
      <c r="Z921" s="4"/>
      <c r="AA921" s="10"/>
      <c r="AB921" s="11"/>
    </row>
    <row r="922" s="1" customFormat="1" ht="18" customHeight="1" spans="2:28">
      <c r="B922" s="5"/>
      <c r="C922" s="6"/>
      <c r="D922" s="6"/>
      <c r="E922" s="6"/>
      <c r="F922" s="6"/>
      <c r="G922" s="6"/>
      <c r="H922" s="6"/>
      <c r="I922" s="6"/>
      <c r="J922" s="6"/>
      <c r="K922" s="7"/>
      <c r="L922" s="8"/>
      <c r="M922" s="8"/>
      <c r="N922" s="8"/>
      <c r="O922" s="4"/>
      <c r="P922" s="4"/>
      <c r="Q922" s="4"/>
      <c r="R922" s="4"/>
      <c r="S922" s="4"/>
      <c r="T922" s="4"/>
      <c r="U922" s="4"/>
      <c r="V922" s="4"/>
      <c r="W922" s="4"/>
      <c r="X922" s="9"/>
      <c r="Y922" s="4"/>
      <c r="Z922" s="4"/>
      <c r="AA922" s="10"/>
      <c r="AB922" s="11"/>
    </row>
    <row r="923" s="1" customFormat="1" ht="18" customHeight="1" spans="2:28">
      <c r="B923" s="5"/>
      <c r="C923" s="6"/>
      <c r="D923" s="6"/>
      <c r="E923" s="6"/>
      <c r="F923" s="6"/>
      <c r="G923" s="6"/>
      <c r="H923" s="6"/>
      <c r="I923" s="6"/>
      <c r="J923" s="6"/>
      <c r="K923" s="7"/>
      <c r="L923" s="8"/>
      <c r="M923" s="8"/>
      <c r="N923" s="8"/>
      <c r="O923" s="4"/>
      <c r="P923" s="4"/>
      <c r="Q923" s="4"/>
      <c r="R923" s="4"/>
      <c r="S923" s="4"/>
      <c r="T923" s="4"/>
      <c r="U923" s="4"/>
      <c r="V923" s="4"/>
      <c r="W923" s="4"/>
      <c r="X923" s="9"/>
      <c r="Y923" s="4"/>
      <c r="Z923" s="4"/>
      <c r="AA923" s="10"/>
      <c r="AB923" s="11"/>
    </row>
    <row r="924" s="1" customFormat="1" ht="18" customHeight="1" spans="2:28">
      <c r="B924" s="5"/>
      <c r="C924" s="6"/>
      <c r="D924" s="6"/>
      <c r="E924" s="6"/>
      <c r="F924" s="6"/>
      <c r="G924" s="6"/>
      <c r="H924" s="6"/>
      <c r="I924" s="6"/>
      <c r="J924" s="6"/>
      <c r="K924" s="7"/>
      <c r="L924" s="8"/>
      <c r="M924" s="8"/>
      <c r="N924" s="8"/>
      <c r="O924" s="4"/>
      <c r="P924" s="4"/>
      <c r="Q924" s="4"/>
      <c r="R924" s="4"/>
      <c r="S924" s="4"/>
      <c r="T924" s="4"/>
      <c r="U924" s="4"/>
      <c r="V924" s="4"/>
      <c r="W924" s="4"/>
      <c r="X924" s="9"/>
      <c r="Y924" s="4"/>
      <c r="Z924" s="4"/>
      <c r="AA924" s="10"/>
      <c r="AB924" s="11"/>
    </row>
    <row r="925" s="1" customFormat="1" ht="18" customHeight="1" spans="2:28">
      <c r="B925" s="5"/>
      <c r="C925" s="6"/>
      <c r="D925" s="6"/>
      <c r="E925" s="6"/>
      <c r="F925" s="6"/>
      <c r="G925" s="6"/>
      <c r="H925" s="6"/>
      <c r="I925" s="6"/>
      <c r="J925" s="6"/>
      <c r="K925" s="7"/>
      <c r="L925" s="8"/>
      <c r="M925" s="8"/>
      <c r="N925" s="8"/>
      <c r="O925" s="4"/>
      <c r="P925" s="4"/>
      <c r="Q925" s="4"/>
      <c r="R925" s="4"/>
      <c r="S925" s="4"/>
      <c r="T925" s="4"/>
      <c r="U925" s="4"/>
      <c r="V925" s="4"/>
      <c r="W925" s="4"/>
      <c r="X925" s="9"/>
      <c r="Y925" s="4"/>
      <c r="Z925" s="4"/>
      <c r="AA925" s="10"/>
      <c r="AB925" s="11"/>
    </row>
    <row r="926" s="1" customFormat="1" ht="18" customHeight="1" spans="2:28">
      <c r="B926" s="5"/>
      <c r="C926" s="6"/>
      <c r="D926" s="6"/>
      <c r="E926" s="6"/>
      <c r="F926" s="6"/>
      <c r="G926" s="6"/>
      <c r="H926" s="6"/>
      <c r="I926" s="6"/>
      <c r="J926" s="6"/>
      <c r="K926" s="7"/>
      <c r="L926" s="8"/>
      <c r="M926" s="8"/>
      <c r="N926" s="8"/>
      <c r="O926" s="4"/>
      <c r="P926" s="4"/>
      <c r="Q926" s="4"/>
      <c r="R926" s="4"/>
      <c r="S926" s="4"/>
      <c r="T926" s="4"/>
      <c r="U926" s="4"/>
      <c r="V926" s="4"/>
      <c r="W926" s="4"/>
      <c r="X926" s="9"/>
      <c r="Y926" s="4"/>
      <c r="Z926" s="4"/>
      <c r="AA926" s="10"/>
      <c r="AB926" s="11"/>
    </row>
    <row r="927" s="1" customFormat="1" ht="18" customHeight="1" spans="2:28">
      <c r="B927" s="5"/>
      <c r="C927" s="6"/>
      <c r="D927" s="6"/>
      <c r="E927" s="6"/>
      <c r="F927" s="6"/>
      <c r="G927" s="6"/>
      <c r="H927" s="6"/>
      <c r="I927" s="6"/>
      <c r="J927" s="6"/>
      <c r="K927" s="7"/>
      <c r="L927" s="8"/>
      <c r="M927" s="8"/>
      <c r="N927" s="8"/>
      <c r="O927" s="4"/>
      <c r="P927" s="4"/>
      <c r="Q927" s="4"/>
      <c r="R927" s="4"/>
      <c r="S927" s="4"/>
      <c r="T927" s="4"/>
      <c r="U927" s="4"/>
      <c r="V927" s="4"/>
      <c r="W927" s="4"/>
      <c r="X927" s="9"/>
      <c r="Y927" s="4"/>
      <c r="Z927" s="4"/>
      <c r="AA927" s="10"/>
      <c r="AB927" s="11"/>
    </row>
    <row r="928" s="1" customFormat="1" ht="18" customHeight="1" spans="2:28">
      <c r="B928" s="5"/>
      <c r="C928" s="6"/>
      <c r="D928" s="6"/>
      <c r="E928" s="6"/>
      <c r="F928" s="6"/>
      <c r="G928" s="6"/>
      <c r="H928" s="6"/>
      <c r="I928" s="6"/>
      <c r="J928" s="6"/>
      <c r="K928" s="7"/>
      <c r="L928" s="8"/>
      <c r="M928" s="8"/>
      <c r="N928" s="8"/>
      <c r="O928" s="4"/>
      <c r="P928" s="4"/>
      <c r="Q928" s="4"/>
      <c r="R928" s="4"/>
      <c r="S928" s="4"/>
      <c r="T928" s="4"/>
      <c r="U928" s="4"/>
      <c r="V928" s="4"/>
      <c r="W928" s="4"/>
      <c r="X928" s="9"/>
      <c r="Y928" s="4"/>
      <c r="Z928" s="4"/>
      <c r="AA928" s="10"/>
      <c r="AB928" s="11"/>
    </row>
    <row r="929" s="1" customFormat="1" ht="18" customHeight="1" spans="2:28">
      <c r="B929" s="5"/>
      <c r="C929" s="6"/>
      <c r="D929" s="6"/>
      <c r="E929" s="6"/>
      <c r="F929" s="6"/>
      <c r="G929" s="6"/>
      <c r="H929" s="6"/>
      <c r="I929" s="6"/>
      <c r="J929" s="6"/>
      <c r="K929" s="7"/>
      <c r="L929" s="8"/>
      <c r="M929" s="8"/>
      <c r="N929" s="8"/>
      <c r="O929" s="4"/>
      <c r="P929" s="4"/>
      <c r="Q929" s="4"/>
      <c r="R929" s="4"/>
      <c r="S929" s="4"/>
      <c r="T929" s="4"/>
      <c r="U929" s="4"/>
      <c r="V929" s="4"/>
      <c r="W929" s="4"/>
      <c r="X929" s="9"/>
      <c r="Y929" s="4"/>
      <c r="Z929" s="4"/>
      <c r="AA929" s="10"/>
      <c r="AB929" s="11"/>
    </row>
    <row r="930" s="1" customFormat="1" ht="18" customHeight="1" spans="2:28">
      <c r="B930" s="5"/>
      <c r="C930" s="6"/>
      <c r="D930" s="6"/>
      <c r="E930" s="6"/>
      <c r="F930" s="6"/>
      <c r="G930" s="6"/>
      <c r="H930" s="6"/>
      <c r="I930" s="6"/>
      <c r="J930" s="6"/>
      <c r="K930" s="7"/>
      <c r="L930" s="8"/>
      <c r="M930" s="8"/>
      <c r="N930" s="8"/>
      <c r="O930" s="4"/>
      <c r="P930" s="4"/>
      <c r="Q930" s="4"/>
      <c r="R930" s="4"/>
      <c r="S930" s="4"/>
      <c r="T930" s="4"/>
      <c r="U930" s="4"/>
      <c r="V930" s="4"/>
      <c r="W930" s="4"/>
      <c r="X930" s="9"/>
      <c r="Y930" s="4"/>
      <c r="Z930" s="4"/>
      <c r="AA930" s="10"/>
      <c r="AB930" s="11"/>
    </row>
    <row r="931" s="1" customFormat="1" ht="18" customHeight="1" spans="2:28">
      <c r="B931" s="5"/>
      <c r="C931" s="6"/>
      <c r="D931" s="6"/>
      <c r="E931" s="6"/>
      <c r="F931" s="6"/>
      <c r="G931" s="6"/>
      <c r="H931" s="6"/>
      <c r="I931" s="6"/>
      <c r="J931" s="6"/>
      <c r="K931" s="7"/>
      <c r="L931" s="8"/>
      <c r="M931" s="8"/>
      <c r="N931" s="8"/>
      <c r="O931" s="4"/>
      <c r="P931" s="4"/>
      <c r="Q931" s="4"/>
      <c r="R931" s="4"/>
      <c r="S931" s="4"/>
      <c r="T931" s="4"/>
      <c r="U931" s="4"/>
      <c r="V931" s="4"/>
      <c r="W931" s="4"/>
      <c r="X931" s="9"/>
      <c r="Y931" s="4"/>
      <c r="Z931" s="4"/>
      <c r="AA931" s="10"/>
      <c r="AB931" s="11"/>
    </row>
    <row r="932" s="1" customFormat="1" ht="18" customHeight="1" spans="2:28">
      <c r="B932" s="5"/>
      <c r="C932" s="6"/>
      <c r="D932" s="6"/>
      <c r="E932" s="6"/>
      <c r="F932" s="6"/>
      <c r="G932" s="6"/>
      <c r="H932" s="6"/>
      <c r="I932" s="6"/>
      <c r="J932" s="6"/>
      <c r="K932" s="7"/>
      <c r="L932" s="8"/>
      <c r="M932" s="8"/>
      <c r="N932" s="8"/>
      <c r="O932" s="4"/>
      <c r="P932" s="4"/>
      <c r="Q932" s="4"/>
      <c r="R932" s="4"/>
      <c r="S932" s="4"/>
      <c r="T932" s="4"/>
      <c r="U932" s="4"/>
      <c r="V932" s="4"/>
      <c r="W932" s="4"/>
      <c r="X932" s="9"/>
      <c r="Y932" s="4"/>
      <c r="Z932" s="4"/>
      <c r="AA932" s="10"/>
      <c r="AB932" s="11"/>
    </row>
    <row r="933" s="1" customFormat="1" ht="18" customHeight="1" spans="2:28">
      <c r="B933" s="5"/>
      <c r="C933" s="6"/>
      <c r="D933" s="6"/>
      <c r="E933" s="6"/>
      <c r="F933" s="6"/>
      <c r="G933" s="6"/>
      <c r="H933" s="6"/>
      <c r="I933" s="6"/>
      <c r="J933" s="6"/>
      <c r="K933" s="7"/>
      <c r="L933" s="8"/>
      <c r="M933" s="8"/>
      <c r="N933" s="8"/>
      <c r="O933" s="4"/>
      <c r="P933" s="4"/>
      <c r="Q933" s="4"/>
      <c r="R933" s="4"/>
      <c r="S933" s="4"/>
      <c r="T933" s="4"/>
      <c r="U933" s="4"/>
      <c r="V933" s="4"/>
      <c r="W933" s="4"/>
      <c r="X933" s="9"/>
      <c r="Y933" s="4"/>
      <c r="Z933" s="4"/>
      <c r="AA933" s="10"/>
      <c r="AB933" s="11"/>
    </row>
    <row r="934" s="1" customFormat="1" ht="18" customHeight="1" spans="2:28">
      <c r="B934" s="5"/>
      <c r="C934" s="6"/>
      <c r="D934" s="6"/>
      <c r="E934" s="6"/>
      <c r="F934" s="6"/>
      <c r="G934" s="6"/>
      <c r="H934" s="6"/>
      <c r="I934" s="6"/>
      <c r="J934" s="6"/>
      <c r="K934" s="7"/>
      <c r="L934" s="8"/>
      <c r="M934" s="8"/>
      <c r="N934" s="8"/>
      <c r="O934" s="4"/>
      <c r="P934" s="4"/>
      <c r="Q934" s="4"/>
      <c r="R934" s="4"/>
      <c r="S934" s="4"/>
      <c r="T934" s="4"/>
      <c r="U934" s="4"/>
      <c r="V934" s="4"/>
      <c r="W934" s="4"/>
      <c r="X934" s="9"/>
      <c r="Y934" s="4"/>
      <c r="Z934" s="4"/>
      <c r="AA934" s="10"/>
      <c r="AB934" s="11"/>
    </row>
    <row r="935" s="1" customFormat="1" ht="18" customHeight="1" spans="2:28">
      <c r="B935" s="5"/>
      <c r="C935" s="6"/>
      <c r="D935" s="6"/>
      <c r="E935" s="6"/>
      <c r="F935" s="6"/>
      <c r="G935" s="6"/>
      <c r="H935" s="6"/>
      <c r="I935" s="6"/>
      <c r="J935" s="6"/>
      <c r="K935" s="7"/>
      <c r="L935" s="8"/>
      <c r="M935" s="8"/>
      <c r="N935" s="8"/>
      <c r="O935" s="4"/>
      <c r="P935" s="4"/>
      <c r="Q935" s="4"/>
      <c r="R935" s="4"/>
      <c r="S935" s="4"/>
      <c r="T935" s="4"/>
      <c r="U935" s="4"/>
      <c r="V935" s="4"/>
      <c r="W935" s="4"/>
      <c r="X935" s="9"/>
      <c r="Y935" s="4"/>
      <c r="Z935" s="4"/>
      <c r="AA935" s="10"/>
      <c r="AB935" s="11"/>
    </row>
    <row r="936" s="1" customFormat="1" ht="18" customHeight="1" spans="2:28">
      <c r="B936" s="5"/>
      <c r="C936" s="6"/>
      <c r="D936" s="6"/>
      <c r="E936" s="6"/>
      <c r="F936" s="6"/>
      <c r="G936" s="6"/>
      <c r="H936" s="6"/>
      <c r="I936" s="6"/>
      <c r="J936" s="6"/>
      <c r="K936" s="7"/>
      <c r="L936" s="8"/>
      <c r="M936" s="8"/>
      <c r="N936" s="8"/>
      <c r="O936" s="4"/>
      <c r="P936" s="4"/>
      <c r="Q936" s="4"/>
      <c r="R936" s="4"/>
      <c r="S936" s="4"/>
      <c r="T936" s="4"/>
      <c r="U936" s="4"/>
      <c r="V936" s="4"/>
      <c r="W936" s="4"/>
      <c r="X936" s="9"/>
      <c r="Y936" s="4"/>
      <c r="Z936" s="4"/>
      <c r="AA936" s="10"/>
      <c r="AB936" s="11"/>
    </row>
    <row r="937" s="1" customFormat="1" ht="18" customHeight="1" spans="2:28">
      <c r="B937" s="5"/>
      <c r="C937" s="6"/>
      <c r="D937" s="6"/>
      <c r="E937" s="6"/>
      <c r="F937" s="6"/>
      <c r="G937" s="6"/>
      <c r="H937" s="6"/>
      <c r="I937" s="6"/>
      <c r="J937" s="6"/>
      <c r="K937" s="7"/>
      <c r="L937" s="8"/>
      <c r="M937" s="8"/>
      <c r="N937" s="8"/>
      <c r="O937" s="4"/>
      <c r="P937" s="4"/>
      <c r="Q937" s="4"/>
      <c r="R937" s="4"/>
      <c r="S937" s="4"/>
      <c r="T937" s="4"/>
      <c r="U937" s="4"/>
      <c r="V937" s="4"/>
      <c r="W937" s="4"/>
      <c r="X937" s="9"/>
      <c r="Y937" s="4"/>
      <c r="Z937" s="4"/>
      <c r="AA937" s="10"/>
      <c r="AB937" s="11"/>
    </row>
    <row r="938" s="1" customFormat="1" ht="18" customHeight="1" spans="2:28">
      <c r="B938" s="5"/>
      <c r="C938" s="6"/>
      <c r="D938" s="6"/>
      <c r="E938" s="6"/>
      <c r="F938" s="6"/>
      <c r="G938" s="6"/>
      <c r="H938" s="6"/>
      <c r="I938" s="6"/>
      <c r="J938" s="6"/>
      <c r="K938" s="7"/>
      <c r="L938" s="8"/>
      <c r="M938" s="8"/>
      <c r="N938" s="8"/>
      <c r="O938" s="4"/>
      <c r="P938" s="4"/>
      <c r="Q938" s="4"/>
      <c r="R938" s="4"/>
      <c r="S938" s="4"/>
      <c r="T938" s="4"/>
      <c r="U938" s="4"/>
      <c r="V938" s="4"/>
      <c r="W938" s="4"/>
      <c r="X938" s="9"/>
      <c r="Y938" s="4"/>
      <c r="Z938" s="4"/>
      <c r="AA938" s="10"/>
      <c r="AB938" s="11"/>
    </row>
    <row r="939" s="1" customFormat="1" ht="18" customHeight="1" spans="2:28">
      <c r="B939" s="5"/>
      <c r="C939" s="6"/>
      <c r="D939" s="6"/>
      <c r="E939" s="6"/>
      <c r="F939" s="6"/>
      <c r="G939" s="6"/>
      <c r="H939" s="6"/>
      <c r="I939" s="6"/>
      <c r="J939" s="6"/>
      <c r="K939" s="7"/>
      <c r="L939" s="8"/>
      <c r="M939" s="8"/>
      <c r="N939" s="8"/>
      <c r="O939" s="4"/>
      <c r="P939" s="4"/>
      <c r="Q939" s="4"/>
      <c r="R939" s="4"/>
      <c r="S939" s="4"/>
      <c r="T939" s="4"/>
      <c r="U939" s="4"/>
      <c r="V939" s="4"/>
      <c r="W939" s="4"/>
      <c r="X939" s="9"/>
      <c r="Y939" s="4"/>
      <c r="Z939" s="4"/>
      <c r="AA939" s="10"/>
      <c r="AB939" s="11"/>
    </row>
    <row r="940" s="1" customFormat="1" ht="18" customHeight="1" spans="2:28">
      <c r="B940" s="5"/>
      <c r="C940" s="6"/>
      <c r="D940" s="6"/>
      <c r="E940" s="6"/>
      <c r="F940" s="6"/>
      <c r="G940" s="6"/>
      <c r="H940" s="6"/>
      <c r="I940" s="6"/>
      <c r="J940" s="6"/>
      <c r="K940" s="7"/>
      <c r="L940" s="8"/>
      <c r="M940" s="8"/>
      <c r="N940" s="8"/>
      <c r="O940" s="4"/>
      <c r="P940" s="4"/>
      <c r="Q940" s="4"/>
      <c r="R940" s="4"/>
      <c r="S940" s="4"/>
      <c r="T940" s="4"/>
      <c r="U940" s="4"/>
      <c r="V940" s="4"/>
      <c r="W940" s="4"/>
      <c r="X940" s="9"/>
      <c r="Y940" s="4"/>
      <c r="Z940" s="4"/>
      <c r="AA940" s="10"/>
      <c r="AB940" s="11"/>
    </row>
    <row r="941" s="1" customFormat="1" ht="18" customHeight="1" spans="2:28">
      <c r="B941" s="5"/>
      <c r="C941" s="6"/>
      <c r="D941" s="6"/>
      <c r="E941" s="6"/>
      <c r="F941" s="6"/>
      <c r="G941" s="6"/>
      <c r="H941" s="6"/>
      <c r="I941" s="6"/>
      <c r="J941" s="6"/>
      <c r="K941" s="7"/>
      <c r="L941" s="8"/>
      <c r="M941" s="8"/>
      <c r="N941" s="8"/>
      <c r="O941" s="4"/>
      <c r="P941" s="4"/>
      <c r="Q941" s="4"/>
      <c r="R941" s="4"/>
      <c r="S941" s="4"/>
      <c r="T941" s="4"/>
      <c r="U941" s="4"/>
      <c r="V941" s="4"/>
      <c r="W941" s="4"/>
      <c r="X941" s="9"/>
      <c r="Y941" s="4"/>
      <c r="Z941" s="4"/>
      <c r="AA941" s="10"/>
      <c r="AB941" s="11"/>
    </row>
    <row r="942" s="1" customFormat="1" ht="18" customHeight="1" spans="2:28">
      <c r="B942" s="5"/>
      <c r="C942" s="6"/>
      <c r="D942" s="6"/>
      <c r="E942" s="6"/>
      <c r="F942" s="6"/>
      <c r="G942" s="6"/>
      <c r="H942" s="6"/>
      <c r="I942" s="6"/>
      <c r="J942" s="6"/>
      <c r="K942" s="7"/>
      <c r="L942" s="8"/>
      <c r="M942" s="8"/>
      <c r="N942" s="8"/>
      <c r="O942" s="4"/>
      <c r="P942" s="4"/>
      <c r="Q942" s="4"/>
      <c r="R942" s="4"/>
      <c r="S942" s="4"/>
      <c r="T942" s="4"/>
      <c r="U942" s="4"/>
      <c r="V942" s="4"/>
      <c r="W942" s="4"/>
      <c r="X942" s="9"/>
      <c r="Y942" s="4"/>
      <c r="Z942" s="4"/>
      <c r="AA942" s="10"/>
      <c r="AB942" s="11"/>
    </row>
    <row r="943" s="1" customFormat="1" ht="18" customHeight="1" spans="2:28">
      <c r="B943" s="5"/>
      <c r="C943" s="6"/>
      <c r="D943" s="6"/>
      <c r="E943" s="6"/>
      <c r="F943" s="6"/>
      <c r="G943" s="6"/>
      <c r="H943" s="6"/>
      <c r="I943" s="6"/>
      <c r="J943" s="6"/>
      <c r="K943" s="7"/>
      <c r="L943" s="8"/>
      <c r="M943" s="8"/>
      <c r="N943" s="8"/>
      <c r="O943" s="4"/>
      <c r="P943" s="4"/>
      <c r="Q943" s="4"/>
      <c r="R943" s="4"/>
      <c r="S943" s="4"/>
      <c r="T943" s="4"/>
      <c r="U943" s="4"/>
      <c r="V943" s="4"/>
      <c r="W943" s="4"/>
      <c r="X943" s="9"/>
      <c r="Y943" s="4"/>
      <c r="Z943" s="4"/>
      <c r="AA943" s="10"/>
      <c r="AB943" s="11"/>
    </row>
    <row r="944" s="1" customFormat="1" ht="18" customHeight="1" spans="2:28">
      <c r="B944" s="5"/>
      <c r="C944" s="6"/>
      <c r="D944" s="6"/>
      <c r="E944" s="6"/>
      <c r="F944" s="6"/>
      <c r="G944" s="6"/>
      <c r="H944" s="6"/>
      <c r="I944" s="6"/>
      <c r="J944" s="6"/>
      <c r="K944" s="7"/>
      <c r="L944" s="8"/>
      <c r="M944" s="8"/>
      <c r="N944" s="8"/>
      <c r="O944" s="4"/>
      <c r="P944" s="4"/>
      <c r="Q944" s="4"/>
      <c r="R944" s="4"/>
      <c r="S944" s="4"/>
      <c r="T944" s="4"/>
      <c r="U944" s="4"/>
      <c r="V944" s="4"/>
      <c r="W944" s="4"/>
      <c r="X944" s="9"/>
      <c r="Y944" s="4"/>
      <c r="Z944" s="4"/>
      <c r="AA944" s="10"/>
      <c r="AB944" s="11"/>
    </row>
    <row r="945" s="1" customFormat="1" ht="18" customHeight="1" spans="2:28">
      <c r="B945" s="5"/>
      <c r="C945" s="6"/>
      <c r="D945" s="6"/>
      <c r="E945" s="6"/>
      <c r="F945" s="6"/>
      <c r="G945" s="6"/>
      <c r="H945" s="6"/>
      <c r="I945" s="6"/>
      <c r="J945" s="6"/>
      <c r="K945" s="7"/>
      <c r="L945" s="8"/>
      <c r="M945" s="8"/>
      <c r="N945" s="8"/>
      <c r="O945" s="4"/>
      <c r="P945" s="4"/>
      <c r="Q945" s="4"/>
      <c r="R945" s="4"/>
      <c r="S945" s="4"/>
      <c r="T945" s="4"/>
      <c r="U945" s="4"/>
      <c r="V945" s="4"/>
      <c r="W945" s="4"/>
      <c r="X945" s="9"/>
      <c r="Y945" s="4"/>
      <c r="Z945" s="4"/>
      <c r="AA945" s="10"/>
      <c r="AB945" s="11"/>
    </row>
    <row r="946" s="1" customFormat="1" ht="18" customHeight="1" spans="2:28">
      <c r="B946" s="5"/>
      <c r="C946" s="6"/>
      <c r="D946" s="6"/>
      <c r="E946" s="6"/>
      <c r="F946" s="6"/>
      <c r="G946" s="6"/>
      <c r="H946" s="6"/>
      <c r="I946" s="6"/>
      <c r="J946" s="6"/>
      <c r="K946" s="7"/>
      <c r="L946" s="8"/>
      <c r="M946" s="8"/>
      <c r="N946" s="8"/>
      <c r="O946" s="4"/>
      <c r="P946" s="4"/>
      <c r="Q946" s="4"/>
      <c r="R946" s="4"/>
      <c r="S946" s="4"/>
      <c r="T946" s="4"/>
      <c r="U946" s="4"/>
      <c r="V946" s="4"/>
      <c r="W946" s="4"/>
      <c r="X946" s="9"/>
      <c r="Y946" s="4"/>
      <c r="Z946" s="4"/>
      <c r="AA946" s="10"/>
      <c r="AB946" s="11"/>
    </row>
    <row r="947" s="1" customFormat="1" ht="18" customHeight="1" spans="2:28">
      <c r="B947" s="5"/>
      <c r="C947" s="6"/>
      <c r="D947" s="6"/>
      <c r="E947" s="6"/>
      <c r="F947" s="6"/>
      <c r="G947" s="6"/>
      <c r="H947" s="6"/>
      <c r="I947" s="6"/>
      <c r="J947" s="6"/>
      <c r="K947" s="7"/>
      <c r="L947" s="8"/>
      <c r="M947" s="8"/>
      <c r="N947" s="8"/>
      <c r="O947" s="4"/>
      <c r="P947" s="4"/>
      <c r="Q947" s="4"/>
      <c r="R947" s="4"/>
      <c r="S947" s="4"/>
      <c r="T947" s="4"/>
      <c r="U947" s="4"/>
      <c r="V947" s="4"/>
      <c r="W947" s="4"/>
      <c r="X947" s="9"/>
      <c r="Y947" s="4"/>
      <c r="Z947" s="4"/>
      <c r="AA947" s="10"/>
      <c r="AB947" s="11"/>
    </row>
    <row r="948" s="1" customFormat="1" ht="18" customHeight="1" spans="2:28">
      <c r="B948" s="5"/>
      <c r="C948" s="6"/>
      <c r="D948" s="6"/>
      <c r="E948" s="6"/>
      <c r="F948" s="6"/>
      <c r="G948" s="6"/>
      <c r="H948" s="6"/>
      <c r="I948" s="6"/>
      <c r="J948" s="6"/>
      <c r="K948" s="7"/>
      <c r="L948" s="8"/>
      <c r="M948" s="8"/>
      <c r="N948" s="8"/>
      <c r="O948" s="4"/>
      <c r="P948" s="4"/>
      <c r="Q948" s="4"/>
      <c r="R948" s="4"/>
      <c r="S948" s="4"/>
      <c r="T948" s="4"/>
      <c r="U948" s="4"/>
      <c r="V948" s="4"/>
      <c r="W948" s="4"/>
      <c r="X948" s="9"/>
      <c r="Y948" s="4"/>
      <c r="Z948" s="4"/>
      <c r="AA948" s="10"/>
      <c r="AB948" s="11"/>
    </row>
    <row r="949" s="1" customFormat="1" ht="18" customHeight="1" spans="2:28">
      <c r="B949" s="5"/>
      <c r="C949" s="6"/>
      <c r="D949" s="6"/>
      <c r="E949" s="6"/>
      <c r="F949" s="6"/>
      <c r="G949" s="6"/>
      <c r="H949" s="6"/>
      <c r="I949" s="6"/>
      <c r="J949" s="6"/>
      <c r="K949" s="7"/>
      <c r="L949" s="8"/>
      <c r="M949" s="8"/>
      <c r="N949" s="8"/>
      <c r="O949" s="4"/>
      <c r="P949" s="4"/>
      <c r="Q949" s="4"/>
      <c r="R949" s="4"/>
      <c r="S949" s="4"/>
      <c r="T949" s="4"/>
      <c r="U949" s="4"/>
      <c r="V949" s="4"/>
      <c r="W949" s="4"/>
      <c r="X949" s="9"/>
      <c r="Y949" s="4"/>
      <c r="Z949" s="4"/>
      <c r="AA949" s="10"/>
      <c r="AB949" s="11"/>
    </row>
    <row r="950" s="1" customFormat="1" ht="18" customHeight="1" spans="2:28">
      <c r="B950" s="5"/>
      <c r="C950" s="6"/>
      <c r="D950" s="6"/>
      <c r="E950" s="6"/>
      <c r="F950" s="6"/>
      <c r="G950" s="6"/>
      <c r="H950" s="6"/>
      <c r="I950" s="6"/>
      <c r="J950" s="6"/>
      <c r="K950" s="7"/>
      <c r="L950" s="8"/>
      <c r="M950" s="8"/>
      <c r="N950" s="8"/>
      <c r="O950" s="4"/>
      <c r="P950" s="4"/>
      <c r="Q950" s="4"/>
      <c r="R950" s="4"/>
      <c r="S950" s="4"/>
      <c r="T950" s="4"/>
      <c r="U950" s="4"/>
      <c r="V950" s="4"/>
      <c r="W950" s="4"/>
      <c r="X950" s="9"/>
      <c r="Y950" s="4"/>
      <c r="Z950" s="4"/>
      <c r="AA950" s="10"/>
      <c r="AB950" s="11"/>
    </row>
    <row r="951" s="1" customFormat="1" ht="18" customHeight="1" spans="2:28">
      <c r="B951" s="5"/>
      <c r="C951" s="6"/>
      <c r="D951" s="6"/>
      <c r="E951" s="6"/>
      <c r="F951" s="6"/>
      <c r="G951" s="6"/>
      <c r="H951" s="6"/>
      <c r="I951" s="6"/>
      <c r="J951" s="6"/>
      <c r="K951" s="7"/>
      <c r="L951" s="8"/>
      <c r="M951" s="8"/>
      <c r="N951" s="8"/>
      <c r="O951" s="4"/>
      <c r="P951" s="4"/>
      <c r="Q951" s="4"/>
      <c r="R951" s="4"/>
      <c r="S951" s="4"/>
      <c r="T951" s="4"/>
      <c r="U951" s="4"/>
      <c r="V951" s="4"/>
      <c r="W951" s="4"/>
      <c r="X951" s="9"/>
      <c r="Y951" s="4"/>
      <c r="Z951" s="4"/>
      <c r="AA951" s="10"/>
      <c r="AB951" s="11"/>
    </row>
    <row r="952" s="1" customFormat="1" ht="18" customHeight="1" spans="2:28">
      <c r="B952" s="5"/>
      <c r="C952" s="6"/>
      <c r="D952" s="6"/>
      <c r="E952" s="6"/>
      <c r="F952" s="6"/>
      <c r="G952" s="6"/>
      <c r="H952" s="6"/>
      <c r="I952" s="6"/>
      <c r="J952" s="6"/>
      <c r="K952" s="7"/>
      <c r="L952" s="8"/>
      <c r="M952" s="8"/>
      <c r="N952" s="8"/>
      <c r="O952" s="4"/>
      <c r="P952" s="4"/>
      <c r="Q952" s="4"/>
      <c r="R952" s="4"/>
      <c r="S952" s="4"/>
      <c r="T952" s="4"/>
      <c r="U952" s="4"/>
      <c r="V952" s="4"/>
      <c r="W952" s="4"/>
      <c r="X952" s="9"/>
      <c r="Y952" s="4"/>
      <c r="Z952" s="4"/>
      <c r="AA952" s="10"/>
      <c r="AB952" s="11"/>
    </row>
    <row r="953" s="1" customFormat="1" ht="18" customHeight="1" spans="2:28">
      <c r="B953" s="5"/>
      <c r="C953" s="6"/>
      <c r="D953" s="6"/>
      <c r="E953" s="6"/>
      <c r="F953" s="6"/>
      <c r="G953" s="6"/>
      <c r="H953" s="6"/>
      <c r="I953" s="6"/>
      <c r="J953" s="6"/>
      <c r="K953" s="7"/>
      <c r="L953" s="8"/>
      <c r="M953" s="8"/>
      <c r="N953" s="8"/>
      <c r="O953" s="4"/>
      <c r="P953" s="4"/>
      <c r="Q953" s="4"/>
      <c r="R953" s="4"/>
      <c r="S953" s="4"/>
      <c r="T953" s="4"/>
      <c r="U953" s="4"/>
      <c r="V953" s="4"/>
      <c r="W953" s="4"/>
      <c r="X953" s="9"/>
      <c r="Y953" s="4"/>
      <c r="Z953" s="4"/>
      <c r="AA953" s="10"/>
      <c r="AB953" s="11"/>
    </row>
    <row r="954" s="1" customFormat="1" ht="18" customHeight="1" spans="2:28">
      <c r="B954" s="5"/>
      <c r="C954" s="6"/>
      <c r="D954" s="6"/>
      <c r="E954" s="6"/>
      <c r="F954" s="6"/>
      <c r="G954" s="6"/>
      <c r="H954" s="6"/>
      <c r="I954" s="6"/>
      <c r="J954" s="6"/>
      <c r="K954" s="7"/>
      <c r="L954" s="8"/>
      <c r="M954" s="8"/>
      <c r="N954" s="8"/>
      <c r="O954" s="4"/>
      <c r="P954" s="4"/>
      <c r="Q954" s="4"/>
      <c r="R954" s="4"/>
      <c r="S954" s="4"/>
      <c r="T954" s="4"/>
      <c r="U954" s="4"/>
      <c r="V954" s="4"/>
      <c r="W954" s="4"/>
      <c r="X954" s="9"/>
      <c r="Y954" s="4"/>
      <c r="Z954" s="4"/>
      <c r="AA954" s="10"/>
      <c r="AB954" s="11"/>
    </row>
    <row r="955" s="1" customFormat="1" ht="18" customHeight="1" spans="2:28">
      <c r="B955" s="5"/>
      <c r="C955" s="6"/>
      <c r="D955" s="6"/>
      <c r="E955" s="6"/>
      <c r="F955" s="6"/>
      <c r="G955" s="6"/>
      <c r="H955" s="6"/>
      <c r="I955" s="6"/>
      <c r="J955" s="6"/>
      <c r="K955" s="7"/>
      <c r="L955" s="8"/>
      <c r="M955" s="8"/>
      <c r="N955" s="8"/>
      <c r="O955" s="4"/>
      <c r="P955" s="4"/>
      <c r="Q955" s="4"/>
      <c r="R955" s="4"/>
      <c r="S955" s="4"/>
      <c r="T955" s="4"/>
      <c r="U955" s="4"/>
      <c r="V955" s="4"/>
      <c r="W955" s="4"/>
      <c r="X955" s="9"/>
      <c r="Y955" s="4"/>
      <c r="Z955" s="4"/>
      <c r="AA955" s="10"/>
      <c r="AB955" s="11"/>
    </row>
    <row r="956" s="1" customFormat="1" ht="18" customHeight="1" spans="2:28">
      <c r="B956" s="5"/>
      <c r="C956" s="6"/>
      <c r="D956" s="6"/>
      <c r="E956" s="6"/>
      <c r="F956" s="6"/>
      <c r="G956" s="6"/>
      <c r="H956" s="6"/>
      <c r="I956" s="6"/>
      <c r="J956" s="6"/>
      <c r="K956" s="7"/>
      <c r="L956" s="8"/>
      <c r="M956" s="8"/>
      <c r="N956" s="8"/>
      <c r="O956" s="4"/>
      <c r="P956" s="4"/>
      <c r="Q956" s="4"/>
      <c r="R956" s="4"/>
      <c r="S956" s="4"/>
      <c r="T956" s="4"/>
      <c r="U956" s="4"/>
      <c r="V956" s="4"/>
      <c r="W956" s="4"/>
      <c r="X956" s="9"/>
      <c r="Y956" s="4"/>
      <c r="Z956" s="4"/>
      <c r="AA956" s="10"/>
      <c r="AB956" s="11"/>
    </row>
    <row r="957" s="1" customFormat="1" ht="18" customHeight="1" spans="2:28">
      <c r="B957" s="5"/>
      <c r="C957" s="6"/>
      <c r="D957" s="6"/>
      <c r="E957" s="6"/>
      <c r="F957" s="6"/>
      <c r="G957" s="6"/>
      <c r="H957" s="6"/>
      <c r="I957" s="6"/>
      <c r="J957" s="6"/>
      <c r="K957" s="7"/>
      <c r="L957" s="8"/>
      <c r="M957" s="8"/>
      <c r="N957" s="8"/>
      <c r="O957" s="4"/>
      <c r="P957" s="4"/>
      <c r="Q957" s="4"/>
      <c r="R957" s="4"/>
      <c r="S957" s="4"/>
      <c r="T957" s="4"/>
      <c r="U957" s="4"/>
      <c r="V957" s="4"/>
      <c r="W957" s="4"/>
      <c r="X957" s="9"/>
      <c r="Y957" s="4"/>
      <c r="Z957" s="4"/>
      <c r="AA957" s="10"/>
      <c r="AB957" s="11"/>
    </row>
    <row r="958" s="1" customFormat="1" ht="18" customHeight="1" spans="2:28">
      <c r="B958" s="5"/>
      <c r="C958" s="6"/>
      <c r="D958" s="6"/>
      <c r="E958" s="6"/>
      <c r="F958" s="6"/>
      <c r="G958" s="6"/>
      <c r="H958" s="6"/>
      <c r="I958" s="6"/>
      <c r="J958" s="6"/>
      <c r="K958" s="7"/>
      <c r="L958" s="8"/>
      <c r="M958" s="8"/>
      <c r="N958" s="8"/>
      <c r="O958" s="4"/>
      <c r="P958" s="4"/>
      <c r="Q958" s="4"/>
      <c r="R958" s="4"/>
      <c r="S958" s="4"/>
      <c r="T958" s="4"/>
      <c r="U958" s="4"/>
      <c r="V958" s="4"/>
      <c r="W958" s="4"/>
      <c r="X958" s="9"/>
      <c r="Y958" s="4"/>
      <c r="Z958" s="4"/>
      <c r="AA958" s="10"/>
      <c r="AB958" s="11"/>
    </row>
    <row r="959" s="1" customFormat="1" ht="18" customHeight="1" spans="2:28">
      <c r="B959" s="5"/>
      <c r="C959" s="6"/>
      <c r="D959" s="6"/>
      <c r="E959" s="6"/>
      <c r="F959" s="6"/>
      <c r="G959" s="6"/>
      <c r="H959" s="6"/>
      <c r="I959" s="6"/>
      <c r="J959" s="6"/>
      <c r="K959" s="7"/>
      <c r="L959" s="8"/>
      <c r="M959" s="8"/>
      <c r="N959" s="8"/>
      <c r="O959" s="4"/>
      <c r="P959" s="4"/>
      <c r="Q959" s="4"/>
      <c r="R959" s="4"/>
      <c r="S959" s="4"/>
      <c r="T959" s="4"/>
      <c r="U959" s="4"/>
      <c r="V959" s="4"/>
      <c r="W959" s="4"/>
      <c r="X959" s="9"/>
      <c r="Y959" s="4"/>
      <c r="Z959" s="4"/>
      <c r="AA959" s="10"/>
      <c r="AB959" s="11"/>
    </row>
    <row r="960" s="1" customFormat="1" ht="18" customHeight="1" spans="2:28">
      <c r="B960" s="5"/>
      <c r="C960" s="6"/>
      <c r="D960" s="6"/>
      <c r="E960" s="6"/>
      <c r="F960" s="6"/>
      <c r="G960" s="6"/>
      <c r="H960" s="6"/>
      <c r="I960" s="6"/>
      <c r="J960" s="6"/>
      <c r="K960" s="7"/>
      <c r="L960" s="8"/>
      <c r="M960" s="8"/>
      <c r="N960" s="8"/>
      <c r="O960" s="4"/>
      <c r="P960" s="4"/>
      <c r="Q960" s="4"/>
      <c r="R960" s="4"/>
      <c r="S960" s="4"/>
      <c r="T960" s="4"/>
      <c r="U960" s="4"/>
      <c r="V960" s="4"/>
      <c r="W960" s="4"/>
      <c r="X960" s="9"/>
      <c r="Y960" s="4"/>
      <c r="Z960" s="4"/>
      <c r="AA960" s="10"/>
      <c r="AB960" s="11"/>
    </row>
    <row r="961" s="1" customFormat="1" ht="18" customHeight="1" spans="2:28">
      <c r="B961" s="5"/>
      <c r="C961" s="6"/>
      <c r="D961" s="6"/>
      <c r="E961" s="6"/>
      <c r="F961" s="6"/>
      <c r="G961" s="6"/>
      <c r="H961" s="6"/>
      <c r="I961" s="6"/>
      <c r="J961" s="6"/>
      <c r="K961" s="7"/>
      <c r="L961" s="8"/>
      <c r="M961" s="8"/>
      <c r="N961" s="8"/>
      <c r="O961" s="4"/>
      <c r="P961" s="4"/>
      <c r="Q961" s="4"/>
      <c r="R961" s="4"/>
      <c r="S961" s="4"/>
      <c r="T961" s="4"/>
      <c r="U961" s="4"/>
      <c r="V961" s="4"/>
      <c r="W961" s="4"/>
      <c r="X961" s="9"/>
      <c r="Y961" s="4"/>
      <c r="Z961" s="4"/>
      <c r="AA961" s="10"/>
      <c r="AB961" s="11"/>
    </row>
    <row r="962" s="1" customFormat="1" ht="18" customHeight="1" spans="2:28">
      <c r="B962" s="5"/>
      <c r="C962" s="6"/>
      <c r="D962" s="6"/>
      <c r="E962" s="6"/>
      <c r="F962" s="6"/>
      <c r="G962" s="6"/>
      <c r="H962" s="6"/>
      <c r="I962" s="6"/>
      <c r="J962" s="6"/>
      <c r="K962" s="7"/>
      <c r="L962" s="8"/>
      <c r="M962" s="8"/>
      <c r="N962" s="8"/>
      <c r="O962" s="4"/>
      <c r="P962" s="4"/>
      <c r="Q962" s="4"/>
      <c r="R962" s="4"/>
      <c r="S962" s="4"/>
      <c r="T962" s="4"/>
      <c r="U962" s="4"/>
      <c r="V962" s="4"/>
      <c r="W962" s="4"/>
      <c r="X962" s="9"/>
      <c r="Y962" s="4"/>
      <c r="Z962" s="4"/>
      <c r="AA962" s="10"/>
      <c r="AB962" s="11"/>
    </row>
    <row r="963" s="1" customFormat="1" ht="18" customHeight="1" spans="2:28">
      <c r="B963" s="5"/>
      <c r="C963" s="6"/>
      <c r="D963" s="6"/>
      <c r="E963" s="6"/>
      <c r="F963" s="6"/>
      <c r="G963" s="6"/>
      <c r="H963" s="6"/>
      <c r="I963" s="6"/>
      <c r="J963" s="6"/>
      <c r="K963" s="7"/>
      <c r="L963" s="8"/>
      <c r="M963" s="8"/>
      <c r="N963" s="8"/>
      <c r="O963" s="4"/>
      <c r="P963" s="4"/>
      <c r="Q963" s="4"/>
      <c r="R963" s="4"/>
      <c r="S963" s="4"/>
      <c r="T963" s="4"/>
      <c r="U963" s="4"/>
      <c r="V963" s="4"/>
      <c r="W963" s="4"/>
      <c r="X963" s="9"/>
      <c r="Y963" s="4"/>
      <c r="Z963" s="4"/>
      <c r="AA963" s="10"/>
      <c r="AB963" s="11"/>
    </row>
    <row r="964" s="1" customFormat="1" ht="18" customHeight="1" spans="2:28">
      <c r="B964" s="5"/>
      <c r="C964" s="6"/>
      <c r="D964" s="6"/>
      <c r="E964" s="6"/>
      <c r="F964" s="6"/>
      <c r="G964" s="6"/>
      <c r="H964" s="6"/>
      <c r="I964" s="6"/>
      <c r="J964" s="6"/>
      <c r="K964" s="7"/>
      <c r="L964" s="8"/>
      <c r="M964" s="8"/>
      <c r="N964" s="8"/>
      <c r="O964" s="4"/>
      <c r="P964" s="4"/>
      <c r="Q964" s="4"/>
      <c r="R964" s="4"/>
      <c r="S964" s="4"/>
      <c r="T964" s="4"/>
      <c r="U964" s="4"/>
      <c r="V964" s="4"/>
      <c r="W964" s="4"/>
      <c r="X964" s="9"/>
      <c r="Y964" s="4"/>
      <c r="Z964" s="4"/>
      <c r="AA964" s="10"/>
      <c r="AB964" s="11"/>
    </row>
    <row r="965" s="1" customFormat="1" ht="18" customHeight="1" spans="2:28">
      <c r="B965" s="5"/>
      <c r="C965" s="6"/>
      <c r="D965" s="6"/>
      <c r="E965" s="6"/>
      <c r="F965" s="6"/>
      <c r="G965" s="6"/>
      <c r="H965" s="6"/>
      <c r="I965" s="6"/>
      <c r="J965" s="6"/>
      <c r="K965" s="7"/>
      <c r="L965" s="8"/>
      <c r="M965" s="8"/>
      <c r="N965" s="8"/>
      <c r="O965" s="4"/>
      <c r="P965" s="4"/>
      <c r="Q965" s="4"/>
      <c r="R965" s="4"/>
      <c r="S965" s="4"/>
      <c r="T965" s="4"/>
      <c r="U965" s="4"/>
      <c r="V965" s="4"/>
      <c r="W965" s="4"/>
      <c r="X965" s="9"/>
      <c r="Y965" s="4"/>
      <c r="Z965" s="4"/>
      <c r="AA965" s="10"/>
      <c r="AB965" s="11"/>
    </row>
    <row r="966" s="1" customFormat="1" ht="18" customHeight="1" spans="2:28">
      <c r="B966" s="5"/>
      <c r="C966" s="6"/>
      <c r="D966" s="6"/>
      <c r="E966" s="6"/>
      <c r="F966" s="6"/>
      <c r="G966" s="6"/>
      <c r="H966" s="6"/>
      <c r="I966" s="6"/>
      <c r="J966" s="6"/>
      <c r="K966" s="7"/>
      <c r="L966" s="8"/>
      <c r="M966" s="8"/>
      <c r="N966" s="8"/>
      <c r="O966" s="4"/>
      <c r="P966" s="4"/>
      <c r="Q966" s="4"/>
      <c r="R966" s="4"/>
      <c r="S966" s="4"/>
      <c r="T966" s="4"/>
      <c r="U966" s="4"/>
      <c r="V966" s="4"/>
      <c r="W966" s="4"/>
      <c r="X966" s="9"/>
      <c r="Y966" s="4"/>
      <c r="Z966" s="4"/>
      <c r="AA966" s="10"/>
      <c r="AB966" s="11"/>
    </row>
    <row r="967" s="1" customFormat="1" ht="18" customHeight="1" spans="2:28">
      <c r="B967" s="5"/>
      <c r="C967" s="6"/>
      <c r="D967" s="6"/>
      <c r="E967" s="6"/>
      <c r="F967" s="6"/>
      <c r="G967" s="6"/>
      <c r="H967" s="6"/>
      <c r="I967" s="6"/>
      <c r="J967" s="6"/>
      <c r="K967" s="7"/>
      <c r="L967" s="8"/>
      <c r="M967" s="8"/>
      <c r="N967" s="8"/>
      <c r="O967" s="4"/>
      <c r="P967" s="4"/>
      <c r="Q967" s="4"/>
      <c r="R967" s="4"/>
      <c r="S967" s="4"/>
      <c r="T967" s="4"/>
      <c r="U967" s="4"/>
      <c r="V967" s="4"/>
      <c r="W967" s="4"/>
      <c r="X967" s="9"/>
      <c r="Y967" s="4"/>
      <c r="Z967" s="4"/>
      <c r="AA967" s="10"/>
      <c r="AB967" s="11"/>
    </row>
    <row r="968" s="1" customFormat="1" ht="18" customHeight="1" spans="2:28">
      <c r="B968" s="5"/>
      <c r="C968" s="6"/>
      <c r="D968" s="6"/>
      <c r="E968" s="6"/>
      <c r="F968" s="6"/>
      <c r="G968" s="6"/>
      <c r="H968" s="6"/>
      <c r="I968" s="6"/>
      <c r="J968" s="6"/>
      <c r="K968" s="7"/>
      <c r="L968" s="8"/>
      <c r="M968" s="8"/>
      <c r="N968" s="8"/>
      <c r="O968" s="4"/>
      <c r="P968" s="4"/>
      <c r="Q968" s="4"/>
      <c r="R968" s="4"/>
      <c r="S968" s="4"/>
      <c r="T968" s="4"/>
      <c r="U968" s="4"/>
      <c r="V968" s="4"/>
      <c r="W968" s="4"/>
      <c r="X968" s="9"/>
      <c r="Y968" s="4"/>
      <c r="Z968" s="4"/>
      <c r="AA968" s="10"/>
      <c r="AB968" s="11"/>
    </row>
    <row r="969" s="1" customFormat="1" ht="18" customHeight="1" spans="2:28">
      <c r="B969" s="5"/>
      <c r="C969" s="6"/>
      <c r="D969" s="6"/>
      <c r="E969" s="6"/>
      <c r="F969" s="6"/>
      <c r="G969" s="6"/>
      <c r="H969" s="6"/>
      <c r="I969" s="6"/>
      <c r="J969" s="6"/>
      <c r="K969" s="7"/>
      <c r="L969" s="8"/>
      <c r="M969" s="8"/>
      <c r="N969" s="8"/>
      <c r="O969" s="4"/>
      <c r="P969" s="4"/>
      <c r="Q969" s="4"/>
      <c r="R969" s="4"/>
      <c r="S969" s="4"/>
      <c r="T969" s="4"/>
      <c r="U969" s="4"/>
      <c r="V969" s="4"/>
      <c r="W969" s="4"/>
      <c r="X969" s="9"/>
      <c r="Y969" s="4"/>
      <c r="Z969" s="4"/>
      <c r="AA969" s="10"/>
      <c r="AB969" s="11"/>
    </row>
    <row r="970" s="1" customFormat="1" ht="18" customHeight="1" spans="2:28">
      <c r="B970" s="5"/>
      <c r="C970" s="6"/>
      <c r="D970" s="6"/>
      <c r="E970" s="6"/>
      <c r="F970" s="6"/>
      <c r="G970" s="6"/>
      <c r="H970" s="6"/>
      <c r="I970" s="6"/>
      <c r="J970" s="6"/>
      <c r="K970" s="7"/>
      <c r="L970" s="8"/>
      <c r="M970" s="8"/>
      <c r="N970" s="8"/>
      <c r="O970" s="4"/>
      <c r="P970" s="4"/>
      <c r="Q970" s="4"/>
      <c r="R970" s="4"/>
      <c r="S970" s="4"/>
      <c r="T970" s="4"/>
      <c r="U970" s="4"/>
      <c r="V970" s="4"/>
      <c r="W970" s="4"/>
      <c r="X970" s="9"/>
      <c r="Y970" s="4"/>
      <c r="Z970" s="4"/>
      <c r="AA970" s="10"/>
      <c r="AB970" s="11"/>
    </row>
    <row r="971" s="1" customFormat="1" ht="18" customHeight="1" spans="2:28">
      <c r="B971" s="5"/>
      <c r="C971" s="6"/>
      <c r="D971" s="6"/>
      <c r="E971" s="6"/>
      <c r="F971" s="6"/>
      <c r="G971" s="6"/>
      <c r="H971" s="6"/>
      <c r="I971" s="6"/>
      <c r="J971" s="6"/>
      <c r="K971" s="7"/>
      <c r="L971" s="8"/>
      <c r="M971" s="8"/>
      <c r="N971" s="8"/>
      <c r="O971" s="4"/>
      <c r="P971" s="4"/>
      <c r="Q971" s="4"/>
      <c r="R971" s="4"/>
      <c r="S971" s="4"/>
      <c r="T971" s="4"/>
      <c r="U971" s="4"/>
      <c r="V971" s="4"/>
      <c r="W971" s="4"/>
      <c r="X971" s="9"/>
      <c r="Y971" s="4"/>
      <c r="Z971" s="4"/>
      <c r="AA971" s="10"/>
      <c r="AB971" s="11"/>
    </row>
    <row r="972" s="1" customFormat="1" ht="18" customHeight="1" spans="2:28">
      <c r="B972" s="5"/>
      <c r="C972" s="6"/>
      <c r="D972" s="6"/>
      <c r="E972" s="6"/>
      <c r="F972" s="6"/>
      <c r="G972" s="6"/>
      <c r="H972" s="6"/>
      <c r="I972" s="6"/>
      <c r="J972" s="6"/>
      <c r="K972" s="7"/>
      <c r="L972" s="8"/>
      <c r="M972" s="8"/>
      <c r="N972" s="8"/>
      <c r="O972" s="4"/>
      <c r="P972" s="4"/>
      <c r="Q972" s="4"/>
      <c r="R972" s="4"/>
      <c r="S972" s="4"/>
      <c r="T972" s="4"/>
      <c r="U972" s="4"/>
      <c r="V972" s="4"/>
      <c r="W972" s="4"/>
      <c r="X972" s="9"/>
      <c r="Y972" s="4"/>
      <c r="Z972" s="4"/>
      <c r="AA972" s="10"/>
      <c r="AB972" s="11"/>
    </row>
    <row r="973" s="1" customFormat="1" ht="18" customHeight="1" spans="2:28">
      <c r="B973" s="5"/>
      <c r="C973" s="6"/>
      <c r="D973" s="6"/>
      <c r="E973" s="6"/>
      <c r="F973" s="6"/>
      <c r="G973" s="6"/>
      <c r="H973" s="6"/>
      <c r="I973" s="6"/>
      <c r="J973" s="6"/>
      <c r="K973" s="7"/>
      <c r="L973" s="8"/>
      <c r="M973" s="8"/>
      <c r="N973" s="8"/>
      <c r="O973" s="4"/>
      <c r="P973" s="4"/>
      <c r="Q973" s="4"/>
      <c r="R973" s="4"/>
      <c r="S973" s="4"/>
      <c r="T973" s="4"/>
      <c r="U973" s="4"/>
      <c r="V973" s="4"/>
      <c r="W973" s="4"/>
      <c r="X973" s="9"/>
      <c r="Y973" s="4"/>
      <c r="Z973" s="4"/>
      <c r="AA973" s="10"/>
      <c r="AB973" s="11"/>
    </row>
    <row r="974" s="1" customFormat="1" ht="18" customHeight="1" spans="2:28">
      <c r="B974" s="5"/>
      <c r="C974" s="6"/>
      <c r="D974" s="6"/>
      <c r="E974" s="6"/>
      <c r="F974" s="6"/>
      <c r="G974" s="6"/>
      <c r="H974" s="6"/>
      <c r="I974" s="6"/>
      <c r="J974" s="6"/>
      <c r="K974" s="7"/>
      <c r="L974" s="8"/>
      <c r="M974" s="8"/>
      <c r="N974" s="8"/>
      <c r="O974" s="4"/>
      <c r="P974" s="4"/>
      <c r="Q974" s="4"/>
      <c r="R974" s="4"/>
      <c r="S974" s="4"/>
      <c r="T974" s="4"/>
      <c r="U974" s="4"/>
      <c r="V974" s="4"/>
      <c r="W974" s="4"/>
      <c r="X974" s="9"/>
      <c r="Y974" s="4"/>
      <c r="Z974" s="4"/>
      <c r="AA974" s="10"/>
      <c r="AB974" s="11"/>
    </row>
    <row r="975" s="1" customFormat="1" ht="18" customHeight="1" spans="2:28">
      <c r="B975" s="5"/>
      <c r="C975" s="6"/>
      <c r="D975" s="6"/>
      <c r="E975" s="6"/>
      <c r="F975" s="6"/>
      <c r="G975" s="6"/>
      <c r="H975" s="6"/>
      <c r="I975" s="6"/>
      <c r="J975" s="6"/>
      <c r="K975" s="7"/>
      <c r="L975" s="8"/>
      <c r="M975" s="8"/>
      <c r="N975" s="8"/>
      <c r="O975" s="4"/>
      <c r="P975" s="4"/>
      <c r="Q975" s="4"/>
      <c r="R975" s="4"/>
      <c r="S975" s="4"/>
      <c r="T975" s="4"/>
      <c r="U975" s="4"/>
      <c r="V975" s="4"/>
      <c r="W975" s="4"/>
      <c r="X975" s="9"/>
      <c r="Y975" s="4"/>
      <c r="Z975" s="4"/>
      <c r="AA975" s="10"/>
      <c r="AB975" s="11"/>
    </row>
    <row r="976" s="1" customFormat="1" ht="18" customHeight="1" spans="2:28">
      <c r="B976" s="5"/>
      <c r="C976" s="6"/>
      <c r="D976" s="6"/>
      <c r="E976" s="6"/>
      <c r="F976" s="6"/>
      <c r="G976" s="6"/>
      <c r="H976" s="6"/>
      <c r="I976" s="6"/>
      <c r="J976" s="6"/>
      <c r="K976" s="7"/>
      <c r="L976" s="8"/>
      <c r="M976" s="8"/>
      <c r="N976" s="8"/>
      <c r="O976" s="4"/>
      <c r="P976" s="4"/>
      <c r="Q976" s="4"/>
      <c r="R976" s="4"/>
      <c r="S976" s="4"/>
      <c r="T976" s="4"/>
      <c r="U976" s="4"/>
      <c r="V976" s="4"/>
      <c r="W976" s="4"/>
      <c r="X976" s="9"/>
      <c r="Y976" s="4"/>
      <c r="Z976" s="4"/>
      <c r="AA976" s="10"/>
      <c r="AB976" s="11"/>
    </row>
    <row r="977" s="1" customFormat="1" ht="18" customHeight="1" spans="2:28">
      <c r="B977" s="5"/>
      <c r="C977" s="6"/>
      <c r="D977" s="6"/>
      <c r="E977" s="6"/>
      <c r="F977" s="6"/>
      <c r="G977" s="6"/>
      <c r="H977" s="6"/>
      <c r="I977" s="6"/>
      <c r="J977" s="6"/>
      <c r="K977" s="7"/>
      <c r="L977" s="8"/>
      <c r="M977" s="8"/>
      <c r="N977" s="8"/>
      <c r="O977" s="4"/>
      <c r="P977" s="4"/>
      <c r="Q977" s="4"/>
      <c r="R977" s="4"/>
      <c r="S977" s="4"/>
      <c r="T977" s="4"/>
      <c r="U977" s="4"/>
      <c r="V977" s="4"/>
      <c r="W977" s="4"/>
      <c r="X977" s="9"/>
      <c r="Y977" s="4"/>
      <c r="Z977" s="4"/>
      <c r="AA977" s="10"/>
      <c r="AB977" s="11"/>
    </row>
    <row r="978" s="1" customFormat="1" ht="18" customHeight="1" spans="2:28">
      <c r="B978" s="5"/>
      <c r="C978" s="6"/>
      <c r="D978" s="6"/>
      <c r="E978" s="6"/>
      <c r="F978" s="6"/>
      <c r="G978" s="6"/>
      <c r="H978" s="6"/>
      <c r="I978" s="6"/>
      <c r="J978" s="6"/>
      <c r="K978" s="7"/>
      <c r="L978" s="8"/>
      <c r="M978" s="8"/>
      <c r="N978" s="8"/>
      <c r="O978" s="4"/>
      <c r="P978" s="4"/>
      <c r="Q978" s="4"/>
      <c r="R978" s="4"/>
      <c r="S978" s="4"/>
      <c r="T978" s="4"/>
      <c r="U978" s="4"/>
      <c r="V978" s="4"/>
      <c r="W978" s="4"/>
      <c r="X978" s="9"/>
      <c r="Y978" s="4"/>
      <c r="Z978" s="4"/>
      <c r="AA978" s="10"/>
      <c r="AB978" s="11"/>
    </row>
    <row r="979" s="1" customFormat="1" ht="18" customHeight="1" spans="2:28">
      <c r="B979" s="5"/>
      <c r="C979" s="6"/>
      <c r="D979" s="6"/>
      <c r="E979" s="6"/>
      <c r="F979" s="6"/>
      <c r="G979" s="6"/>
      <c r="H979" s="6"/>
      <c r="I979" s="6"/>
      <c r="J979" s="6"/>
      <c r="K979" s="7"/>
      <c r="L979" s="8"/>
      <c r="M979" s="8"/>
      <c r="N979" s="8"/>
      <c r="O979" s="4"/>
      <c r="P979" s="4"/>
      <c r="Q979" s="4"/>
      <c r="R979" s="4"/>
      <c r="S979" s="4"/>
      <c r="T979" s="4"/>
      <c r="U979" s="4"/>
      <c r="V979" s="4"/>
      <c r="W979" s="4"/>
      <c r="X979" s="9"/>
      <c r="Y979" s="4"/>
      <c r="Z979" s="4"/>
      <c r="AA979" s="10"/>
      <c r="AB979" s="11"/>
    </row>
    <row r="980" s="1" customFormat="1" ht="18" customHeight="1" spans="2:28">
      <c r="B980" s="5"/>
      <c r="C980" s="6"/>
      <c r="D980" s="6"/>
      <c r="E980" s="6"/>
      <c r="F980" s="6"/>
      <c r="G980" s="6"/>
      <c r="H980" s="6"/>
      <c r="I980" s="6"/>
      <c r="J980" s="6"/>
      <c r="K980" s="7"/>
      <c r="L980" s="8"/>
      <c r="M980" s="8"/>
      <c r="N980" s="8"/>
      <c r="O980" s="4"/>
      <c r="P980" s="4"/>
      <c r="Q980" s="4"/>
      <c r="R980" s="4"/>
      <c r="S980" s="4"/>
      <c r="T980" s="4"/>
      <c r="U980" s="4"/>
      <c r="V980" s="4"/>
      <c r="W980" s="4"/>
      <c r="X980" s="9"/>
      <c r="Y980" s="4"/>
      <c r="Z980" s="4"/>
      <c r="AA980" s="10"/>
      <c r="AB980" s="11"/>
    </row>
    <row r="981" s="1" customFormat="1" ht="18" customHeight="1" spans="2:28">
      <c r="B981" s="5"/>
      <c r="C981" s="6"/>
      <c r="D981" s="6"/>
      <c r="E981" s="6"/>
      <c r="F981" s="6"/>
      <c r="G981" s="6"/>
      <c r="H981" s="6"/>
      <c r="I981" s="6"/>
      <c r="J981" s="6"/>
      <c r="K981" s="7"/>
      <c r="L981" s="8"/>
      <c r="M981" s="8"/>
      <c r="N981" s="8"/>
      <c r="O981" s="4"/>
      <c r="P981" s="4"/>
      <c r="Q981" s="4"/>
      <c r="R981" s="4"/>
      <c r="S981" s="4"/>
      <c r="T981" s="4"/>
      <c r="U981" s="4"/>
      <c r="V981" s="4"/>
      <c r="W981" s="4"/>
      <c r="X981" s="9"/>
      <c r="Y981" s="4"/>
      <c r="Z981" s="4"/>
      <c r="AA981" s="10"/>
      <c r="AB981" s="11"/>
    </row>
    <row r="982" s="1" customFormat="1" ht="18" customHeight="1" spans="2:28">
      <c r="B982" s="5"/>
      <c r="C982" s="6"/>
      <c r="D982" s="6"/>
      <c r="E982" s="6"/>
      <c r="F982" s="6"/>
      <c r="G982" s="6"/>
      <c r="H982" s="6"/>
      <c r="I982" s="6"/>
      <c r="J982" s="6"/>
      <c r="K982" s="7"/>
      <c r="L982" s="8"/>
      <c r="M982" s="8"/>
      <c r="N982" s="8"/>
      <c r="O982" s="4"/>
      <c r="P982" s="4"/>
      <c r="Q982" s="4"/>
      <c r="R982" s="4"/>
      <c r="S982" s="4"/>
      <c r="T982" s="4"/>
      <c r="U982" s="4"/>
      <c r="V982" s="4"/>
      <c r="W982" s="4"/>
      <c r="X982" s="9"/>
      <c r="Y982" s="4"/>
      <c r="Z982" s="4"/>
      <c r="AA982" s="10"/>
      <c r="AB982" s="11"/>
    </row>
    <row r="983" s="1" customFormat="1" ht="18" customHeight="1" spans="2:28">
      <c r="B983" s="5"/>
      <c r="C983" s="6"/>
      <c r="D983" s="6"/>
      <c r="E983" s="6"/>
      <c r="F983" s="6"/>
      <c r="G983" s="6"/>
      <c r="H983" s="6"/>
      <c r="I983" s="6"/>
      <c r="J983" s="6"/>
      <c r="K983" s="7"/>
      <c r="L983" s="8"/>
      <c r="M983" s="8"/>
      <c r="N983" s="8"/>
      <c r="O983" s="4"/>
      <c r="P983" s="4"/>
      <c r="Q983" s="4"/>
      <c r="R983" s="4"/>
      <c r="S983" s="4"/>
      <c r="T983" s="4"/>
      <c r="U983" s="4"/>
      <c r="V983" s="4"/>
      <c r="W983" s="4"/>
      <c r="X983" s="9"/>
      <c r="Y983" s="4"/>
      <c r="Z983" s="4"/>
      <c r="AA983" s="10"/>
      <c r="AB983" s="11"/>
    </row>
    <row r="984" s="1" customFormat="1" ht="18" customHeight="1" spans="2:28">
      <c r="B984" s="5"/>
      <c r="C984" s="6"/>
      <c r="D984" s="6"/>
      <c r="E984" s="6"/>
      <c r="F984" s="6"/>
      <c r="G984" s="6"/>
      <c r="H984" s="6"/>
      <c r="I984" s="6"/>
      <c r="J984" s="6"/>
      <c r="K984" s="7"/>
      <c r="L984" s="8"/>
      <c r="M984" s="8"/>
      <c r="N984" s="8"/>
      <c r="O984" s="4"/>
      <c r="P984" s="4"/>
      <c r="Q984" s="4"/>
      <c r="R984" s="4"/>
      <c r="S984" s="4"/>
      <c r="T984" s="4"/>
      <c r="U984" s="4"/>
      <c r="V984" s="4"/>
      <c r="W984" s="4"/>
      <c r="X984" s="9"/>
      <c r="Y984" s="4"/>
      <c r="Z984" s="4"/>
      <c r="AA984" s="10"/>
      <c r="AB984" s="11"/>
    </row>
    <row r="985" s="1" customFormat="1" ht="18" customHeight="1" spans="2:28">
      <c r="B985" s="5"/>
      <c r="C985" s="6"/>
      <c r="D985" s="6"/>
      <c r="E985" s="6"/>
      <c r="F985" s="6"/>
      <c r="G985" s="6"/>
      <c r="H985" s="6"/>
      <c r="I985" s="6"/>
      <c r="J985" s="6"/>
      <c r="K985" s="7"/>
      <c r="L985" s="8"/>
      <c r="M985" s="8"/>
      <c r="N985" s="8"/>
      <c r="O985" s="4"/>
      <c r="P985" s="4"/>
      <c r="Q985" s="4"/>
      <c r="R985" s="4"/>
      <c r="S985" s="4"/>
      <c r="T985" s="4"/>
      <c r="U985" s="4"/>
      <c r="V985" s="4"/>
      <c r="W985" s="4"/>
      <c r="X985" s="9"/>
      <c r="Y985" s="4"/>
      <c r="Z985" s="4"/>
      <c r="AA985" s="10"/>
      <c r="AB985" s="11"/>
    </row>
    <row r="986" s="1" customFormat="1" ht="18" customHeight="1" spans="2:28">
      <c r="B986" s="5"/>
      <c r="C986" s="6"/>
      <c r="D986" s="6"/>
      <c r="E986" s="6"/>
      <c r="F986" s="6"/>
      <c r="G986" s="6"/>
      <c r="H986" s="6"/>
      <c r="I986" s="6"/>
      <c r="J986" s="6"/>
      <c r="K986" s="7"/>
      <c r="L986" s="8"/>
      <c r="M986" s="8"/>
      <c r="N986" s="8"/>
      <c r="O986" s="4"/>
      <c r="P986" s="4"/>
      <c r="Q986" s="4"/>
      <c r="R986" s="4"/>
      <c r="S986" s="4"/>
      <c r="T986" s="4"/>
      <c r="U986" s="4"/>
      <c r="V986" s="4"/>
      <c r="W986" s="4"/>
      <c r="X986" s="9"/>
      <c r="Y986" s="4"/>
      <c r="Z986" s="4"/>
      <c r="AA986" s="10"/>
      <c r="AB986" s="11"/>
    </row>
    <row r="987" s="1" customFormat="1" ht="18" customHeight="1" spans="2:28">
      <c r="B987" s="5"/>
      <c r="C987" s="6"/>
      <c r="D987" s="6"/>
      <c r="E987" s="6"/>
      <c r="F987" s="6"/>
      <c r="G987" s="6"/>
      <c r="H987" s="6"/>
      <c r="I987" s="6"/>
      <c r="J987" s="6"/>
      <c r="K987" s="7"/>
      <c r="L987" s="8"/>
      <c r="M987" s="8"/>
      <c r="N987" s="8"/>
      <c r="O987" s="4"/>
      <c r="P987" s="4"/>
      <c r="Q987" s="4"/>
      <c r="R987" s="4"/>
      <c r="S987" s="4"/>
      <c r="T987" s="4"/>
      <c r="U987" s="4"/>
      <c r="V987" s="4"/>
      <c r="W987" s="4"/>
      <c r="X987" s="9"/>
      <c r="Y987" s="4"/>
      <c r="Z987" s="4"/>
      <c r="AA987" s="10"/>
      <c r="AB987" s="11"/>
    </row>
    <row r="988" s="1" customFormat="1" ht="18" customHeight="1" spans="2:28">
      <c r="B988" s="5"/>
      <c r="C988" s="6"/>
      <c r="D988" s="6"/>
      <c r="E988" s="6"/>
      <c r="F988" s="6"/>
      <c r="G988" s="6"/>
      <c r="H988" s="6"/>
      <c r="I988" s="6"/>
      <c r="J988" s="6"/>
      <c r="K988" s="7"/>
      <c r="L988" s="8"/>
      <c r="M988" s="8"/>
      <c r="N988" s="8"/>
      <c r="O988" s="4"/>
      <c r="P988" s="4"/>
      <c r="Q988" s="4"/>
      <c r="R988" s="4"/>
      <c r="S988" s="4"/>
      <c r="T988" s="4"/>
      <c r="U988" s="4"/>
      <c r="V988" s="4"/>
      <c r="W988" s="4"/>
      <c r="X988" s="9"/>
      <c r="Y988" s="4"/>
      <c r="Z988" s="4"/>
      <c r="AA988" s="10"/>
      <c r="AB988" s="11"/>
    </row>
    <row r="989" s="1" customFormat="1" ht="18" customHeight="1" spans="2:28">
      <c r="B989" s="5"/>
      <c r="C989" s="6"/>
      <c r="D989" s="6"/>
      <c r="E989" s="6"/>
      <c r="F989" s="6"/>
      <c r="G989" s="6"/>
      <c r="H989" s="6"/>
      <c r="I989" s="6"/>
      <c r="J989" s="6"/>
      <c r="K989" s="7"/>
      <c r="L989" s="8"/>
      <c r="M989" s="8"/>
      <c r="N989" s="8"/>
      <c r="O989" s="4"/>
      <c r="P989" s="4"/>
      <c r="Q989" s="4"/>
      <c r="R989" s="4"/>
      <c r="S989" s="4"/>
      <c r="T989" s="4"/>
      <c r="U989" s="4"/>
      <c r="V989" s="4"/>
      <c r="W989" s="4"/>
      <c r="X989" s="9"/>
      <c r="Y989" s="4"/>
      <c r="Z989" s="4"/>
      <c r="AA989" s="10"/>
      <c r="AB989" s="11"/>
    </row>
    <row r="990" s="1" customFormat="1" ht="18" customHeight="1" spans="2:28">
      <c r="B990" s="5"/>
      <c r="C990" s="6"/>
      <c r="D990" s="6"/>
      <c r="E990" s="6"/>
      <c r="F990" s="6"/>
      <c r="G990" s="6"/>
      <c r="H990" s="6"/>
      <c r="I990" s="6"/>
      <c r="J990" s="6"/>
      <c r="K990" s="7"/>
      <c r="L990" s="8"/>
      <c r="M990" s="8"/>
      <c r="N990" s="8"/>
      <c r="O990" s="4"/>
      <c r="P990" s="4"/>
      <c r="Q990" s="4"/>
      <c r="R990" s="4"/>
      <c r="S990" s="4"/>
      <c r="T990" s="4"/>
      <c r="U990" s="4"/>
      <c r="V990" s="4"/>
      <c r="W990" s="4"/>
      <c r="X990" s="9"/>
      <c r="Y990" s="4"/>
      <c r="Z990" s="4"/>
      <c r="AA990" s="10"/>
      <c r="AB990" s="11"/>
    </row>
    <row r="991" s="1" customFormat="1" ht="18" customHeight="1" spans="2:28">
      <c r="B991" s="5"/>
      <c r="C991" s="6"/>
      <c r="D991" s="6"/>
      <c r="E991" s="6"/>
      <c r="F991" s="6"/>
      <c r="G991" s="6"/>
      <c r="H991" s="6"/>
      <c r="I991" s="6"/>
      <c r="J991" s="6"/>
      <c r="K991" s="7"/>
      <c r="L991" s="8"/>
      <c r="M991" s="8"/>
      <c r="N991" s="8"/>
      <c r="O991" s="4"/>
      <c r="P991" s="4"/>
      <c r="Q991" s="4"/>
      <c r="R991" s="4"/>
      <c r="S991" s="4"/>
      <c r="T991" s="4"/>
      <c r="U991" s="4"/>
      <c r="V991" s="4"/>
      <c r="W991" s="4"/>
      <c r="X991" s="9"/>
      <c r="Y991" s="4"/>
      <c r="Z991" s="4"/>
      <c r="AA991" s="10"/>
      <c r="AB991" s="11"/>
    </row>
    <row r="992" s="1" customFormat="1" ht="18" customHeight="1" spans="2:28">
      <c r="B992" s="5"/>
      <c r="C992" s="6"/>
      <c r="D992" s="6"/>
      <c r="E992" s="6"/>
      <c r="F992" s="6"/>
      <c r="G992" s="6"/>
      <c r="H992" s="6"/>
      <c r="I992" s="6"/>
      <c r="J992" s="6"/>
      <c r="K992" s="7"/>
      <c r="L992" s="8"/>
      <c r="M992" s="8"/>
      <c r="N992" s="8"/>
      <c r="O992" s="4"/>
      <c r="P992" s="4"/>
      <c r="Q992" s="4"/>
      <c r="R992" s="4"/>
      <c r="S992" s="4"/>
      <c r="T992" s="4"/>
      <c r="U992" s="4"/>
      <c r="V992" s="4"/>
      <c r="W992" s="4"/>
      <c r="X992" s="9"/>
      <c r="Y992" s="4"/>
      <c r="Z992" s="4"/>
      <c r="AA992" s="10"/>
      <c r="AB992" s="11"/>
    </row>
    <row r="993" s="1" customFormat="1" ht="18" customHeight="1" spans="2:28">
      <c r="B993" s="5"/>
      <c r="C993" s="6"/>
      <c r="D993" s="6"/>
      <c r="E993" s="6"/>
      <c r="F993" s="6"/>
      <c r="G993" s="6"/>
      <c r="H993" s="6"/>
      <c r="I993" s="6"/>
      <c r="J993" s="6"/>
      <c r="K993" s="7"/>
      <c r="L993" s="8"/>
      <c r="M993" s="8"/>
      <c r="N993" s="8"/>
      <c r="O993" s="4"/>
      <c r="P993" s="4"/>
      <c r="Q993" s="4"/>
      <c r="R993" s="4"/>
      <c r="S993" s="4"/>
      <c r="T993" s="4"/>
      <c r="U993" s="4"/>
      <c r="V993" s="4"/>
      <c r="W993" s="4"/>
      <c r="X993" s="9"/>
      <c r="Y993" s="4"/>
      <c r="Z993" s="4"/>
      <c r="AA993" s="10"/>
      <c r="AB993" s="11"/>
    </row>
    <row r="994" s="1" customFormat="1" ht="18" customHeight="1" spans="2:28">
      <c r="B994" s="5"/>
      <c r="C994" s="6"/>
      <c r="D994" s="6"/>
      <c r="E994" s="6"/>
      <c r="F994" s="6"/>
      <c r="G994" s="6"/>
      <c r="H994" s="6"/>
      <c r="I994" s="6"/>
      <c r="J994" s="6"/>
      <c r="K994" s="7"/>
      <c r="L994" s="8"/>
      <c r="M994" s="8"/>
      <c r="N994" s="8"/>
      <c r="O994" s="4"/>
      <c r="P994" s="4"/>
      <c r="Q994" s="4"/>
      <c r="R994" s="4"/>
      <c r="S994" s="4"/>
      <c r="T994" s="4"/>
      <c r="U994" s="4"/>
      <c r="V994" s="4"/>
      <c r="W994" s="4"/>
      <c r="X994" s="9"/>
      <c r="Y994" s="4"/>
      <c r="Z994" s="4"/>
      <c r="AA994" s="10"/>
      <c r="AB994" s="11"/>
    </row>
    <row r="995" s="1" customFormat="1" ht="18" customHeight="1" spans="2:28">
      <c r="B995" s="5"/>
      <c r="C995" s="6"/>
      <c r="D995" s="6"/>
      <c r="E995" s="6"/>
      <c r="F995" s="6"/>
      <c r="G995" s="6"/>
      <c r="H995" s="6"/>
      <c r="I995" s="6"/>
      <c r="J995" s="6"/>
      <c r="K995" s="7"/>
      <c r="L995" s="8"/>
      <c r="M995" s="8"/>
      <c r="N995" s="8"/>
      <c r="O995" s="4"/>
      <c r="P995" s="4"/>
      <c r="Q995" s="4"/>
      <c r="R995" s="4"/>
      <c r="S995" s="4"/>
      <c r="T995" s="4"/>
      <c r="U995" s="4"/>
      <c r="V995" s="4"/>
      <c r="W995" s="4"/>
      <c r="X995" s="9"/>
      <c r="Y995" s="4"/>
      <c r="Z995" s="4"/>
      <c r="AA995" s="10"/>
      <c r="AB995" s="11"/>
    </row>
    <row r="996" s="1" customFormat="1" ht="18" customHeight="1" spans="2:28">
      <c r="B996" s="5"/>
      <c r="C996" s="6"/>
      <c r="D996" s="6"/>
      <c r="E996" s="6"/>
      <c r="F996" s="6"/>
      <c r="G996" s="6"/>
      <c r="H996" s="6"/>
      <c r="I996" s="6"/>
      <c r="J996" s="6"/>
      <c r="K996" s="7"/>
      <c r="L996" s="8"/>
      <c r="M996" s="8"/>
      <c r="N996" s="8"/>
      <c r="O996" s="4"/>
      <c r="P996" s="4"/>
      <c r="Q996" s="4"/>
      <c r="R996" s="4"/>
      <c r="S996" s="4"/>
      <c r="T996" s="4"/>
      <c r="U996" s="4"/>
      <c r="V996" s="4"/>
      <c r="W996" s="4"/>
      <c r="X996" s="9"/>
      <c r="Y996" s="4"/>
      <c r="Z996" s="4"/>
      <c r="AA996" s="10"/>
      <c r="AB996" s="11"/>
    </row>
    <row r="997" s="1" customFormat="1" ht="18" customHeight="1" spans="2:28">
      <c r="B997" s="5"/>
      <c r="C997" s="6"/>
      <c r="D997" s="6"/>
      <c r="E997" s="6"/>
      <c r="F997" s="6"/>
      <c r="G997" s="6"/>
      <c r="H997" s="6"/>
      <c r="I997" s="6"/>
      <c r="J997" s="6"/>
      <c r="K997" s="7"/>
      <c r="L997" s="8"/>
      <c r="M997" s="8"/>
      <c r="N997" s="8"/>
      <c r="O997" s="4"/>
      <c r="P997" s="4"/>
      <c r="Q997" s="4"/>
      <c r="R997" s="4"/>
      <c r="S997" s="4"/>
      <c r="T997" s="4"/>
      <c r="U997" s="4"/>
      <c r="V997" s="4"/>
      <c r="W997" s="4"/>
      <c r="X997" s="9"/>
      <c r="Y997" s="4"/>
      <c r="Z997" s="4"/>
      <c r="AA997" s="10"/>
      <c r="AB997" s="11"/>
    </row>
    <row r="998" s="1" customFormat="1" ht="18" customHeight="1" spans="2:28">
      <c r="B998" s="5"/>
      <c r="C998" s="6"/>
      <c r="D998" s="6"/>
      <c r="E998" s="6"/>
      <c r="F998" s="6"/>
      <c r="G998" s="6"/>
      <c r="H998" s="6"/>
      <c r="I998" s="6"/>
      <c r="J998" s="6"/>
      <c r="K998" s="7"/>
      <c r="L998" s="8"/>
      <c r="M998" s="8"/>
      <c r="N998" s="8"/>
      <c r="O998" s="4"/>
      <c r="P998" s="4"/>
      <c r="Q998" s="4"/>
      <c r="R998" s="4"/>
      <c r="S998" s="4"/>
      <c r="T998" s="4"/>
      <c r="U998" s="4"/>
      <c r="V998" s="4"/>
      <c r="W998" s="4"/>
      <c r="X998" s="9"/>
      <c r="Y998" s="4"/>
      <c r="Z998" s="4"/>
      <c r="AA998" s="10"/>
      <c r="AB998" s="11"/>
    </row>
    <row r="999" s="1" customFormat="1" ht="18" customHeight="1" spans="2:28">
      <c r="B999" s="5"/>
      <c r="C999" s="6"/>
      <c r="D999" s="6"/>
      <c r="E999" s="6"/>
      <c r="F999" s="6"/>
      <c r="G999" s="6"/>
      <c r="H999" s="6"/>
      <c r="I999" s="6"/>
      <c r="J999" s="6"/>
      <c r="K999" s="7"/>
      <c r="L999" s="8"/>
      <c r="M999" s="8"/>
      <c r="N999" s="8"/>
      <c r="O999" s="4"/>
      <c r="P999" s="4"/>
      <c r="Q999" s="4"/>
      <c r="R999" s="4"/>
      <c r="S999" s="4"/>
      <c r="T999" s="4"/>
      <c r="U999" s="4"/>
      <c r="V999" s="4"/>
      <c r="W999" s="4"/>
      <c r="X999" s="9"/>
      <c r="Y999" s="4"/>
      <c r="Z999" s="4"/>
      <c r="AA999" s="10"/>
      <c r="AB999" s="11"/>
    </row>
    <row r="1000" s="1" customFormat="1" ht="18" customHeight="1" spans="2:28">
      <c r="B1000" s="5"/>
      <c r="C1000" s="6"/>
      <c r="D1000" s="6"/>
      <c r="E1000" s="6"/>
      <c r="F1000" s="6"/>
      <c r="G1000" s="6"/>
      <c r="H1000" s="6"/>
      <c r="I1000" s="6"/>
      <c r="J1000" s="6"/>
      <c r="K1000" s="7"/>
      <c r="L1000" s="8"/>
      <c r="M1000" s="8"/>
      <c r="N1000" s="8"/>
      <c r="O1000" s="4"/>
      <c r="P1000" s="4"/>
      <c r="Q1000" s="4"/>
      <c r="R1000" s="4"/>
      <c r="S1000" s="4"/>
      <c r="T1000" s="4"/>
      <c r="U1000" s="4"/>
      <c r="V1000" s="4"/>
      <c r="W1000" s="4"/>
      <c r="X1000" s="9"/>
      <c r="Y1000" s="4"/>
      <c r="Z1000" s="4"/>
      <c r="AA1000" s="10"/>
      <c r="AB1000" s="11"/>
    </row>
    <row r="1001" s="1" customFormat="1" ht="18" customHeight="1" spans="2:28">
      <c r="B1001" s="5"/>
      <c r="C1001" s="6"/>
      <c r="D1001" s="6"/>
      <c r="E1001" s="6"/>
      <c r="F1001" s="6"/>
      <c r="G1001" s="6"/>
      <c r="H1001" s="6"/>
      <c r="I1001" s="6"/>
      <c r="J1001" s="6"/>
      <c r="K1001" s="7"/>
      <c r="L1001" s="8"/>
      <c r="M1001" s="8"/>
      <c r="N1001" s="8"/>
      <c r="O1001" s="4"/>
      <c r="P1001" s="4"/>
      <c r="Q1001" s="4"/>
      <c r="R1001" s="4"/>
      <c r="S1001" s="4"/>
      <c r="T1001" s="4"/>
      <c r="U1001" s="4"/>
      <c r="V1001" s="4"/>
      <c r="W1001" s="4"/>
      <c r="X1001" s="9"/>
      <c r="Y1001" s="4"/>
      <c r="Z1001" s="4"/>
      <c r="AA1001" s="10"/>
      <c r="AB1001" s="11"/>
    </row>
    <row r="1002" s="1" customFormat="1" ht="18" customHeight="1" spans="2:28">
      <c r="B1002" s="5"/>
      <c r="C1002" s="6"/>
      <c r="D1002" s="6"/>
      <c r="E1002" s="6"/>
      <c r="F1002" s="6"/>
      <c r="G1002" s="6"/>
      <c r="H1002" s="6"/>
      <c r="I1002" s="6"/>
      <c r="J1002" s="6"/>
      <c r="K1002" s="7"/>
      <c r="L1002" s="8"/>
      <c r="M1002" s="8"/>
      <c r="N1002" s="8"/>
      <c r="O1002" s="4"/>
      <c r="P1002" s="4"/>
      <c r="Q1002" s="4"/>
      <c r="R1002" s="4"/>
      <c r="S1002" s="4"/>
      <c r="T1002" s="4"/>
      <c r="U1002" s="4"/>
      <c r="V1002" s="4"/>
      <c r="W1002" s="4"/>
      <c r="X1002" s="9"/>
      <c r="Y1002" s="4"/>
      <c r="Z1002" s="4"/>
      <c r="AA1002" s="10"/>
      <c r="AB1002" s="11"/>
    </row>
    <row r="1003" s="1" customFormat="1" ht="18" customHeight="1" spans="2:28">
      <c r="B1003" s="5"/>
      <c r="C1003" s="6"/>
      <c r="D1003" s="6"/>
      <c r="E1003" s="6"/>
      <c r="F1003" s="6"/>
      <c r="G1003" s="6"/>
      <c r="H1003" s="6"/>
      <c r="I1003" s="6"/>
      <c r="J1003" s="6"/>
      <c r="K1003" s="7"/>
      <c r="L1003" s="8"/>
      <c r="M1003" s="8"/>
      <c r="N1003" s="8"/>
      <c r="O1003" s="4"/>
      <c r="P1003" s="4"/>
      <c r="Q1003" s="4"/>
      <c r="R1003" s="4"/>
      <c r="S1003" s="4"/>
      <c r="T1003" s="4"/>
      <c r="U1003" s="4"/>
      <c r="V1003" s="4"/>
      <c r="W1003" s="4"/>
      <c r="X1003" s="9"/>
      <c r="Y1003" s="4"/>
      <c r="Z1003" s="4"/>
      <c r="AA1003" s="10"/>
      <c r="AB1003" s="11"/>
    </row>
    <row r="1004" s="1" customFormat="1" ht="18" customHeight="1" spans="2:28">
      <c r="B1004" s="5"/>
      <c r="C1004" s="6"/>
      <c r="D1004" s="6"/>
      <c r="E1004" s="6"/>
      <c r="F1004" s="6"/>
      <c r="G1004" s="6"/>
      <c r="H1004" s="6"/>
      <c r="I1004" s="6"/>
      <c r="J1004" s="6"/>
      <c r="K1004" s="7"/>
      <c r="L1004" s="8"/>
      <c r="M1004" s="8"/>
      <c r="N1004" s="8"/>
      <c r="O1004" s="4"/>
      <c r="P1004" s="4"/>
      <c r="Q1004" s="4"/>
      <c r="R1004" s="4"/>
      <c r="S1004" s="4"/>
      <c r="T1004" s="4"/>
      <c r="U1004" s="4"/>
      <c r="V1004" s="4"/>
      <c r="W1004" s="4"/>
      <c r="X1004" s="9"/>
      <c r="Y1004" s="4"/>
      <c r="Z1004" s="4"/>
      <c r="AA1004" s="10"/>
      <c r="AB1004" s="11"/>
    </row>
    <row r="1005" s="1" customFormat="1" ht="18" customHeight="1" spans="2:28">
      <c r="B1005" s="5"/>
      <c r="C1005" s="6"/>
      <c r="D1005" s="6"/>
      <c r="E1005" s="6"/>
      <c r="F1005" s="6"/>
      <c r="G1005" s="6"/>
      <c r="H1005" s="6"/>
      <c r="I1005" s="6"/>
      <c r="J1005" s="6"/>
      <c r="K1005" s="7"/>
      <c r="L1005" s="8"/>
      <c r="M1005" s="8"/>
      <c r="N1005" s="8"/>
      <c r="O1005" s="4"/>
      <c r="P1005" s="4"/>
      <c r="Q1005" s="4"/>
      <c r="R1005" s="4"/>
      <c r="S1005" s="4"/>
      <c r="T1005" s="4"/>
      <c r="U1005" s="4"/>
      <c r="V1005" s="4"/>
      <c r="W1005" s="4"/>
      <c r="X1005" s="9"/>
      <c r="Y1005" s="4"/>
      <c r="Z1005" s="4"/>
      <c r="AA1005" s="10"/>
      <c r="AB1005" s="11"/>
    </row>
    <row r="1006" s="1" customFormat="1" ht="18" customHeight="1" spans="2:28">
      <c r="B1006" s="5"/>
      <c r="C1006" s="6"/>
      <c r="D1006" s="6"/>
      <c r="E1006" s="6"/>
      <c r="F1006" s="6"/>
      <c r="G1006" s="6"/>
      <c r="H1006" s="6"/>
      <c r="I1006" s="6"/>
      <c r="J1006" s="6"/>
      <c r="K1006" s="7"/>
      <c r="L1006" s="8"/>
      <c r="M1006" s="8"/>
      <c r="N1006" s="8"/>
      <c r="O1006" s="4"/>
      <c r="P1006" s="4"/>
      <c r="Q1006" s="4"/>
      <c r="R1006" s="4"/>
      <c r="S1006" s="4"/>
      <c r="T1006" s="4"/>
      <c r="U1006" s="4"/>
      <c r="V1006" s="4"/>
      <c r="W1006" s="4"/>
      <c r="X1006" s="9"/>
      <c r="Y1006" s="4"/>
      <c r="Z1006" s="4"/>
      <c r="AA1006" s="10"/>
      <c r="AB1006" s="11"/>
    </row>
    <row r="1007" s="1" customFormat="1" ht="18" customHeight="1" spans="2:28">
      <c r="B1007" s="5"/>
      <c r="C1007" s="6"/>
      <c r="D1007" s="6"/>
      <c r="E1007" s="6"/>
      <c r="F1007" s="6"/>
      <c r="G1007" s="6"/>
      <c r="H1007" s="6"/>
      <c r="I1007" s="6"/>
      <c r="J1007" s="6"/>
      <c r="K1007" s="7"/>
      <c r="L1007" s="8"/>
      <c r="M1007" s="8"/>
      <c r="N1007" s="8"/>
      <c r="O1007" s="4"/>
      <c r="P1007" s="4"/>
      <c r="Q1007" s="4"/>
      <c r="R1007" s="4"/>
      <c r="S1007" s="4"/>
      <c r="T1007" s="4"/>
      <c r="U1007" s="4"/>
      <c r="V1007" s="4"/>
      <c r="W1007" s="4"/>
      <c r="X1007" s="9"/>
      <c r="Y1007" s="4"/>
      <c r="Z1007" s="4"/>
      <c r="AA1007" s="10"/>
      <c r="AB1007" s="11"/>
    </row>
    <row r="1008" s="1" customFormat="1" ht="18" customHeight="1" spans="2:28">
      <c r="B1008" s="5"/>
      <c r="C1008" s="6"/>
      <c r="D1008" s="6"/>
      <c r="E1008" s="6"/>
      <c r="F1008" s="6"/>
      <c r="G1008" s="6"/>
      <c r="H1008" s="6"/>
      <c r="I1008" s="6"/>
      <c r="J1008" s="6"/>
      <c r="K1008" s="7"/>
      <c r="L1008" s="8"/>
      <c r="M1008" s="8"/>
      <c r="N1008" s="8"/>
      <c r="O1008" s="4"/>
      <c r="P1008" s="4"/>
      <c r="Q1008" s="4"/>
      <c r="R1008" s="4"/>
      <c r="S1008" s="4"/>
      <c r="T1008" s="4"/>
      <c r="U1008" s="4"/>
      <c r="V1008" s="4"/>
      <c r="W1008" s="4"/>
      <c r="X1008" s="9"/>
      <c r="Y1008" s="4"/>
      <c r="Z1008" s="4"/>
      <c r="AA1008" s="10"/>
      <c r="AB1008" s="11"/>
    </row>
    <row r="1009" s="1" customFormat="1" ht="18" customHeight="1" spans="2:28">
      <c r="B1009" s="5"/>
      <c r="C1009" s="6"/>
      <c r="D1009" s="6"/>
      <c r="E1009" s="6"/>
      <c r="F1009" s="6"/>
      <c r="G1009" s="6"/>
      <c r="H1009" s="6"/>
      <c r="I1009" s="6"/>
      <c r="J1009" s="6"/>
      <c r="K1009" s="7"/>
      <c r="L1009" s="8"/>
      <c r="M1009" s="8"/>
      <c r="N1009" s="8"/>
      <c r="O1009" s="4"/>
      <c r="P1009" s="4"/>
      <c r="Q1009" s="4"/>
      <c r="R1009" s="4"/>
      <c r="S1009" s="4"/>
      <c r="T1009" s="4"/>
      <c r="U1009" s="4"/>
      <c r="V1009" s="4"/>
      <c r="W1009" s="4"/>
      <c r="X1009" s="9"/>
      <c r="Y1009" s="4"/>
      <c r="Z1009" s="4"/>
      <c r="AA1009" s="10"/>
      <c r="AB1009" s="11"/>
    </row>
    <row r="1010" s="1" customFormat="1" ht="18" customHeight="1" spans="2:28">
      <c r="B1010" s="5"/>
      <c r="C1010" s="6"/>
      <c r="D1010" s="6"/>
      <c r="E1010" s="6"/>
      <c r="F1010" s="6"/>
      <c r="G1010" s="6"/>
      <c r="H1010" s="6"/>
      <c r="I1010" s="6"/>
      <c r="J1010" s="6"/>
      <c r="K1010" s="7"/>
      <c r="L1010" s="8"/>
      <c r="M1010" s="8"/>
      <c r="N1010" s="8"/>
      <c r="O1010" s="4"/>
      <c r="P1010" s="4"/>
      <c r="Q1010" s="4"/>
      <c r="R1010" s="4"/>
      <c r="S1010" s="4"/>
      <c r="T1010" s="4"/>
      <c r="U1010" s="4"/>
      <c r="V1010" s="4"/>
      <c r="W1010" s="4"/>
      <c r="X1010" s="9"/>
      <c r="Y1010" s="4"/>
      <c r="Z1010" s="4"/>
      <c r="AA1010" s="10"/>
      <c r="AB1010" s="11"/>
    </row>
    <row r="1011" s="1" customFormat="1" ht="18" customHeight="1" spans="2:28">
      <c r="B1011" s="5"/>
      <c r="C1011" s="6"/>
      <c r="D1011" s="6"/>
      <c r="E1011" s="6"/>
      <c r="F1011" s="6"/>
      <c r="G1011" s="6"/>
      <c r="H1011" s="6"/>
      <c r="I1011" s="6"/>
      <c r="J1011" s="6"/>
      <c r="K1011" s="7"/>
      <c r="L1011" s="8"/>
      <c r="M1011" s="8"/>
      <c r="N1011" s="8"/>
      <c r="O1011" s="4"/>
      <c r="P1011" s="4"/>
      <c r="Q1011" s="4"/>
      <c r="R1011" s="4"/>
      <c r="S1011" s="4"/>
      <c r="T1011" s="4"/>
      <c r="U1011" s="4"/>
      <c r="V1011" s="4"/>
      <c r="W1011" s="4"/>
      <c r="X1011" s="9"/>
      <c r="Y1011" s="4"/>
      <c r="Z1011" s="4"/>
      <c r="AA1011" s="10"/>
      <c r="AB1011" s="11"/>
    </row>
    <row r="1012" s="1" customFormat="1" ht="18" customHeight="1" spans="2:28">
      <c r="B1012" s="5"/>
      <c r="C1012" s="6"/>
      <c r="D1012" s="6"/>
      <c r="E1012" s="6"/>
      <c r="F1012" s="6"/>
      <c r="G1012" s="6"/>
      <c r="H1012" s="6"/>
      <c r="I1012" s="6"/>
      <c r="J1012" s="6"/>
      <c r="K1012" s="7"/>
      <c r="L1012" s="8"/>
      <c r="M1012" s="8"/>
      <c r="N1012" s="8"/>
      <c r="O1012" s="4"/>
      <c r="P1012" s="4"/>
      <c r="Q1012" s="4"/>
      <c r="R1012" s="4"/>
      <c r="S1012" s="4"/>
      <c r="T1012" s="4"/>
      <c r="U1012" s="4"/>
      <c r="V1012" s="4"/>
      <c r="W1012" s="4"/>
      <c r="X1012" s="9"/>
      <c r="Y1012" s="4"/>
      <c r="Z1012" s="4"/>
      <c r="AA1012" s="10"/>
      <c r="AB1012" s="11"/>
    </row>
    <row r="1013" s="1" customFormat="1" ht="18" customHeight="1" spans="2:28">
      <c r="B1013" s="5"/>
      <c r="C1013" s="6"/>
      <c r="D1013" s="6"/>
      <c r="E1013" s="6"/>
      <c r="F1013" s="6"/>
      <c r="G1013" s="6"/>
      <c r="H1013" s="6"/>
      <c r="I1013" s="6"/>
      <c r="J1013" s="6"/>
      <c r="K1013" s="7"/>
      <c r="L1013" s="8"/>
      <c r="M1013" s="8"/>
      <c r="N1013" s="8"/>
      <c r="O1013" s="4"/>
      <c r="P1013" s="4"/>
      <c r="Q1013" s="4"/>
      <c r="R1013" s="4"/>
      <c r="S1013" s="4"/>
      <c r="T1013" s="4"/>
      <c r="U1013" s="4"/>
      <c r="V1013" s="4"/>
      <c r="W1013" s="4"/>
      <c r="X1013" s="9"/>
      <c r="Y1013" s="4"/>
      <c r="Z1013" s="4"/>
      <c r="AA1013" s="10"/>
      <c r="AB1013" s="11"/>
    </row>
    <row r="1014" s="1" customFormat="1" ht="18" customHeight="1" spans="2:28">
      <c r="B1014" s="5"/>
      <c r="C1014" s="6"/>
      <c r="D1014" s="6"/>
      <c r="E1014" s="6"/>
      <c r="F1014" s="6"/>
      <c r="G1014" s="6"/>
      <c r="H1014" s="6"/>
      <c r="I1014" s="6"/>
      <c r="J1014" s="6"/>
      <c r="K1014" s="7"/>
      <c r="L1014" s="8"/>
      <c r="M1014" s="8"/>
      <c r="N1014" s="8"/>
      <c r="O1014" s="4"/>
      <c r="P1014" s="4"/>
      <c r="Q1014" s="4"/>
      <c r="R1014" s="4"/>
      <c r="S1014" s="4"/>
      <c r="T1014" s="4"/>
      <c r="U1014" s="4"/>
      <c r="V1014" s="4"/>
      <c r="W1014" s="4"/>
      <c r="X1014" s="9"/>
      <c r="Y1014" s="4"/>
      <c r="Z1014" s="4"/>
      <c r="AA1014" s="10"/>
      <c r="AB1014" s="11"/>
    </row>
    <row r="1015" s="1" customFormat="1" ht="18" customHeight="1" spans="2:28">
      <c r="B1015" s="5"/>
      <c r="C1015" s="6"/>
      <c r="D1015" s="6"/>
      <c r="E1015" s="6"/>
      <c r="F1015" s="6"/>
      <c r="G1015" s="6"/>
      <c r="H1015" s="6"/>
      <c r="I1015" s="6"/>
      <c r="J1015" s="6"/>
      <c r="K1015" s="7"/>
      <c r="L1015" s="8"/>
      <c r="M1015" s="8"/>
      <c r="N1015" s="8"/>
      <c r="O1015" s="4"/>
      <c r="P1015" s="4"/>
      <c r="Q1015" s="4"/>
      <c r="R1015" s="4"/>
      <c r="S1015" s="4"/>
      <c r="T1015" s="4"/>
      <c r="U1015" s="4"/>
      <c r="V1015" s="4"/>
      <c r="W1015" s="4"/>
      <c r="X1015" s="9"/>
      <c r="Y1015" s="4"/>
      <c r="Z1015" s="4"/>
      <c r="AA1015" s="10"/>
      <c r="AB1015" s="11"/>
    </row>
    <row r="1016" s="1" customFormat="1" ht="18" customHeight="1" spans="2:28">
      <c r="B1016" s="5"/>
      <c r="C1016" s="6"/>
      <c r="D1016" s="6"/>
      <c r="E1016" s="6"/>
      <c r="F1016" s="6"/>
      <c r="G1016" s="6"/>
      <c r="H1016" s="6"/>
      <c r="I1016" s="6"/>
      <c r="J1016" s="6"/>
      <c r="K1016" s="7"/>
      <c r="L1016" s="8"/>
      <c r="M1016" s="8"/>
      <c r="N1016" s="8"/>
      <c r="O1016" s="4"/>
      <c r="P1016" s="4"/>
      <c r="Q1016" s="4"/>
      <c r="R1016" s="4"/>
      <c r="S1016" s="4"/>
      <c r="T1016" s="4"/>
      <c r="U1016" s="4"/>
      <c r="V1016" s="4"/>
      <c r="W1016" s="4"/>
      <c r="X1016" s="9"/>
      <c r="Y1016" s="4"/>
      <c r="Z1016" s="4"/>
      <c r="AA1016" s="10"/>
      <c r="AB1016" s="11"/>
    </row>
    <row r="1017" s="1" customFormat="1" ht="18" customHeight="1" spans="2:28">
      <c r="B1017" s="5"/>
      <c r="C1017" s="6"/>
      <c r="D1017" s="6"/>
      <c r="E1017" s="6"/>
      <c r="F1017" s="6"/>
      <c r="G1017" s="6"/>
      <c r="H1017" s="6"/>
      <c r="I1017" s="6"/>
      <c r="J1017" s="6"/>
      <c r="K1017" s="7"/>
      <c r="L1017" s="8"/>
      <c r="M1017" s="8"/>
      <c r="N1017" s="8"/>
      <c r="O1017" s="4"/>
      <c r="P1017" s="4"/>
      <c r="Q1017" s="4"/>
      <c r="R1017" s="4"/>
      <c r="S1017" s="4"/>
      <c r="T1017" s="4"/>
      <c r="U1017" s="4"/>
      <c r="V1017" s="4"/>
      <c r="W1017" s="4"/>
      <c r="X1017" s="9"/>
      <c r="Y1017" s="4"/>
      <c r="Z1017" s="4"/>
      <c r="AA1017" s="10"/>
      <c r="AB1017" s="11"/>
    </row>
    <row r="1018" s="1" customFormat="1" ht="18" customHeight="1" spans="2:28">
      <c r="B1018" s="5"/>
      <c r="C1018" s="6"/>
      <c r="D1018" s="6"/>
      <c r="E1018" s="6"/>
      <c r="F1018" s="6"/>
      <c r="G1018" s="6"/>
      <c r="H1018" s="6"/>
      <c r="I1018" s="6"/>
      <c r="J1018" s="6"/>
      <c r="K1018" s="7"/>
      <c r="L1018" s="8"/>
      <c r="M1018" s="8"/>
      <c r="N1018" s="8"/>
      <c r="O1018" s="4"/>
      <c r="P1018" s="4"/>
      <c r="Q1018" s="4"/>
      <c r="R1018" s="4"/>
      <c r="S1018" s="4"/>
      <c r="T1018" s="4"/>
      <c r="U1018" s="4"/>
      <c r="V1018" s="4"/>
      <c r="W1018" s="4"/>
      <c r="X1018" s="9"/>
      <c r="Y1018" s="4"/>
      <c r="Z1018" s="4"/>
      <c r="AA1018" s="10"/>
      <c r="AB1018" s="11"/>
    </row>
    <row r="1019" s="1" customFormat="1" ht="18" customHeight="1" spans="2:28">
      <c r="B1019" s="5"/>
      <c r="C1019" s="6"/>
      <c r="D1019" s="6"/>
      <c r="E1019" s="6"/>
      <c r="F1019" s="6"/>
      <c r="G1019" s="6"/>
      <c r="H1019" s="6"/>
      <c r="I1019" s="6"/>
      <c r="J1019" s="6"/>
      <c r="K1019" s="7"/>
      <c r="L1019" s="8"/>
      <c r="M1019" s="8"/>
      <c r="N1019" s="8"/>
      <c r="O1019" s="4"/>
      <c r="P1019" s="4"/>
      <c r="Q1019" s="4"/>
      <c r="R1019" s="4"/>
      <c r="S1019" s="4"/>
      <c r="T1019" s="4"/>
      <c r="U1019" s="4"/>
      <c r="V1019" s="4"/>
      <c r="W1019" s="4"/>
      <c r="X1019" s="9"/>
      <c r="Y1019" s="4"/>
      <c r="Z1019" s="4"/>
      <c r="AA1019" s="10"/>
      <c r="AB1019" s="11"/>
    </row>
    <row r="1020" s="1" customFormat="1" ht="18" customHeight="1" spans="2:28">
      <c r="B1020" s="5"/>
      <c r="C1020" s="6"/>
      <c r="D1020" s="6"/>
      <c r="E1020" s="6"/>
      <c r="F1020" s="6"/>
      <c r="G1020" s="6"/>
      <c r="H1020" s="6"/>
      <c r="I1020" s="6"/>
      <c r="J1020" s="6"/>
      <c r="K1020" s="7"/>
      <c r="L1020" s="8"/>
      <c r="M1020" s="8"/>
      <c r="N1020" s="8"/>
      <c r="O1020" s="4"/>
      <c r="P1020" s="4"/>
      <c r="Q1020" s="4"/>
      <c r="R1020" s="4"/>
      <c r="S1020" s="4"/>
      <c r="T1020" s="4"/>
      <c r="U1020" s="4"/>
      <c r="V1020" s="4"/>
      <c r="W1020" s="4"/>
      <c r="X1020" s="9"/>
      <c r="Y1020" s="4"/>
      <c r="Z1020" s="4"/>
      <c r="AA1020" s="10"/>
      <c r="AB1020" s="11"/>
    </row>
    <row r="1021" s="1" customFormat="1" ht="18" customHeight="1" spans="2:28">
      <c r="B1021" s="5"/>
      <c r="C1021" s="6"/>
      <c r="D1021" s="6"/>
      <c r="E1021" s="6"/>
      <c r="F1021" s="6"/>
      <c r="G1021" s="6"/>
      <c r="H1021" s="6"/>
      <c r="I1021" s="6"/>
      <c r="J1021" s="6"/>
      <c r="K1021" s="7"/>
      <c r="L1021" s="8"/>
      <c r="M1021" s="8"/>
      <c r="N1021" s="8"/>
      <c r="O1021" s="4"/>
      <c r="P1021" s="4"/>
      <c r="Q1021" s="4"/>
      <c r="R1021" s="4"/>
      <c r="S1021" s="4"/>
      <c r="T1021" s="4"/>
      <c r="U1021" s="4"/>
      <c r="V1021" s="4"/>
      <c r="W1021" s="4"/>
      <c r="X1021" s="9"/>
      <c r="Y1021" s="4"/>
      <c r="Z1021" s="4"/>
      <c r="AA1021" s="10"/>
      <c r="AB1021" s="11"/>
    </row>
    <row r="1022" s="1" customFormat="1" ht="18" customHeight="1" spans="2:28">
      <c r="B1022" s="5"/>
      <c r="C1022" s="6"/>
      <c r="D1022" s="6"/>
      <c r="E1022" s="6"/>
      <c r="F1022" s="6"/>
      <c r="G1022" s="6"/>
      <c r="H1022" s="6"/>
      <c r="I1022" s="6"/>
      <c r="J1022" s="6"/>
      <c r="K1022" s="7"/>
      <c r="L1022" s="8"/>
      <c r="M1022" s="8"/>
      <c r="N1022" s="8"/>
      <c r="O1022" s="4"/>
      <c r="P1022" s="4"/>
      <c r="Q1022" s="4"/>
      <c r="R1022" s="4"/>
      <c r="S1022" s="4"/>
      <c r="T1022" s="4"/>
      <c r="U1022" s="4"/>
      <c r="V1022" s="4"/>
      <c r="W1022" s="4"/>
      <c r="X1022" s="9"/>
      <c r="Y1022" s="4"/>
      <c r="Z1022" s="4"/>
      <c r="AA1022" s="10"/>
      <c r="AB1022" s="11"/>
    </row>
    <row r="1023" s="1" customFormat="1" ht="18" customHeight="1" spans="2:28">
      <c r="B1023" s="5"/>
      <c r="C1023" s="6"/>
      <c r="D1023" s="6"/>
      <c r="E1023" s="6"/>
      <c r="F1023" s="6"/>
      <c r="G1023" s="6"/>
      <c r="H1023" s="6"/>
      <c r="I1023" s="6"/>
      <c r="J1023" s="6"/>
      <c r="K1023" s="7"/>
      <c r="L1023" s="8"/>
      <c r="M1023" s="8"/>
      <c r="N1023" s="8"/>
      <c r="O1023" s="4"/>
      <c r="P1023" s="4"/>
      <c r="Q1023" s="4"/>
      <c r="R1023" s="4"/>
      <c r="S1023" s="4"/>
      <c r="T1023" s="4"/>
      <c r="U1023" s="4"/>
      <c r="V1023" s="4"/>
      <c r="W1023" s="4"/>
      <c r="X1023" s="9"/>
      <c r="Y1023" s="4"/>
      <c r="Z1023" s="4"/>
      <c r="AA1023" s="10"/>
      <c r="AB1023" s="11"/>
    </row>
    <row r="1024" s="1" customFormat="1" ht="18" customHeight="1" spans="2:28">
      <c r="B1024" s="5"/>
      <c r="C1024" s="6"/>
      <c r="D1024" s="6"/>
      <c r="E1024" s="6"/>
      <c r="F1024" s="6"/>
      <c r="G1024" s="6"/>
      <c r="H1024" s="6"/>
      <c r="I1024" s="6"/>
      <c r="J1024" s="6"/>
      <c r="K1024" s="7"/>
      <c r="L1024" s="8"/>
      <c r="M1024" s="8"/>
      <c r="N1024" s="8"/>
      <c r="O1024" s="4"/>
      <c r="P1024" s="4"/>
      <c r="Q1024" s="4"/>
      <c r="R1024" s="4"/>
      <c r="S1024" s="4"/>
      <c r="T1024" s="4"/>
      <c r="U1024" s="4"/>
      <c r="V1024" s="4"/>
      <c r="W1024" s="4"/>
      <c r="X1024" s="9"/>
      <c r="Y1024" s="4"/>
      <c r="Z1024" s="4"/>
      <c r="AA1024" s="10"/>
      <c r="AB1024" s="11"/>
    </row>
    <row r="1025" s="1" customFormat="1" ht="18" customHeight="1" spans="2:28">
      <c r="B1025" s="5"/>
      <c r="C1025" s="6"/>
      <c r="D1025" s="6"/>
      <c r="E1025" s="6"/>
      <c r="F1025" s="6"/>
      <c r="G1025" s="6"/>
      <c r="H1025" s="6"/>
      <c r="I1025" s="6"/>
      <c r="J1025" s="6"/>
      <c r="K1025" s="7"/>
      <c r="L1025" s="8"/>
      <c r="M1025" s="8"/>
      <c r="N1025" s="8"/>
      <c r="O1025" s="4"/>
      <c r="P1025" s="4"/>
      <c r="Q1025" s="4"/>
      <c r="R1025" s="4"/>
      <c r="S1025" s="4"/>
      <c r="T1025" s="4"/>
      <c r="U1025" s="4"/>
      <c r="V1025" s="4"/>
      <c r="W1025" s="4"/>
      <c r="X1025" s="9"/>
      <c r="Y1025" s="4"/>
      <c r="Z1025" s="4"/>
      <c r="AA1025" s="10"/>
      <c r="AB1025" s="11"/>
    </row>
    <row r="1026" s="1" customFormat="1" ht="18" customHeight="1" spans="2:28">
      <c r="B1026" s="5"/>
      <c r="C1026" s="6"/>
      <c r="D1026" s="6"/>
      <c r="E1026" s="6"/>
      <c r="F1026" s="6"/>
      <c r="G1026" s="6"/>
      <c r="H1026" s="6"/>
      <c r="I1026" s="6"/>
      <c r="J1026" s="6"/>
      <c r="K1026" s="7"/>
      <c r="L1026" s="8"/>
      <c r="M1026" s="8"/>
      <c r="N1026" s="8"/>
      <c r="O1026" s="4"/>
      <c r="P1026" s="4"/>
      <c r="Q1026" s="4"/>
      <c r="R1026" s="4"/>
      <c r="S1026" s="4"/>
      <c r="T1026" s="4"/>
      <c r="U1026" s="4"/>
      <c r="V1026" s="4"/>
      <c r="W1026" s="4"/>
      <c r="X1026" s="9"/>
      <c r="Y1026" s="4"/>
      <c r="Z1026" s="4"/>
      <c r="AA1026" s="10"/>
      <c r="AB1026" s="11"/>
    </row>
    <row r="1027" s="1" customFormat="1" ht="18" customHeight="1" spans="2:28">
      <c r="B1027" s="5"/>
      <c r="C1027" s="6"/>
      <c r="D1027" s="6"/>
      <c r="E1027" s="6"/>
      <c r="F1027" s="6"/>
      <c r="G1027" s="6"/>
      <c r="H1027" s="6"/>
      <c r="I1027" s="6"/>
      <c r="J1027" s="6"/>
      <c r="K1027" s="7"/>
      <c r="L1027" s="8"/>
      <c r="M1027" s="8"/>
      <c r="N1027" s="8"/>
      <c r="O1027" s="4"/>
      <c r="P1027" s="4"/>
      <c r="Q1027" s="4"/>
      <c r="R1027" s="4"/>
      <c r="S1027" s="4"/>
      <c r="T1027" s="4"/>
      <c r="U1027" s="4"/>
      <c r="V1027" s="4"/>
      <c r="W1027" s="4"/>
      <c r="X1027" s="9"/>
      <c r="Y1027" s="4"/>
      <c r="Z1027" s="4"/>
      <c r="AA1027" s="10"/>
      <c r="AB1027" s="11"/>
    </row>
    <row r="1028" s="1" customFormat="1" ht="18" customHeight="1" spans="2:28">
      <c r="B1028" s="5"/>
      <c r="C1028" s="6"/>
      <c r="D1028" s="6"/>
      <c r="E1028" s="6"/>
      <c r="F1028" s="6"/>
      <c r="G1028" s="6"/>
      <c r="H1028" s="6"/>
      <c r="I1028" s="6"/>
      <c r="J1028" s="6"/>
      <c r="K1028" s="7"/>
      <c r="L1028" s="8"/>
      <c r="M1028" s="8"/>
      <c r="N1028" s="8"/>
      <c r="O1028" s="4"/>
      <c r="P1028" s="4"/>
      <c r="Q1028" s="4"/>
      <c r="R1028" s="4"/>
      <c r="S1028" s="4"/>
      <c r="T1028" s="4"/>
      <c r="U1028" s="4"/>
      <c r="V1028" s="4"/>
      <c r="W1028" s="4"/>
      <c r="X1028" s="9"/>
      <c r="Y1028" s="4"/>
      <c r="Z1028" s="4"/>
      <c r="AA1028" s="10"/>
      <c r="AB1028" s="11"/>
    </row>
    <row r="1029" s="1" customFormat="1" ht="18" customHeight="1" spans="2:28">
      <c r="B1029" s="5"/>
      <c r="C1029" s="6"/>
      <c r="D1029" s="6"/>
      <c r="E1029" s="6"/>
      <c r="F1029" s="6"/>
      <c r="G1029" s="6"/>
      <c r="H1029" s="6"/>
      <c r="I1029" s="6"/>
      <c r="J1029" s="6"/>
      <c r="K1029" s="7"/>
      <c r="L1029" s="8"/>
      <c r="M1029" s="8"/>
      <c r="N1029" s="8"/>
      <c r="O1029" s="4"/>
      <c r="P1029" s="4"/>
      <c r="Q1029" s="4"/>
      <c r="R1029" s="4"/>
      <c r="S1029" s="4"/>
      <c r="T1029" s="4"/>
      <c r="U1029" s="4"/>
      <c r="V1029" s="4"/>
      <c r="W1029" s="4"/>
      <c r="X1029" s="9"/>
      <c r="Y1029" s="4"/>
      <c r="Z1029" s="4"/>
      <c r="AA1029" s="10"/>
      <c r="AB1029" s="11"/>
    </row>
    <row r="1030" s="1" customFormat="1" ht="18" customHeight="1" spans="2:28">
      <c r="B1030" s="5"/>
      <c r="C1030" s="6"/>
      <c r="D1030" s="6"/>
      <c r="E1030" s="6"/>
      <c r="F1030" s="6"/>
      <c r="G1030" s="6"/>
      <c r="H1030" s="6"/>
      <c r="I1030" s="6"/>
      <c r="J1030" s="6"/>
      <c r="K1030" s="7"/>
      <c r="L1030" s="8"/>
      <c r="M1030" s="8"/>
      <c r="N1030" s="8"/>
      <c r="O1030" s="4"/>
      <c r="P1030" s="4"/>
      <c r="Q1030" s="4"/>
      <c r="R1030" s="4"/>
      <c r="S1030" s="4"/>
      <c r="T1030" s="4"/>
      <c r="U1030" s="4"/>
      <c r="V1030" s="4"/>
      <c r="W1030" s="4"/>
      <c r="X1030" s="9"/>
      <c r="Y1030" s="4"/>
      <c r="Z1030" s="4"/>
      <c r="AA1030" s="10"/>
      <c r="AB1030" s="11"/>
    </row>
    <row r="1031" s="1" customFormat="1" ht="18" customHeight="1" spans="2:28">
      <c r="B1031" s="5"/>
      <c r="C1031" s="6"/>
      <c r="D1031" s="6"/>
      <c r="E1031" s="6"/>
      <c r="F1031" s="6"/>
      <c r="G1031" s="6"/>
      <c r="H1031" s="6"/>
      <c r="I1031" s="6"/>
      <c r="J1031" s="6"/>
      <c r="K1031" s="7"/>
      <c r="L1031" s="8"/>
      <c r="M1031" s="8"/>
      <c r="N1031" s="8"/>
      <c r="O1031" s="4"/>
      <c r="P1031" s="4"/>
      <c r="Q1031" s="4"/>
      <c r="R1031" s="4"/>
      <c r="S1031" s="4"/>
      <c r="T1031" s="4"/>
      <c r="U1031" s="4"/>
      <c r="V1031" s="4"/>
      <c r="W1031" s="4"/>
      <c r="X1031" s="9"/>
      <c r="Y1031" s="4"/>
      <c r="Z1031" s="4"/>
      <c r="AA1031" s="10"/>
      <c r="AB1031" s="11"/>
    </row>
    <row r="1032" s="1" customFormat="1" ht="18" customHeight="1" spans="2:28">
      <c r="B1032" s="5"/>
      <c r="C1032" s="6"/>
      <c r="D1032" s="6"/>
      <c r="E1032" s="6"/>
      <c r="F1032" s="6"/>
      <c r="G1032" s="6"/>
      <c r="H1032" s="6"/>
      <c r="I1032" s="6"/>
      <c r="J1032" s="6"/>
      <c r="K1032" s="7"/>
      <c r="L1032" s="8"/>
      <c r="M1032" s="8"/>
      <c r="N1032" s="8"/>
      <c r="O1032" s="4"/>
      <c r="P1032" s="4"/>
      <c r="Q1032" s="4"/>
      <c r="R1032" s="4"/>
      <c r="S1032" s="4"/>
      <c r="T1032" s="4"/>
      <c r="U1032" s="4"/>
      <c r="V1032" s="4"/>
      <c r="W1032" s="4"/>
      <c r="X1032" s="9"/>
      <c r="Y1032" s="4"/>
      <c r="Z1032" s="4"/>
      <c r="AA1032" s="10"/>
      <c r="AB1032" s="11"/>
    </row>
    <row r="1033" s="1" customFormat="1" ht="18" customHeight="1" spans="2:28">
      <c r="B1033" s="5"/>
      <c r="C1033" s="6"/>
      <c r="D1033" s="6"/>
      <c r="E1033" s="6"/>
      <c r="F1033" s="6"/>
      <c r="G1033" s="6"/>
      <c r="H1033" s="6"/>
      <c r="I1033" s="6"/>
      <c r="J1033" s="6"/>
      <c r="K1033" s="7"/>
      <c r="L1033" s="8"/>
      <c r="M1033" s="8"/>
      <c r="N1033" s="8"/>
      <c r="O1033" s="4"/>
      <c r="P1033" s="4"/>
      <c r="Q1033" s="4"/>
      <c r="R1033" s="4"/>
      <c r="S1033" s="4"/>
      <c r="T1033" s="4"/>
      <c r="U1033" s="4"/>
      <c r="V1033" s="4"/>
      <c r="W1033" s="4"/>
      <c r="X1033" s="9"/>
      <c r="Y1033" s="4"/>
      <c r="Z1033" s="4"/>
      <c r="AA1033" s="10"/>
      <c r="AB1033" s="11"/>
    </row>
    <row r="1034" s="1" customFormat="1" ht="18" customHeight="1" spans="2:28">
      <c r="B1034" s="5"/>
      <c r="C1034" s="6"/>
      <c r="D1034" s="6"/>
      <c r="E1034" s="6"/>
      <c r="F1034" s="6"/>
      <c r="G1034" s="6"/>
      <c r="H1034" s="6"/>
      <c r="I1034" s="6"/>
      <c r="J1034" s="6"/>
      <c r="K1034" s="7"/>
      <c r="L1034" s="8"/>
      <c r="M1034" s="8"/>
      <c r="N1034" s="8"/>
      <c r="O1034" s="4"/>
      <c r="P1034" s="4"/>
      <c r="Q1034" s="4"/>
      <c r="R1034" s="4"/>
      <c r="S1034" s="4"/>
      <c r="T1034" s="4"/>
      <c r="U1034" s="4"/>
      <c r="V1034" s="4"/>
      <c r="W1034" s="4"/>
      <c r="X1034" s="9"/>
      <c r="Y1034" s="4"/>
      <c r="Z1034" s="4"/>
      <c r="AA1034" s="10"/>
      <c r="AB1034" s="11"/>
    </row>
    <row r="1035" s="1" customFormat="1" ht="18" customHeight="1" spans="2:28">
      <c r="B1035" s="5"/>
      <c r="C1035" s="6"/>
      <c r="D1035" s="6"/>
      <c r="E1035" s="6"/>
      <c r="F1035" s="6"/>
      <c r="G1035" s="6"/>
      <c r="H1035" s="6"/>
      <c r="I1035" s="6"/>
      <c r="J1035" s="6"/>
      <c r="K1035" s="7"/>
      <c r="L1035" s="8"/>
      <c r="M1035" s="8"/>
      <c r="N1035" s="8"/>
      <c r="O1035" s="4"/>
      <c r="P1035" s="4"/>
      <c r="Q1035" s="4"/>
      <c r="R1035" s="4"/>
      <c r="S1035" s="4"/>
      <c r="T1035" s="4"/>
      <c r="U1035" s="4"/>
      <c r="V1035" s="4"/>
      <c r="W1035" s="4"/>
      <c r="X1035" s="9"/>
      <c r="Y1035" s="4"/>
      <c r="Z1035" s="4"/>
      <c r="AA1035" s="10"/>
      <c r="AB1035" s="11"/>
    </row>
    <row r="1036" s="1" customFormat="1" ht="18" customHeight="1" spans="2:28">
      <c r="B1036" s="5"/>
      <c r="C1036" s="6"/>
      <c r="D1036" s="6"/>
      <c r="E1036" s="6"/>
      <c r="F1036" s="6"/>
      <c r="G1036" s="6"/>
      <c r="H1036" s="6"/>
      <c r="I1036" s="6"/>
      <c r="J1036" s="6"/>
      <c r="K1036" s="7"/>
      <c r="L1036" s="8"/>
      <c r="M1036" s="8"/>
      <c r="N1036" s="8"/>
      <c r="O1036" s="4"/>
      <c r="P1036" s="4"/>
      <c r="Q1036" s="4"/>
      <c r="R1036" s="4"/>
      <c r="S1036" s="4"/>
      <c r="T1036" s="4"/>
      <c r="U1036" s="4"/>
      <c r="V1036" s="4"/>
      <c r="W1036" s="4"/>
      <c r="X1036" s="9"/>
      <c r="Y1036" s="4"/>
      <c r="Z1036" s="4"/>
      <c r="AA1036" s="10"/>
      <c r="AB1036" s="11"/>
    </row>
    <row r="1037" s="1" customFormat="1" ht="18" customHeight="1" spans="2:28">
      <c r="B1037" s="5"/>
      <c r="C1037" s="6"/>
      <c r="D1037" s="6"/>
      <c r="E1037" s="6"/>
      <c r="F1037" s="6"/>
      <c r="G1037" s="6"/>
      <c r="H1037" s="6"/>
      <c r="I1037" s="6"/>
      <c r="J1037" s="6"/>
      <c r="K1037" s="7"/>
      <c r="L1037" s="8"/>
      <c r="M1037" s="8"/>
      <c r="N1037" s="8"/>
      <c r="O1037" s="4"/>
      <c r="P1037" s="4"/>
      <c r="Q1037" s="4"/>
      <c r="R1037" s="4"/>
      <c r="S1037" s="4"/>
      <c r="T1037" s="4"/>
      <c r="U1037" s="4"/>
      <c r="V1037" s="4"/>
      <c r="W1037" s="4"/>
      <c r="X1037" s="9"/>
      <c r="Y1037" s="4"/>
      <c r="Z1037" s="4"/>
      <c r="AA1037" s="10"/>
      <c r="AB1037" s="11"/>
    </row>
    <row r="1038" s="1" customFormat="1" ht="18" customHeight="1" spans="2:28">
      <c r="B1038" s="5"/>
      <c r="C1038" s="6"/>
      <c r="D1038" s="6"/>
      <c r="E1038" s="6"/>
      <c r="F1038" s="6"/>
      <c r="G1038" s="6"/>
      <c r="H1038" s="6"/>
      <c r="I1038" s="6"/>
      <c r="J1038" s="6"/>
      <c r="K1038" s="7"/>
      <c r="L1038" s="8"/>
      <c r="M1038" s="8"/>
      <c r="N1038" s="8"/>
      <c r="O1038" s="4"/>
      <c r="P1038" s="4"/>
      <c r="Q1038" s="4"/>
      <c r="R1038" s="4"/>
      <c r="S1038" s="4"/>
      <c r="T1038" s="4"/>
      <c r="U1038" s="4"/>
      <c r="V1038" s="4"/>
      <c r="W1038" s="4"/>
      <c r="X1038" s="9"/>
      <c r="Y1038" s="4"/>
      <c r="Z1038" s="4"/>
      <c r="AA1038" s="10"/>
      <c r="AB1038" s="11"/>
    </row>
    <row r="1039" s="1" customFormat="1" ht="18" customHeight="1" spans="2:28">
      <c r="B1039" s="5"/>
      <c r="C1039" s="6"/>
      <c r="D1039" s="6"/>
      <c r="E1039" s="6"/>
      <c r="F1039" s="6"/>
      <c r="G1039" s="6"/>
      <c r="H1039" s="6"/>
      <c r="I1039" s="6"/>
      <c r="J1039" s="6"/>
      <c r="K1039" s="7"/>
      <c r="L1039" s="8"/>
      <c r="M1039" s="8"/>
      <c r="N1039" s="8"/>
      <c r="O1039" s="4"/>
      <c r="P1039" s="4"/>
      <c r="Q1039" s="4"/>
      <c r="R1039" s="4"/>
      <c r="S1039" s="4"/>
      <c r="T1039" s="4"/>
      <c r="U1039" s="4"/>
      <c r="V1039" s="4"/>
      <c r="W1039" s="4"/>
      <c r="X1039" s="9"/>
      <c r="Y1039" s="4"/>
      <c r="Z1039" s="4"/>
      <c r="AA1039" s="10"/>
      <c r="AB1039" s="11"/>
    </row>
    <row r="1040" s="1" customFormat="1" ht="18" customHeight="1" spans="2:28">
      <c r="B1040" s="5"/>
      <c r="C1040" s="6"/>
      <c r="D1040" s="6"/>
      <c r="E1040" s="6"/>
      <c r="F1040" s="6"/>
      <c r="G1040" s="6"/>
      <c r="H1040" s="6"/>
      <c r="I1040" s="6"/>
      <c r="J1040" s="6"/>
      <c r="K1040" s="7"/>
      <c r="L1040" s="8"/>
      <c r="M1040" s="8"/>
      <c r="N1040" s="8"/>
      <c r="O1040" s="4"/>
      <c r="P1040" s="4"/>
      <c r="Q1040" s="4"/>
      <c r="R1040" s="4"/>
      <c r="S1040" s="4"/>
      <c r="T1040" s="4"/>
      <c r="U1040" s="4"/>
      <c r="V1040" s="4"/>
      <c r="W1040" s="4"/>
      <c r="X1040" s="9"/>
      <c r="Y1040" s="4"/>
      <c r="Z1040" s="4"/>
      <c r="AA1040" s="10"/>
      <c r="AB1040" s="11"/>
    </row>
    <row r="1041" s="1" customFormat="1" ht="18" customHeight="1" spans="2:28">
      <c r="B1041" s="5"/>
      <c r="C1041" s="6"/>
      <c r="D1041" s="6"/>
      <c r="E1041" s="6"/>
      <c r="F1041" s="6"/>
      <c r="G1041" s="6"/>
      <c r="H1041" s="6"/>
      <c r="I1041" s="6"/>
      <c r="J1041" s="6"/>
      <c r="K1041" s="7"/>
      <c r="L1041" s="8"/>
      <c r="M1041" s="8"/>
      <c r="N1041" s="8"/>
      <c r="O1041" s="4"/>
      <c r="P1041" s="4"/>
      <c r="Q1041" s="4"/>
      <c r="R1041" s="4"/>
      <c r="S1041" s="4"/>
      <c r="T1041" s="4"/>
      <c r="U1041" s="4"/>
      <c r="V1041" s="4"/>
      <c r="W1041" s="4"/>
      <c r="X1041" s="9"/>
      <c r="Y1041" s="4"/>
      <c r="Z1041" s="4"/>
      <c r="AA1041" s="10"/>
      <c r="AB1041" s="11"/>
    </row>
    <row r="1042" s="1" customFormat="1" ht="18" customHeight="1" spans="2:28">
      <c r="B1042" s="5"/>
      <c r="C1042" s="6"/>
      <c r="D1042" s="6"/>
      <c r="E1042" s="6"/>
      <c r="F1042" s="6"/>
      <c r="G1042" s="6"/>
      <c r="H1042" s="6"/>
      <c r="I1042" s="6"/>
      <c r="J1042" s="6"/>
      <c r="K1042" s="7"/>
      <c r="L1042" s="8"/>
      <c r="M1042" s="8"/>
      <c r="N1042" s="8"/>
      <c r="O1042" s="4"/>
      <c r="P1042" s="4"/>
      <c r="Q1042" s="4"/>
      <c r="R1042" s="4"/>
      <c r="S1042" s="4"/>
      <c r="T1042" s="4"/>
      <c r="U1042" s="4"/>
      <c r="V1042" s="4"/>
      <c r="W1042" s="4"/>
      <c r="X1042" s="9"/>
      <c r="Y1042" s="4"/>
      <c r="Z1042" s="4"/>
      <c r="AA1042" s="10"/>
      <c r="AB1042" s="11"/>
    </row>
    <row r="1043" s="1" customFormat="1" ht="18" customHeight="1" spans="2:28">
      <c r="B1043" s="5"/>
      <c r="C1043" s="6"/>
      <c r="D1043" s="6"/>
      <c r="E1043" s="6"/>
      <c r="F1043" s="6"/>
      <c r="G1043" s="6"/>
      <c r="H1043" s="6"/>
      <c r="I1043" s="6"/>
      <c r="J1043" s="6"/>
      <c r="K1043" s="7"/>
      <c r="L1043" s="8"/>
      <c r="M1043" s="8"/>
      <c r="N1043" s="8"/>
      <c r="O1043" s="4"/>
      <c r="P1043" s="4"/>
      <c r="Q1043" s="4"/>
      <c r="R1043" s="4"/>
      <c r="S1043" s="4"/>
      <c r="T1043" s="4"/>
      <c r="U1043" s="4"/>
      <c r="V1043" s="4"/>
      <c r="W1043" s="4"/>
      <c r="X1043" s="9"/>
      <c r="Y1043" s="4"/>
      <c r="Z1043" s="4"/>
      <c r="AA1043" s="10"/>
      <c r="AB1043" s="11"/>
    </row>
    <row r="1044" s="1" customFormat="1" ht="18" customHeight="1" spans="2:28">
      <c r="B1044" s="5"/>
      <c r="C1044" s="6"/>
      <c r="D1044" s="6"/>
      <c r="E1044" s="6"/>
      <c r="F1044" s="6"/>
      <c r="G1044" s="6"/>
      <c r="H1044" s="6"/>
      <c r="I1044" s="6"/>
      <c r="J1044" s="6"/>
      <c r="K1044" s="7"/>
      <c r="L1044" s="8"/>
      <c r="M1044" s="8"/>
      <c r="N1044" s="8"/>
      <c r="O1044" s="4"/>
      <c r="P1044" s="4"/>
      <c r="Q1044" s="4"/>
      <c r="R1044" s="4"/>
      <c r="S1044" s="4"/>
      <c r="T1044" s="4"/>
      <c r="U1044" s="4"/>
      <c r="V1044" s="4"/>
      <c r="W1044" s="4"/>
      <c r="X1044" s="9"/>
      <c r="Y1044" s="4"/>
      <c r="Z1044" s="4"/>
      <c r="AA1044" s="10"/>
      <c r="AB1044" s="11"/>
    </row>
    <row r="1045" s="1" customFormat="1" ht="18" customHeight="1" spans="2:28">
      <c r="B1045" s="5"/>
      <c r="C1045" s="6"/>
      <c r="D1045" s="6"/>
      <c r="E1045" s="6"/>
      <c r="F1045" s="6"/>
      <c r="G1045" s="6"/>
      <c r="H1045" s="6"/>
      <c r="I1045" s="6"/>
      <c r="J1045" s="6"/>
      <c r="K1045" s="7"/>
      <c r="L1045" s="8"/>
      <c r="M1045" s="8"/>
      <c r="N1045" s="8"/>
      <c r="O1045" s="4"/>
      <c r="P1045" s="4"/>
      <c r="Q1045" s="4"/>
      <c r="R1045" s="4"/>
      <c r="S1045" s="4"/>
      <c r="T1045" s="4"/>
      <c r="U1045" s="4"/>
      <c r="V1045" s="4"/>
      <c r="W1045" s="4"/>
      <c r="X1045" s="9"/>
      <c r="Y1045" s="4"/>
      <c r="Z1045" s="4"/>
      <c r="AA1045" s="10"/>
      <c r="AB1045" s="11"/>
    </row>
    <row r="1046" s="1" customFormat="1" ht="18" customHeight="1" spans="2:28">
      <c r="B1046" s="5"/>
      <c r="C1046" s="6"/>
      <c r="D1046" s="6"/>
      <c r="E1046" s="6"/>
      <c r="F1046" s="6"/>
      <c r="G1046" s="6"/>
      <c r="H1046" s="6"/>
      <c r="I1046" s="6"/>
      <c r="J1046" s="6"/>
      <c r="K1046" s="7"/>
      <c r="L1046" s="8"/>
      <c r="M1046" s="8"/>
      <c r="N1046" s="8"/>
      <c r="O1046" s="4"/>
      <c r="P1046" s="4"/>
      <c r="Q1046" s="4"/>
      <c r="R1046" s="4"/>
      <c r="S1046" s="4"/>
      <c r="T1046" s="4"/>
      <c r="U1046" s="4"/>
      <c r="V1046" s="4"/>
      <c r="W1046" s="4"/>
      <c r="X1046" s="9"/>
      <c r="Y1046" s="4"/>
      <c r="Z1046" s="4"/>
      <c r="AA1046" s="10"/>
      <c r="AB1046" s="11"/>
    </row>
    <row r="1047" s="1" customFormat="1" ht="18" customHeight="1" spans="2:28">
      <c r="B1047" s="5"/>
      <c r="C1047" s="6"/>
      <c r="D1047" s="6"/>
      <c r="E1047" s="6"/>
      <c r="F1047" s="6"/>
      <c r="G1047" s="6"/>
      <c r="H1047" s="6"/>
      <c r="I1047" s="6"/>
      <c r="J1047" s="6"/>
      <c r="K1047" s="7"/>
      <c r="L1047" s="8"/>
      <c r="M1047" s="8"/>
      <c r="N1047" s="8"/>
      <c r="O1047" s="4"/>
      <c r="P1047" s="4"/>
      <c r="Q1047" s="4"/>
      <c r="R1047" s="4"/>
      <c r="S1047" s="4"/>
      <c r="T1047" s="4"/>
      <c r="U1047" s="4"/>
      <c r="V1047" s="4"/>
      <c r="W1047" s="4"/>
      <c r="X1047" s="9"/>
      <c r="Y1047" s="4"/>
      <c r="Z1047" s="4"/>
      <c r="AA1047" s="10"/>
      <c r="AB1047" s="11"/>
    </row>
    <row r="1048" s="1" customFormat="1" ht="18" customHeight="1" spans="2:28">
      <c r="B1048" s="5"/>
      <c r="C1048" s="6"/>
      <c r="D1048" s="6"/>
      <c r="E1048" s="6"/>
      <c r="F1048" s="6"/>
      <c r="G1048" s="6"/>
      <c r="H1048" s="6"/>
      <c r="I1048" s="6"/>
      <c r="J1048" s="6"/>
      <c r="K1048" s="7"/>
      <c r="L1048" s="8"/>
      <c r="M1048" s="8"/>
      <c r="N1048" s="8"/>
      <c r="O1048" s="4"/>
      <c r="P1048" s="4"/>
      <c r="Q1048" s="4"/>
      <c r="R1048" s="4"/>
      <c r="S1048" s="4"/>
      <c r="T1048" s="4"/>
      <c r="U1048" s="4"/>
      <c r="V1048" s="4"/>
      <c r="W1048" s="4"/>
      <c r="X1048" s="9"/>
      <c r="Y1048" s="4"/>
      <c r="Z1048" s="4"/>
      <c r="AA1048" s="10"/>
      <c r="AB1048" s="11"/>
    </row>
    <row r="1049" s="1" customFormat="1" ht="18" customHeight="1" spans="2:28">
      <c r="B1049" s="5"/>
      <c r="C1049" s="6"/>
      <c r="D1049" s="6"/>
      <c r="E1049" s="6"/>
      <c r="F1049" s="6"/>
      <c r="G1049" s="6"/>
      <c r="H1049" s="6"/>
      <c r="I1049" s="6"/>
      <c r="J1049" s="6"/>
      <c r="K1049" s="7"/>
      <c r="L1049" s="8"/>
      <c r="M1049" s="8"/>
      <c r="N1049" s="8"/>
      <c r="O1049" s="4"/>
      <c r="P1049" s="4"/>
      <c r="Q1049" s="4"/>
      <c r="R1049" s="4"/>
      <c r="S1049" s="4"/>
      <c r="T1049" s="4"/>
      <c r="U1049" s="4"/>
      <c r="V1049" s="4"/>
      <c r="W1049" s="4"/>
      <c r="X1049" s="9"/>
      <c r="Y1049" s="4"/>
      <c r="Z1049" s="4"/>
      <c r="AA1049" s="10"/>
      <c r="AB1049" s="11"/>
    </row>
    <row r="1050" s="1" customFormat="1" ht="18" customHeight="1" spans="2:28">
      <c r="B1050" s="5"/>
      <c r="C1050" s="6"/>
      <c r="D1050" s="6"/>
      <c r="E1050" s="6"/>
      <c r="F1050" s="6"/>
      <c r="G1050" s="6"/>
      <c r="H1050" s="6"/>
      <c r="I1050" s="6"/>
      <c r="J1050" s="6"/>
      <c r="K1050" s="7"/>
      <c r="L1050" s="8"/>
      <c r="M1050" s="8"/>
      <c r="N1050" s="8"/>
      <c r="O1050" s="4"/>
      <c r="P1050" s="4"/>
      <c r="Q1050" s="4"/>
      <c r="R1050" s="4"/>
      <c r="S1050" s="4"/>
      <c r="T1050" s="4"/>
      <c r="U1050" s="4"/>
      <c r="V1050" s="4"/>
      <c r="W1050" s="4"/>
      <c r="X1050" s="9"/>
      <c r="Y1050" s="4"/>
      <c r="Z1050" s="4"/>
      <c r="AA1050" s="10"/>
      <c r="AB1050" s="11"/>
    </row>
    <row r="1051" s="1" customFormat="1" ht="18" customHeight="1" spans="2:28">
      <c r="B1051" s="5"/>
      <c r="C1051" s="6"/>
      <c r="D1051" s="6"/>
      <c r="E1051" s="6"/>
      <c r="F1051" s="6"/>
      <c r="G1051" s="6"/>
      <c r="H1051" s="6"/>
      <c r="I1051" s="6"/>
      <c r="J1051" s="6"/>
      <c r="K1051" s="7"/>
      <c r="L1051" s="8"/>
      <c r="M1051" s="8"/>
      <c r="N1051" s="8"/>
      <c r="O1051" s="4"/>
      <c r="P1051" s="4"/>
      <c r="Q1051" s="4"/>
      <c r="R1051" s="4"/>
      <c r="S1051" s="4"/>
      <c r="T1051" s="4"/>
      <c r="U1051" s="4"/>
      <c r="V1051" s="4"/>
      <c r="W1051" s="4"/>
      <c r="X1051" s="9"/>
      <c r="Y1051" s="4"/>
      <c r="Z1051" s="4"/>
      <c r="AA1051" s="10"/>
      <c r="AB1051" s="11"/>
    </row>
    <row r="1052" s="1" customFormat="1" ht="18" customHeight="1" spans="2:28">
      <c r="B1052" s="5"/>
      <c r="C1052" s="6"/>
      <c r="D1052" s="6"/>
      <c r="E1052" s="6"/>
      <c r="F1052" s="6"/>
      <c r="G1052" s="6"/>
      <c r="H1052" s="6"/>
      <c r="I1052" s="6"/>
      <c r="J1052" s="6"/>
      <c r="K1052" s="7"/>
      <c r="L1052" s="8"/>
      <c r="M1052" s="8"/>
      <c r="N1052" s="8"/>
      <c r="O1052" s="4"/>
      <c r="P1052" s="4"/>
      <c r="Q1052" s="4"/>
      <c r="R1052" s="4"/>
      <c r="S1052" s="4"/>
      <c r="T1052" s="4"/>
      <c r="U1052" s="4"/>
      <c r="V1052" s="4"/>
      <c r="W1052" s="4"/>
      <c r="X1052" s="9"/>
      <c r="Y1052" s="4"/>
      <c r="Z1052" s="4"/>
      <c r="AA1052" s="10"/>
      <c r="AB1052" s="11"/>
    </row>
    <row r="1053" s="1" customFormat="1" ht="18" customHeight="1" spans="2:28">
      <c r="B1053" s="5"/>
      <c r="C1053" s="6"/>
      <c r="D1053" s="6"/>
      <c r="E1053" s="6"/>
      <c r="F1053" s="6"/>
      <c r="G1053" s="6"/>
      <c r="H1053" s="6"/>
      <c r="I1053" s="6"/>
      <c r="J1053" s="6"/>
      <c r="K1053" s="7"/>
      <c r="L1053" s="8"/>
      <c r="M1053" s="8"/>
      <c r="N1053" s="8"/>
      <c r="O1053" s="4"/>
      <c r="P1053" s="4"/>
      <c r="Q1053" s="4"/>
      <c r="R1053" s="4"/>
      <c r="S1053" s="4"/>
      <c r="T1053" s="4"/>
      <c r="U1053" s="4"/>
      <c r="V1053" s="4"/>
      <c r="W1053" s="4"/>
      <c r="X1053" s="9"/>
      <c r="Y1053" s="4"/>
      <c r="Z1053" s="4"/>
      <c r="AA1053" s="10"/>
      <c r="AB1053" s="11"/>
    </row>
    <row r="1054" s="1" customFormat="1" ht="18" customHeight="1" spans="2:28">
      <c r="B1054" s="5"/>
      <c r="C1054" s="6"/>
      <c r="D1054" s="6"/>
      <c r="E1054" s="6"/>
      <c r="F1054" s="6"/>
      <c r="G1054" s="6"/>
      <c r="H1054" s="6"/>
      <c r="I1054" s="6"/>
      <c r="J1054" s="6"/>
      <c r="K1054" s="7"/>
      <c r="L1054" s="8"/>
      <c r="M1054" s="8"/>
      <c r="N1054" s="8"/>
      <c r="O1054" s="4"/>
      <c r="P1054" s="4"/>
      <c r="Q1054" s="4"/>
      <c r="R1054" s="4"/>
      <c r="S1054" s="4"/>
      <c r="T1054" s="4"/>
      <c r="U1054" s="4"/>
      <c r="V1054" s="4"/>
      <c r="W1054" s="4"/>
      <c r="X1054" s="9"/>
      <c r="Y1054" s="4"/>
      <c r="Z1054" s="4"/>
      <c r="AA1054" s="10"/>
      <c r="AB1054" s="11"/>
    </row>
    <row r="1055" s="1" customFormat="1" ht="18" customHeight="1" spans="2:28">
      <c r="B1055" s="5"/>
      <c r="C1055" s="6"/>
      <c r="D1055" s="6"/>
      <c r="E1055" s="6"/>
      <c r="F1055" s="6"/>
      <c r="G1055" s="6"/>
      <c r="H1055" s="6"/>
      <c r="I1055" s="6"/>
      <c r="J1055" s="6"/>
      <c r="K1055" s="7"/>
      <c r="L1055" s="8"/>
      <c r="M1055" s="8"/>
      <c r="N1055" s="8"/>
      <c r="O1055" s="4"/>
      <c r="P1055" s="4"/>
      <c r="Q1055" s="4"/>
      <c r="R1055" s="4"/>
      <c r="S1055" s="4"/>
      <c r="T1055" s="4"/>
      <c r="U1055" s="4"/>
      <c r="V1055" s="4"/>
      <c r="W1055" s="4"/>
      <c r="X1055" s="9"/>
      <c r="Y1055" s="4"/>
      <c r="Z1055" s="4"/>
      <c r="AA1055" s="10"/>
      <c r="AB1055" s="11"/>
    </row>
    <row r="1056" s="1" customFormat="1" ht="18" customHeight="1" spans="2:28">
      <c r="B1056" s="5"/>
      <c r="C1056" s="6"/>
      <c r="D1056" s="6"/>
      <c r="E1056" s="6"/>
      <c r="F1056" s="6"/>
      <c r="G1056" s="6"/>
      <c r="H1056" s="6"/>
      <c r="I1056" s="6"/>
      <c r="J1056" s="6"/>
      <c r="K1056" s="7"/>
      <c r="L1056" s="8"/>
      <c r="M1056" s="8"/>
      <c r="N1056" s="8"/>
      <c r="O1056" s="4"/>
      <c r="P1056" s="4"/>
      <c r="Q1056" s="4"/>
      <c r="R1056" s="4"/>
      <c r="S1056" s="4"/>
      <c r="T1056" s="4"/>
      <c r="U1056" s="4"/>
      <c r="V1056" s="4"/>
      <c r="W1056" s="4"/>
      <c r="X1056" s="9"/>
      <c r="Y1056" s="4"/>
      <c r="Z1056" s="4"/>
      <c r="AA1056" s="10"/>
      <c r="AB1056" s="11"/>
    </row>
    <row r="1057" s="1" customFormat="1" ht="18" customHeight="1" spans="2:28">
      <c r="B1057" s="5"/>
      <c r="C1057" s="6"/>
      <c r="D1057" s="6"/>
      <c r="E1057" s="6"/>
      <c r="F1057" s="6"/>
      <c r="G1057" s="6"/>
      <c r="H1057" s="6"/>
      <c r="I1057" s="6"/>
      <c r="J1057" s="6"/>
      <c r="K1057" s="7"/>
      <c r="L1057" s="8"/>
      <c r="M1057" s="8"/>
      <c r="N1057" s="8"/>
      <c r="O1057" s="4"/>
      <c r="P1057" s="4"/>
      <c r="Q1057" s="4"/>
      <c r="R1057" s="4"/>
      <c r="S1057" s="4"/>
      <c r="T1057" s="4"/>
      <c r="U1057" s="4"/>
      <c r="V1057" s="4"/>
      <c r="W1057" s="4"/>
      <c r="X1057" s="9"/>
      <c r="Y1057" s="4"/>
      <c r="Z1057" s="4"/>
      <c r="AA1057" s="10"/>
      <c r="AB1057" s="11"/>
    </row>
    <row r="1058" s="1" customFormat="1" ht="18" customHeight="1" spans="2:28">
      <c r="B1058" s="5"/>
      <c r="C1058" s="6"/>
      <c r="D1058" s="6"/>
      <c r="E1058" s="6"/>
      <c r="F1058" s="6"/>
      <c r="G1058" s="6"/>
      <c r="H1058" s="6"/>
      <c r="I1058" s="6"/>
      <c r="J1058" s="6"/>
      <c r="K1058" s="7"/>
      <c r="L1058" s="8"/>
      <c r="M1058" s="8"/>
      <c r="N1058" s="8"/>
      <c r="O1058" s="4"/>
      <c r="P1058" s="4"/>
      <c r="Q1058" s="4"/>
      <c r="R1058" s="4"/>
      <c r="S1058" s="4"/>
      <c r="T1058" s="4"/>
      <c r="U1058" s="4"/>
      <c r="V1058" s="4"/>
      <c r="W1058" s="4"/>
      <c r="X1058" s="9"/>
      <c r="Y1058" s="4"/>
      <c r="Z1058" s="4"/>
      <c r="AA1058" s="10"/>
      <c r="AB1058" s="11"/>
    </row>
    <row r="1059" s="1" customFormat="1" ht="18" customHeight="1" spans="2:28">
      <c r="B1059" s="5"/>
      <c r="C1059" s="6"/>
      <c r="D1059" s="6"/>
      <c r="E1059" s="6"/>
      <c r="F1059" s="6"/>
      <c r="G1059" s="6"/>
      <c r="H1059" s="6"/>
      <c r="I1059" s="6"/>
      <c r="J1059" s="6"/>
      <c r="K1059" s="7"/>
      <c r="L1059" s="8"/>
      <c r="M1059" s="8"/>
      <c r="N1059" s="8"/>
      <c r="O1059" s="4"/>
      <c r="P1059" s="4"/>
      <c r="Q1059" s="4"/>
      <c r="R1059" s="4"/>
      <c r="S1059" s="4"/>
      <c r="T1059" s="4"/>
      <c r="U1059" s="4"/>
      <c r="V1059" s="4"/>
      <c r="W1059" s="4"/>
      <c r="X1059" s="9"/>
      <c r="Y1059" s="4"/>
      <c r="Z1059" s="4"/>
      <c r="AA1059" s="10"/>
      <c r="AB1059" s="11"/>
    </row>
    <row r="1060" s="1" customFormat="1" ht="18" customHeight="1" spans="2:28">
      <c r="B1060" s="5"/>
      <c r="C1060" s="6"/>
      <c r="D1060" s="6"/>
      <c r="E1060" s="6"/>
      <c r="F1060" s="6"/>
      <c r="G1060" s="6"/>
      <c r="H1060" s="6"/>
      <c r="I1060" s="6"/>
      <c r="J1060" s="6"/>
      <c r="K1060" s="7"/>
      <c r="L1060" s="8"/>
      <c r="M1060" s="8"/>
      <c r="N1060" s="8"/>
      <c r="O1060" s="4"/>
      <c r="P1060" s="4"/>
      <c r="Q1060" s="4"/>
      <c r="R1060" s="4"/>
      <c r="S1060" s="4"/>
      <c r="T1060" s="4"/>
      <c r="U1060" s="4"/>
      <c r="V1060" s="4"/>
      <c r="W1060" s="4"/>
      <c r="X1060" s="9"/>
      <c r="Y1060" s="4"/>
      <c r="Z1060" s="4"/>
      <c r="AA1060" s="10"/>
      <c r="AB1060" s="11"/>
    </row>
    <row r="1061" s="1" customFormat="1" ht="18" customHeight="1" spans="2:28">
      <c r="B1061" s="5"/>
      <c r="C1061" s="6"/>
      <c r="D1061" s="6"/>
      <c r="E1061" s="6"/>
      <c r="F1061" s="6"/>
      <c r="G1061" s="6"/>
      <c r="H1061" s="6"/>
      <c r="I1061" s="6"/>
      <c r="J1061" s="6"/>
      <c r="K1061" s="7"/>
      <c r="L1061" s="8"/>
      <c r="M1061" s="8"/>
      <c r="N1061" s="8"/>
      <c r="O1061" s="4"/>
      <c r="P1061" s="4"/>
      <c r="Q1061" s="4"/>
      <c r="R1061" s="4"/>
      <c r="S1061" s="4"/>
      <c r="T1061" s="4"/>
      <c r="U1061" s="4"/>
      <c r="V1061" s="4"/>
      <c r="W1061" s="4"/>
      <c r="X1061" s="9"/>
      <c r="Y1061" s="4"/>
      <c r="Z1061" s="4"/>
      <c r="AA1061" s="10"/>
      <c r="AB1061" s="11"/>
    </row>
    <row r="1062" s="1" customFormat="1" ht="18" customHeight="1" spans="2:28">
      <c r="B1062" s="5"/>
      <c r="C1062" s="6"/>
      <c r="D1062" s="6"/>
      <c r="E1062" s="6"/>
      <c r="F1062" s="6"/>
      <c r="G1062" s="6"/>
      <c r="H1062" s="6"/>
      <c r="I1062" s="6"/>
      <c r="J1062" s="6"/>
      <c r="K1062" s="7"/>
      <c r="L1062" s="8"/>
      <c r="M1062" s="8"/>
      <c r="N1062" s="8"/>
      <c r="O1062" s="4"/>
      <c r="P1062" s="4"/>
      <c r="Q1062" s="4"/>
      <c r="R1062" s="4"/>
      <c r="S1062" s="4"/>
      <c r="T1062" s="4"/>
      <c r="U1062" s="4"/>
      <c r="V1062" s="4"/>
      <c r="W1062" s="4"/>
      <c r="X1062" s="9"/>
      <c r="Y1062" s="4"/>
      <c r="Z1062" s="4"/>
      <c r="AA1062" s="10"/>
      <c r="AB1062" s="11"/>
    </row>
    <row r="1063" s="1" customFormat="1" ht="18" customHeight="1" spans="2:28">
      <c r="B1063" s="5"/>
      <c r="C1063" s="6"/>
      <c r="D1063" s="6"/>
      <c r="E1063" s="6"/>
      <c r="F1063" s="6"/>
      <c r="G1063" s="6"/>
      <c r="H1063" s="6"/>
      <c r="I1063" s="6"/>
      <c r="J1063" s="6"/>
      <c r="K1063" s="7"/>
      <c r="L1063" s="8"/>
      <c r="M1063" s="8"/>
      <c r="N1063" s="8"/>
      <c r="O1063" s="4"/>
      <c r="P1063" s="4"/>
      <c r="Q1063" s="4"/>
      <c r="R1063" s="4"/>
      <c r="S1063" s="4"/>
      <c r="T1063" s="4"/>
      <c r="U1063" s="4"/>
      <c r="V1063" s="4"/>
      <c r="W1063" s="4"/>
      <c r="X1063" s="9"/>
      <c r="Y1063" s="4"/>
      <c r="Z1063" s="4"/>
      <c r="AA1063" s="10"/>
      <c r="AB1063" s="11"/>
    </row>
    <row r="1064" s="1" customFormat="1" ht="18" customHeight="1" spans="2:28">
      <c r="B1064" s="5"/>
      <c r="C1064" s="6"/>
      <c r="D1064" s="6"/>
      <c r="E1064" s="6"/>
      <c r="F1064" s="6"/>
      <c r="G1064" s="6"/>
      <c r="H1064" s="6"/>
      <c r="I1064" s="6"/>
      <c r="J1064" s="6"/>
      <c r="K1064" s="7"/>
      <c r="L1064" s="8"/>
      <c r="M1064" s="8"/>
      <c r="N1064" s="8"/>
      <c r="O1064" s="4"/>
      <c r="P1064" s="4"/>
      <c r="Q1064" s="4"/>
      <c r="R1064" s="4"/>
      <c r="S1064" s="4"/>
      <c r="T1064" s="4"/>
      <c r="U1064" s="4"/>
      <c r="V1064" s="4"/>
      <c r="W1064" s="4"/>
      <c r="X1064" s="9"/>
      <c r="Y1064" s="4"/>
      <c r="Z1064" s="4"/>
      <c r="AA1064" s="10"/>
      <c r="AB1064" s="11"/>
    </row>
    <row r="1065" s="1" customFormat="1" ht="18" customHeight="1" spans="2:28">
      <c r="B1065" s="5"/>
      <c r="C1065" s="6"/>
      <c r="D1065" s="6"/>
      <c r="E1065" s="6"/>
      <c r="F1065" s="6"/>
      <c r="G1065" s="6"/>
      <c r="H1065" s="6"/>
      <c r="I1065" s="6"/>
      <c r="J1065" s="6"/>
      <c r="K1065" s="7"/>
      <c r="L1065" s="8"/>
      <c r="M1065" s="8"/>
      <c r="N1065" s="8"/>
      <c r="O1065" s="4"/>
      <c r="P1065" s="4"/>
      <c r="Q1065" s="4"/>
      <c r="R1065" s="4"/>
      <c r="S1065" s="4"/>
      <c r="T1065" s="4"/>
      <c r="U1065" s="4"/>
      <c r="V1065" s="4"/>
      <c r="W1065" s="4"/>
      <c r="X1065" s="9"/>
      <c r="Y1065" s="4"/>
      <c r="Z1065" s="4"/>
      <c r="AA1065" s="10"/>
      <c r="AB1065" s="11"/>
    </row>
    <row r="1066" s="1" customFormat="1" ht="18" customHeight="1" spans="2:28">
      <c r="B1066" s="5"/>
      <c r="C1066" s="6"/>
      <c r="D1066" s="6"/>
      <c r="E1066" s="6"/>
      <c r="F1066" s="6"/>
      <c r="G1066" s="6"/>
      <c r="H1066" s="6"/>
      <c r="I1066" s="6"/>
      <c r="J1066" s="6"/>
      <c r="K1066" s="7"/>
      <c r="L1066" s="8"/>
      <c r="M1066" s="8"/>
      <c r="N1066" s="8"/>
      <c r="O1066" s="4"/>
      <c r="P1066" s="4"/>
      <c r="Q1066" s="4"/>
      <c r="R1066" s="4"/>
      <c r="S1066" s="4"/>
      <c r="T1066" s="4"/>
      <c r="U1066" s="4"/>
      <c r="V1066" s="4"/>
      <c r="W1066" s="4"/>
      <c r="X1066" s="9"/>
      <c r="Y1066" s="4"/>
      <c r="Z1066" s="4"/>
      <c r="AA1066" s="10"/>
      <c r="AB1066" s="11"/>
    </row>
    <row r="1067" s="1" customFormat="1" ht="18" customHeight="1" spans="2:28">
      <c r="B1067" s="5"/>
      <c r="C1067" s="6"/>
      <c r="D1067" s="6"/>
      <c r="E1067" s="6"/>
      <c r="F1067" s="6"/>
      <c r="G1067" s="6"/>
      <c r="H1067" s="6"/>
      <c r="I1067" s="6"/>
      <c r="J1067" s="6"/>
      <c r="K1067" s="7"/>
      <c r="L1067" s="8"/>
      <c r="M1067" s="8"/>
      <c r="N1067" s="8"/>
      <c r="O1067" s="4"/>
      <c r="P1067" s="4"/>
      <c r="Q1067" s="4"/>
      <c r="R1067" s="4"/>
      <c r="S1067" s="4"/>
      <c r="T1067" s="4"/>
      <c r="U1067" s="4"/>
      <c r="V1067" s="4"/>
      <c r="W1067" s="4"/>
      <c r="X1067" s="9"/>
      <c r="Y1067" s="4"/>
      <c r="Z1067" s="4"/>
      <c r="AA1067" s="10"/>
      <c r="AB1067" s="11"/>
    </row>
    <row r="1068" s="1" customFormat="1" ht="18" customHeight="1" spans="2:28">
      <c r="B1068" s="5"/>
      <c r="C1068" s="6"/>
      <c r="D1068" s="6"/>
      <c r="E1068" s="6"/>
      <c r="F1068" s="6"/>
      <c r="G1068" s="6"/>
      <c r="H1068" s="6"/>
      <c r="I1068" s="6"/>
      <c r="J1068" s="6"/>
      <c r="K1068" s="7"/>
      <c r="L1068" s="8"/>
      <c r="M1068" s="8"/>
      <c r="N1068" s="8"/>
      <c r="O1068" s="4"/>
      <c r="P1068" s="4"/>
      <c r="Q1068" s="4"/>
      <c r="R1068" s="4"/>
      <c r="S1068" s="4"/>
      <c r="T1068" s="4"/>
      <c r="U1068" s="4"/>
      <c r="V1068" s="4"/>
      <c r="W1068" s="4"/>
      <c r="X1068" s="9"/>
      <c r="Y1068" s="4"/>
      <c r="Z1068" s="4"/>
      <c r="AA1068" s="10"/>
      <c r="AB1068" s="11"/>
    </row>
  </sheetData>
  <autoFilter ref="B2:AB62">
    <extLst/>
  </autoFilter>
  <conditionalFormatting sqref="L28">
    <cfRule type="duplicateValues" dxfId="0" priority="8"/>
  </conditionalFormatting>
  <conditionalFormatting sqref="L35">
    <cfRule type="duplicateValues" dxfId="0" priority="7"/>
  </conditionalFormatting>
  <conditionalFormatting sqref="L41">
    <cfRule type="duplicateValues" dxfId="0" priority="6"/>
  </conditionalFormatting>
  <conditionalFormatting sqref="L43">
    <cfRule type="duplicateValues" dxfId="0" priority="5"/>
  </conditionalFormatting>
  <conditionalFormatting sqref="L62">
    <cfRule type="duplicateValues" dxfId="0" priority="1"/>
  </conditionalFormatting>
  <conditionalFormatting sqref="L22:L24">
    <cfRule type="duplicateValues" dxfId="0" priority="9"/>
  </conditionalFormatting>
  <conditionalFormatting sqref="L50:L51">
    <cfRule type="duplicateValues" dxfId="0" priority="4"/>
  </conditionalFormatting>
  <conditionalFormatting sqref="L53:L54">
    <cfRule type="duplicateValues" dxfId="0" priority="3"/>
  </conditionalFormatting>
  <conditionalFormatting sqref="L56:L58">
    <cfRule type="duplicateValues" dxfId="0" priority="2"/>
  </conditionalFormatting>
  <conditionalFormatting sqref="V543:V561">
    <cfRule type="duplicateValues" dxfId="0" priority="53"/>
    <cfRule type="duplicateValues" dxfId="0" priority="54"/>
  </conditionalFormatting>
  <conditionalFormatting sqref="Y373:Y407">
    <cfRule type="duplicateValues" dxfId="0" priority="451"/>
  </conditionalFormatting>
  <conditionalFormatting sqref="Y408:Y410">
    <cfRule type="duplicateValues" dxfId="0" priority="22"/>
  </conditionalFormatting>
  <conditionalFormatting sqref="L3:L21 L25:L27 L29:L34 L36:L40 L42 L44:L49 L52 L55 L59:L61">
    <cfRule type="duplicateValues" dxfId="0" priority="452"/>
  </conditionalFormatting>
  <pageMargins left="0.7" right="0.7" top="0.75" bottom="0.75" header="0.3" footer="0.3"/>
  <pageSetup paperSize="513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68"/>
  <sheetViews>
    <sheetView showGridLines="0" workbookViewId="0">
      <pane ySplit="2" topLeftCell="A647" activePane="bottomLeft" state="frozen"/>
      <selection/>
      <selection pane="bottomLeft" activeCell="B1" sqref="B$1:H$1048576"/>
    </sheetView>
  </sheetViews>
  <sheetFormatPr defaultColWidth="12.6283185840708" defaultRowHeight="13.85"/>
  <cols>
    <col min="1" max="1" width="1.6283185840708" style="1" customWidth="1"/>
    <col min="2" max="2" width="22.2477876106195" style="5" hidden="1" customWidth="1"/>
    <col min="3" max="3" width="11.1238938053097" style="6" hidden="1" customWidth="1"/>
    <col min="4" max="4" width="16.1238938053097" style="6" hidden="1" customWidth="1"/>
    <col min="5" max="5" width="13.1238938053097" style="6" hidden="1" customWidth="1"/>
    <col min="6" max="6" width="10.3716814159292" style="6" hidden="1" customWidth="1"/>
    <col min="7" max="7" width="7.50442477876106" style="6" hidden="1" customWidth="1"/>
    <col min="8" max="8" width="13.8761061946903" style="6" hidden="1" customWidth="1"/>
    <col min="9" max="9" width="6.6283185840708" style="6" customWidth="1"/>
    <col min="10" max="10" width="9.6283185840708" style="6" customWidth="1"/>
    <col min="11" max="11" width="8.6283185840708" style="7" customWidth="1"/>
    <col min="12" max="12" width="22.8761061946903" style="8" customWidth="1"/>
    <col min="13" max="14" width="12.6283185840708" style="8" customWidth="1"/>
    <col min="15" max="17" width="12.6283185840708" style="4" customWidth="1"/>
    <col min="18" max="18" width="12.8761061946903" style="4" customWidth="1"/>
    <col min="19" max="19" width="12.6283185840708" style="4" customWidth="1"/>
    <col min="20" max="20" width="13.2477876106195" style="4" customWidth="1"/>
    <col min="21" max="21" width="16.7522123893805" style="4" customWidth="1"/>
    <col min="22" max="22" width="12.8761061946903" style="4" customWidth="1"/>
    <col min="23" max="23" width="12.6283185840708" style="4" customWidth="1"/>
    <col min="24" max="24" width="8.6283185840708" style="9" customWidth="1"/>
    <col min="25" max="25" width="9.6283185840708" style="4" customWidth="1"/>
    <col min="26" max="26" width="10.6283185840708" style="4" customWidth="1"/>
    <col min="27" max="27" width="11.6283185840708" style="10" customWidth="1"/>
    <col min="28" max="28" width="45.8761061946903" style="11" customWidth="1"/>
    <col min="29" max="16384" width="12.6283185840708" style="6"/>
  </cols>
  <sheetData>
    <row r="1" ht="9.95" customHeight="1"/>
    <row r="2" ht="35.1" customHeight="1" spans="2:28"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3" t="s">
        <v>5</v>
      </c>
      <c r="H2" s="13" t="s">
        <v>6</v>
      </c>
      <c r="I2" s="26" t="s">
        <v>7</v>
      </c>
      <c r="J2" s="27" t="s">
        <v>8</v>
      </c>
      <c r="K2" s="28" t="s">
        <v>9</v>
      </c>
      <c r="L2" s="28" t="s">
        <v>0</v>
      </c>
      <c r="M2" s="29" t="s">
        <v>10</v>
      </c>
      <c r="N2" s="29" t="s">
        <v>11</v>
      </c>
      <c r="O2" s="30" t="s">
        <v>12</v>
      </c>
      <c r="P2" s="30" t="s">
        <v>13</v>
      </c>
      <c r="Q2" s="30" t="s">
        <v>14</v>
      </c>
      <c r="R2" s="30" t="s">
        <v>15</v>
      </c>
      <c r="S2" s="30" t="s">
        <v>16</v>
      </c>
      <c r="T2" s="30" t="s">
        <v>17</v>
      </c>
      <c r="U2" s="30" t="s">
        <v>18</v>
      </c>
      <c r="V2" s="30" t="s">
        <v>19</v>
      </c>
      <c r="W2" s="30" t="s">
        <v>20</v>
      </c>
      <c r="X2" s="62" t="s">
        <v>21</v>
      </c>
      <c r="Y2" s="30" t="s">
        <v>22</v>
      </c>
      <c r="Z2" s="30" t="s">
        <v>23</v>
      </c>
      <c r="AA2" s="80" t="s">
        <v>24</v>
      </c>
      <c r="AB2" s="11" t="s">
        <v>1688</v>
      </c>
    </row>
    <row r="3" ht="18" customHeight="1" spans="2:28">
      <c r="B3" s="14" t="s">
        <v>51</v>
      </c>
      <c r="C3" s="15">
        <v>353187361</v>
      </c>
      <c r="D3" s="15" t="s">
        <v>52</v>
      </c>
      <c r="E3" s="15">
        <v>16741725702</v>
      </c>
      <c r="F3" s="15" t="s">
        <v>27</v>
      </c>
      <c r="G3" s="15">
        <v>1000</v>
      </c>
      <c r="H3" s="15">
        <v>19172865290</v>
      </c>
      <c r="I3" s="15" t="s">
        <v>28</v>
      </c>
      <c r="J3" s="31" t="s">
        <v>29</v>
      </c>
      <c r="K3" s="32" t="s">
        <v>30</v>
      </c>
      <c r="L3" s="14" t="s">
        <v>51</v>
      </c>
      <c r="M3" s="33">
        <v>100.43</v>
      </c>
      <c r="N3" s="33">
        <v>4999</v>
      </c>
      <c r="O3" s="34"/>
      <c r="P3" s="34">
        <v>29.99</v>
      </c>
      <c r="Q3" s="34">
        <v>4999</v>
      </c>
      <c r="R3" s="63">
        <f>M3+Q3-P3</f>
        <v>5069.44</v>
      </c>
      <c r="S3" s="64">
        <v>4969</v>
      </c>
      <c r="T3" s="63"/>
      <c r="U3" s="63"/>
      <c r="V3" s="63">
        <f t="shared" ref="V3:V35" si="0">R3-S3</f>
        <v>100.44</v>
      </c>
      <c r="W3" s="63">
        <f t="shared" ref="W3:W46" si="1">N3+O3-Q3</f>
        <v>0</v>
      </c>
      <c r="X3" s="65">
        <v>0.5</v>
      </c>
      <c r="Y3" s="18">
        <f t="shared" ref="Y3:Y35" si="2">IF(X3=0.5,IF(V3&lt;=1000,5000,IF(AND(V3&gt;1000,V3&lt;=2000),4000,IF(V3&gt;2000,""))),IF(X3=10,8000,IF(X3=100,9000)))</f>
        <v>5000</v>
      </c>
      <c r="Z3" s="18" t="s">
        <v>31</v>
      </c>
      <c r="AA3" s="81">
        <v>43900</v>
      </c>
      <c r="AB3" s="8" t="s">
        <v>32</v>
      </c>
    </row>
    <row r="4" ht="18" customHeight="1" spans="2:28">
      <c r="B4" s="14" t="s">
        <v>57</v>
      </c>
      <c r="C4" s="15">
        <v>284498638</v>
      </c>
      <c r="D4" s="15" t="s">
        <v>58</v>
      </c>
      <c r="E4" s="15">
        <v>16741725707</v>
      </c>
      <c r="F4" s="15" t="s">
        <v>27</v>
      </c>
      <c r="G4" s="15">
        <v>1000</v>
      </c>
      <c r="H4" s="15">
        <v>19172865290</v>
      </c>
      <c r="I4" s="15" t="s">
        <v>28</v>
      </c>
      <c r="J4" s="31" t="s">
        <v>29</v>
      </c>
      <c r="K4" s="32" t="s">
        <v>30</v>
      </c>
      <c r="L4" s="14" t="s">
        <v>57</v>
      </c>
      <c r="M4" s="33">
        <v>100.31</v>
      </c>
      <c r="N4" s="33">
        <v>3497</v>
      </c>
      <c r="O4" s="34"/>
      <c r="P4" s="34">
        <v>20.97</v>
      </c>
      <c r="Q4" s="34">
        <v>3497</v>
      </c>
      <c r="R4" s="63">
        <f t="shared" ref="R4:R35" si="3">M4+Q4-P4</f>
        <v>3576.34</v>
      </c>
      <c r="S4" s="64">
        <v>3476</v>
      </c>
      <c r="T4" s="63"/>
      <c r="U4" s="63"/>
      <c r="V4" s="63">
        <f t="shared" si="0"/>
        <v>100.34</v>
      </c>
      <c r="W4" s="63">
        <f t="shared" si="1"/>
        <v>0</v>
      </c>
      <c r="X4" s="65">
        <v>0.5</v>
      </c>
      <c r="Y4" s="18">
        <f t="shared" si="2"/>
        <v>5000</v>
      </c>
      <c r="Z4" s="18" t="s">
        <v>31</v>
      </c>
      <c r="AA4" s="81">
        <v>43900</v>
      </c>
      <c r="AB4" s="8" t="s">
        <v>32</v>
      </c>
    </row>
    <row r="5" ht="18" customHeight="1" spans="2:28">
      <c r="B5" s="14" t="s">
        <v>61</v>
      </c>
      <c r="C5" s="15">
        <v>676743211</v>
      </c>
      <c r="D5" s="15" t="s">
        <v>62</v>
      </c>
      <c r="E5" s="15">
        <v>16741725709</v>
      </c>
      <c r="F5" s="15" t="s">
        <v>27</v>
      </c>
      <c r="G5" s="15">
        <v>1000</v>
      </c>
      <c r="H5" s="15">
        <v>19172865290</v>
      </c>
      <c r="I5" s="15" t="s">
        <v>28</v>
      </c>
      <c r="J5" s="31" t="s">
        <v>29</v>
      </c>
      <c r="K5" s="32" t="s">
        <v>30</v>
      </c>
      <c r="L5" s="14" t="s">
        <v>61</v>
      </c>
      <c r="M5" s="33">
        <v>100</v>
      </c>
      <c r="N5" s="33">
        <v>4595</v>
      </c>
      <c r="O5" s="34"/>
      <c r="P5" s="34">
        <v>27.55</v>
      </c>
      <c r="Q5" s="34">
        <v>4595</v>
      </c>
      <c r="R5" s="63">
        <f t="shared" si="3"/>
        <v>4667.45</v>
      </c>
      <c r="S5" s="64">
        <v>4567</v>
      </c>
      <c r="T5" s="63"/>
      <c r="U5" s="63"/>
      <c r="V5" s="63">
        <f t="shared" si="0"/>
        <v>100.45</v>
      </c>
      <c r="W5" s="63">
        <f t="shared" si="1"/>
        <v>0</v>
      </c>
      <c r="X5" s="65">
        <v>0.5</v>
      </c>
      <c r="Y5" s="18">
        <f t="shared" si="2"/>
        <v>5000</v>
      </c>
      <c r="Z5" s="18" t="s">
        <v>31</v>
      </c>
      <c r="AA5" s="81">
        <v>43900</v>
      </c>
      <c r="AB5" s="8" t="s">
        <v>32</v>
      </c>
    </row>
    <row r="6" ht="18" customHeight="1" spans="2:28">
      <c r="B6" s="14" t="s">
        <v>77</v>
      </c>
      <c r="C6" s="15">
        <v>805964720</v>
      </c>
      <c r="D6" s="15" t="s">
        <v>78</v>
      </c>
      <c r="E6" s="15">
        <v>16741725717</v>
      </c>
      <c r="F6" s="15" t="s">
        <v>27</v>
      </c>
      <c r="G6" s="15">
        <v>1000</v>
      </c>
      <c r="H6" s="15">
        <v>19172865290</v>
      </c>
      <c r="I6" s="15" t="s">
        <v>28</v>
      </c>
      <c r="J6" s="31" t="s">
        <v>29</v>
      </c>
      <c r="K6" s="32" t="s">
        <v>30</v>
      </c>
      <c r="L6" s="14" t="s">
        <v>77</v>
      </c>
      <c r="M6" s="33">
        <v>100.7</v>
      </c>
      <c r="N6" s="33">
        <v>4794</v>
      </c>
      <c r="O6" s="34"/>
      <c r="P6" s="34">
        <v>28.74</v>
      </c>
      <c r="Q6" s="34">
        <v>4794</v>
      </c>
      <c r="R6" s="63">
        <f t="shared" si="3"/>
        <v>4865.96</v>
      </c>
      <c r="S6" s="64">
        <v>4765</v>
      </c>
      <c r="T6" s="63"/>
      <c r="U6" s="63"/>
      <c r="V6" s="63">
        <f t="shared" si="0"/>
        <v>100.96</v>
      </c>
      <c r="W6" s="63">
        <f t="shared" si="1"/>
        <v>0</v>
      </c>
      <c r="X6" s="65">
        <v>0.5</v>
      </c>
      <c r="Y6" s="18">
        <f t="shared" si="2"/>
        <v>5000</v>
      </c>
      <c r="Z6" s="18" t="s">
        <v>31</v>
      </c>
      <c r="AA6" s="81">
        <v>43900</v>
      </c>
      <c r="AB6" s="8" t="s">
        <v>32</v>
      </c>
    </row>
    <row r="7" ht="18" customHeight="1" spans="2:28">
      <c r="B7" s="14" t="s">
        <v>83</v>
      </c>
      <c r="C7" s="15">
        <v>352817377</v>
      </c>
      <c r="D7" s="15" t="s">
        <v>84</v>
      </c>
      <c r="E7" s="15">
        <v>16741725720</v>
      </c>
      <c r="F7" s="15" t="s">
        <v>27</v>
      </c>
      <c r="G7" s="15">
        <v>1000</v>
      </c>
      <c r="H7" s="15">
        <v>19172865290</v>
      </c>
      <c r="I7" s="15" t="s">
        <v>28</v>
      </c>
      <c r="J7" s="31" t="s">
        <v>29</v>
      </c>
      <c r="K7" s="32" t="s">
        <v>30</v>
      </c>
      <c r="L7" s="14" t="s">
        <v>83</v>
      </c>
      <c r="M7" s="33">
        <v>100.72</v>
      </c>
      <c r="N7" s="33">
        <v>4999</v>
      </c>
      <c r="O7" s="34"/>
      <c r="P7" s="34">
        <v>29.99</v>
      </c>
      <c r="Q7" s="34">
        <v>4999</v>
      </c>
      <c r="R7" s="63">
        <f t="shared" si="3"/>
        <v>5069.73</v>
      </c>
      <c r="S7" s="64">
        <v>4969</v>
      </c>
      <c r="T7" s="63"/>
      <c r="U7" s="63"/>
      <c r="V7" s="63">
        <f t="shared" si="0"/>
        <v>100.73</v>
      </c>
      <c r="W7" s="63">
        <f t="shared" si="1"/>
        <v>0</v>
      </c>
      <c r="X7" s="65">
        <v>0.5</v>
      </c>
      <c r="Y7" s="18">
        <f t="shared" si="2"/>
        <v>5000</v>
      </c>
      <c r="Z7" s="18" t="s">
        <v>31</v>
      </c>
      <c r="AA7" s="81">
        <v>43900</v>
      </c>
      <c r="AB7" s="8" t="s">
        <v>32</v>
      </c>
    </row>
    <row r="8" ht="18" customHeight="1" spans="2:28">
      <c r="B8" s="14" t="s">
        <v>85</v>
      </c>
      <c r="C8" s="15">
        <v>177622395</v>
      </c>
      <c r="D8" s="15" t="s">
        <v>86</v>
      </c>
      <c r="E8" s="15">
        <v>16741725722</v>
      </c>
      <c r="F8" s="15" t="s">
        <v>27</v>
      </c>
      <c r="G8" s="15">
        <v>1000</v>
      </c>
      <c r="H8" s="15">
        <v>19172865290</v>
      </c>
      <c r="I8" s="392" t="s">
        <v>28</v>
      </c>
      <c r="J8" s="393" t="s">
        <v>29</v>
      </c>
      <c r="K8" s="394" t="s">
        <v>30</v>
      </c>
      <c r="L8" s="395" t="s">
        <v>85</v>
      </c>
      <c r="M8" s="396">
        <v>100.2</v>
      </c>
      <c r="N8" s="396">
        <v>4994</v>
      </c>
      <c r="O8" s="397"/>
      <c r="P8" s="397">
        <v>29.94</v>
      </c>
      <c r="Q8" s="397">
        <v>4994</v>
      </c>
      <c r="R8" s="398">
        <f t="shared" si="3"/>
        <v>5064.26</v>
      </c>
      <c r="S8" s="399">
        <v>0</v>
      </c>
      <c r="T8" s="398"/>
      <c r="U8" s="398"/>
      <c r="V8" s="398">
        <f t="shared" si="0"/>
        <v>5064.26</v>
      </c>
      <c r="W8" s="398">
        <f t="shared" si="1"/>
        <v>0</v>
      </c>
      <c r="X8" s="400">
        <v>0.5</v>
      </c>
      <c r="Y8" s="401" t="str">
        <f t="shared" si="2"/>
        <v/>
      </c>
      <c r="Z8" s="401" t="s">
        <v>31</v>
      </c>
      <c r="AA8" s="402">
        <v>43900</v>
      </c>
      <c r="AB8" s="8" t="s">
        <v>1905</v>
      </c>
    </row>
    <row r="9" ht="18" customHeight="1" spans="2:28">
      <c r="B9" s="14" t="s">
        <v>91</v>
      </c>
      <c r="C9" s="15">
        <v>541871459</v>
      </c>
      <c r="D9" s="15" t="s">
        <v>92</v>
      </c>
      <c r="E9" s="15">
        <v>16741725730</v>
      </c>
      <c r="F9" s="15" t="s">
        <v>27</v>
      </c>
      <c r="G9" s="15">
        <v>1000</v>
      </c>
      <c r="H9" s="15">
        <v>19172865290</v>
      </c>
      <c r="I9" s="15" t="s">
        <v>28</v>
      </c>
      <c r="J9" s="31" t="s">
        <v>29</v>
      </c>
      <c r="K9" s="32" t="s">
        <v>30</v>
      </c>
      <c r="L9" s="14" t="s">
        <v>91</v>
      </c>
      <c r="M9" s="33">
        <v>100.35</v>
      </c>
      <c r="N9" s="33">
        <v>4996</v>
      </c>
      <c r="O9" s="34"/>
      <c r="P9" s="34">
        <v>29.96</v>
      </c>
      <c r="Q9" s="34">
        <v>4996</v>
      </c>
      <c r="R9" s="63">
        <f t="shared" si="3"/>
        <v>5066.39</v>
      </c>
      <c r="S9" s="64">
        <v>4966</v>
      </c>
      <c r="T9" s="63"/>
      <c r="U9" s="63"/>
      <c r="V9" s="63">
        <f t="shared" si="0"/>
        <v>100.39</v>
      </c>
      <c r="W9" s="63">
        <f t="shared" si="1"/>
        <v>0</v>
      </c>
      <c r="X9" s="65">
        <v>0.5</v>
      </c>
      <c r="Y9" s="18">
        <f t="shared" si="2"/>
        <v>5000</v>
      </c>
      <c r="Z9" s="18" t="s">
        <v>31</v>
      </c>
      <c r="AA9" s="81">
        <v>43900</v>
      </c>
      <c r="AB9" s="8" t="s">
        <v>32</v>
      </c>
    </row>
    <row r="10" ht="18" customHeight="1" spans="2:28">
      <c r="B10" s="14" t="s">
        <v>93</v>
      </c>
      <c r="C10" s="15">
        <v>202777764</v>
      </c>
      <c r="D10" s="15" t="s">
        <v>94</v>
      </c>
      <c r="E10" s="15">
        <v>16741725731</v>
      </c>
      <c r="F10" s="15" t="s">
        <v>27</v>
      </c>
      <c r="G10" s="15">
        <v>1000</v>
      </c>
      <c r="H10" s="15">
        <v>19172865290</v>
      </c>
      <c r="I10" s="15" t="s">
        <v>28</v>
      </c>
      <c r="J10" s="31" t="s">
        <v>29</v>
      </c>
      <c r="K10" s="32" t="s">
        <v>30</v>
      </c>
      <c r="L10" s="14" t="s">
        <v>93</v>
      </c>
      <c r="M10" s="33">
        <v>100.53</v>
      </c>
      <c r="N10" s="33">
        <v>4999</v>
      </c>
      <c r="O10" s="34"/>
      <c r="P10" s="34">
        <v>29.99</v>
      </c>
      <c r="Q10" s="34">
        <v>4999</v>
      </c>
      <c r="R10" s="63">
        <f t="shared" si="3"/>
        <v>5069.54</v>
      </c>
      <c r="S10" s="64">
        <v>4969</v>
      </c>
      <c r="T10" s="63"/>
      <c r="U10" s="63"/>
      <c r="V10" s="63">
        <f t="shared" si="0"/>
        <v>100.54</v>
      </c>
      <c r="W10" s="63">
        <f t="shared" si="1"/>
        <v>0</v>
      </c>
      <c r="X10" s="65">
        <v>0.5</v>
      </c>
      <c r="Y10" s="18">
        <f t="shared" si="2"/>
        <v>5000</v>
      </c>
      <c r="Z10" s="18" t="s">
        <v>31</v>
      </c>
      <c r="AA10" s="81">
        <v>43900</v>
      </c>
      <c r="AB10" s="8" t="s">
        <v>32</v>
      </c>
    </row>
    <row r="11" ht="18" customHeight="1" spans="2:28">
      <c r="B11" s="14" t="s">
        <v>113</v>
      </c>
      <c r="C11" s="15">
        <v>556893472</v>
      </c>
      <c r="D11" s="15" t="s">
        <v>114</v>
      </c>
      <c r="E11" s="15">
        <v>13069608134</v>
      </c>
      <c r="F11" s="15" t="s">
        <v>107</v>
      </c>
      <c r="G11" s="15">
        <v>1000</v>
      </c>
      <c r="H11" s="15">
        <v>18016045481</v>
      </c>
      <c r="I11" s="15" t="s">
        <v>108</v>
      </c>
      <c r="J11" s="31" t="s">
        <v>109</v>
      </c>
      <c r="K11" s="32" t="s">
        <v>110</v>
      </c>
      <c r="L11" s="14" t="s">
        <v>113</v>
      </c>
      <c r="M11" s="33">
        <v>100.95</v>
      </c>
      <c r="N11" s="33">
        <v>4999</v>
      </c>
      <c r="O11" s="34"/>
      <c r="P11" s="34">
        <v>29.99</v>
      </c>
      <c r="Q11" s="34">
        <v>4999</v>
      </c>
      <c r="R11" s="63">
        <f t="shared" si="3"/>
        <v>5069.96</v>
      </c>
      <c r="S11" s="64">
        <v>4969</v>
      </c>
      <c r="T11" s="63"/>
      <c r="U11" s="63"/>
      <c r="V11" s="63">
        <f t="shared" si="0"/>
        <v>100.96</v>
      </c>
      <c r="W11" s="63">
        <f t="shared" si="1"/>
        <v>0</v>
      </c>
      <c r="X11" s="65">
        <v>100</v>
      </c>
      <c r="Y11" s="18">
        <f t="shared" si="2"/>
        <v>9000</v>
      </c>
      <c r="Z11" s="18"/>
      <c r="AA11" s="81"/>
      <c r="AB11" s="8"/>
    </row>
    <row r="12" ht="18" customHeight="1" spans="2:28">
      <c r="B12" s="14" t="s">
        <v>121</v>
      </c>
      <c r="C12" s="15">
        <v>626386746</v>
      </c>
      <c r="D12" s="15" t="s">
        <v>122</v>
      </c>
      <c r="E12" s="15">
        <v>13069614223</v>
      </c>
      <c r="F12" s="15" t="s">
        <v>107</v>
      </c>
      <c r="G12" s="15">
        <v>1000</v>
      </c>
      <c r="H12" s="15">
        <v>18016045481</v>
      </c>
      <c r="I12" s="15" t="s">
        <v>108</v>
      </c>
      <c r="J12" s="31" t="s">
        <v>109</v>
      </c>
      <c r="K12" s="32" t="s">
        <v>110</v>
      </c>
      <c r="L12" s="14" t="s">
        <v>121</v>
      </c>
      <c r="M12" s="33">
        <v>100.31</v>
      </c>
      <c r="N12" s="33">
        <v>4694</v>
      </c>
      <c r="O12" s="34"/>
      <c r="P12" s="34">
        <v>28.14</v>
      </c>
      <c r="Q12" s="34">
        <v>4694</v>
      </c>
      <c r="R12" s="63">
        <f t="shared" si="3"/>
        <v>4766.17</v>
      </c>
      <c r="S12" s="64">
        <v>4666</v>
      </c>
      <c r="T12" s="63"/>
      <c r="U12" s="63"/>
      <c r="V12" s="63">
        <f t="shared" si="0"/>
        <v>100.17</v>
      </c>
      <c r="W12" s="63">
        <f t="shared" si="1"/>
        <v>0</v>
      </c>
      <c r="X12" s="65">
        <v>100</v>
      </c>
      <c r="Y12" s="18">
        <f t="shared" si="2"/>
        <v>9000</v>
      </c>
      <c r="Z12" s="18"/>
      <c r="AA12" s="81"/>
      <c r="AB12" s="8"/>
    </row>
    <row r="13" ht="18" customHeight="1" spans="2:28">
      <c r="B13" s="14" t="s">
        <v>123</v>
      </c>
      <c r="C13" s="15">
        <v>327249569</v>
      </c>
      <c r="D13" s="15" t="s">
        <v>124</v>
      </c>
      <c r="E13" s="15">
        <v>13069614754</v>
      </c>
      <c r="F13" s="15" t="s">
        <v>107</v>
      </c>
      <c r="G13" s="15">
        <v>1000</v>
      </c>
      <c r="H13" s="15">
        <v>18016045481</v>
      </c>
      <c r="I13" s="15" t="s">
        <v>108</v>
      </c>
      <c r="J13" s="31" t="s">
        <v>109</v>
      </c>
      <c r="K13" s="32" t="s">
        <v>110</v>
      </c>
      <c r="L13" s="14" t="s">
        <v>123</v>
      </c>
      <c r="M13" s="33">
        <v>100.34</v>
      </c>
      <c r="N13" s="33">
        <v>4895</v>
      </c>
      <c r="O13" s="34"/>
      <c r="P13" s="34">
        <v>29.35</v>
      </c>
      <c r="Q13" s="34">
        <v>4895</v>
      </c>
      <c r="R13" s="63">
        <f t="shared" si="3"/>
        <v>4965.99</v>
      </c>
      <c r="S13" s="64">
        <v>4865</v>
      </c>
      <c r="T13" s="63"/>
      <c r="U13" s="63"/>
      <c r="V13" s="63">
        <f t="shared" si="0"/>
        <v>100.99</v>
      </c>
      <c r="W13" s="63">
        <f t="shared" si="1"/>
        <v>0</v>
      </c>
      <c r="X13" s="65">
        <v>100</v>
      </c>
      <c r="Y13" s="18">
        <f t="shared" si="2"/>
        <v>9000</v>
      </c>
      <c r="Z13" s="18"/>
      <c r="AA13" s="81"/>
      <c r="AB13" s="8"/>
    </row>
    <row r="14" s="1" customFormat="1" ht="18" customHeight="1" spans="2:28">
      <c r="B14" s="16" t="s">
        <v>125</v>
      </c>
      <c r="C14" s="17">
        <v>922911814</v>
      </c>
      <c r="D14" s="17" t="s">
        <v>126</v>
      </c>
      <c r="E14" s="17">
        <v>13069618974</v>
      </c>
      <c r="F14" s="17" t="s">
        <v>107</v>
      </c>
      <c r="G14" s="15">
        <v>1000</v>
      </c>
      <c r="H14" s="17">
        <v>18016045481</v>
      </c>
      <c r="I14" s="17" t="s">
        <v>108</v>
      </c>
      <c r="J14" s="35" t="s">
        <v>109</v>
      </c>
      <c r="K14" s="17" t="s">
        <v>110</v>
      </c>
      <c r="L14" s="16" t="s">
        <v>125</v>
      </c>
      <c r="M14" s="33">
        <v>100.12</v>
      </c>
      <c r="N14" s="33">
        <v>4595</v>
      </c>
      <c r="O14" s="34"/>
      <c r="P14" s="34">
        <v>27.55</v>
      </c>
      <c r="Q14" s="34">
        <v>4595</v>
      </c>
      <c r="R14" s="63">
        <f t="shared" si="3"/>
        <v>4667.57</v>
      </c>
      <c r="S14" s="64">
        <v>4567</v>
      </c>
      <c r="T14" s="63"/>
      <c r="U14" s="63"/>
      <c r="V14" s="63">
        <f t="shared" si="0"/>
        <v>100.57</v>
      </c>
      <c r="W14" s="63">
        <f t="shared" si="1"/>
        <v>0</v>
      </c>
      <c r="X14" s="66">
        <v>100</v>
      </c>
      <c r="Y14" s="18">
        <f t="shared" si="2"/>
        <v>9000</v>
      </c>
      <c r="Z14" s="18"/>
      <c r="AA14" s="81"/>
      <c r="AB14" s="82"/>
    </row>
    <row r="15" s="1" customFormat="1" ht="18" customHeight="1" spans="2:28">
      <c r="B15" s="16" t="s">
        <v>127</v>
      </c>
      <c r="C15" s="17">
        <v>938634629</v>
      </c>
      <c r="D15" s="17" t="s">
        <v>128</v>
      </c>
      <c r="E15" s="17">
        <v>13069617734</v>
      </c>
      <c r="F15" s="17" t="s">
        <v>107</v>
      </c>
      <c r="G15" s="15">
        <v>1000</v>
      </c>
      <c r="H15" s="17">
        <v>18016045481</v>
      </c>
      <c r="I15" s="17" t="s">
        <v>108</v>
      </c>
      <c r="J15" s="35" t="s">
        <v>109</v>
      </c>
      <c r="K15" s="17" t="s">
        <v>110</v>
      </c>
      <c r="L15" s="16" t="s">
        <v>127</v>
      </c>
      <c r="M15" s="33">
        <v>100.14</v>
      </c>
      <c r="N15" s="33">
        <v>4999</v>
      </c>
      <c r="O15" s="34"/>
      <c r="P15" s="34">
        <v>29.99</v>
      </c>
      <c r="Q15" s="34">
        <v>4999</v>
      </c>
      <c r="R15" s="63">
        <f t="shared" si="3"/>
        <v>5069.15</v>
      </c>
      <c r="S15" s="64">
        <v>4969</v>
      </c>
      <c r="T15" s="63"/>
      <c r="U15" s="63"/>
      <c r="V15" s="63">
        <f t="shared" si="0"/>
        <v>100.15</v>
      </c>
      <c r="W15" s="63">
        <f t="shared" si="1"/>
        <v>0</v>
      </c>
      <c r="X15" s="66">
        <v>100</v>
      </c>
      <c r="Y15" s="18">
        <f t="shared" si="2"/>
        <v>9000</v>
      </c>
      <c r="Z15" s="18"/>
      <c r="AA15" s="81"/>
      <c r="AB15" s="82"/>
    </row>
    <row r="16" s="1" customFormat="1" ht="18" customHeight="1" spans="2:28">
      <c r="B16" s="16" t="s">
        <v>132</v>
      </c>
      <c r="C16" s="17">
        <v>413312455</v>
      </c>
      <c r="D16" s="17" t="s">
        <v>133</v>
      </c>
      <c r="E16" s="17">
        <v>13069625467</v>
      </c>
      <c r="F16" s="17" t="s">
        <v>107</v>
      </c>
      <c r="G16" s="15">
        <v>1000</v>
      </c>
      <c r="H16" s="17">
        <v>18016045481</v>
      </c>
      <c r="I16" s="17" t="s">
        <v>108</v>
      </c>
      <c r="J16" s="35" t="s">
        <v>109</v>
      </c>
      <c r="K16" s="17" t="s">
        <v>131</v>
      </c>
      <c r="L16" s="16" t="s">
        <v>132</v>
      </c>
      <c r="M16" s="33">
        <v>100.11</v>
      </c>
      <c r="N16" s="33">
        <v>4894</v>
      </c>
      <c r="O16" s="34"/>
      <c r="P16" s="34">
        <v>29.34</v>
      </c>
      <c r="Q16" s="34">
        <v>4894</v>
      </c>
      <c r="R16" s="63">
        <f t="shared" si="3"/>
        <v>4964.77</v>
      </c>
      <c r="S16" s="64">
        <v>4864</v>
      </c>
      <c r="T16" s="63"/>
      <c r="U16" s="63"/>
      <c r="V16" s="63">
        <f t="shared" si="0"/>
        <v>100.77</v>
      </c>
      <c r="W16" s="63">
        <f t="shared" si="1"/>
        <v>0</v>
      </c>
      <c r="X16" s="66">
        <v>100</v>
      </c>
      <c r="Y16" s="18">
        <f t="shared" si="2"/>
        <v>9000</v>
      </c>
      <c r="Z16" s="18"/>
      <c r="AA16" s="81"/>
      <c r="AB16" s="82"/>
    </row>
    <row r="17" s="1" customFormat="1" ht="18" customHeight="1" spans="2:28">
      <c r="B17" s="16" t="s">
        <v>142</v>
      </c>
      <c r="C17" s="17">
        <v>269957206</v>
      </c>
      <c r="D17" s="17" t="s">
        <v>143</v>
      </c>
      <c r="E17" s="17">
        <v>13069644263</v>
      </c>
      <c r="F17" s="17" t="s">
        <v>107</v>
      </c>
      <c r="G17" s="15">
        <v>1000</v>
      </c>
      <c r="H17" s="17">
        <v>18016045481</v>
      </c>
      <c r="I17" s="17" t="s">
        <v>108</v>
      </c>
      <c r="J17" s="35" t="s">
        <v>109</v>
      </c>
      <c r="K17" s="17" t="s">
        <v>131</v>
      </c>
      <c r="L17" s="16" t="s">
        <v>142</v>
      </c>
      <c r="M17" s="33">
        <v>100.1</v>
      </c>
      <c r="N17" s="33">
        <v>4593</v>
      </c>
      <c r="O17" s="34"/>
      <c r="P17" s="34">
        <v>27.53</v>
      </c>
      <c r="Q17" s="34">
        <v>4593</v>
      </c>
      <c r="R17" s="63">
        <f t="shared" si="3"/>
        <v>4665.57</v>
      </c>
      <c r="S17" s="64">
        <v>4565</v>
      </c>
      <c r="T17" s="63"/>
      <c r="U17" s="63"/>
      <c r="V17" s="63">
        <f t="shared" si="0"/>
        <v>100.57</v>
      </c>
      <c r="W17" s="63">
        <f t="shared" si="1"/>
        <v>0</v>
      </c>
      <c r="X17" s="66">
        <v>100</v>
      </c>
      <c r="Y17" s="18">
        <f t="shared" si="2"/>
        <v>9000</v>
      </c>
      <c r="Z17" s="18"/>
      <c r="AA17" s="81"/>
      <c r="AB17" s="82"/>
    </row>
    <row r="18" s="1" customFormat="1" ht="18" customHeight="1" spans="2:28">
      <c r="B18" s="16" t="s">
        <v>144</v>
      </c>
      <c r="C18" s="17">
        <v>166814022</v>
      </c>
      <c r="D18" s="17" t="s">
        <v>145</v>
      </c>
      <c r="E18" s="17">
        <v>13069644689</v>
      </c>
      <c r="F18" s="17" t="s">
        <v>107</v>
      </c>
      <c r="G18" s="15">
        <v>1000</v>
      </c>
      <c r="H18" s="17">
        <v>18016045481</v>
      </c>
      <c r="I18" s="17" t="s">
        <v>108</v>
      </c>
      <c r="J18" s="35" t="s">
        <v>109</v>
      </c>
      <c r="K18" s="17" t="s">
        <v>131</v>
      </c>
      <c r="L18" s="16" t="s">
        <v>144</v>
      </c>
      <c r="M18" s="33">
        <v>100.58</v>
      </c>
      <c r="N18" s="33">
        <v>4999</v>
      </c>
      <c r="O18" s="34"/>
      <c r="P18" s="34">
        <v>29.99</v>
      </c>
      <c r="Q18" s="34">
        <v>4999</v>
      </c>
      <c r="R18" s="63">
        <f t="shared" si="3"/>
        <v>5069.59</v>
      </c>
      <c r="S18" s="64">
        <v>4969</v>
      </c>
      <c r="T18" s="63"/>
      <c r="U18" s="63"/>
      <c r="V18" s="63">
        <f t="shared" si="0"/>
        <v>100.59</v>
      </c>
      <c r="W18" s="63">
        <f t="shared" si="1"/>
        <v>0</v>
      </c>
      <c r="X18" s="66">
        <v>100</v>
      </c>
      <c r="Y18" s="18">
        <f t="shared" si="2"/>
        <v>9000</v>
      </c>
      <c r="Z18" s="18"/>
      <c r="AA18" s="81"/>
      <c r="AB18" s="82"/>
    </row>
    <row r="19" s="1" customFormat="1" ht="18" customHeight="1" spans="2:28">
      <c r="B19" s="16" t="s">
        <v>178</v>
      </c>
      <c r="C19" s="17">
        <v>742647188</v>
      </c>
      <c r="D19" s="17" t="s">
        <v>179</v>
      </c>
      <c r="E19" s="17">
        <v>17179870040</v>
      </c>
      <c r="F19" s="17" t="s">
        <v>152</v>
      </c>
      <c r="G19" s="15">
        <v>1000</v>
      </c>
      <c r="H19" s="17" t="s">
        <v>168</v>
      </c>
      <c r="I19" s="17" t="s">
        <v>169</v>
      </c>
      <c r="J19" s="36" t="s">
        <v>170</v>
      </c>
      <c r="K19" s="17" t="s">
        <v>171</v>
      </c>
      <c r="L19" s="16" t="s">
        <v>178</v>
      </c>
      <c r="M19" s="33">
        <v>100.12</v>
      </c>
      <c r="N19" s="33">
        <v>4999</v>
      </c>
      <c r="O19" s="34"/>
      <c r="P19" s="34">
        <v>29.99</v>
      </c>
      <c r="Q19" s="34">
        <v>4999</v>
      </c>
      <c r="R19" s="63">
        <f t="shared" si="3"/>
        <v>5069.13</v>
      </c>
      <c r="S19" s="64">
        <v>4969</v>
      </c>
      <c r="T19" s="63"/>
      <c r="U19" s="63"/>
      <c r="V19" s="63">
        <f t="shared" si="0"/>
        <v>100.13</v>
      </c>
      <c r="W19" s="63">
        <f t="shared" si="1"/>
        <v>0</v>
      </c>
      <c r="X19" s="66">
        <v>100</v>
      </c>
      <c r="Y19" s="18">
        <f t="shared" si="2"/>
        <v>9000</v>
      </c>
      <c r="Z19" s="18" t="s">
        <v>31</v>
      </c>
      <c r="AA19" s="81">
        <v>43920</v>
      </c>
      <c r="AB19" s="82"/>
    </row>
    <row r="20" s="1" customFormat="1" ht="18" customHeight="1" spans="2:28">
      <c r="B20" s="16" t="s">
        <v>182</v>
      </c>
      <c r="C20" s="17">
        <v>451661056</v>
      </c>
      <c r="D20" s="17" t="s">
        <v>183</v>
      </c>
      <c r="E20" s="17">
        <v>17179870042</v>
      </c>
      <c r="F20" s="17" t="s">
        <v>152</v>
      </c>
      <c r="G20" s="15">
        <v>1000</v>
      </c>
      <c r="H20" s="17" t="s">
        <v>168</v>
      </c>
      <c r="I20" s="17" t="s">
        <v>169</v>
      </c>
      <c r="J20" s="36" t="s">
        <v>170</v>
      </c>
      <c r="K20" s="17" t="s">
        <v>171</v>
      </c>
      <c r="L20" s="16" t="s">
        <v>182</v>
      </c>
      <c r="M20" s="33">
        <v>100.15</v>
      </c>
      <c r="N20" s="33">
        <v>4994</v>
      </c>
      <c r="O20" s="34"/>
      <c r="P20" s="34">
        <v>29.94</v>
      </c>
      <c r="Q20" s="34">
        <v>4994</v>
      </c>
      <c r="R20" s="63">
        <f t="shared" si="3"/>
        <v>5064.21</v>
      </c>
      <c r="S20" s="64">
        <v>4964</v>
      </c>
      <c r="T20" s="63"/>
      <c r="U20" s="63"/>
      <c r="V20" s="63">
        <f t="shared" si="0"/>
        <v>100.21</v>
      </c>
      <c r="W20" s="63">
        <f t="shared" si="1"/>
        <v>0</v>
      </c>
      <c r="X20" s="66">
        <v>100</v>
      </c>
      <c r="Y20" s="18">
        <f t="shared" si="2"/>
        <v>9000</v>
      </c>
      <c r="Z20" s="18" t="s">
        <v>31</v>
      </c>
      <c r="AA20" s="81">
        <v>43920</v>
      </c>
      <c r="AB20" s="82"/>
    </row>
    <row r="21" s="1" customFormat="1" ht="18" customHeight="1" spans="2:28">
      <c r="B21" s="16" t="s">
        <v>186</v>
      </c>
      <c r="C21" s="18">
        <v>780184033</v>
      </c>
      <c r="D21" s="18" t="s">
        <v>187</v>
      </c>
      <c r="E21" s="18">
        <v>17179870044</v>
      </c>
      <c r="F21" s="18" t="s">
        <v>152</v>
      </c>
      <c r="G21" s="15">
        <v>1000</v>
      </c>
      <c r="H21" s="18" t="s">
        <v>168</v>
      </c>
      <c r="I21" s="17" t="s">
        <v>169</v>
      </c>
      <c r="J21" s="36" t="s">
        <v>170</v>
      </c>
      <c r="K21" s="17" t="s">
        <v>171</v>
      </c>
      <c r="L21" s="37" t="s">
        <v>186</v>
      </c>
      <c r="M21" s="33">
        <v>100.33</v>
      </c>
      <c r="N21" s="33">
        <v>3494</v>
      </c>
      <c r="O21" s="34"/>
      <c r="P21" s="34">
        <v>20.94</v>
      </c>
      <c r="Q21" s="34">
        <v>3494</v>
      </c>
      <c r="R21" s="63">
        <f t="shared" si="3"/>
        <v>3573.39</v>
      </c>
      <c r="S21" s="64">
        <v>3473</v>
      </c>
      <c r="T21" s="63"/>
      <c r="U21" s="63"/>
      <c r="V21" s="63">
        <f t="shared" si="0"/>
        <v>100.39</v>
      </c>
      <c r="W21" s="63">
        <f t="shared" si="1"/>
        <v>0</v>
      </c>
      <c r="X21" s="66">
        <v>100</v>
      </c>
      <c r="Y21" s="18">
        <f t="shared" si="2"/>
        <v>9000</v>
      </c>
      <c r="Z21" s="18" t="s">
        <v>31</v>
      </c>
      <c r="AA21" s="81">
        <v>43920</v>
      </c>
      <c r="AB21" s="82"/>
    </row>
    <row r="22" s="1" customFormat="1" ht="18" customHeight="1" spans="2:28">
      <c r="B22" s="16" t="s">
        <v>203</v>
      </c>
      <c r="C22" s="19">
        <v>475435983</v>
      </c>
      <c r="D22" s="18" t="s">
        <v>204</v>
      </c>
      <c r="E22" s="18">
        <v>17179870204</v>
      </c>
      <c r="F22" s="18" t="s">
        <v>152</v>
      </c>
      <c r="G22" s="15">
        <v>1000</v>
      </c>
      <c r="H22" s="18" t="s">
        <v>168</v>
      </c>
      <c r="I22" s="17" t="s">
        <v>169</v>
      </c>
      <c r="J22" s="36" t="s">
        <v>170</v>
      </c>
      <c r="K22" s="17" t="s">
        <v>192</v>
      </c>
      <c r="L22" s="37" t="s">
        <v>203</v>
      </c>
      <c r="M22" s="33">
        <v>100.18</v>
      </c>
      <c r="N22" s="33">
        <v>4999</v>
      </c>
      <c r="O22" s="34"/>
      <c r="P22" s="34">
        <v>29.99</v>
      </c>
      <c r="Q22" s="34">
        <v>4999</v>
      </c>
      <c r="R22" s="63">
        <f t="shared" si="3"/>
        <v>5069.19</v>
      </c>
      <c r="S22" s="64">
        <v>4969</v>
      </c>
      <c r="T22" s="63"/>
      <c r="U22" s="63"/>
      <c r="V22" s="63">
        <f t="shared" si="0"/>
        <v>100.19</v>
      </c>
      <c r="W22" s="63">
        <f t="shared" si="1"/>
        <v>0</v>
      </c>
      <c r="X22" s="66">
        <v>100</v>
      </c>
      <c r="Y22" s="18">
        <f t="shared" si="2"/>
        <v>9000</v>
      </c>
      <c r="Z22" s="18" t="s">
        <v>31</v>
      </c>
      <c r="AA22" s="81">
        <v>43920</v>
      </c>
      <c r="AB22" s="82"/>
    </row>
    <row r="23" ht="18" customHeight="1" spans="2:28">
      <c r="B23" s="20" t="s">
        <v>1699</v>
      </c>
      <c r="C23" s="18">
        <v>655443631</v>
      </c>
      <c r="D23" s="18" t="s">
        <v>1700</v>
      </c>
      <c r="E23" s="18">
        <v>17179870342</v>
      </c>
      <c r="F23" s="18" t="s">
        <v>152</v>
      </c>
      <c r="G23" s="18">
        <v>1000</v>
      </c>
      <c r="H23" s="17" t="s">
        <v>1694</v>
      </c>
      <c r="I23" s="17" t="s">
        <v>1695</v>
      </c>
      <c r="J23" s="38" t="s">
        <v>103</v>
      </c>
      <c r="K23" s="17" t="s">
        <v>1696</v>
      </c>
      <c r="L23" s="39" t="s">
        <v>1699</v>
      </c>
      <c r="M23" s="40">
        <v>100.01</v>
      </c>
      <c r="N23" s="33">
        <v>4994</v>
      </c>
      <c r="O23" s="34"/>
      <c r="P23" s="34">
        <v>29.94</v>
      </c>
      <c r="Q23" s="34">
        <v>4994</v>
      </c>
      <c r="R23" s="63">
        <f t="shared" si="3"/>
        <v>5064.07</v>
      </c>
      <c r="S23" s="64">
        <v>4964</v>
      </c>
      <c r="T23" s="63"/>
      <c r="U23" s="63"/>
      <c r="V23" s="63">
        <f t="shared" si="0"/>
        <v>100.07</v>
      </c>
      <c r="W23" s="63">
        <f t="shared" si="1"/>
        <v>0</v>
      </c>
      <c r="X23" s="66">
        <v>100</v>
      </c>
      <c r="Y23" s="18">
        <f t="shared" si="2"/>
        <v>9000</v>
      </c>
      <c r="Z23" s="18" t="s">
        <v>31</v>
      </c>
      <c r="AA23" s="81">
        <v>43920</v>
      </c>
      <c r="AB23" s="8"/>
    </row>
    <row r="24" ht="18" customHeight="1" spans="2:28">
      <c r="B24" s="20" t="s">
        <v>1709</v>
      </c>
      <c r="C24" s="18">
        <v>472500571</v>
      </c>
      <c r="D24" s="18" t="s">
        <v>1710</v>
      </c>
      <c r="E24" s="18">
        <v>17179870410</v>
      </c>
      <c r="F24" s="18" t="s">
        <v>152</v>
      </c>
      <c r="G24" s="18">
        <v>1000</v>
      </c>
      <c r="H24" s="17" t="s">
        <v>1694</v>
      </c>
      <c r="I24" s="17" t="s">
        <v>1695</v>
      </c>
      <c r="J24" s="38" t="s">
        <v>103</v>
      </c>
      <c r="K24" s="17" t="s">
        <v>1696</v>
      </c>
      <c r="L24" s="39" t="s">
        <v>1709</v>
      </c>
      <c r="M24" s="40">
        <v>100.19</v>
      </c>
      <c r="N24" s="33">
        <v>3996</v>
      </c>
      <c r="O24" s="34"/>
      <c r="P24" s="34">
        <v>23.96</v>
      </c>
      <c r="Q24" s="34">
        <v>3996</v>
      </c>
      <c r="R24" s="63">
        <f t="shared" si="3"/>
        <v>4072.23</v>
      </c>
      <c r="S24" s="64">
        <v>3972</v>
      </c>
      <c r="T24" s="63"/>
      <c r="U24" s="63"/>
      <c r="V24" s="63">
        <f t="shared" si="0"/>
        <v>100.23</v>
      </c>
      <c r="W24" s="63">
        <f t="shared" si="1"/>
        <v>0</v>
      </c>
      <c r="X24" s="66">
        <v>100</v>
      </c>
      <c r="Y24" s="18">
        <f t="shared" si="2"/>
        <v>9000</v>
      </c>
      <c r="Z24" s="18" t="s">
        <v>31</v>
      </c>
      <c r="AA24" s="81">
        <v>43920</v>
      </c>
      <c r="AB24" s="8"/>
    </row>
    <row r="25" ht="18" customHeight="1" spans="2:28">
      <c r="B25" s="20" t="s">
        <v>1724</v>
      </c>
      <c r="C25" s="18">
        <v>722346868</v>
      </c>
      <c r="D25" s="18" t="s">
        <v>1725</v>
      </c>
      <c r="E25" s="18">
        <v>17179870294</v>
      </c>
      <c r="F25" s="18" t="s">
        <v>152</v>
      </c>
      <c r="G25" s="18">
        <v>1000</v>
      </c>
      <c r="H25" s="17" t="s">
        <v>1694</v>
      </c>
      <c r="I25" s="17" t="s">
        <v>1695</v>
      </c>
      <c r="J25" s="38" t="s">
        <v>103</v>
      </c>
      <c r="K25" s="17" t="s">
        <v>1719</v>
      </c>
      <c r="L25" s="39" t="s">
        <v>1724</v>
      </c>
      <c r="M25" s="40">
        <v>100.62</v>
      </c>
      <c r="N25" s="33">
        <v>4994</v>
      </c>
      <c r="O25" s="34"/>
      <c r="P25" s="34">
        <v>29.94</v>
      </c>
      <c r="Q25" s="34">
        <v>4994</v>
      </c>
      <c r="R25" s="63">
        <f t="shared" si="3"/>
        <v>5064.68</v>
      </c>
      <c r="S25" s="64">
        <v>4964</v>
      </c>
      <c r="T25" s="63"/>
      <c r="U25" s="63"/>
      <c r="V25" s="63">
        <f t="shared" si="0"/>
        <v>100.68</v>
      </c>
      <c r="W25" s="63">
        <f t="shared" si="1"/>
        <v>0</v>
      </c>
      <c r="X25" s="66">
        <v>100</v>
      </c>
      <c r="Y25" s="18">
        <f t="shared" si="2"/>
        <v>9000</v>
      </c>
      <c r="Z25" s="18" t="s">
        <v>31</v>
      </c>
      <c r="AA25" s="81">
        <v>43920</v>
      </c>
      <c r="AB25" s="8"/>
    </row>
    <row r="26" ht="18" customHeight="1" spans="2:28">
      <c r="B26" s="20" t="s">
        <v>1726</v>
      </c>
      <c r="C26" s="18">
        <v>493082268</v>
      </c>
      <c r="D26" s="18" t="s">
        <v>1727</v>
      </c>
      <c r="E26" s="18">
        <v>17179870427</v>
      </c>
      <c r="F26" s="18" t="s">
        <v>152</v>
      </c>
      <c r="G26" s="18">
        <v>1000</v>
      </c>
      <c r="H26" s="17" t="s">
        <v>1694</v>
      </c>
      <c r="I26" s="17" t="s">
        <v>1695</v>
      </c>
      <c r="J26" s="38" t="s">
        <v>103</v>
      </c>
      <c r="K26" s="17" t="s">
        <v>1719</v>
      </c>
      <c r="L26" s="39" t="s">
        <v>1726</v>
      </c>
      <c r="M26" s="40">
        <v>100.88</v>
      </c>
      <c r="N26" s="33">
        <v>3997</v>
      </c>
      <c r="O26" s="34"/>
      <c r="P26" s="34">
        <v>23.97</v>
      </c>
      <c r="Q26" s="34">
        <v>3997</v>
      </c>
      <c r="R26" s="63">
        <f t="shared" si="3"/>
        <v>4073.91</v>
      </c>
      <c r="S26" s="64">
        <v>3973</v>
      </c>
      <c r="T26" s="63"/>
      <c r="U26" s="63"/>
      <c r="V26" s="63">
        <f t="shared" si="0"/>
        <v>100.91</v>
      </c>
      <c r="W26" s="63">
        <f t="shared" si="1"/>
        <v>0</v>
      </c>
      <c r="X26" s="66">
        <v>100</v>
      </c>
      <c r="Y26" s="18">
        <f t="shared" si="2"/>
        <v>9000</v>
      </c>
      <c r="Z26" s="18" t="s">
        <v>31</v>
      </c>
      <c r="AA26" s="81">
        <v>43920</v>
      </c>
      <c r="AB26" s="8"/>
    </row>
    <row r="27" ht="18" customHeight="1" spans="2:28">
      <c r="B27" s="20" t="s">
        <v>1730</v>
      </c>
      <c r="C27" s="18">
        <v>318317501</v>
      </c>
      <c r="D27" s="18" t="s">
        <v>1731</v>
      </c>
      <c r="E27" s="18">
        <v>17179870420</v>
      </c>
      <c r="F27" s="18" t="s">
        <v>152</v>
      </c>
      <c r="G27" s="18">
        <v>1000</v>
      </c>
      <c r="H27" s="17" t="s">
        <v>1694</v>
      </c>
      <c r="I27" s="17" t="s">
        <v>1695</v>
      </c>
      <c r="J27" s="38" t="s">
        <v>103</v>
      </c>
      <c r="K27" s="17" t="s">
        <v>1719</v>
      </c>
      <c r="L27" s="39" t="s">
        <v>1730</v>
      </c>
      <c r="M27" s="40">
        <v>100.65</v>
      </c>
      <c r="N27" s="33">
        <v>3197</v>
      </c>
      <c r="O27" s="34"/>
      <c r="P27" s="34">
        <v>19.17</v>
      </c>
      <c r="Q27" s="34">
        <v>3197</v>
      </c>
      <c r="R27" s="63">
        <f t="shared" si="3"/>
        <v>3278.48</v>
      </c>
      <c r="S27" s="64">
        <v>3178</v>
      </c>
      <c r="T27" s="63"/>
      <c r="U27" s="63"/>
      <c r="V27" s="63">
        <f t="shared" si="0"/>
        <v>100.48</v>
      </c>
      <c r="W27" s="63">
        <f t="shared" si="1"/>
        <v>0</v>
      </c>
      <c r="X27" s="66">
        <v>100</v>
      </c>
      <c r="Y27" s="18">
        <f t="shared" si="2"/>
        <v>9000</v>
      </c>
      <c r="Z27" s="18" t="s">
        <v>31</v>
      </c>
      <c r="AA27" s="81">
        <v>43920</v>
      </c>
      <c r="AB27" s="8"/>
    </row>
    <row r="28" ht="18" customHeight="1" spans="2:28">
      <c r="B28" s="20" t="s">
        <v>1736</v>
      </c>
      <c r="C28" s="18">
        <v>830720723</v>
      </c>
      <c r="D28" s="18" t="s">
        <v>1737</v>
      </c>
      <c r="E28" s="18">
        <v>17179870364</v>
      </c>
      <c r="F28" s="18" t="s">
        <v>152</v>
      </c>
      <c r="G28" s="18">
        <v>1000</v>
      </c>
      <c r="H28" s="18" t="s">
        <v>1738</v>
      </c>
      <c r="I28" s="18" t="s">
        <v>1739</v>
      </c>
      <c r="J28" s="41" t="s">
        <v>109</v>
      </c>
      <c r="K28" s="18" t="s">
        <v>1740</v>
      </c>
      <c r="L28" s="39" t="s">
        <v>1736</v>
      </c>
      <c r="M28" s="40">
        <v>100.44</v>
      </c>
      <c r="N28" s="33">
        <v>4798</v>
      </c>
      <c r="O28" s="34"/>
      <c r="P28" s="34">
        <v>28.78</v>
      </c>
      <c r="Q28" s="34">
        <v>4798</v>
      </c>
      <c r="R28" s="63">
        <f t="shared" si="3"/>
        <v>4869.66</v>
      </c>
      <c r="S28" s="64">
        <v>4769</v>
      </c>
      <c r="T28" s="67"/>
      <c r="U28" s="63"/>
      <c r="V28" s="63">
        <f t="shared" si="0"/>
        <v>100.66</v>
      </c>
      <c r="W28" s="63">
        <f t="shared" si="1"/>
        <v>0</v>
      </c>
      <c r="X28" s="65">
        <v>0.5</v>
      </c>
      <c r="Y28" s="18">
        <f t="shared" si="2"/>
        <v>5000</v>
      </c>
      <c r="Z28" s="18" t="s">
        <v>31</v>
      </c>
      <c r="AA28" s="81">
        <v>43920</v>
      </c>
      <c r="AB28" s="8"/>
    </row>
    <row r="29" ht="18" customHeight="1" spans="2:28">
      <c r="B29" s="20" t="s">
        <v>1749</v>
      </c>
      <c r="C29" s="17">
        <v>629636694</v>
      </c>
      <c r="D29" s="17" t="s">
        <v>1750</v>
      </c>
      <c r="E29" s="17">
        <v>17179870437</v>
      </c>
      <c r="F29" s="17" t="s">
        <v>152</v>
      </c>
      <c r="G29" s="18">
        <v>1000</v>
      </c>
      <c r="H29" s="17" t="s">
        <v>1738</v>
      </c>
      <c r="I29" s="17" t="s">
        <v>1739</v>
      </c>
      <c r="J29" s="41" t="s">
        <v>109</v>
      </c>
      <c r="K29" s="17" t="s">
        <v>1740</v>
      </c>
      <c r="L29" s="20" t="s">
        <v>1749</v>
      </c>
      <c r="M29" s="40">
        <v>100.73</v>
      </c>
      <c r="N29" s="33">
        <v>3994</v>
      </c>
      <c r="O29" s="34"/>
      <c r="P29" s="34">
        <v>23.94</v>
      </c>
      <c r="Q29" s="34">
        <v>3994</v>
      </c>
      <c r="R29" s="63">
        <f t="shared" si="3"/>
        <v>4070.79</v>
      </c>
      <c r="S29" s="64">
        <v>3970</v>
      </c>
      <c r="T29" s="63"/>
      <c r="U29" s="63"/>
      <c r="V29" s="63">
        <f t="shared" si="0"/>
        <v>100.79</v>
      </c>
      <c r="W29" s="63">
        <f t="shared" si="1"/>
        <v>0</v>
      </c>
      <c r="X29" s="66">
        <v>100</v>
      </c>
      <c r="Y29" s="18">
        <f t="shared" si="2"/>
        <v>9000</v>
      </c>
      <c r="Z29" s="18" t="s">
        <v>31</v>
      </c>
      <c r="AA29" s="81">
        <v>43920</v>
      </c>
      <c r="AB29" s="8"/>
    </row>
    <row r="30" s="1" customFormat="1" ht="18" customHeight="1" spans="2:28">
      <c r="B30" s="20" t="s">
        <v>1764</v>
      </c>
      <c r="C30" s="17">
        <v>645501103</v>
      </c>
      <c r="D30" s="17" t="s">
        <v>1765</v>
      </c>
      <c r="E30" s="17">
        <v>17179870429</v>
      </c>
      <c r="F30" s="17" t="s">
        <v>152</v>
      </c>
      <c r="G30" s="18">
        <v>1000</v>
      </c>
      <c r="H30" s="17" t="s">
        <v>1738</v>
      </c>
      <c r="I30" s="17" t="s">
        <v>1739</v>
      </c>
      <c r="J30" s="41" t="s">
        <v>109</v>
      </c>
      <c r="K30" s="17" t="s">
        <v>1759</v>
      </c>
      <c r="L30" s="20" t="s">
        <v>1764</v>
      </c>
      <c r="M30" s="40">
        <v>100.87</v>
      </c>
      <c r="N30" s="33">
        <v>4497</v>
      </c>
      <c r="O30" s="34"/>
      <c r="P30" s="34">
        <v>26.97</v>
      </c>
      <c r="Q30" s="34">
        <v>4497</v>
      </c>
      <c r="R30" s="63">
        <f t="shared" si="3"/>
        <v>4570.9</v>
      </c>
      <c r="S30" s="64">
        <v>4470</v>
      </c>
      <c r="T30" s="63"/>
      <c r="U30" s="63"/>
      <c r="V30" s="63">
        <f t="shared" si="0"/>
        <v>100.9</v>
      </c>
      <c r="W30" s="63">
        <f t="shared" si="1"/>
        <v>0</v>
      </c>
      <c r="X30" s="66">
        <v>100</v>
      </c>
      <c r="Y30" s="18">
        <f t="shared" si="2"/>
        <v>9000</v>
      </c>
      <c r="Z30" s="18" t="s">
        <v>31</v>
      </c>
      <c r="AA30" s="81">
        <v>43920</v>
      </c>
      <c r="AB30" s="82"/>
    </row>
    <row r="31" s="1" customFormat="1" ht="18" customHeight="1" spans="2:28">
      <c r="B31" s="20" t="s">
        <v>1776</v>
      </c>
      <c r="C31" s="17">
        <v>335994632</v>
      </c>
      <c r="D31" s="17" t="s">
        <v>1777</v>
      </c>
      <c r="E31" s="17">
        <v>17179870346</v>
      </c>
      <c r="F31" s="17" t="s">
        <v>152</v>
      </c>
      <c r="G31" s="18">
        <v>1000</v>
      </c>
      <c r="H31" s="17" t="s">
        <v>1738</v>
      </c>
      <c r="I31" s="17" t="s">
        <v>1739</v>
      </c>
      <c r="J31" s="41" t="s">
        <v>109</v>
      </c>
      <c r="K31" s="17" t="s">
        <v>1759</v>
      </c>
      <c r="L31" s="20" t="s">
        <v>1776</v>
      </c>
      <c r="M31" s="40">
        <v>100.21</v>
      </c>
      <c r="N31" s="33">
        <v>4997</v>
      </c>
      <c r="O31" s="34"/>
      <c r="P31" s="34">
        <v>29.97</v>
      </c>
      <c r="Q31" s="34">
        <v>4997</v>
      </c>
      <c r="R31" s="63">
        <f t="shared" si="3"/>
        <v>5067.24</v>
      </c>
      <c r="S31" s="64">
        <v>4967</v>
      </c>
      <c r="T31" s="63"/>
      <c r="U31" s="63"/>
      <c r="V31" s="63">
        <f t="shared" si="0"/>
        <v>100.24</v>
      </c>
      <c r="W31" s="63">
        <f t="shared" si="1"/>
        <v>0</v>
      </c>
      <c r="X31" s="66">
        <v>100</v>
      </c>
      <c r="Y31" s="18">
        <f t="shared" si="2"/>
        <v>9000</v>
      </c>
      <c r="Z31" s="18" t="s">
        <v>31</v>
      </c>
      <c r="AA31" s="81">
        <v>43920</v>
      </c>
      <c r="AB31" s="82"/>
    </row>
    <row r="32" s="1" customFormat="1" ht="18" customHeight="1" spans="2:28">
      <c r="B32" s="20" t="s">
        <v>1785</v>
      </c>
      <c r="C32" s="17">
        <v>415229255</v>
      </c>
      <c r="D32" s="17" t="s">
        <v>1786</v>
      </c>
      <c r="E32" s="17">
        <v>17179870415</v>
      </c>
      <c r="F32" s="17" t="s">
        <v>152</v>
      </c>
      <c r="G32" s="18">
        <v>1000</v>
      </c>
      <c r="H32" s="17" t="s">
        <v>1780</v>
      </c>
      <c r="I32" s="17" t="s">
        <v>1781</v>
      </c>
      <c r="J32" s="38" t="s">
        <v>103</v>
      </c>
      <c r="K32" s="17" t="s">
        <v>1782</v>
      </c>
      <c r="L32" s="20" t="s">
        <v>1785</v>
      </c>
      <c r="M32" s="40">
        <v>100.65</v>
      </c>
      <c r="N32" s="33">
        <v>4997</v>
      </c>
      <c r="O32" s="34"/>
      <c r="P32" s="34">
        <v>29.97</v>
      </c>
      <c r="Q32" s="34">
        <v>4997</v>
      </c>
      <c r="R32" s="63">
        <f t="shared" si="3"/>
        <v>5067.68</v>
      </c>
      <c r="S32" s="64">
        <v>4967</v>
      </c>
      <c r="T32" s="63"/>
      <c r="U32" s="63"/>
      <c r="V32" s="63">
        <f t="shared" si="0"/>
        <v>100.68</v>
      </c>
      <c r="W32" s="63">
        <f t="shared" si="1"/>
        <v>0</v>
      </c>
      <c r="X32" s="66">
        <v>100</v>
      </c>
      <c r="Y32" s="18">
        <f t="shared" si="2"/>
        <v>9000</v>
      </c>
      <c r="Z32" s="18" t="s">
        <v>31</v>
      </c>
      <c r="AA32" s="81">
        <v>43920</v>
      </c>
      <c r="AB32" s="82"/>
    </row>
    <row r="33" s="1" customFormat="1" ht="18" customHeight="1" spans="2:28">
      <c r="B33" s="20" t="s">
        <v>1789</v>
      </c>
      <c r="C33" s="17">
        <v>821900026</v>
      </c>
      <c r="D33" s="17" t="s">
        <v>1790</v>
      </c>
      <c r="E33" s="17">
        <v>17179870441</v>
      </c>
      <c r="F33" s="17" t="s">
        <v>152</v>
      </c>
      <c r="G33" s="18">
        <v>1000</v>
      </c>
      <c r="H33" s="17" t="s">
        <v>1780</v>
      </c>
      <c r="I33" s="17" t="s">
        <v>1781</v>
      </c>
      <c r="J33" s="38" t="s">
        <v>103</v>
      </c>
      <c r="K33" s="17" t="s">
        <v>1782</v>
      </c>
      <c r="L33" s="20" t="s">
        <v>1789</v>
      </c>
      <c r="M33" s="40">
        <v>100.42</v>
      </c>
      <c r="N33" s="33">
        <v>4995</v>
      </c>
      <c r="O33" s="34"/>
      <c r="P33" s="34">
        <v>29.95</v>
      </c>
      <c r="Q33" s="34">
        <v>4995</v>
      </c>
      <c r="R33" s="63">
        <f t="shared" si="3"/>
        <v>5065.47</v>
      </c>
      <c r="S33" s="64">
        <v>4965</v>
      </c>
      <c r="T33" s="63"/>
      <c r="U33" s="63"/>
      <c r="V33" s="63">
        <f t="shared" si="0"/>
        <v>100.47</v>
      </c>
      <c r="W33" s="63">
        <f t="shared" si="1"/>
        <v>0</v>
      </c>
      <c r="X33" s="66">
        <v>100</v>
      </c>
      <c r="Y33" s="18">
        <f t="shared" si="2"/>
        <v>9000</v>
      </c>
      <c r="Z33" s="18" t="s">
        <v>31</v>
      </c>
      <c r="AA33" s="81">
        <v>43920</v>
      </c>
      <c r="AB33" s="82"/>
    </row>
    <row r="34" s="1" customFormat="1" ht="18" customHeight="1" spans="2:28">
      <c r="B34" s="20" t="s">
        <v>1797</v>
      </c>
      <c r="C34" s="17">
        <v>157936855</v>
      </c>
      <c r="D34" s="17" t="s">
        <v>1798</v>
      </c>
      <c r="E34" s="17">
        <v>17179870464</v>
      </c>
      <c r="F34" s="17" t="s">
        <v>152</v>
      </c>
      <c r="G34" s="18">
        <v>1000</v>
      </c>
      <c r="H34" s="17" t="s">
        <v>1780</v>
      </c>
      <c r="I34" s="17" t="s">
        <v>1781</v>
      </c>
      <c r="J34" s="38" t="s">
        <v>103</v>
      </c>
      <c r="K34" s="17" t="s">
        <v>1782</v>
      </c>
      <c r="L34" s="20" t="s">
        <v>1797</v>
      </c>
      <c r="M34" s="40">
        <v>100.09</v>
      </c>
      <c r="N34" s="33">
        <v>4596</v>
      </c>
      <c r="O34" s="34"/>
      <c r="P34" s="34">
        <v>27.56</v>
      </c>
      <c r="Q34" s="34">
        <v>4596</v>
      </c>
      <c r="R34" s="63">
        <f t="shared" si="3"/>
        <v>4668.53</v>
      </c>
      <c r="S34" s="64">
        <v>4568</v>
      </c>
      <c r="T34" s="63"/>
      <c r="U34" s="63"/>
      <c r="V34" s="63">
        <f t="shared" si="0"/>
        <v>100.53</v>
      </c>
      <c r="W34" s="63">
        <f t="shared" si="1"/>
        <v>0</v>
      </c>
      <c r="X34" s="66">
        <v>100</v>
      </c>
      <c r="Y34" s="18">
        <f t="shared" si="2"/>
        <v>9000</v>
      </c>
      <c r="Z34" s="18" t="s">
        <v>31</v>
      </c>
      <c r="AA34" s="81">
        <v>43920</v>
      </c>
      <c r="AB34" s="82"/>
    </row>
    <row r="35" s="1" customFormat="1" ht="18" customHeight="1" spans="2:28">
      <c r="B35" s="20" t="s">
        <v>1808</v>
      </c>
      <c r="C35" s="17">
        <v>845435666</v>
      </c>
      <c r="D35" s="17" t="s">
        <v>1809</v>
      </c>
      <c r="E35" s="17">
        <v>17179870504</v>
      </c>
      <c r="F35" s="17" t="s">
        <v>152</v>
      </c>
      <c r="G35" s="18">
        <v>1000</v>
      </c>
      <c r="H35" s="17" t="s">
        <v>1780</v>
      </c>
      <c r="I35" s="17" t="s">
        <v>1781</v>
      </c>
      <c r="J35" s="38" t="s">
        <v>103</v>
      </c>
      <c r="K35" s="17" t="s">
        <v>1803</v>
      </c>
      <c r="L35" s="20" t="s">
        <v>1808</v>
      </c>
      <c r="M35" s="40">
        <v>100.38</v>
      </c>
      <c r="N35" s="33">
        <v>4999</v>
      </c>
      <c r="O35" s="34"/>
      <c r="P35" s="34">
        <v>29.99</v>
      </c>
      <c r="Q35" s="34">
        <v>4999</v>
      </c>
      <c r="R35" s="63">
        <f t="shared" si="3"/>
        <v>5069.39</v>
      </c>
      <c r="S35" s="64">
        <v>4969</v>
      </c>
      <c r="T35" s="63"/>
      <c r="U35" s="63"/>
      <c r="V35" s="63">
        <f t="shared" si="0"/>
        <v>100.39</v>
      </c>
      <c r="W35" s="63">
        <f t="shared" si="1"/>
        <v>0</v>
      </c>
      <c r="X35" s="66">
        <v>100</v>
      </c>
      <c r="Y35" s="18">
        <f t="shared" si="2"/>
        <v>9000</v>
      </c>
      <c r="Z35" s="18" t="s">
        <v>31</v>
      </c>
      <c r="AA35" s="81">
        <v>43920</v>
      </c>
      <c r="AB35" s="82"/>
    </row>
    <row r="36" s="1" customFormat="1" ht="18" customHeight="1" spans="2:28">
      <c r="B36" s="16" t="s">
        <v>1852</v>
      </c>
      <c r="C36" s="17">
        <v>587652815</v>
      </c>
      <c r="D36" s="17" t="s">
        <v>1853</v>
      </c>
      <c r="E36" s="17">
        <v>17179870747</v>
      </c>
      <c r="F36" s="17" t="s">
        <v>152</v>
      </c>
      <c r="G36" s="17">
        <v>1000</v>
      </c>
      <c r="H36" s="17" t="s">
        <v>1849</v>
      </c>
      <c r="I36" s="17" t="s">
        <v>1850</v>
      </c>
      <c r="J36" s="42" t="s">
        <v>103</v>
      </c>
      <c r="K36" s="17" t="s">
        <v>1851</v>
      </c>
      <c r="L36" s="16" t="s">
        <v>1852</v>
      </c>
      <c r="M36" s="40">
        <v>100.87</v>
      </c>
      <c r="N36" s="33">
        <v>4999</v>
      </c>
      <c r="O36" s="34"/>
      <c r="P36" s="34">
        <v>29.99</v>
      </c>
      <c r="Q36" s="34">
        <v>4999</v>
      </c>
      <c r="R36" s="63">
        <f t="shared" ref="R36:R46" si="4">M36+Q36-P36</f>
        <v>5069.88</v>
      </c>
      <c r="S36" s="64">
        <v>4969</v>
      </c>
      <c r="T36" s="63"/>
      <c r="U36" s="63"/>
      <c r="V36" s="63">
        <f t="shared" ref="V36:V46" si="5">R36-S36</f>
        <v>100.88</v>
      </c>
      <c r="W36" s="63">
        <f t="shared" si="1"/>
        <v>0</v>
      </c>
      <c r="X36" s="68">
        <v>100</v>
      </c>
      <c r="Y36" s="18">
        <f t="shared" ref="Y36:Y46" si="6">IF(X36=0.5,IF(V36&lt;=1000,5000,IF(AND(V36&gt;1000,V36&lt;=2000),4000,IF(V36&gt;2000,""))),IF(X36=10,8000,IF(X36=100,9000)))</f>
        <v>9000</v>
      </c>
      <c r="Z36" s="18" t="s">
        <v>31</v>
      </c>
      <c r="AA36" s="83">
        <v>43920</v>
      </c>
      <c r="AB36" s="82"/>
    </row>
    <row r="37" s="1" customFormat="1" ht="18" customHeight="1" spans="2:28">
      <c r="B37" s="16" t="s">
        <v>1854</v>
      </c>
      <c r="C37" s="17">
        <v>750312474</v>
      </c>
      <c r="D37" s="17" t="s">
        <v>1855</v>
      </c>
      <c r="E37" s="17">
        <v>17179870749</v>
      </c>
      <c r="F37" s="17" t="s">
        <v>152</v>
      </c>
      <c r="G37" s="17">
        <v>1000</v>
      </c>
      <c r="H37" s="17" t="s">
        <v>1849</v>
      </c>
      <c r="I37" s="17" t="s">
        <v>1850</v>
      </c>
      <c r="J37" s="42" t="s">
        <v>103</v>
      </c>
      <c r="K37" s="17" t="s">
        <v>1851</v>
      </c>
      <c r="L37" s="16" t="s">
        <v>1854</v>
      </c>
      <c r="M37" s="40">
        <v>100.07</v>
      </c>
      <c r="N37" s="33">
        <v>3497</v>
      </c>
      <c r="O37" s="34"/>
      <c r="P37" s="34">
        <v>20.97</v>
      </c>
      <c r="Q37" s="34">
        <v>3497</v>
      </c>
      <c r="R37" s="63">
        <f t="shared" si="4"/>
        <v>3576.1</v>
      </c>
      <c r="S37" s="64">
        <v>3476</v>
      </c>
      <c r="T37" s="63"/>
      <c r="U37" s="63"/>
      <c r="V37" s="63">
        <f t="shared" si="5"/>
        <v>100.1</v>
      </c>
      <c r="W37" s="63">
        <f t="shared" si="1"/>
        <v>0</v>
      </c>
      <c r="X37" s="68">
        <v>100</v>
      </c>
      <c r="Y37" s="18">
        <f t="shared" si="6"/>
        <v>9000</v>
      </c>
      <c r="Z37" s="18" t="s">
        <v>31</v>
      </c>
      <c r="AA37" s="83">
        <v>43920</v>
      </c>
      <c r="AB37" s="82"/>
    </row>
    <row r="38" s="1" customFormat="1" ht="18" customHeight="1" spans="2:28">
      <c r="B38" s="16" t="s">
        <v>1856</v>
      </c>
      <c r="C38" s="17">
        <v>868778852</v>
      </c>
      <c r="D38" s="17" t="s">
        <v>1857</v>
      </c>
      <c r="E38" s="17">
        <v>17179870754</v>
      </c>
      <c r="F38" s="17" t="s">
        <v>152</v>
      </c>
      <c r="G38" s="17">
        <v>1000</v>
      </c>
      <c r="H38" s="17" t="s">
        <v>1849</v>
      </c>
      <c r="I38" s="17" t="s">
        <v>1850</v>
      </c>
      <c r="J38" s="42" t="s">
        <v>103</v>
      </c>
      <c r="K38" s="17" t="s">
        <v>1851</v>
      </c>
      <c r="L38" s="16" t="s">
        <v>1856</v>
      </c>
      <c r="M38" s="40">
        <v>100.84</v>
      </c>
      <c r="N38" s="33">
        <v>4999</v>
      </c>
      <c r="O38" s="34"/>
      <c r="P38" s="34">
        <v>29.99</v>
      </c>
      <c r="Q38" s="34">
        <v>4999</v>
      </c>
      <c r="R38" s="63">
        <f t="shared" si="4"/>
        <v>5069.85</v>
      </c>
      <c r="S38" s="64">
        <v>4969</v>
      </c>
      <c r="T38" s="63"/>
      <c r="U38" s="63"/>
      <c r="V38" s="63">
        <f t="shared" si="5"/>
        <v>100.85</v>
      </c>
      <c r="W38" s="63">
        <f t="shared" si="1"/>
        <v>0</v>
      </c>
      <c r="X38" s="68">
        <v>100</v>
      </c>
      <c r="Y38" s="18">
        <f t="shared" si="6"/>
        <v>9000</v>
      </c>
      <c r="Z38" s="18" t="s">
        <v>31</v>
      </c>
      <c r="AA38" s="83">
        <v>43920</v>
      </c>
      <c r="AB38" s="82"/>
    </row>
    <row r="39" s="1" customFormat="1" ht="18" customHeight="1" spans="2:28">
      <c r="B39" s="16" t="s">
        <v>1858</v>
      </c>
      <c r="C39" s="17">
        <v>401273946</v>
      </c>
      <c r="D39" s="17" t="s">
        <v>1859</v>
      </c>
      <c r="E39" s="17">
        <v>17179870764</v>
      </c>
      <c r="F39" s="17" t="s">
        <v>152</v>
      </c>
      <c r="G39" s="17">
        <v>1000</v>
      </c>
      <c r="H39" s="17" t="s">
        <v>1849</v>
      </c>
      <c r="I39" s="17" t="s">
        <v>1850</v>
      </c>
      <c r="J39" s="42" t="s">
        <v>103</v>
      </c>
      <c r="K39" s="17" t="s">
        <v>1851</v>
      </c>
      <c r="L39" s="16" t="s">
        <v>1858</v>
      </c>
      <c r="M39" s="40">
        <v>100.83</v>
      </c>
      <c r="N39" s="33">
        <v>4997</v>
      </c>
      <c r="O39" s="34"/>
      <c r="P39" s="34">
        <v>29.97</v>
      </c>
      <c r="Q39" s="34">
        <v>4997</v>
      </c>
      <c r="R39" s="63">
        <f t="shared" si="4"/>
        <v>5067.86</v>
      </c>
      <c r="S39" s="64">
        <v>4967</v>
      </c>
      <c r="T39" s="63"/>
      <c r="U39" s="63"/>
      <c r="V39" s="63">
        <f t="shared" si="5"/>
        <v>100.86</v>
      </c>
      <c r="W39" s="63">
        <f t="shared" si="1"/>
        <v>0</v>
      </c>
      <c r="X39" s="68">
        <v>100</v>
      </c>
      <c r="Y39" s="18">
        <f t="shared" si="6"/>
        <v>9000</v>
      </c>
      <c r="Z39" s="18" t="s">
        <v>31</v>
      </c>
      <c r="AA39" s="83">
        <v>43920</v>
      </c>
      <c r="AB39" s="82"/>
    </row>
    <row r="40" s="1" customFormat="1" ht="18" customHeight="1" spans="2:28">
      <c r="B40" s="16" t="s">
        <v>1860</v>
      </c>
      <c r="C40" s="17">
        <v>915700925</v>
      </c>
      <c r="D40" s="17" t="s">
        <v>1861</v>
      </c>
      <c r="E40" s="17">
        <v>17179870643</v>
      </c>
      <c r="F40" s="17" t="s">
        <v>152</v>
      </c>
      <c r="G40" s="17">
        <v>1000</v>
      </c>
      <c r="H40" s="17" t="s">
        <v>1849</v>
      </c>
      <c r="I40" s="17" t="s">
        <v>1850</v>
      </c>
      <c r="J40" s="42" t="s">
        <v>103</v>
      </c>
      <c r="K40" s="17" t="s">
        <v>1851</v>
      </c>
      <c r="L40" s="16" t="s">
        <v>1860</v>
      </c>
      <c r="M40" s="40">
        <v>100.26</v>
      </c>
      <c r="N40" s="33">
        <v>4999</v>
      </c>
      <c r="O40" s="34"/>
      <c r="P40" s="34">
        <v>29.99</v>
      </c>
      <c r="Q40" s="34">
        <v>4999</v>
      </c>
      <c r="R40" s="63">
        <f t="shared" si="4"/>
        <v>5069.27</v>
      </c>
      <c r="S40" s="64">
        <v>4969</v>
      </c>
      <c r="T40" s="63"/>
      <c r="U40" s="63"/>
      <c r="V40" s="63">
        <f t="shared" si="5"/>
        <v>100.27</v>
      </c>
      <c r="W40" s="63">
        <f t="shared" si="1"/>
        <v>0</v>
      </c>
      <c r="X40" s="68">
        <v>100</v>
      </c>
      <c r="Y40" s="18">
        <f t="shared" si="6"/>
        <v>9000</v>
      </c>
      <c r="Z40" s="18" t="s">
        <v>31</v>
      </c>
      <c r="AA40" s="83">
        <v>43920</v>
      </c>
      <c r="AB40" s="82"/>
    </row>
    <row r="41" s="1" customFormat="1" ht="18" customHeight="1" spans="2:28">
      <c r="B41" s="16" t="s">
        <v>1862</v>
      </c>
      <c r="C41" s="17">
        <v>515775513</v>
      </c>
      <c r="D41" s="17" t="s">
        <v>1863</v>
      </c>
      <c r="E41" s="17">
        <v>17179870564</v>
      </c>
      <c r="F41" s="17" t="s">
        <v>152</v>
      </c>
      <c r="G41" s="17">
        <v>1000</v>
      </c>
      <c r="H41" s="17" t="s">
        <v>1849</v>
      </c>
      <c r="I41" s="17" t="s">
        <v>1850</v>
      </c>
      <c r="J41" s="42" t="s">
        <v>103</v>
      </c>
      <c r="K41" s="17" t="s">
        <v>1851</v>
      </c>
      <c r="L41" s="16" t="s">
        <v>1862</v>
      </c>
      <c r="M41" s="40">
        <v>100.87</v>
      </c>
      <c r="N41" s="33">
        <v>4496</v>
      </c>
      <c r="O41" s="34"/>
      <c r="P41" s="34">
        <v>26.96</v>
      </c>
      <c r="Q41" s="34">
        <v>4496</v>
      </c>
      <c r="R41" s="63">
        <f t="shared" si="4"/>
        <v>4569.91</v>
      </c>
      <c r="S41" s="64">
        <v>4469</v>
      </c>
      <c r="T41" s="63"/>
      <c r="U41" s="63"/>
      <c r="V41" s="63">
        <f t="shared" si="5"/>
        <v>100.91</v>
      </c>
      <c r="W41" s="63">
        <f t="shared" si="1"/>
        <v>0</v>
      </c>
      <c r="X41" s="68">
        <v>100</v>
      </c>
      <c r="Y41" s="18">
        <f t="shared" si="6"/>
        <v>9000</v>
      </c>
      <c r="Z41" s="18" t="s">
        <v>31</v>
      </c>
      <c r="AA41" s="83">
        <v>43920</v>
      </c>
      <c r="AB41" s="82"/>
    </row>
    <row r="42" s="1" customFormat="1" ht="18" customHeight="1" spans="2:28">
      <c r="B42" s="16" t="s">
        <v>1868</v>
      </c>
      <c r="C42" s="17">
        <v>193434275</v>
      </c>
      <c r="D42" s="17" t="s">
        <v>1869</v>
      </c>
      <c r="E42" s="17">
        <v>17179870483</v>
      </c>
      <c r="F42" s="17" t="s">
        <v>152</v>
      </c>
      <c r="G42" s="17">
        <v>1000</v>
      </c>
      <c r="H42" s="17" t="s">
        <v>1849</v>
      </c>
      <c r="I42" s="17" t="s">
        <v>1850</v>
      </c>
      <c r="J42" s="42" t="s">
        <v>103</v>
      </c>
      <c r="K42" s="17" t="s">
        <v>1851</v>
      </c>
      <c r="L42" s="16" t="s">
        <v>1868</v>
      </c>
      <c r="M42" s="40">
        <v>0</v>
      </c>
      <c r="N42" s="33">
        <v>4194</v>
      </c>
      <c r="O42" s="34"/>
      <c r="P42" s="34">
        <v>25.14</v>
      </c>
      <c r="Q42" s="34">
        <v>4194</v>
      </c>
      <c r="R42" s="63">
        <f t="shared" si="4"/>
        <v>4168.86</v>
      </c>
      <c r="S42" s="64">
        <v>4068</v>
      </c>
      <c r="T42" s="63"/>
      <c r="U42" s="63"/>
      <c r="V42" s="63">
        <f t="shared" si="5"/>
        <v>100.86</v>
      </c>
      <c r="W42" s="63">
        <f t="shared" si="1"/>
        <v>0</v>
      </c>
      <c r="X42" s="68">
        <v>100</v>
      </c>
      <c r="Y42" s="18">
        <f t="shared" si="6"/>
        <v>9000</v>
      </c>
      <c r="Z42" s="18" t="s">
        <v>31</v>
      </c>
      <c r="AA42" s="83">
        <v>43920</v>
      </c>
      <c r="AB42" s="82"/>
    </row>
    <row r="43" s="1" customFormat="1" ht="18" customHeight="1" spans="2:28">
      <c r="B43" s="16" t="s">
        <v>1875</v>
      </c>
      <c r="C43" s="17">
        <v>550567046</v>
      </c>
      <c r="D43" s="17" t="s">
        <v>1876</v>
      </c>
      <c r="E43" s="17">
        <v>17179870542</v>
      </c>
      <c r="F43" s="17" t="s">
        <v>152</v>
      </c>
      <c r="G43" s="17">
        <v>1000</v>
      </c>
      <c r="H43" s="17" t="s">
        <v>1849</v>
      </c>
      <c r="I43" s="17" t="s">
        <v>1850</v>
      </c>
      <c r="J43" s="42" t="s">
        <v>103</v>
      </c>
      <c r="K43" s="17" t="s">
        <v>1872</v>
      </c>
      <c r="L43" s="16" t="s">
        <v>1875</v>
      </c>
      <c r="M43" s="40">
        <v>100.46</v>
      </c>
      <c r="N43" s="33">
        <v>4995</v>
      </c>
      <c r="O43" s="34"/>
      <c r="P43" s="34">
        <v>29.95</v>
      </c>
      <c r="Q43" s="34">
        <v>4995</v>
      </c>
      <c r="R43" s="63">
        <f t="shared" si="4"/>
        <v>5065.51</v>
      </c>
      <c r="S43" s="64">
        <v>4965</v>
      </c>
      <c r="T43" s="63"/>
      <c r="U43" s="63"/>
      <c r="V43" s="63">
        <f t="shared" si="5"/>
        <v>100.51</v>
      </c>
      <c r="W43" s="63">
        <f t="shared" si="1"/>
        <v>0</v>
      </c>
      <c r="X43" s="68">
        <v>100</v>
      </c>
      <c r="Y43" s="18">
        <f t="shared" si="6"/>
        <v>9000</v>
      </c>
      <c r="Z43" s="18" t="s">
        <v>31</v>
      </c>
      <c r="AA43" s="83">
        <v>43920</v>
      </c>
      <c r="AB43" s="82"/>
    </row>
    <row r="44" s="1" customFormat="1" ht="18" customHeight="1" spans="2:28">
      <c r="B44" s="16" t="s">
        <v>1883</v>
      </c>
      <c r="C44" s="17">
        <v>912970650</v>
      </c>
      <c r="D44" s="17" t="s">
        <v>1884</v>
      </c>
      <c r="E44" s="17">
        <v>17179870462</v>
      </c>
      <c r="F44" s="17" t="s">
        <v>152</v>
      </c>
      <c r="G44" s="17">
        <v>1000</v>
      </c>
      <c r="H44" s="17" t="s">
        <v>1849</v>
      </c>
      <c r="I44" s="17" t="s">
        <v>1850</v>
      </c>
      <c r="J44" s="42" t="s">
        <v>103</v>
      </c>
      <c r="K44" s="17" t="s">
        <v>1872</v>
      </c>
      <c r="L44" s="16" t="s">
        <v>1883</v>
      </c>
      <c r="M44" s="40">
        <v>100.04</v>
      </c>
      <c r="N44" s="33">
        <v>4999</v>
      </c>
      <c r="O44" s="34"/>
      <c r="P44" s="34">
        <v>29.99</v>
      </c>
      <c r="Q44" s="34">
        <v>4999</v>
      </c>
      <c r="R44" s="63">
        <f t="shared" si="4"/>
        <v>5069.05</v>
      </c>
      <c r="S44" s="64">
        <v>4969</v>
      </c>
      <c r="T44" s="63"/>
      <c r="U44" s="63"/>
      <c r="V44" s="63">
        <f t="shared" si="5"/>
        <v>100.05</v>
      </c>
      <c r="W44" s="63">
        <f t="shared" si="1"/>
        <v>0</v>
      </c>
      <c r="X44" s="68">
        <v>100</v>
      </c>
      <c r="Y44" s="18">
        <f t="shared" si="6"/>
        <v>9000</v>
      </c>
      <c r="Z44" s="18" t="s">
        <v>31</v>
      </c>
      <c r="AA44" s="83">
        <v>43920</v>
      </c>
      <c r="AB44" s="82"/>
    </row>
    <row r="45" s="1" customFormat="1" ht="18" customHeight="1" spans="2:28">
      <c r="B45" s="16" t="s">
        <v>1885</v>
      </c>
      <c r="C45" s="17">
        <v>867995175</v>
      </c>
      <c r="D45" s="17" t="s">
        <v>1886</v>
      </c>
      <c r="E45" s="17">
        <v>17179870584</v>
      </c>
      <c r="F45" s="17" t="s">
        <v>152</v>
      </c>
      <c r="G45" s="17">
        <v>1000</v>
      </c>
      <c r="H45" s="17" t="s">
        <v>1849</v>
      </c>
      <c r="I45" s="17" t="s">
        <v>1850</v>
      </c>
      <c r="J45" s="42" t="s">
        <v>103</v>
      </c>
      <c r="K45" s="17" t="s">
        <v>1872</v>
      </c>
      <c r="L45" s="16" t="s">
        <v>1885</v>
      </c>
      <c r="M45" s="40">
        <v>100.86</v>
      </c>
      <c r="N45" s="33">
        <v>4999</v>
      </c>
      <c r="O45" s="34"/>
      <c r="P45" s="34">
        <v>29.99</v>
      </c>
      <c r="Q45" s="34">
        <v>4999</v>
      </c>
      <c r="R45" s="63">
        <f t="shared" si="4"/>
        <v>5069.87</v>
      </c>
      <c r="S45" s="64">
        <v>4969</v>
      </c>
      <c r="T45" s="63"/>
      <c r="U45" s="63"/>
      <c r="V45" s="63">
        <f t="shared" si="5"/>
        <v>100.87</v>
      </c>
      <c r="W45" s="63">
        <f t="shared" si="1"/>
        <v>0</v>
      </c>
      <c r="X45" s="68">
        <v>100</v>
      </c>
      <c r="Y45" s="18">
        <f t="shared" si="6"/>
        <v>9000</v>
      </c>
      <c r="Z45" s="18" t="s">
        <v>31</v>
      </c>
      <c r="AA45" s="83">
        <v>43920</v>
      </c>
      <c r="AB45" s="82"/>
    </row>
    <row r="46" s="1" customFormat="1" ht="18" customHeight="1" spans="2:28">
      <c r="B46" s="16" t="s">
        <v>1887</v>
      </c>
      <c r="C46" s="17">
        <v>215410193</v>
      </c>
      <c r="D46" s="17" t="s">
        <v>1888</v>
      </c>
      <c r="E46" s="17">
        <v>17179870482</v>
      </c>
      <c r="F46" s="17" t="s">
        <v>152</v>
      </c>
      <c r="G46" s="17">
        <v>1000</v>
      </c>
      <c r="H46" s="17" t="s">
        <v>1849</v>
      </c>
      <c r="I46" s="17" t="s">
        <v>1850</v>
      </c>
      <c r="J46" s="42" t="s">
        <v>103</v>
      </c>
      <c r="K46" s="17" t="s">
        <v>1872</v>
      </c>
      <c r="L46" s="16" t="s">
        <v>1887</v>
      </c>
      <c r="M46" s="40">
        <v>100.05</v>
      </c>
      <c r="N46" s="33">
        <v>6094</v>
      </c>
      <c r="O46" s="34"/>
      <c r="P46" s="34">
        <v>36.54</v>
      </c>
      <c r="Q46" s="34">
        <v>6094</v>
      </c>
      <c r="R46" s="63">
        <f t="shared" si="4"/>
        <v>6157.51</v>
      </c>
      <c r="S46" s="64">
        <v>6057</v>
      </c>
      <c r="T46" s="63"/>
      <c r="U46" s="63"/>
      <c r="V46" s="63">
        <f t="shared" si="5"/>
        <v>100.51</v>
      </c>
      <c r="W46" s="63">
        <f t="shared" si="1"/>
        <v>0</v>
      </c>
      <c r="X46" s="68">
        <v>100</v>
      </c>
      <c r="Y46" s="18">
        <f t="shared" si="6"/>
        <v>9000</v>
      </c>
      <c r="Z46" s="18" t="s">
        <v>31</v>
      </c>
      <c r="AA46" s="83">
        <v>43920</v>
      </c>
      <c r="AB46" s="82"/>
    </row>
    <row r="47" s="1" customFormat="1" ht="18" customHeight="1" spans="2:28">
      <c r="B47" s="21"/>
      <c r="C47" s="2"/>
      <c r="D47" s="2"/>
      <c r="E47" s="2"/>
      <c r="F47" s="2"/>
      <c r="G47" s="22"/>
      <c r="H47" s="2"/>
      <c r="I47" s="2"/>
      <c r="J47" s="43"/>
      <c r="K47" s="2"/>
      <c r="L47" s="21"/>
      <c r="M47" s="44"/>
      <c r="N47" s="44"/>
      <c r="O47" s="45"/>
      <c r="P47" s="45"/>
      <c r="Q47" s="45"/>
      <c r="R47" s="44"/>
      <c r="S47" s="45"/>
      <c r="T47" s="44"/>
      <c r="U47" s="44"/>
      <c r="V47" s="44"/>
      <c r="W47" s="44"/>
      <c r="X47" s="69"/>
      <c r="Y47" s="22"/>
      <c r="Z47" s="22"/>
      <c r="AA47" s="84"/>
      <c r="AB47" s="82"/>
    </row>
    <row r="48" ht="18" customHeight="1" spans="7:28">
      <c r="G48" s="23">
        <f>SUM(G3:G46)</f>
        <v>44000</v>
      </c>
      <c r="H48" s="23"/>
      <c r="I48" s="23"/>
      <c r="J48" s="23"/>
      <c r="K48" s="23"/>
      <c r="L48" s="23"/>
      <c r="M48" s="23">
        <f t="shared" ref="M48:S48" si="7">SUM(M3:M46)</f>
        <v>4317.96</v>
      </c>
      <c r="N48" s="23">
        <f t="shared" si="7"/>
        <v>207346</v>
      </c>
      <c r="O48" s="23">
        <f t="shared" si="7"/>
        <v>0</v>
      </c>
      <c r="P48" s="23">
        <f t="shared" si="7"/>
        <v>1243.46</v>
      </c>
      <c r="Q48" s="23">
        <f t="shared" si="7"/>
        <v>207346</v>
      </c>
      <c r="R48" s="23">
        <f t="shared" si="7"/>
        <v>210420.5</v>
      </c>
      <c r="S48" s="23">
        <f t="shared" si="7"/>
        <v>201033</v>
      </c>
      <c r="T48" s="70"/>
      <c r="U48" s="71"/>
      <c r="V48" s="71">
        <f>SUM(V25:V35)</f>
        <v>1106.73</v>
      </c>
      <c r="W48" s="71">
        <f>SUM(W3:W35)</f>
        <v>0</v>
      </c>
      <c r="X48" s="72"/>
      <c r="Y48" s="85">
        <f>SUM(Y25:Y35)</f>
        <v>95000</v>
      </c>
      <c r="Z48" s="85"/>
      <c r="AA48" s="86"/>
      <c r="AB48" s="87"/>
    </row>
    <row r="49" ht="18" customHeight="1" spans="13:28">
      <c r="M49" s="47"/>
      <c r="N49" s="47"/>
      <c r="O49" s="47"/>
      <c r="P49" s="47"/>
      <c r="Q49" s="47"/>
      <c r="R49" s="47"/>
      <c r="S49" s="71"/>
      <c r="T49" s="70"/>
      <c r="U49" s="71"/>
      <c r="V49" s="71">
        <f>V48+W48</f>
        <v>1106.73</v>
      </c>
      <c r="X49" s="72"/>
      <c r="Y49" s="85"/>
      <c r="Z49" s="85"/>
      <c r="AA49" s="86"/>
      <c r="AB49" s="87"/>
    </row>
    <row r="50" ht="18" customHeight="1" spans="13:28">
      <c r="M50" s="47"/>
      <c r="N50" s="47"/>
      <c r="O50" s="47"/>
      <c r="P50" s="47"/>
      <c r="Q50" s="47"/>
      <c r="R50" s="47"/>
      <c r="S50" s="71"/>
      <c r="T50" s="70"/>
      <c r="U50" s="71"/>
      <c r="V50" s="71"/>
      <c r="X50" s="72"/>
      <c r="Y50" s="85"/>
      <c r="Z50" s="85"/>
      <c r="AA50" s="86"/>
      <c r="AB50" s="87"/>
    </row>
    <row r="51" ht="18" customHeight="1" spans="13:28">
      <c r="M51" s="47"/>
      <c r="N51" s="47"/>
      <c r="O51" s="47"/>
      <c r="P51" s="47"/>
      <c r="Q51" s="47"/>
      <c r="R51" s="47"/>
      <c r="S51" s="71"/>
      <c r="T51" s="70"/>
      <c r="U51" s="71"/>
      <c r="V51" s="71"/>
      <c r="X51" s="72"/>
      <c r="Y51" s="85"/>
      <c r="Z51" s="85"/>
      <c r="AA51" s="86"/>
      <c r="AB51" s="87"/>
    </row>
    <row r="52" ht="18" customHeight="1" spans="12:28">
      <c r="L52" s="48"/>
      <c r="S52" s="70"/>
      <c r="T52" s="70"/>
      <c r="U52" s="70" t="s">
        <v>1822</v>
      </c>
      <c r="V52" s="73">
        <v>43928</v>
      </c>
      <c r="W52" s="70"/>
      <c r="X52" s="74"/>
      <c r="Y52" s="70"/>
      <c r="Z52" s="70"/>
      <c r="AA52" s="88"/>
      <c r="AB52" s="87"/>
    </row>
    <row r="53" ht="18" customHeight="1" spans="8:26">
      <c r="H53" s="24"/>
      <c r="J53" s="49"/>
      <c r="L53" s="50"/>
      <c r="M53" s="51"/>
      <c r="N53" s="52" t="s">
        <v>209</v>
      </c>
      <c r="O53" s="53">
        <f>O48</f>
        <v>0</v>
      </c>
      <c r="Q53" s="58"/>
      <c r="R53" s="54" t="s">
        <v>210</v>
      </c>
      <c r="S53" s="53">
        <v>0</v>
      </c>
      <c r="U53" s="75" t="s">
        <v>1906</v>
      </c>
      <c r="V53" s="76">
        <f>COUNTIFS(I3:I35,"李德忠",J3:J35,"农业银行",S3:S35,"&gt;0")</f>
        <v>7</v>
      </c>
      <c r="W53" s="77">
        <f>SUMPRODUCT(((I3:I35="李德忠")*(J3:J35="农业银行")),S3:S35)</f>
        <v>32681</v>
      </c>
      <c r="Y53" s="89"/>
      <c r="Z53" s="5" t="s">
        <v>1823</v>
      </c>
    </row>
    <row r="54" ht="18" customHeight="1" spans="8:26">
      <c r="H54" s="24"/>
      <c r="J54" s="49"/>
      <c r="L54" s="50"/>
      <c r="M54" s="54"/>
      <c r="N54" s="55" t="s">
        <v>212</v>
      </c>
      <c r="O54" s="56">
        <f>O53*2.9%</f>
        <v>0</v>
      </c>
      <c r="Q54" s="58"/>
      <c r="R54" s="55" t="s">
        <v>213</v>
      </c>
      <c r="S54" s="56">
        <f>S53*2.9%</f>
        <v>0</v>
      </c>
      <c r="U54" s="75" t="s">
        <v>1907</v>
      </c>
      <c r="V54" s="76">
        <f>COUNTIFS(I3:I35,"余刚",J3:J35,"工商银行",S3:S35,"&gt;0")</f>
        <v>0</v>
      </c>
      <c r="W54" s="77">
        <f>SUMPRODUCT(((I3:I35="余刚")*(J3:J35="工商银行")),S3:S35)</f>
        <v>0</v>
      </c>
      <c r="Y54" s="90"/>
      <c r="Z54" s="5" t="s">
        <v>1824</v>
      </c>
    </row>
    <row r="55" ht="18" customHeight="1" spans="8:26">
      <c r="H55" s="24"/>
      <c r="J55" s="49"/>
      <c r="L55" s="50"/>
      <c r="M55" s="55"/>
      <c r="N55" s="55" t="s">
        <v>215</v>
      </c>
      <c r="O55" s="57"/>
      <c r="Q55" s="58"/>
      <c r="R55" s="55" t="s">
        <v>216</v>
      </c>
      <c r="S55" s="57">
        <v>0</v>
      </c>
      <c r="U55" s="75" t="s">
        <v>1908</v>
      </c>
      <c r="V55" s="76">
        <f>COUNTIFS(I3:I35,"曾黎",J3:J35,"建设银行",S3:S35,"&gt;0")</f>
        <v>8</v>
      </c>
      <c r="W55" s="77">
        <f>SUMPRODUCT(((I3:I35="曾黎")*(J3:J35="建设银行")),S3:S35)</f>
        <v>38434</v>
      </c>
      <c r="Y55" s="91"/>
      <c r="Z55" s="5" t="s">
        <v>1825</v>
      </c>
    </row>
    <row r="56" ht="18" customHeight="1" spans="8:26">
      <c r="H56" s="24"/>
      <c r="J56" s="49"/>
      <c r="L56" s="50"/>
      <c r="M56" s="55"/>
      <c r="N56" s="55" t="s">
        <v>218</v>
      </c>
      <c r="O56" s="56">
        <v>0</v>
      </c>
      <c r="Q56" s="58"/>
      <c r="R56" s="55" t="s">
        <v>219</v>
      </c>
      <c r="S56" s="56">
        <v>0</v>
      </c>
      <c r="U56" s="75" t="s">
        <v>1909</v>
      </c>
      <c r="V56" s="76">
        <f>COUNTIFS(I3:I35,"刘佩",J3:J35,"农业银行",S3:S35,"&gt;0")</f>
        <v>0</v>
      </c>
      <c r="W56" s="77">
        <f>SUMPRODUCT(((I3:I35="刘佩")*(J3:J35="农业银行")),S3:S35)</f>
        <v>0</v>
      </c>
      <c r="Y56" s="92"/>
      <c r="Z56" s="5" t="s">
        <v>1826</v>
      </c>
    </row>
    <row r="57" ht="18" customHeight="1" spans="12:26">
      <c r="L57" s="7"/>
      <c r="M57" s="55"/>
      <c r="N57" s="55" t="s">
        <v>221</v>
      </c>
      <c r="O57" s="56">
        <v>0</v>
      </c>
      <c r="Q57" s="58"/>
      <c r="R57" s="55" t="s">
        <v>221</v>
      </c>
      <c r="S57" s="56">
        <v>0</v>
      </c>
      <c r="U57" s="75" t="s">
        <v>1910</v>
      </c>
      <c r="V57" s="76">
        <f>COUNTIFS(I3:I35,"罗剑光",J3:J35,"交通银行",S3:S35,"&gt;0")</f>
        <v>4</v>
      </c>
      <c r="W57" s="77">
        <f>SUMPRODUCT(((I3:I35="罗剑光")*(J3:J35="交通银行")),S3:S35)</f>
        <v>18375</v>
      </c>
      <c r="Y57" s="93"/>
      <c r="Z57" s="5" t="s">
        <v>1827</v>
      </c>
    </row>
    <row r="58" ht="18" customHeight="1" spans="12:26">
      <c r="L58" s="7"/>
      <c r="M58" s="58"/>
      <c r="N58" s="54" t="s">
        <v>223</v>
      </c>
      <c r="O58" s="53">
        <f>O53-O54-O55-O56+O57</f>
        <v>0</v>
      </c>
      <c r="P58" s="48"/>
      <c r="Q58" s="58"/>
      <c r="R58" s="54" t="s">
        <v>223</v>
      </c>
      <c r="S58" s="53">
        <f>S53-S54-S56-S55+S57</f>
        <v>0</v>
      </c>
      <c r="U58" s="75" t="s">
        <v>1911</v>
      </c>
      <c r="V58" s="78">
        <f>COUNTIFS(I3:I35,"刘飞",J3:J35,"工商银行",S3:S35,"&gt;0")</f>
        <v>5</v>
      </c>
      <c r="W58" s="79">
        <f>SUMPRODUCT(((I3:I35="刘飞")*(J3:J35="工商银行")),S3:S35)</f>
        <v>21051</v>
      </c>
      <c r="Y58" s="94"/>
      <c r="Z58" s="5" t="s">
        <v>1829</v>
      </c>
    </row>
    <row r="59" ht="18" customHeight="1" spans="8:26">
      <c r="H59" s="25"/>
      <c r="L59" s="59"/>
      <c r="O59" s="60"/>
      <c r="P59" s="48"/>
      <c r="Q59" s="8"/>
      <c r="R59" s="8"/>
      <c r="U59" s="75" t="s">
        <v>1912</v>
      </c>
      <c r="V59" s="78">
        <f>COUNTIFS(I3:I35,"陈发英",J3:J35,"建设银行",S3:S35,"&gt;0")</f>
        <v>4</v>
      </c>
      <c r="W59" s="79">
        <f>SUMPRODUCT(((I3:I35="陈发英")*(J3:J35="建设银行")),S3:S35)</f>
        <v>18176</v>
      </c>
      <c r="Y59" s="95"/>
      <c r="Z59" s="5" t="s">
        <v>1831</v>
      </c>
    </row>
    <row r="60" ht="18" customHeight="1" spans="8:23">
      <c r="H60" s="25"/>
      <c r="L60" s="61"/>
      <c r="M60" s="58"/>
      <c r="N60" s="54" t="s">
        <v>224</v>
      </c>
      <c r="O60" s="53">
        <f>O48</f>
        <v>0</v>
      </c>
      <c r="Q60" s="58"/>
      <c r="R60" s="54" t="s">
        <v>225</v>
      </c>
      <c r="S60" s="53">
        <v>0</v>
      </c>
      <c r="U60" s="75" t="s">
        <v>1913</v>
      </c>
      <c r="V60" s="78">
        <f>COUNTIFS(I3:I35,"刘冬枝",J3:J35,"工商银行",S3:S35,"&gt;0")</f>
        <v>4</v>
      </c>
      <c r="W60" s="79">
        <f>SUMPRODUCT(((I3:I35="刘冬枝")*(J3:J35="工商银行")),S3:S35)</f>
        <v>19469</v>
      </c>
    </row>
    <row r="61" ht="18" customHeight="1" spans="8:23">
      <c r="H61" s="25"/>
      <c r="L61" s="61"/>
      <c r="M61" s="54"/>
      <c r="N61" s="55" t="s">
        <v>227</v>
      </c>
      <c r="O61" s="56">
        <f>O60*2.9%</f>
        <v>0</v>
      </c>
      <c r="Q61" s="58"/>
      <c r="R61" s="55" t="s">
        <v>228</v>
      </c>
      <c r="S61" s="56">
        <f>S60*2.9%</f>
        <v>0</v>
      </c>
      <c r="U61" s="15" t="s">
        <v>1914</v>
      </c>
      <c r="V61" s="78">
        <f>COUNTIFS(I3:I46,"金娟",J3:J46,"工商银行",S3:S46,"&gt;0")</f>
        <v>11</v>
      </c>
      <c r="W61" s="79">
        <f>SUMPRODUCT(((I3:I46="金娟")*(J3:J46="工商银行")),S3:S46)</f>
        <v>52847</v>
      </c>
    </row>
    <row r="62" ht="18" customHeight="1" spans="8:23">
      <c r="H62" s="25"/>
      <c r="L62" s="61"/>
      <c r="M62" s="54"/>
      <c r="N62" s="55" t="s">
        <v>229</v>
      </c>
      <c r="O62" s="56">
        <f>O60*2.3%</f>
        <v>0</v>
      </c>
      <c r="P62" s="48"/>
      <c r="Q62" s="58"/>
      <c r="R62" s="55" t="s">
        <v>230</v>
      </c>
      <c r="S62" s="57">
        <v>0</v>
      </c>
      <c r="U62" s="15"/>
      <c r="V62" s="15"/>
      <c r="W62" s="15"/>
    </row>
    <row r="63" ht="18" customHeight="1" spans="13:23">
      <c r="M63" s="55"/>
      <c r="N63" s="55" t="s">
        <v>231</v>
      </c>
      <c r="O63" s="57">
        <f>O55-O77</f>
        <v>0</v>
      </c>
      <c r="P63" s="48"/>
      <c r="Q63" s="58"/>
      <c r="R63" s="55" t="s">
        <v>232</v>
      </c>
      <c r="S63" s="56">
        <v>0</v>
      </c>
      <c r="U63" s="15"/>
      <c r="V63" s="15"/>
      <c r="W63" s="15"/>
    </row>
    <row r="64" ht="18" customHeight="1" spans="13:23">
      <c r="M64" s="55"/>
      <c r="N64" s="55" t="s">
        <v>233</v>
      </c>
      <c r="O64" s="56">
        <v>0</v>
      </c>
      <c r="Q64" s="58"/>
      <c r="R64" s="55" t="s">
        <v>221</v>
      </c>
      <c r="S64" s="56">
        <v>0</v>
      </c>
      <c r="U64" s="15"/>
      <c r="V64" s="15"/>
      <c r="W64" s="15"/>
    </row>
    <row r="65" ht="18" customHeight="1" spans="13:23">
      <c r="M65" s="55"/>
      <c r="N65" s="55" t="s">
        <v>234</v>
      </c>
      <c r="O65" s="56">
        <v>0</v>
      </c>
      <c r="Q65" s="58"/>
      <c r="R65" s="54" t="s">
        <v>223</v>
      </c>
      <c r="S65" s="53">
        <f>S60-S61-S63-S62+S64</f>
        <v>0</v>
      </c>
      <c r="U65" s="15"/>
      <c r="V65" s="15"/>
      <c r="W65" s="15"/>
    </row>
    <row r="66" ht="18" customHeight="1" spans="13:23">
      <c r="M66" s="58"/>
      <c r="N66" s="54" t="s">
        <v>223</v>
      </c>
      <c r="O66" s="53">
        <f>O60-O61-O64-O63+O65</f>
        <v>0</v>
      </c>
      <c r="P66" s="48"/>
      <c r="Q66" s="8"/>
      <c r="R66" s="8"/>
      <c r="U66" s="15"/>
      <c r="V66" s="15"/>
      <c r="W66" s="15"/>
    </row>
    <row r="67" ht="18" customHeight="1" spans="15:23">
      <c r="O67" s="60"/>
      <c r="Q67" s="58"/>
      <c r="R67" s="54" t="s">
        <v>235</v>
      </c>
      <c r="S67" s="53">
        <v>0</v>
      </c>
      <c r="U67" s="15"/>
      <c r="V67" s="15"/>
      <c r="W67" s="15"/>
    </row>
    <row r="68" ht="18" customHeight="1" spans="13:23">
      <c r="M68" s="58"/>
      <c r="N68" s="54" t="s">
        <v>236</v>
      </c>
      <c r="O68" s="53">
        <v>0</v>
      </c>
      <c r="Q68" s="58"/>
      <c r="R68" s="55" t="s">
        <v>228</v>
      </c>
      <c r="S68" s="56">
        <f>S67*2.9%</f>
        <v>0</v>
      </c>
      <c r="U68" s="15"/>
      <c r="V68" s="78"/>
      <c r="W68" s="79"/>
    </row>
    <row r="69" ht="18" customHeight="1" spans="13:23">
      <c r="M69" s="58"/>
      <c r="N69" s="55" t="s">
        <v>237</v>
      </c>
      <c r="O69" s="56">
        <f>O68*2.9%</f>
        <v>0</v>
      </c>
      <c r="Q69" s="58"/>
      <c r="R69" s="55" t="s">
        <v>230</v>
      </c>
      <c r="S69" s="57">
        <v>0</v>
      </c>
      <c r="U69" s="15"/>
      <c r="V69" s="78"/>
      <c r="W69" s="79"/>
    </row>
    <row r="70" ht="18" customHeight="1" spans="13:28">
      <c r="M70" s="58"/>
      <c r="N70" s="55" t="s">
        <v>238</v>
      </c>
      <c r="O70" s="57">
        <v>0</v>
      </c>
      <c r="Q70" s="58"/>
      <c r="R70" s="55" t="s">
        <v>232</v>
      </c>
      <c r="S70" s="56">
        <v>0</v>
      </c>
      <c r="U70" s="15"/>
      <c r="V70" s="78"/>
      <c r="W70" s="79"/>
      <c r="X70" s="4"/>
      <c r="Y70" s="11"/>
      <c r="Z70" s="11"/>
      <c r="AA70" s="123"/>
      <c r="AB70" s="6"/>
    </row>
    <row r="71" ht="18" customHeight="1" spans="13:28">
      <c r="M71" s="58"/>
      <c r="N71" s="55" t="s">
        <v>239</v>
      </c>
      <c r="O71" s="56">
        <v>0</v>
      </c>
      <c r="P71" s="48"/>
      <c r="Q71" s="58"/>
      <c r="R71" s="55" t="s">
        <v>221</v>
      </c>
      <c r="S71" s="56">
        <v>0</v>
      </c>
      <c r="U71" s="15"/>
      <c r="V71" s="78"/>
      <c r="W71" s="79"/>
      <c r="X71" s="4"/>
      <c r="Y71" s="11"/>
      <c r="Z71" s="11"/>
      <c r="AA71" s="123"/>
      <c r="AB71" s="6"/>
    </row>
    <row r="72" ht="18" customHeight="1" spans="13:23">
      <c r="M72" s="58"/>
      <c r="N72" s="55" t="s">
        <v>221</v>
      </c>
      <c r="O72" s="56">
        <v>0</v>
      </c>
      <c r="Q72" s="58"/>
      <c r="R72" s="54" t="s">
        <v>223</v>
      </c>
      <c r="S72" s="53">
        <f>S67-S68-S70-S69+S71</f>
        <v>0</v>
      </c>
      <c r="U72" s="15"/>
      <c r="V72" s="78"/>
      <c r="W72" s="79"/>
    </row>
    <row r="73" ht="18" customHeight="1" spans="13:23">
      <c r="M73" s="58"/>
      <c r="N73" s="54" t="s">
        <v>223</v>
      </c>
      <c r="O73" s="53">
        <f>O68-O69-O71-O70+O72</f>
        <v>0</v>
      </c>
      <c r="Q73" s="8"/>
      <c r="R73" s="8"/>
      <c r="U73" s="15"/>
      <c r="V73" s="78"/>
      <c r="W73" s="79"/>
    </row>
    <row r="74" ht="18" customHeight="1" spans="17:23">
      <c r="Q74" s="8"/>
      <c r="R74" s="61" t="s">
        <v>240</v>
      </c>
      <c r="S74" s="107">
        <f>O64+O71+O78+S56+S63+S70-O65-O72-O79-S57-S64-S71</f>
        <v>0</v>
      </c>
      <c r="U74" s="15"/>
      <c r="V74" s="78"/>
      <c r="W74" s="79"/>
    </row>
    <row r="75" ht="18" customHeight="1" spans="13:23">
      <c r="M75" s="58"/>
      <c r="N75" s="54" t="s">
        <v>241</v>
      </c>
      <c r="O75" s="53"/>
      <c r="U75" s="15"/>
      <c r="V75" s="78"/>
      <c r="W75" s="79"/>
    </row>
    <row r="76" ht="18" customHeight="1" spans="13:28">
      <c r="M76" s="58"/>
      <c r="N76" s="55" t="s">
        <v>242</v>
      </c>
      <c r="O76" s="56">
        <f>O75*2.9%</f>
        <v>0</v>
      </c>
      <c r="U76" s="15"/>
      <c r="V76" s="78"/>
      <c r="W76" s="79"/>
      <c r="X76" s="6"/>
      <c r="Y76" s="6"/>
      <c r="Z76" s="6"/>
      <c r="AA76" s="124"/>
      <c r="AB76" s="7"/>
    </row>
    <row r="77" ht="18" customHeight="1" spans="13:28">
      <c r="M77" s="58"/>
      <c r="N77" s="55" t="s">
        <v>243</v>
      </c>
      <c r="O77" s="57"/>
      <c r="U77" s="15"/>
      <c r="V77" s="78"/>
      <c r="W77" s="79"/>
      <c r="X77" s="6"/>
      <c r="Y77" s="6"/>
      <c r="Z77" s="6"/>
      <c r="AA77" s="124"/>
      <c r="AB77" s="7"/>
    </row>
    <row r="78" ht="18" customHeight="1" spans="13:28">
      <c r="M78" s="58"/>
      <c r="N78" s="55" t="s">
        <v>244</v>
      </c>
      <c r="O78" s="56">
        <v>0</v>
      </c>
      <c r="U78" s="108"/>
      <c r="V78" s="78"/>
      <c r="W78" s="79"/>
      <c r="X78" s="6"/>
      <c r="Y78" s="6"/>
      <c r="Z78" s="6"/>
      <c r="AA78" s="124"/>
      <c r="AB78" s="7"/>
    </row>
    <row r="79" ht="18" customHeight="1" spans="13:28">
      <c r="M79" s="58"/>
      <c r="N79" s="55" t="s">
        <v>221</v>
      </c>
      <c r="O79" s="56">
        <v>0</v>
      </c>
      <c r="U79" s="109"/>
      <c r="V79" s="78"/>
      <c r="W79" s="79"/>
      <c r="X79" s="6"/>
      <c r="Y79" s="6"/>
      <c r="Z79" s="6"/>
      <c r="AA79" s="124"/>
      <c r="AB79" s="7"/>
    </row>
    <row r="80" ht="18" customHeight="1" spans="13:28">
      <c r="M80" s="58"/>
      <c r="N80" s="54" t="s">
        <v>223</v>
      </c>
      <c r="O80" s="53">
        <f>O75-O76-O78-O77+O79</f>
        <v>0</v>
      </c>
      <c r="U80" s="108"/>
      <c r="V80" s="78"/>
      <c r="W80" s="79"/>
      <c r="X80" s="6"/>
      <c r="Y80" s="6"/>
      <c r="Z80" s="6"/>
      <c r="AA80" s="124"/>
      <c r="AB80" s="7"/>
    </row>
    <row r="81" ht="18" customHeight="1" spans="21:28">
      <c r="U81" s="108"/>
      <c r="V81" s="78"/>
      <c r="W81" s="79"/>
      <c r="X81" s="6"/>
      <c r="Y81" s="6"/>
      <c r="Z81" s="6"/>
      <c r="AA81" s="124"/>
      <c r="AB81" s="7"/>
    </row>
    <row r="82" ht="18" customHeight="1" spans="21:28">
      <c r="U82" s="109"/>
      <c r="V82" s="78"/>
      <c r="W82" s="79"/>
      <c r="X82" s="6"/>
      <c r="Y82" s="6"/>
      <c r="Z82" s="6"/>
      <c r="AA82" s="124"/>
      <c r="AB82" s="7"/>
    </row>
    <row r="83" ht="18" customHeight="1" spans="21:28">
      <c r="U83" s="9"/>
      <c r="X83" s="6"/>
      <c r="Y83" s="6"/>
      <c r="Z83" s="6"/>
      <c r="AA83" s="124"/>
      <c r="AB83" s="7"/>
    </row>
    <row r="84" ht="18" customHeight="1" spans="21:28">
      <c r="U84" s="9"/>
      <c r="V84" s="110">
        <f>SUM(V53:V81)</f>
        <v>43</v>
      </c>
      <c r="W84" s="111">
        <f>SUM(W53:W81)</f>
        <v>201033</v>
      </c>
      <c r="X84" s="6"/>
      <c r="Y84" s="6"/>
      <c r="Z84" s="6"/>
      <c r="AA84" s="124"/>
      <c r="AB84" s="7"/>
    </row>
    <row r="85" ht="18" customHeight="1" spans="19:28">
      <c r="S85" s="9"/>
      <c r="T85" s="110"/>
      <c r="U85" s="111"/>
      <c r="V85" s="2"/>
      <c r="W85" s="6"/>
      <c r="X85" s="6"/>
      <c r="Y85" s="6"/>
      <c r="Z85" s="6"/>
      <c r="AA85" s="124"/>
      <c r="AB85" s="7"/>
    </row>
    <row r="86" ht="18" customHeight="1" spans="19:28">
      <c r="S86" s="9"/>
      <c r="T86" s="110"/>
      <c r="U86" s="111"/>
      <c r="V86" s="2"/>
      <c r="W86" s="6"/>
      <c r="X86" s="6"/>
      <c r="Y86" s="6"/>
      <c r="Z86" s="6"/>
      <c r="AA86" s="124"/>
      <c r="AB86" s="7"/>
    </row>
    <row r="87" ht="18" customHeight="1" spans="19:28">
      <c r="S87" s="9"/>
      <c r="T87" s="110"/>
      <c r="U87" s="111"/>
      <c r="V87" s="2"/>
      <c r="W87" s="6"/>
      <c r="X87" s="6"/>
      <c r="Y87" s="6"/>
      <c r="Z87" s="6"/>
      <c r="AA87" s="124"/>
      <c r="AB87" s="7"/>
    </row>
    <row r="88" ht="18" customHeight="1" spans="19:28">
      <c r="S88" s="9"/>
      <c r="T88" s="110"/>
      <c r="U88" s="111"/>
      <c r="V88" s="2"/>
      <c r="W88" s="6"/>
      <c r="X88" s="6"/>
      <c r="Y88" s="6"/>
      <c r="Z88" s="6"/>
      <c r="AA88" s="124"/>
      <c r="AB88" s="7"/>
    </row>
    <row r="89" ht="18" customHeight="1" spans="19:28">
      <c r="S89" s="9"/>
      <c r="T89" s="110"/>
      <c r="U89" s="111"/>
      <c r="V89" s="2"/>
      <c r="W89" s="6"/>
      <c r="X89" s="6"/>
      <c r="Y89" s="6"/>
      <c r="Z89" s="6"/>
      <c r="AA89" s="124"/>
      <c r="AB89" s="7"/>
    </row>
    <row r="90" ht="18" customHeight="1" spans="19:28">
      <c r="S90" s="9"/>
      <c r="T90" s="110"/>
      <c r="U90" s="111"/>
      <c r="V90" s="2"/>
      <c r="W90" s="6"/>
      <c r="X90" s="6"/>
      <c r="Y90" s="6"/>
      <c r="Z90" s="6"/>
      <c r="AA90" s="124"/>
      <c r="AB90" s="7"/>
    </row>
    <row r="91" ht="18" customHeight="1" spans="19:28">
      <c r="S91" s="9"/>
      <c r="T91" s="110"/>
      <c r="U91" s="111"/>
      <c r="V91" s="2"/>
      <c r="W91" s="6"/>
      <c r="X91" s="6"/>
      <c r="Y91" s="6"/>
      <c r="Z91" s="6"/>
      <c r="AA91" s="124"/>
      <c r="AB91" s="7"/>
    </row>
    <row r="92" ht="18" customHeight="1" spans="19:28">
      <c r="S92" s="9"/>
      <c r="T92" s="110"/>
      <c r="U92" s="111"/>
      <c r="V92" s="2"/>
      <c r="W92" s="6"/>
      <c r="X92" s="6"/>
      <c r="Y92" s="6"/>
      <c r="Z92" s="6"/>
      <c r="AA92" s="124"/>
      <c r="AB92" s="7"/>
    </row>
    <row r="93" ht="18" customHeight="1" spans="19:28">
      <c r="S93" s="9"/>
      <c r="T93" s="110"/>
      <c r="U93" s="111"/>
      <c r="V93" s="2"/>
      <c r="W93" s="6"/>
      <c r="X93" s="6"/>
      <c r="Y93" s="6"/>
      <c r="Z93" s="6"/>
      <c r="AA93" s="124"/>
      <c r="AB93" s="7"/>
    </row>
    <row r="94" ht="18" customHeight="1" spans="18:28">
      <c r="R94" s="112"/>
      <c r="T94" s="110"/>
      <c r="U94" s="111"/>
      <c r="V94" s="2"/>
      <c r="W94" s="112"/>
      <c r="X94" s="6"/>
      <c r="Y94" s="6"/>
      <c r="Z94" s="6"/>
      <c r="AA94" s="124"/>
      <c r="AB94" s="7"/>
    </row>
    <row r="95" ht="18" customHeight="1" spans="2:28">
      <c r="B95" s="96" t="s">
        <v>245</v>
      </c>
      <c r="C95" s="97">
        <v>985293704</v>
      </c>
      <c r="D95" s="97" t="s">
        <v>246</v>
      </c>
      <c r="E95" s="97">
        <v>16741725510</v>
      </c>
      <c r="F95" s="97" t="s">
        <v>27</v>
      </c>
      <c r="G95" s="97">
        <v>1000</v>
      </c>
      <c r="H95" s="97">
        <v>18327671812</v>
      </c>
      <c r="I95" s="97" t="s">
        <v>247</v>
      </c>
      <c r="J95" s="100" t="s">
        <v>29</v>
      </c>
      <c r="K95" s="98" t="s">
        <v>248</v>
      </c>
      <c r="L95" s="96" t="s">
        <v>249</v>
      </c>
      <c r="M95" s="101"/>
      <c r="N95" s="101"/>
      <c r="O95" s="101"/>
      <c r="P95" s="101"/>
      <c r="Q95" s="101"/>
      <c r="R95" s="103">
        <v>0</v>
      </c>
      <c r="S95" s="113"/>
      <c r="T95" s="114"/>
      <c r="U95" s="114"/>
      <c r="V95" s="103">
        <v>0</v>
      </c>
      <c r="W95" s="114"/>
      <c r="X95" s="115"/>
      <c r="Y95" s="125"/>
      <c r="Z95" s="125" t="s">
        <v>31</v>
      </c>
      <c r="AA95" s="126">
        <v>43900</v>
      </c>
      <c r="AB95" s="127" t="s">
        <v>250</v>
      </c>
    </row>
    <row r="96" ht="18" customHeight="1" spans="2:28">
      <c r="B96" s="96" t="s">
        <v>251</v>
      </c>
      <c r="C96" s="97">
        <v>730141036</v>
      </c>
      <c r="D96" s="97" t="s">
        <v>252</v>
      </c>
      <c r="E96" s="97">
        <v>16572204406</v>
      </c>
      <c r="F96" s="97" t="s">
        <v>27</v>
      </c>
      <c r="G96" s="97">
        <v>1000</v>
      </c>
      <c r="H96" s="97">
        <v>17720254512</v>
      </c>
      <c r="I96" s="97" t="s">
        <v>253</v>
      </c>
      <c r="J96" s="102" t="s">
        <v>103</v>
      </c>
      <c r="K96" s="98" t="s">
        <v>254</v>
      </c>
      <c r="L96" s="96" t="s">
        <v>251</v>
      </c>
      <c r="M96" s="101"/>
      <c r="N96" s="101"/>
      <c r="O96" s="101"/>
      <c r="P96" s="101"/>
      <c r="Q96" s="101"/>
      <c r="R96" s="103">
        <v>0</v>
      </c>
      <c r="S96" s="103"/>
      <c r="T96" s="116"/>
      <c r="U96" s="101"/>
      <c r="V96" s="103">
        <v>0</v>
      </c>
      <c r="W96" s="101"/>
      <c r="X96" s="116"/>
      <c r="Y96" s="128"/>
      <c r="Z96" s="125" t="s">
        <v>31</v>
      </c>
      <c r="AA96" s="126">
        <v>43900</v>
      </c>
      <c r="AB96" s="87" t="s">
        <v>255</v>
      </c>
    </row>
    <row r="97" ht="18" customHeight="1" spans="2:28">
      <c r="B97" s="96" t="s">
        <v>256</v>
      </c>
      <c r="C97" s="97">
        <v>515679021</v>
      </c>
      <c r="D97" s="97" t="s">
        <v>257</v>
      </c>
      <c r="E97" s="97">
        <v>17136314955</v>
      </c>
      <c r="F97" s="97" t="s">
        <v>27</v>
      </c>
      <c r="G97" s="97">
        <v>1000</v>
      </c>
      <c r="H97" s="97">
        <v>18771691121</v>
      </c>
      <c r="I97" s="97" t="s">
        <v>258</v>
      </c>
      <c r="J97" s="102" t="s">
        <v>103</v>
      </c>
      <c r="K97" s="98" t="s">
        <v>259</v>
      </c>
      <c r="L97" s="96" t="s">
        <v>256</v>
      </c>
      <c r="M97" s="101"/>
      <c r="N97" s="101"/>
      <c r="O97" s="103"/>
      <c r="P97" s="103"/>
      <c r="Q97" s="103"/>
      <c r="R97" s="103">
        <v>0</v>
      </c>
      <c r="S97" s="117"/>
      <c r="T97" s="118"/>
      <c r="U97" s="101"/>
      <c r="V97" s="103">
        <f t="shared" ref="V97:V103" si="8">R97-S97</f>
        <v>0</v>
      </c>
      <c r="W97" s="101"/>
      <c r="X97" s="119"/>
      <c r="Y97" s="128"/>
      <c r="Z97" s="125" t="s">
        <v>31</v>
      </c>
      <c r="AA97" s="126">
        <v>43900</v>
      </c>
      <c r="AB97" s="8" t="s">
        <v>260</v>
      </c>
    </row>
    <row r="98" ht="18" customHeight="1" spans="2:28">
      <c r="B98" s="96" t="s">
        <v>261</v>
      </c>
      <c r="C98" s="97">
        <v>719471634</v>
      </c>
      <c r="D98" s="97" t="s">
        <v>262</v>
      </c>
      <c r="E98" s="97">
        <v>17038923341</v>
      </c>
      <c r="F98" s="97" t="s">
        <v>27</v>
      </c>
      <c r="G98" s="97">
        <v>1000</v>
      </c>
      <c r="H98" s="97">
        <v>18771691121</v>
      </c>
      <c r="I98" s="97" t="s">
        <v>258</v>
      </c>
      <c r="J98" s="102" t="s">
        <v>103</v>
      </c>
      <c r="K98" s="98" t="s">
        <v>259</v>
      </c>
      <c r="L98" s="96" t="s">
        <v>261</v>
      </c>
      <c r="M98" s="101"/>
      <c r="N98" s="101"/>
      <c r="O98" s="103"/>
      <c r="P98" s="103"/>
      <c r="Q98" s="103"/>
      <c r="R98" s="103">
        <v>0</v>
      </c>
      <c r="S98" s="117"/>
      <c r="T98" s="118"/>
      <c r="U98" s="101"/>
      <c r="V98" s="103">
        <f t="shared" si="8"/>
        <v>0</v>
      </c>
      <c r="W98" s="101"/>
      <c r="X98" s="119"/>
      <c r="Y98" s="128"/>
      <c r="Z98" s="125" t="s">
        <v>31</v>
      </c>
      <c r="AA98" s="126">
        <v>43900</v>
      </c>
      <c r="AB98" s="8" t="s">
        <v>260</v>
      </c>
    </row>
    <row r="99" ht="18" customHeight="1" spans="2:28">
      <c r="B99" s="96" t="s">
        <v>272</v>
      </c>
      <c r="C99" s="97">
        <v>647648359</v>
      </c>
      <c r="D99" s="97" t="s">
        <v>273</v>
      </c>
      <c r="E99" s="97">
        <v>17136314527</v>
      </c>
      <c r="F99" s="97" t="s">
        <v>27</v>
      </c>
      <c r="G99" s="97">
        <v>1000</v>
      </c>
      <c r="H99" s="97">
        <v>18771691121</v>
      </c>
      <c r="I99" s="97" t="s">
        <v>258</v>
      </c>
      <c r="J99" s="102" t="s">
        <v>103</v>
      </c>
      <c r="K99" s="98" t="s">
        <v>259</v>
      </c>
      <c r="L99" s="96" t="s">
        <v>272</v>
      </c>
      <c r="M99" s="101"/>
      <c r="N99" s="101"/>
      <c r="O99" s="103"/>
      <c r="P99" s="103"/>
      <c r="Q99" s="103"/>
      <c r="R99" s="103">
        <v>0</v>
      </c>
      <c r="S99" s="103">
        <v>0</v>
      </c>
      <c r="T99" s="118"/>
      <c r="U99" s="101"/>
      <c r="V99" s="117">
        <f t="shared" si="8"/>
        <v>0</v>
      </c>
      <c r="W99" s="101"/>
      <c r="X99" s="119"/>
      <c r="Y99" s="128"/>
      <c r="Z99" s="125" t="s">
        <v>31</v>
      </c>
      <c r="AA99" s="126">
        <v>43900</v>
      </c>
      <c r="AB99" s="127" t="s">
        <v>267</v>
      </c>
    </row>
    <row r="100" ht="18" customHeight="1" spans="2:28">
      <c r="B100" s="96" t="s">
        <v>276</v>
      </c>
      <c r="C100" s="97">
        <v>101163642</v>
      </c>
      <c r="D100" s="97" t="s">
        <v>277</v>
      </c>
      <c r="E100" s="97">
        <v>17136314558</v>
      </c>
      <c r="F100" s="97" t="s">
        <v>27</v>
      </c>
      <c r="G100" s="97">
        <v>1000</v>
      </c>
      <c r="H100" s="97">
        <v>18771691121</v>
      </c>
      <c r="I100" s="97" t="s">
        <v>258</v>
      </c>
      <c r="J100" s="102" t="s">
        <v>103</v>
      </c>
      <c r="K100" s="98" t="s">
        <v>259</v>
      </c>
      <c r="L100" s="96" t="s">
        <v>276</v>
      </c>
      <c r="M100" s="101"/>
      <c r="N100" s="101"/>
      <c r="O100" s="103"/>
      <c r="P100" s="103"/>
      <c r="Q100" s="103"/>
      <c r="R100" s="103">
        <v>0</v>
      </c>
      <c r="S100" s="103">
        <v>0</v>
      </c>
      <c r="T100" s="118"/>
      <c r="U100" s="101"/>
      <c r="V100" s="117">
        <f t="shared" si="8"/>
        <v>0</v>
      </c>
      <c r="W100" s="101"/>
      <c r="X100" s="119"/>
      <c r="Y100" s="128"/>
      <c r="Z100" s="125" t="s">
        <v>31</v>
      </c>
      <c r="AA100" s="126">
        <v>43900</v>
      </c>
      <c r="AB100" s="127" t="s">
        <v>267</v>
      </c>
    </row>
    <row r="101" s="1" customFormat="1" ht="19.9" customHeight="1" spans="2:28">
      <c r="B101" s="96" t="s">
        <v>282</v>
      </c>
      <c r="C101" s="98">
        <v>395276041</v>
      </c>
      <c r="D101" s="98" t="s">
        <v>283</v>
      </c>
      <c r="E101" s="97">
        <v>17102786762</v>
      </c>
      <c r="F101" s="97" t="s">
        <v>27</v>
      </c>
      <c r="G101" s="97">
        <v>1000</v>
      </c>
      <c r="H101" s="97">
        <v>13545435217</v>
      </c>
      <c r="I101" s="97" t="s">
        <v>284</v>
      </c>
      <c r="J101" s="104" t="s">
        <v>285</v>
      </c>
      <c r="K101" s="98" t="s">
        <v>286</v>
      </c>
      <c r="L101" s="96" t="s">
        <v>282</v>
      </c>
      <c r="M101" s="101"/>
      <c r="N101" s="101"/>
      <c r="O101" s="105"/>
      <c r="P101" s="105"/>
      <c r="Q101" s="105"/>
      <c r="R101" s="103">
        <v>0</v>
      </c>
      <c r="S101" s="103">
        <v>0</v>
      </c>
      <c r="T101" s="118"/>
      <c r="U101" s="120"/>
      <c r="V101" s="117">
        <f t="shared" si="8"/>
        <v>0</v>
      </c>
      <c r="W101" s="101"/>
      <c r="X101" s="116"/>
      <c r="Y101" s="128"/>
      <c r="Z101" s="125" t="s">
        <v>31</v>
      </c>
      <c r="AA101" s="126">
        <v>43901</v>
      </c>
      <c r="AB101" s="8" t="s">
        <v>287</v>
      </c>
    </row>
    <row r="102" ht="18" customHeight="1" spans="2:28">
      <c r="B102" s="96" t="s">
        <v>268</v>
      </c>
      <c r="C102" s="97">
        <v>141266250</v>
      </c>
      <c r="D102" s="97" t="s">
        <v>269</v>
      </c>
      <c r="E102" s="97">
        <v>17136318067</v>
      </c>
      <c r="F102" s="97" t="s">
        <v>27</v>
      </c>
      <c r="G102" s="97">
        <v>1000</v>
      </c>
      <c r="H102" s="97">
        <v>18771691121</v>
      </c>
      <c r="I102" s="97" t="s">
        <v>258</v>
      </c>
      <c r="J102" s="102" t="s">
        <v>103</v>
      </c>
      <c r="K102" s="98" t="s">
        <v>259</v>
      </c>
      <c r="L102" s="96" t="s">
        <v>268</v>
      </c>
      <c r="M102" s="101"/>
      <c r="N102" s="101"/>
      <c r="O102" s="103"/>
      <c r="P102" s="103"/>
      <c r="Q102" s="103"/>
      <c r="R102" s="103">
        <v>63.09</v>
      </c>
      <c r="S102" s="103">
        <v>0</v>
      </c>
      <c r="T102" s="118"/>
      <c r="U102" s="96" t="s">
        <v>1838</v>
      </c>
      <c r="V102" s="117">
        <f t="shared" si="8"/>
        <v>63.09</v>
      </c>
      <c r="W102" s="101"/>
      <c r="X102" s="119"/>
      <c r="Y102" s="128"/>
      <c r="Z102" s="125" t="s">
        <v>31</v>
      </c>
      <c r="AA102" s="126">
        <v>43900</v>
      </c>
      <c r="AB102" s="127" t="s">
        <v>267</v>
      </c>
    </row>
    <row r="103" ht="18" customHeight="1" spans="2:28">
      <c r="B103" s="96" t="s">
        <v>263</v>
      </c>
      <c r="C103" s="97">
        <v>288411305</v>
      </c>
      <c r="D103" s="97" t="s">
        <v>264</v>
      </c>
      <c r="E103" s="97">
        <v>17192710423</v>
      </c>
      <c r="F103" s="97" t="s">
        <v>27</v>
      </c>
      <c r="G103" s="97">
        <v>1000</v>
      </c>
      <c r="H103" s="97">
        <v>13545476959</v>
      </c>
      <c r="I103" s="97" t="s">
        <v>265</v>
      </c>
      <c r="J103" s="102" t="s">
        <v>103</v>
      </c>
      <c r="K103" s="98" t="s">
        <v>266</v>
      </c>
      <c r="L103" s="96" t="s">
        <v>263</v>
      </c>
      <c r="M103" s="101"/>
      <c r="N103" s="101"/>
      <c r="O103" s="101"/>
      <c r="P103" s="101"/>
      <c r="Q103" s="101"/>
      <c r="R103" s="117"/>
      <c r="S103" s="117"/>
      <c r="T103" s="118"/>
      <c r="U103" s="101"/>
      <c r="V103" s="117">
        <f t="shared" si="8"/>
        <v>0</v>
      </c>
      <c r="W103" s="101"/>
      <c r="X103" s="98"/>
      <c r="Y103" s="128"/>
      <c r="Z103" s="125" t="s">
        <v>31</v>
      </c>
      <c r="AA103" s="126">
        <v>43913</v>
      </c>
      <c r="AB103" s="8" t="s">
        <v>267</v>
      </c>
    </row>
    <row r="104" ht="18" customHeight="1" spans="2:28">
      <c r="B104" s="96" t="s">
        <v>270</v>
      </c>
      <c r="C104" s="97">
        <v>274605584</v>
      </c>
      <c r="D104" s="97" t="s">
        <v>271</v>
      </c>
      <c r="E104" s="97">
        <v>17136314513</v>
      </c>
      <c r="F104" s="97" t="s">
        <v>27</v>
      </c>
      <c r="G104" s="97">
        <v>1000</v>
      </c>
      <c r="H104" s="97">
        <v>18771691121</v>
      </c>
      <c r="I104" s="97" t="s">
        <v>258</v>
      </c>
      <c r="J104" s="102" t="s">
        <v>103</v>
      </c>
      <c r="K104" s="98" t="s">
        <v>259</v>
      </c>
      <c r="L104" s="96" t="s">
        <v>270</v>
      </c>
      <c r="M104" s="101"/>
      <c r="N104" s="101"/>
      <c r="O104" s="103"/>
      <c r="P104" s="103"/>
      <c r="Q104" s="103"/>
      <c r="R104" s="117"/>
      <c r="S104" s="117"/>
      <c r="T104" s="118"/>
      <c r="U104" s="101"/>
      <c r="V104" s="117">
        <f t="shared" ref="V104:V111" si="9">R104-S104</f>
        <v>0</v>
      </c>
      <c r="W104" s="101"/>
      <c r="X104" s="119"/>
      <c r="Y104" s="128"/>
      <c r="Z104" s="125" t="s">
        <v>31</v>
      </c>
      <c r="AA104" s="126">
        <v>43900</v>
      </c>
      <c r="AB104" s="127" t="s">
        <v>267</v>
      </c>
    </row>
    <row r="105" ht="18" customHeight="1" spans="2:28">
      <c r="B105" s="96" t="s">
        <v>274</v>
      </c>
      <c r="C105" s="97">
        <v>534588053</v>
      </c>
      <c r="D105" s="97" t="s">
        <v>275</v>
      </c>
      <c r="E105" s="97">
        <v>17136314573</v>
      </c>
      <c r="F105" s="97" t="s">
        <v>27</v>
      </c>
      <c r="G105" s="97">
        <v>1000</v>
      </c>
      <c r="H105" s="97">
        <v>18771691121</v>
      </c>
      <c r="I105" s="97" t="s">
        <v>258</v>
      </c>
      <c r="J105" s="102" t="s">
        <v>103</v>
      </c>
      <c r="K105" s="98" t="s">
        <v>259</v>
      </c>
      <c r="L105" s="96" t="s">
        <v>274</v>
      </c>
      <c r="M105" s="101"/>
      <c r="N105" s="101"/>
      <c r="O105" s="103"/>
      <c r="P105" s="103"/>
      <c r="Q105" s="103"/>
      <c r="R105" s="117"/>
      <c r="S105" s="117"/>
      <c r="T105" s="118"/>
      <c r="U105" s="101"/>
      <c r="V105" s="117">
        <f t="shared" si="9"/>
        <v>0</v>
      </c>
      <c r="W105" s="101"/>
      <c r="X105" s="119"/>
      <c r="Y105" s="128"/>
      <c r="Z105" s="125" t="s">
        <v>31</v>
      </c>
      <c r="AA105" s="126">
        <v>43900</v>
      </c>
      <c r="AB105" s="127" t="s">
        <v>267</v>
      </c>
    </row>
    <row r="106" ht="18" customHeight="1" spans="2:28">
      <c r="B106" s="96" t="s">
        <v>278</v>
      </c>
      <c r="C106" s="97">
        <v>623832015</v>
      </c>
      <c r="D106" s="97" t="s">
        <v>279</v>
      </c>
      <c r="E106" s="97">
        <v>17038923194</v>
      </c>
      <c r="F106" s="97" t="s">
        <v>27</v>
      </c>
      <c r="G106" s="97">
        <v>1000</v>
      </c>
      <c r="H106" s="97">
        <v>18771691121</v>
      </c>
      <c r="I106" s="97" t="s">
        <v>258</v>
      </c>
      <c r="J106" s="102" t="s">
        <v>103</v>
      </c>
      <c r="K106" s="98" t="s">
        <v>259</v>
      </c>
      <c r="L106" s="96" t="s">
        <v>278</v>
      </c>
      <c r="M106" s="101"/>
      <c r="N106" s="101"/>
      <c r="O106" s="103"/>
      <c r="P106" s="103"/>
      <c r="Q106" s="103"/>
      <c r="R106" s="117"/>
      <c r="S106" s="117"/>
      <c r="T106" s="118"/>
      <c r="U106" s="101"/>
      <c r="V106" s="117">
        <f t="shared" si="9"/>
        <v>0</v>
      </c>
      <c r="W106" s="101"/>
      <c r="X106" s="119"/>
      <c r="Y106" s="128"/>
      <c r="Z106" s="125" t="s">
        <v>31</v>
      </c>
      <c r="AA106" s="126">
        <v>43900</v>
      </c>
      <c r="AB106" s="127" t="s">
        <v>267</v>
      </c>
    </row>
    <row r="107" ht="18" customHeight="1" spans="2:28">
      <c r="B107" s="96" t="s">
        <v>280</v>
      </c>
      <c r="C107" s="97">
        <v>990298432</v>
      </c>
      <c r="D107" s="97" t="s">
        <v>281</v>
      </c>
      <c r="E107" s="97">
        <v>17038923845</v>
      </c>
      <c r="F107" s="97" t="s">
        <v>27</v>
      </c>
      <c r="G107" s="97">
        <v>1000</v>
      </c>
      <c r="H107" s="97">
        <v>18771691121</v>
      </c>
      <c r="I107" s="97" t="s">
        <v>258</v>
      </c>
      <c r="J107" s="102" t="s">
        <v>103</v>
      </c>
      <c r="K107" s="98" t="s">
        <v>259</v>
      </c>
      <c r="L107" s="96" t="s">
        <v>280</v>
      </c>
      <c r="M107" s="101"/>
      <c r="N107" s="101"/>
      <c r="O107" s="103"/>
      <c r="P107" s="103"/>
      <c r="Q107" s="103"/>
      <c r="R107" s="117"/>
      <c r="S107" s="117"/>
      <c r="T107" s="118"/>
      <c r="U107" s="101"/>
      <c r="V107" s="117">
        <f t="shared" si="9"/>
        <v>0</v>
      </c>
      <c r="W107" s="101"/>
      <c r="X107" s="119"/>
      <c r="Y107" s="128"/>
      <c r="Z107" s="125" t="s">
        <v>31</v>
      </c>
      <c r="AA107" s="126">
        <v>43900</v>
      </c>
      <c r="AB107" s="127" t="s">
        <v>267</v>
      </c>
    </row>
    <row r="108" ht="18" customHeight="1" spans="2:28">
      <c r="B108" s="96" t="s">
        <v>288</v>
      </c>
      <c r="C108" s="97">
        <v>514151085</v>
      </c>
      <c r="D108" s="97" t="s">
        <v>289</v>
      </c>
      <c r="E108" s="97">
        <v>17192711257</v>
      </c>
      <c r="F108" s="97" t="s">
        <v>27</v>
      </c>
      <c r="G108" s="97">
        <v>1000</v>
      </c>
      <c r="H108" s="97">
        <v>13545476959</v>
      </c>
      <c r="I108" s="97" t="s">
        <v>265</v>
      </c>
      <c r="J108" s="102" t="s">
        <v>103</v>
      </c>
      <c r="K108" s="98" t="s">
        <v>266</v>
      </c>
      <c r="L108" s="96" t="s">
        <v>288</v>
      </c>
      <c r="M108" s="101"/>
      <c r="N108" s="101"/>
      <c r="O108" s="101"/>
      <c r="P108" s="101"/>
      <c r="Q108" s="101"/>
      <c r="R108" s="117"/>
      <c r="S108" s="117"/>
      <c r="T108" s="118"/>
      <c r="U108" s="101"/>
      <c r="V108" s="117">
        <f t="shared" si="9"/>
        <v>0</v>
      </c>
      <c r="W108" s="101"/>
      <c r="X108" s="98"/>
      <c r="Y108" s="128"/>
      <c r="Z108" s="125" t="s">
        <v>31</v>
      </c>
      <c r="AA108" s="126">
        <v>43913</v>
      </c>
      <c r="AB108" s="129" t="s">
        <v>290</v>
      </c>
    </row>
    <row r="109" ht="18" customHeight="1" spans="2:28">
      <c r="B109" s="99" t="s">
        <v>291</v>
      </c>
      <c r="C109" s="97">
        <v>637148920</v>
      </c>
      <c r="D109" s="97" t="s">
        <v>292</v>
      </c>
      <c r="E109" s="97">
        <v>17038924147</v>
      </c>
      <c r="F109" s="97" t="s">
        <v>27</v>
      </c>
      <c r="G109" s="97">
        <v>1000</v>
      </c>
      <c r="H109" s="97">
        <v>13545471531</v>
      </c>
      <c r="I109" s="97" t="s">
        <v>293</v>
      </c>
      <c r="J109" s="106" t="s">
        <v>294</v>
      </c>
      <c r="K109" s="98" t="s">
        <v>295</v>
      </c>
      <c r="L109" s="99" t="s">
        <v>291</v>
      </c>
      <c r="M109" s="101"/>
      <c r="N109" s="101"/>
      <c r="O109" s="101"/>
      <c r="P109" s="101"/>
      <c r="Q109" s="101"/>
      <c r="R109" s="117"/>
      <c r="S109" s="117"/>
      <c r="T109" s="118"/>
      <c r="U109" s="101"/>
      <c r="V109" s="117">
        <f t="shared" si="9"/>
        <v>0</v>
      </c>
      <c r="W109" s="101"/>
      <c r="X109" s="121"/>
      <c r="Y109" s="128"/>
      <c r="Z109" s="125" t="s">
        <v>31</v>
      </c>
      <c r="AA109" s="126">
        <v>43899</v>
      </c>
      <c r="AB109" s="130" t="s">
        <v>290</v>
      </c>
    </row>
    <row r="110" ht="18" customHeight="1" spans="2:28">
      <c r="B110" s="96" t="s">
        <v>296</v>
      </c>
      <c r="C110" s="97">
        <v>229461254</v>
      </c>
      <c r="D110" s="97" t="s">
        <v>297</v>
      </c>
      <c r="E110" s="97">
        <v>16741725525</v>
      </c>
      <c r="F110" s="97" t="s">
        <v>27</v>
      </c>
      <c r="G110" s="97">
        <v>1000</v>
      </c>
      <c r="H110" s="97">
        <v>18327671812</v>
      </c>
      <c r="I110" s="97" t="s">
        <v>247</v>
      </c>
      <c r="J110" s="102" t="s">
        <v>103</v>
      </c>
      <c r="K110" s="98" t="s">
        <v>298</v>
      </c>
      <c r="L110" s="96" t="s">
        <v>296</v>
      </c>
      <c r="M110" s="101"/>
      <c r="N110" s="101"/>
      <c r="O110" s="103"/>
      <c r="P110" s="103"/>
      <c r="Q110" s="103"/>
      <c r="R110" s="117"/>
      <c r="S110" s="117"/>
      <c r="T110" s="118"/>
      <c r="U110" s="101"/>
      <c r="V110" s="117">
        <f t="shared" si="9"/>
        <v>0</v>
      </c>
      <c r="W110" s="101"/>
      <c r="X110" s="119"/>
      <c r="Y110" s="128"/>
      <c r="Z110" s="125" t="s">
        <v>31</v>
      </c>
      <c r="AA110" s="126">
        <v>43900</v>
      </c>
      <c r="AB110" s="130" t="s">
        <v>290</v>
      </c>
    </row>
    <row r="111" ht="18" customHeight="1" spans="2:28">
      <c r="B111" s="96" t="s">
        <v>299</v>
      </c>
      <c r="C111" s="97">
        <v>605462359</v>
      </c>
      <c r="D111" s="97" t="s">
        <v>300</v>
      </c>
      <c r="E111" s="97">
        <v>17136317532</v>
      </c>
      <c r="F111" s="97" t="s">
        <v>27</v>
      </c>
      <c r="G111" s="97">
        <v>1000</v>
      </c>
      <c r="H111" s="97">
        <v>18771691121</v>
      </c>
      <c r="I111" s="97" t="s">
        <v>258</v>
      </c>
      <c r="J111" s="102" t="s">
        <v>103</v>
      </c>
      <c r="K111" s="98" t="s">
        <v>259</v>
      </c>
      <c r="L111" s="96" t="s">
        <v>299</v>
      </c>
      <c r="M111" s="101"/>
      <c r="N111" s="101"/>
      <c r="O111" s="103"/>
      <c r="P111" s="103"/>
      <c r="Q111" s="103"/>
      <c r="R111" s="117"/>
      <c r="S111" s="117"/>
      <c r="T111" s="118"/>
      <c r="U111" s="101"/>
      <c r="V111" s="117">
        <f t="shared" si="9"/>
        <v>0</v>
      </c>
      <c r="W111" s="101"/>
      <c r="X111" s="119"/>
      <c r="Y111" s="128"/>
      <c r="Z111" s="125" t="s">
        <v>31</v>
      </c>
      <c r="AA111" s="126">
        <v>43900</v>
      </c>
      <c r="AB111" s="130" t="s">
        <v>290</v>
      </c>
    </row>
    <row r="112" ht="18" customHeight="1" spans="2:28">
      <c r="B112" s="96" t="s">
        <v>301</v>
      </c>
      <c r="C112" s="97">
        <v>117582424</v>
      </c>
      <c r="D112" s="97" t="s">
        <v>302</v>
      </c>
      <c r="E112" s="97">
        <v>17136314430</v>
      </c>
      <c r="F112" s="97" t="s">
        <v>27</v>
      </c>
      <c r="G112" s="97">
        <v>1000</v>
      </c>
      <c r="H112" s="97">
        <v>18771691121</v>
      </c>
      <c r="I112" s="97" t="s">
        <v>258</v>
      </c>
      <c r="J112" s="102" t="s">
        <v>103</v>
      </c>
      <c r="K112" s="98" t="s">
        <v>259</v>
      </c>
      <c r="L112" s="96" t="s">
        <v>301</v>
      </c>
      <c r="M112" s="101"/>
      <c r="N112" s="101"/>
      <c r="O112" s="103"/>
      <c r="P112" s="103"/>
      <c r="Q112" s="103"/>
      <c r="R112" s="117"/>
      <c r="S112" s="117"/>
      <c r="T112" s="118"/>
      <c r="U112" s="101"/>
      <c r="V112" s="117">
        <f t="shared" ref="V112:V175" si="10">R112-S112</f>
        <v>0</v>
      </c>
      <c r="W112" s="101"/>
      <c r="X112" s="119"/>
      <c r="Y112" s="128"/>
      <c r="Z112" s="125" t="s">
        <v>31</v>
      </c>
      <c r="AA112" s="126">
        <v>43900</v>
      </c>
      <c r="AB112" s="130" t="s">
        <v>290</v>
      </c>
    </row>
    <row r="113" ht="18" customHeight="1" spans="2:28">
      <c r="B113" s="96" t="s">
        <v>303</v>
      </c>
      <c r="C113" s="97">
        <v>230124385</v>
      </c>
      <c r="D113" s="97" t="s">
        <v>304</v>
      </c>
      <c r="E113" s="97">
        <v>17136314618</v>
      </c>
      <c r="F113" s="97" t="s">
        <v>27</v>
      </c>
      <c r="G113" s="97">
        <v>1000</v>
      </c>
      <c r="H113" s="97">
        <v>18771691121</v>
      </c>
      <c r="I113" s="97" t="s">
        <v>258</v>
      </c>
      <c r="J113" s="102" t="s">
        <v>103</v>
      </c>
      <c r="K113" s="98" t="s">
        <v>259</v>
      </c>
      <c r="L113" s="96" t="s">
        <v>303</v>
      </c>
      <c r="M113" s="101"/>
      <c r="N113" s="101"/>
      <c r="O113" s="103"/>
      <c r="P113" s="103"/>
      <c r="Q113" s="103"/>
      <c r="R113" s="117"/>
      <c r="S113" s="117"/>
      <c r="T113" s="118"/>
      <c r="U113" s="101"/>
      <c r="V113" s="117">
        <f t="shared" si="10"/>
        <v>0</v>
      </c>
      <c r="W113" s="101"/>
      <c r="X113" s="119"/>
      <c r="Y113" s="128"/>
      <c r="Z113" s="125" t="s">
        <v>31</v>
      </c>
      <c r="AA113" s="126">
        <v>43900</v>
      </c>
      <c r="AB113" s="130" t="s">
        <v>290</v>
      </c>
    </row>
    <row r="114" ht="18" customHeight="1" spans="2:28">
      <c r="B114" s="96" t="s">
        <v>305</v>
      </c>
      <c r="C114" s="97">
        <v>567946654</v>
      </c>
      <c r="D114" s="97" t="s">
        <v>306</v>
      </c>
      <c r="E114" s="97">
        <v>17136314591</v>
      </c>
      <c r="F114" s="97" t="s">
        <v>27</v>
      </c>
      <c r="G114" s="97">
        <v>1000</v>
      </c>
      <c r="H114" s="97">
        <v>18771691121</v>
      </c>
      <c r="I114" s="97" t="s">
        <v>258</v>
      </c>
      <c r="J114" s="102" t="s">
        <v>103</v>
      </c>
      <c r="K114" s="98" t="s">
        <v>259</v>
      </c>
      <c r="L114" s="96" t="s">
        <v>305</v>
      </c>
      <c r="M114" s="101"/>
      <c r="N114" s="101"/>
      <c r="O114" s="103"/>
      <c r="P114" s="103"/>
      <c r="Q114" s="103"/>
      <c r="R114" s="117"/>
      <c r="S114" s="117"/>
      <c r="T114" s="118"/>
      <c r="U114" s="101"/>
      <c r="V114" s="117">
        <f t="shared" si="10"/>
        <v>0</v>
      </c>
      <c r="W114" s="101"/>
      <c r="X114" s="119"/>
      <c r="Y114" s="128"/>
      <c r="Z114" s="125" t="s">
        <v>31</v>
      </c>
      <c r="AA114" s="126">
        <v>43900</v>
      </c>
      <c r="AB114" s="130" t="s">
        <v>290</v>
      </c>
    </row>
    <row r="115" ht="18" customHeight="1" spans="2:28">
      <c r="B115" s="96" t="s">
        <v>307</v>
      </c>
      <c r="C115" s="97">
        <v>834087938</v>
      </c>
      <c r="D115" s="97" t="s">
        <v>308</v>
      </c>
      <c r="E115" s="97">
        <v>17187465103</v>
      </c>
      <c r="F115" s="97" t="s">
        <v>27</v>
      </c>
      <c r="G115" s="97">
        <v>1000</v>
      </c>
      <c r="H115" s="97">
        <v>18771691121</v>
      </c>
      <c r="I115" s="97" t="s">
        <v>258</v>
      </c>
      <c r="J115" s="102" t="s">
        <v>103</v>
      </c>
      <c r="K115" s="98" t="s">
        <v>259</v>
      </c>
      <c r="L115" s="96" t="s">
        <v>307</v>
      </c>
      <c r="M115" s="101"/>
      <c r="N115" s="101"/>
      <c r="O115" s="103"/>
      <c r="P115" s="103"/>
      <c r="Q115" s="103"/>
      <c r="R115" s="117"/>
      <c r="S115" s="117"/>
      <c r="T115" s="118"/>
      <c r="U115" s="101"/>
      <c r="V115" s="117">
        <f t="shared" si="10"/>
        <v>0</v>
      </c>
      <c r="W115" s="101"/>
      <c r="X115" s="119"/>
      <c r="Y115" s="128"/>
      <c r="Z115" s="125" t="s">
        <v>31</v>
      </c>
      <c r="AA115" s="126">
        <v>43900</v>
      </c>
      <c r="AB115" s="130" t="s">
        <v>290</v>
      </c>
    </row>
    <row r="116" ht="18" customHeight="1" spans="2:28">
      <c r="B116" s="96" t="s">
        <v>309</v>
      </c>
      <c r="C116" s="97">
        <v>706434286</v>
      </c>
      <c r="D116" s="97" t="s">
        <v>310</v>
      </c>
      <c r="E116" s="97">
        <v>17038924117</v>
      </c>
      <c r="F116" s="97" t="s">
        <v>27</v>
      </c>
      <c r="G116" s="97">
        <v>1000</v>
      </c>
      <c r="H116" s="97">
        <v>18771691121</v>
      </c>
      <c r="I116" s="97" t="s">
        <v>258</v>
      </c>
      <c r="J116" s="102" t="s">
        <v>103</v>
      </c>
      <c r="K116" s="98" t="s">
        <v>259</v>
      </c>
      <c r="L116" s="96" t="s">
        <v>309</v>
      </c>
      <c r="M116" s="101"/>
      <c r="N116" s="101"/>
      <c r="O116" s="103"/>
      <c r="P116" s="103"/>
      <c r="Q116" s="103"/>
      <c r="R116" s="117"/>
      <c r="S116" s="117"/>
      <c r="T116" s="118"/>
      <c r="U116" s="101"/>
      <c r="V116" s="117">
        <f t="shared" si="10"/>
        <v>0</v>
      </c>
      <c r="W116" s="101"/>
      <c r="X116" s="119"/>
      <c r="Y116" s="128"/>
      <c r="Z116" s="125" t="s">
        <v>31</v>
      </c>
      <c r="AA116" s="126">
        <v>43900</v>
      </c>
      <c r="AB116" s="130" t="s">
        <v>290</v>
      </c>
    </row>
    <row r="117" ht="18" customHeight="1" spans="2:28">
      <c r="B117" s="96" t="s">
        <v>311</v>
      </c>
      <c r="C117" s="98">
        <v>600949022</v>
      </c>
      <c r="D117" s="98" t="s">
        <v>312</v>
      </c>
      <c r="E117" s="97">
        <v>16741725285</v>
      </c>
      <c r="F117" s="97" t="s">
        <v>27</v>
      </c>
      <c r="G117" s="97">
        <v>1000</v>
      </c>
      <c r="H117" s="97">
        <v>13545445297</v>
      </c>
      <c r="I117" s="97" t="s">
        <v>313</v>
      </c>
      <c r="J117" s="100" t="s">
        <v>29</v>
      </c>
      <c r="K117" s="98" t="s">
        <v>314</v>
      </c>
      <c r="L117" s="96" t="s">
        <v>311</v>
      </c>
      <c r="M117" s="101"/>
      <c r="N117" s="101"/>
      <c r="O117" s="105"/>
      <c r="P117" s="105"/>
      <c r="Q117" s="105"/>
      <c r="R117" s="117"/>
      <c r="S117" s="117"/>
      <c r="T117" s="118"/>
      <c r="U117" s="101"/>
      <c r="V117" s="117">
        <f t="shared" si="10"/>
        <v>0</v>
      </c>
      <c r="W117" s="101"/>
      <c r="X117" s="116"/>
      <c r="Y117" s="128"/>
      <c r="Z117" s="125" t="s">
        <v>31</v>
      </c>
      <c r="AA117" s="126">
        <v>43901</v>
      </c>
      <c r="AB117" s="131" t="s">
        <v>290</v>
      </c>
    </row>
    <row r="118" ht="18" customHeight="1" spans="2:28">
      <c r="B118" s="96" t="s">
        <v>315</v>
      </c>
      <c r="C118" s="98">
        <v>868392926</v>
      </c>
      <c r="D118" s="98" t="s">
        <v>316</v>
      </c>
      <c r="E118" s="97">
        <v>16741725283</v>
      </c>
      <c r="F118" s="97" t="s">
        <v>27</v>
      </c>
      <c r="G118" s="97">
        <v>1000</v>
      </c>
      <c r="H118" s="97">
        <v>13545445297</v>
      </c>
      <c r="I118" s="97" t="s">
        <v>313</v>
      </c>
      <c r="J118" s="100" t="s">
        <v>29</v>
      </c>
      <c r="K118" s="98" t="s">
        <v>314</v>
      </c>
      <c r="L118" s="96" t="s">
        <v>315</v>
      </c>
      <c r="M118" s="101"/>
      <c r="N118" s="101"/>
      <c r="O118" s="105"/>
      <c r="P118" s="105"/>
      <c r="Q118" s="105"/>
      <c r="R118" s="117"/>
      <c r="S118" s="117"/>
      <c r="T118" s="118"/>
      <c r="U118" s="101"/>
      <c r="V118" s="117">
        <f t="shared" si="10"/>
        <v>0</v>
      </c>
      <c r="W118" s="101"/>
      <c r="X118" s="116"/>
      <c r="Y118" s="128"/>
      <c r="Z118" s="125" t="s">
        <v>31</v>
      </c>
      <c r="AA118" s="126">
        <v>43900</v>
      </c>
      <c r="AB118" s="129" t="s">
        <v>290</v>
      </c>
    </row>
    <row r="119" ht="18" customHeight="1" spans="2:28">
      <c r="B119" s="96" t="s">
        <v>317</v>
      </c>
      <c r="C119" s="98">
        <v>927559283</v>
      </c>
      <c r="D119" s="98" t="s">
        <v>318</v>
      </c>
      <c r="E119" s="97">
        <v>16741725264</v>
      </c>
      <c r="F119" s="97" t="s">
        <v>27</v>
      </c>
      <c r="G119" s="97">
        <v>1000</v>
      </c>
      <c r="H119" s="97">
        <v>13545445297</v>
      </c>
      <c r="I119" s="97" t="s">
        <v>313</v>
      </c>
      <c r="J119" s="100" t="s">
        <v>29</v>
      </c>
      <c r="K119" s="98" t="s">
        <v>314</v>
      </c>
      <c r="L119" s="96" t="s">
        <v>317</v>
      </c>
      <c r="M119" s="101"/>
      <c r="N119" s="101"/>
      <c r="O119" s="105"/>
      <c r="P119" s="105"/>
      <c r="Q119" s="105"/>
      <c r="R119" s="117"/>
      <c r="S119" s="117"/>
      <c r="T119" s="118"/>
      <c r="U119" s="101"/>
      <c r="V119" s="117">
        <f t="shared" si="10"/>
        <v>0</v>
      </c>
      <c r="W119" s="101"/>
      <c r="X119" s="116"/>
      <c r="Y119" s="128"/>
      <c r="Z119" s="125" t="s">
        <v>31</v>
      </c>
      <c r="AA119" s="126">
        <v>43900</v>
      </c>
      <c r="AB119" s="131" t="s">
        <v>290</v>
      </c>
    </row>
    <row r="120" ht="18" customHeight="1" spans="2:28">
      <c r="B120" s="96" t="s">
        <v>319</v>
      </c>
      <c r="C120" s="98">
        <v>809146708</v>
      </c>
      <c r="D120" s="98" t="s">
        <v>320</v>
      </c>
      <c r="E120" s="97">
        <v>16741725263</v>
      </c>
      <c r="F120" s="97" t="s">
        <v>27</v>
      </c>
      <c r="G120" s="97">
        <v>1000</v>
      </c>
      <c r="H120" s="97">
        <v>13545445297</v>
      </c>
      <c r="I120" s="97" t="s">
        <v>313</v>
      </c>
      <c r="J120" s="100" t="s">
        <v>29</v>
      </c>
      <c r="K120" s="98" t="s">
        <v>314</v>
      </c>
      <c r="L120" s="96" t="s">
        <v>319</v>
      </c>
      <c r="M120" s="101"/>
      <c r="N120" s="101"/>
      <c r="O120" s="105"/>
      <c r="P120" s="105"/>
      <c r="Q120" s="105"/>
      <c r="R120" s="117"/>
      <c r="S120" s="117"/>
      <c r="T120" s="118"/>
      <c r="U120" s="101"/>
      <c r="V120" s="117">
        <f t="shared" si="10"/>
        <v>0</v>
      </c>
      <c r="W120" s="101"/>
      <c r="X120" s="116"/>
      <c r="Y120" s="128"/>
      <c r="Z120" s="125" t="s">
        <v>31</v>
      </c>
      <c r="AA120" s="126">
        <v>43900</v>
      </c>
      <c r="AB120" s="129" t="s">
        <v>290</v>
      </c>
    </row>
    <row r="121" ht="18" customHeight="1" spans="2:28">
      <c r="B121" s="96" t="s">
        <v>321</v>
      </c>
      <c r="C121" s="98">
        <v>248256426</v>
      </c>
      <c r="D121" s="98" t="s">
        <v>322</v>
      </c>
      <c r="E121" s="97">
        <v>16741725262</v>
      </c>
      <c r="F121" s="97" t="s">
        <v>27</v>
      </c>
      <c r="G121" s="97">
        <v>1000</v>
      </c>
      <c r="H121" s="97">
        <v>13545445297</v>
      </c>
      <c r="I121" s="97" t="s">
        <v>313</v>
      </c>
      <c r="J121" s="100" t="s">
        <v>29</v>
      </c>
      <c r="K121" s="98" t="s">
        <v>314</v>
      </c>
      <c r="L121" s="96" t="s">
        <v>321</v>
      </c>
      <c r="M121" s="101"/>
      <c r="N121" s="101"/>
      <c r="O121" s="105"/>
      <c r="P121" s="105"/>
      <c r="Q121" s="105"/>
      <c r="R121" s="117"/>
      <c r="S121" s="117"/>
      <c r="T121" s="118"/>
      <c r="U121" s="101"/>
      <c r="V121" s="117">
        <f t="shared" si="10"/>
        <v>0</v>
      </c>
      <c r="W121" s="101"/>
      <c r="X121" s="116"/>
      <c r="Y121" s="128"/>
      <c r="Z121" s="125" t="s">
        <v>31</v>
      </c>
      <c r="AA121" s="126">
        <v>43900</v>
      </c>
      <c r="AB121" s="129" t="s">
        <v>290</v>
      </c>
    </row>
    <row r="122" ht="18" customHeight="1" spans="2:28">
      <c r="B122" s="96" t="s">
        <v>323</v>
      </c>
      <c r="C122" s="98" t="s">
        <v>324</v>
      </c>
      <c r="D122" s="98" t="s">
        <v>325</v>
      </c>
      <c r="E122" s="97">
        <v>16741725269</v>
      </c>
      <c r="F122" s="97" t="s">
        <v>27</v>
      </c>
      <c r="G122" s="97">
        <v>1000</v>
      </c>
      <c r="H122" s="97">
        <v>13545445297</v>
      </c>
      <c r="I122" s="97" t="s">
        <v>313</v>
      </c>
      <c r="J122" s="104" t="s">
        <v>285</v>
      </c>
      <c r="K122" s="98" t="s">
        <v>314</v>
      </c>
      <c r="L122" s="96" t="s">
        <v>323</v>
      </c>
      <c r="M122" s="101"/>
      <c r="N122" s="101"/>
      <c r="O122" s="105"/>
      <c r="P122" s="105"/>
      <c r="Q122" s="105"/>
      <c r="R122" s="117"/>
      <c r="S122" s="117"/>
      <c r="T122" s="118"/>
      <c r="U122" s="101"/>
      <c r="V122" s="117">
        <f t="shared" si="10"/>
        <v>0</v>
      </c>
      <c r="W122" s="101"/>
      <c r="X122" s="116"/>
      <c r="Y122" s="128"/>
      <c r="Z122" s="125" t="s">
        <v>31</v>
      </c>
      <c r="AA122" s="126">
        <v>43900</v>
      </c>
      <c r="AB122" s="129" t="s">
        <v>290</v>
      </c>
    </row>
    <row r="123" ht="18" customHeight="1" spans="2:28">
      <c r="B123" s="96" t="s">
        <v>326</v>
      </c>
      <c r="C123" s="98" t="s">
        <v>327</v>
      </c>
      <c r="D123" s="98" t="s">
        <v>328</v>
      </c>
      <c r="E123" s="97">
        <v>16741725281</v>
      </c>
      <c r="F123" s="97" t="s">
        <v>27</v>
      </c>
      <c r="G123" s="97">
        <v>1000</v>
      </c>
      <c r="H123" s="97">
        <v>13545445297</v>
      </c>
      <c r="I123" s="97" t="s">
        <v>313</v>
      </c>
      <c r="J123" s="104" t="s">
        <v>285</v>
      </c>
      <c r="K123" s="98" t="s">
        <v>314</v>
      </c>
      <c r="L123" s="96" t="s">
        <v>326</v>
      </c>
      <c r="M123" s="101"/>
      <c r="N123" s="101"/>
      <c r="O123" s="105"/>
      <c r="P123" s="105"/>
      <c r="Q123" s="105"/>
      <c r="R123" s="117"/>
      <c r="S123" s="117"/>
      <c r="T123" s="118"/>
      <c r="U123" s="101"/>
      <c r="V123" s="117">
        <f t="shared" si="10"/>
        <v>0</v>
      </c>
      <c r="W123" s="101"/>
      <c r="X123" s="116"/>
      <c r="Y123" s="128"/>
      <c r="Z123" s="125" t="s">
        <v>31</v>
      </c>
      <c r="AA123" s="126">
        <v>43900</v>
      </c>
      <c r="AB123" s="129" t="s">
        <v>290</v>
      </c>
    </row>
    <row r="124" ht="18" customHeight="1" spans="2:28">
      <c r="B124" s="96" t="s">
        <v>329</v>
      </c>
      <c r="C124" s="97">
        <v>240462320</v>
      </c>
      <c r="D124" s="97" t="s">
        <v>330</v>
      </c>
      <c r="E124" s="97">
        <v>16741725277</v>
      </c>
      <c r="F124" s="97" t="s">
        <v>27</v>
      </c>
      <c r="G124" s="97">
        <v>1000</v>
      </c>
      <c r="H124" s="97">
        <v>13545445297</v>
      </c>
      <c r="I124" s="97" t="s">
        <v>313</v>
      </c>
      <c r="J124" s="104" t="s">
        <v>285</v>
      </c>
      <c r="K124" s="98" t="s">
        <v>314</v>
      </c>
      <c r="L124" s="96" t="s">
        <v>329</v>
      </c>
      <c r="M124" s="101"/>
      <c r="N124" s="101"/>
      <c r="O124" s="105"/>
      <c r="P124" s="105"/>
      <c r="Q124" s="105"/>
      <c r="R124" s="117"/>
      <c r="S124" s="117"/>
      <c r="T124" s="118"/>
      <c r="U124" s="101"/>
      <c r="V124" s="117">
        <f t="shared" si="10"/>
        <v>0</v>
      </c>
      <c r="W124" s="101"/>
      <c r="X124" s="116"/>
      <c r="Y124" s="128"/>
      <c r="Z124" s="125" t="s">
        <v>31</v>
      </c>
      <c r="AA124" s="126">
        <v>43900</v>
      </c>
      <c r="AB124" s="129" t="s">
        <v>290</v>
      </c>
    </row>
    <row r="125" ht="18" customHeight="1" spans="2:28">
      <c r="B125" s="96" t="s">
        <v>331</v>
      </c>
      <c r="C125" s="98">
        <v>518476655</v>
      </c>
      <c r="D125" s="98" t="s">
        <v>332</v>
      </c>
      <c r="E125" s="97">
        <v>16741725274</v>
      </c>
      <c r="F125" s="97" t="s">
        <v>27</v>
      </c>
      <c r="G125" s="97">
        <v>1000</v>
      </c>
      <c r="H125" s="97">
        <v>13545445297</v>
      </c>
      <c r="I125" s="97" t="s">
        <v>313</v>
      </c>
      <c r="J125" s="104" t="s">
        <v>285</v>
      </c>
      <c r="K125" s="98" t="s">
        <v>314</v>
      </c>
      <c r="L125" s="96" t="s">
        <v>331</v>
      </c>
      <c r="M125" s="101"/>
      <c r="N125" s="101"/>
      <c r="O125" s="105"/>
      <c r="P125" s="105"/>
      <c r="Q125" s="105"/>
      <c r="R125" s="117"/>
      <c r="S125" s="117"/>
      <c r="T125" s="118"/>
      <c r="U125" s="101"/>
      <c r="V125" s="117">
        <f t="shared" si="10"/>
        <v>0</v>
      </c>
      <c r="W125" s="101"/>
      <c r="X125" s="116"/>
      <c r="Y125" s="128"/>
      <c r="Z125" s="125" t="s">
        <v>31</v>
      </c>
      <c r="AA125" s="126">
        <v>43900</v>
      </c>
      <c r="AB125" s="129" t="s">
        <v>290</v>
      </c>
    </row>
    <row r="126" ht="18" customHeight="1" spans="2:28">
      <c r="B126" s="96" t="s">
        <v>333</v>
      </c>
      <c r="C126" s="98">
        <v>919193170</v>
      </c>
      <c r="D126" s="98" t="s">
        <v>334</v>
      </c>
      <c r="E126" s="97">
        <v>16741725248</v>
      </c>
      <c r="F126" s="97" t="s">
        <v>27</v>
      </c>
      <c r="G126" s="97">
        <v>1000</v>
      </c>
      <c r="H126" s="97">
        <v>13545445297</v>
      </c>
      <c r="I126" s="97" t="s">
        <v>313</v>
      </c>
      <c r="J126" s="104" t="s">
        <v>285</v>
      </c>
      <c r="K126" s="98" t="s">
        <v>314</v>
      </c>
      <c r="L126" s="96" t="s">
        <v>333</v>
      </c>
      <c r="M126" s="101"/>
      <c r="N126" s="101"/>
      <c r="O126" s="105"/>
      <c r="P126" s="105"/>
      <c r="Q126" s="105"/>
      <c r="R126" s="117"/>
      <c r="S126" s="117"/>
      <c r="T126" s="118"/>
      <c r="U126" s="101"/>
      <c r="V126" s="117">
        <f t="shared" si="10"/>
        <v>0</v>
      </c>
      <c r="W126" s="101"/>
      <c r="X126" s="116"/>
      <c r="Y126" s="128"/>
      <c r="Z126" s="125" t="s">
        <v>31</v>
      </c>
      <c r="AA126" s="126">
        <v>43900</v>
      </c>
      <c r="AB126" s="129" t="s">
        <v>290</v>
      </c>
    </row>
    <row r="127" ht="18" customHeight="1" spans="2:28">
      <c r="B127" s="96" t="s">
        <v>335</v>
      </c>
      <c r="C127" s="98">
        <v>565096184</v>
      </c>
      <c r="D127" s="98" t="s">
        <v>336</v>
      </c>
      <c r="E127" s="97">
        <v>16741725272</v>
      </c>
      <c r="F127" s="97" t="s">
        <v>27</v>
      </c>
      <c r="G127" s="97">
        <v>1000</v>
      </c>
      <c r="H127" s="97">
        <v>13545445297</v>
      </c>
      <c r="I127" s="97" t="s">
        <v>313</v>
      </c>
      <c r="J127" s="104" t="s">
        <v>285</v>
      </c>
      <c r="K127" s="98" t="s">
        <v>314</v>
      </c>
      <c r="L127" s="96" t="s">
        <v>335</v>
      </c>
      <c r="M127" s="101"/>
      <c r="N127" s="101"/>
      <c r="O127" s="105"/>
      <c r="P127" s="105"/>
      <c r="Q127" s="105"/>
      <c r="R127" s="117"/>
      <c r="S127" s="117"/>
      <c r="T127" s="118"/>
      <c r="U127" s="101"/>
      <c r="V127" s="117">
        <f t="shared" si="10"/>
        <v>0</v>
      </c>
      <c r="W127" s="101"/>
      <c r="X127" s="116"/>
      <c r="Y127" s="128"/>
      <c r="Z127" s="125" t="s">
        <v>31</v>
      </c>
      <c r="AA127" s="126">
        <v>43900</v>
      </c>
      <c r="AB127" s="129" t="s">
        <v>290</v>
      </c>
    </row>
    <row r="128" ht="18" customHeight="1" spans="2:28">
      <c r="B128" s="99" t="s">
        <v>337</v>
      </c>
      <c r="C128" s="97">
        <v>735320582</v>
      </c>
      <c r="D128" s="97" t="s">
        <v>338</v>
      </c>
      <c r="E128" s="97">
        <v>17038951548</v>
      </c>
      <c r="F128" s="97" t="s">
        <v>27</v>
      </c>
      <c r="G128" s="97">
        <v>1000</v>
      </c>
      <c r="H128" s="97">
        <v>13545471531</v>
      </c>
      <c r="I128" s="97" t="s">
        <v>293</v>
      </c>
      <c r="J128" s="106" t="s">
        <v>294</v>
      </c>
      <c r="K128" s="98" t="s">
        <v>295</v>
      </c>
      <c r="L128" s="99" t="s">
        <v>337</v>
      </c>
      <c r="M128" s="101"/>
      <c r="N128" s="101"/>
      <c r="O128" s="101"/>
      <c r="P128" s="101"/>
      <c r="Q128" s="101"/>
      <c r="R128" s="117"/>
      <c r="S128" s="122"/>
      <c r="T128" s="116"/>
      <c r="U128" s="101"/>
      <c r="V128" s="117">
        <f t="shared" si="10"/>
        <v>0</v>
      </c>
      <c r="W128" s="101"/>
      <c r="X128" s="98"/>
      <c r="Y128" s="128"/>
      <c r="Z128" s="125" t="s">
        <v>31</v>
      </c>
      <c r="AA128" s="126">
        <v>43899</v>
      </c>
      <c r="AB128" s="129" t="s">
        <v>339</v>
      </c>
    </row>
    <row r="129" ht="18" customHeight="1" spans="2:28">
      <c r="B129" s="99" t="s">
        <v>340</v>
      </c>
      <c r="C129" s="97">
        <v>229392527</v>
      </c>
      <c r="D129" s="97" t="s">
        <v>341</v>
      </c>
      <c r="E129" s="97">
        <v>17038923488</v>
      </c>
      <c r="F129" s="97" t="s">
        <v>27</v>
      </c>
      <c r="G129" s="97">
        <v>1000</v>
      </c>
      <c r="H129" s="97">
        <v>13545471531</v>
      </c>
      <c r="I129" s="97" t="s">
        <v>293</v>
      </c>
      <c r="J129" s="106" t="s">
        <v>294</v>
      </c>
      <c r="K129" s="98" t="s">
        <v>295</v>
      </c>
      <c r="L129" s="99" t="s">
        <v>340</v>
      </c>
      <c r="M129" s="101"/>
      <c r="N129" s="101"/>
      <c r="O129" s="101"/>
      <c r="P129" s="101"/>
      <c r="Q129" s="101"/>
      <c r="R129" s="117"/>
      <c r="S129" s="122"/>
      <c r="T129" s="116"/>
      <c r="U129" s="101"/>
      <c r="V129" s="117">
        <f t="shared" si="10"/>
        <v>0</v>
      </c>
      <c r="W129" s="101"/>
      <c r="X129" s="121"/>
      <c r="Y129" s="128"/>
      <c r="Z129" s="125" t="s">
        <v>31</v>
      </c>
      <c r="AA129" s="126">
        <v>43899</v>
      </c>
      <c r="AB129" s="129" t="s">
        <v>339</v>
      </c>
    </row>
    <row r="130" ht="18" customHeight="1" spans="2:28">
      <c r="B130" s="99" t="s">
        <v>342</v>
      </c>
      <c r="C130" s="97">
        <v>647158845</v>
      </c>
      <c r="D130" s="97" t="s">
        <v>343</v>
      </c>
      <c r="E130" s="97">
        <v>17038923532</v>
      </c>
      <c r="F130" s="97" t="s">
        <v>27</v>
      </c>
      <c r="G130" s="97">
        <v>1000</v>
      </c>
      <c r="H130" s="97">
        <v>13545471531</v>
      </c>
      <c r="I130" s="97" t="s">
        <v>293</v>
      </c>
      <c r="J130" s="106" t="s">
        <v>294</v>
      </c>
      <c r="K130" s="98" t="s">
        <v>295</v>
      </c>
      <c r="L130" s="99" t="s">
        <v>342</v>
      </c>
      <c r="M130" s="101"/>
      <c r="N130" s="101"/>
      <c r="O130" s="101"/>
      <c r="P130" s="101"/>
      <c r="Q130" s="101"/>
      <c r="R130" s="117"/>
      <c r="S130" s="122"/>
      <c r="T130" s="116"/>
      <c r="U130" s="101"/>
      <c r="V130" s="117">
        <f t="shared" si="10"/>
        <v>0</v>
      </c>
      <c r="W130" s="101"/>
      <c r="X130" s="121"/>
      <c r="Y130" s="128"/>
      <c r="Z130" s="125" t="s">
        <v>31</v>
      </c>
      <c r="AA130" s="126">
        <v>43899</v>
      </c>
      <c r="AB130" s="129" t="s">
        <v>339</v>
      </c>
    </row>
    <row r="131" ht="18" customHeight="1" spans="2:28">
      <c r="B131" s="99" t="s">
        <v>344</v>
      </c>
      <c r="C131" s="97">
        <v>661667253</v>
      </c>
      <c r="D131" s="97" t="s">
        <v>345</v>
      </c>
      <c r="E131" s="97">
        <v>17038923434</v>
      </c>
      <c r="F131" s="97" t="s">
        <v>27</v>
      </c>
      <c r="G131" s="97">
        <v>1000</v>
      </c>
      <c r="H131" s="97">
        <v>13545471531</v>
      </c>
      <c r="I131" s="97" t="s">
        <v>293</v>
      </c>
      <c r="J131" s="106" t="s">
        <v>294</v>
      </c>
      <c r="K131" s="98" t="s">
        <v>295</v>
      </c>
      <c r="L131" s="99" t="s">
        <v>344</v>
      </c>
      <c r="M131" s="101"/>
      <c r="N131" s="101"/>
      <c r="O131" s="101"/>
      <c r="P131" s="101"/>
      <c r="Q131" s="101"/>
      <c r="R131" s="117"/>
      <c r="S131" s="122"/>
      <c r="T131" s="116"/>
      <c r="U131" s="101"/>
      <c r="V131" s="117">
        <f t="shared" si="10"/>
        <v>0</v>
      </c>
      <c r="W131" s="101"/>
      <c r="X131" s="121"/>
      <c r="Y131" s="128"/>
      <c r="Z131" s="125" t="s">
        <v>31</v>
      </c>
      <c r="AA131" s="126">
        <v>43899</v>
      </c>
      <c r="AB131" s="129" t="s">
        <v>339</v>
      </c>
    </row>
    <row r="132" ht="18" customHeight="1" spans="2:28">
      <c r="B132" s="99" t="s">
        <v>346</v>
      </c>
      <c r="C132" s="97">
        <v>849761626</v>
      </c>
      <c r="D132" s="97" t="s">
        <v>347</v>
      </c>
      <c r="E132" s="97">
        <v>17038923894</v>
      </c>
      <c r="F132" s="97" t="s">
        <v>27</v>
      </c>
      <c r="G132" s="97">
        <v>1000</v>
      </c>
      <c r="H132" s="97">
        <v>13545471531</v>
      </c>
      <c r="I132" s="97" t="s">
        <v>293</v>
      </c>
      <c r="J132" s="106" t="s">
        <v>294</v>
      </c>
      <c r="K132" s="98" t="s">
        <v>295</v>
      </c>
      <c r="L132" s="99" t="s">
        <v>346</v>
      </c>
      <c r="M132" s="101"/>
      <c r="N132" s="101"/>
      <c r="O132" s="101"/>
      <c r="P132" s="101"/>
      <c r="Q132" s="101"/>
      <c r="R132" s="117"/>
      <c r="S132" s="122"/>
      <c r="T132" s="116"/>
      <c r="U132" s="101"/>
      <c r="V132" s="117">
        <f t="shared" si="10"/>
        <v>0</v>
      </c>
      <c r="W132" s="101"/>
      <c r="X132" s="121"/>
      <c r="Y132" s="128"/>
      <c r="Z132" s="125" t="s">
        <v>31</v>
      </c>
      <c r="AA132" s="126">
        <v>43899</v>
      </c>
      <c r="AB132" s="129" t="s">
        <v>339</v>
      </c>
    </row>
    <row r="133" ht="18" customHeight="1" spans="2:28">
      <c r="B133" s="99" t="s">
        <v>348</v>
      </c>
      <c r="C133" s="97">
        <v>967460844</v>
      </c>
      <c r="D133" s="97" t="s">
        <v>349</v>
      </c>
      <c r="E133" s="97">
        <v>17038923481</v>
      </c>
      <c r="F133" s="97" t="s">
        <v>27</v>
      </c>
      <c r="G133" s="97">
        <v>1000</v>
      </c>
      <c r="H133" s="97">
        <v>13545471531</v>
      </c>
      <c r="I133" s="97" t="s">
        <v>293</v>
      </c>
      <c r="J133" s="106" t="s">
        <v>294</v>
      </c>
      <c r="K133" s="98" t="s">
        <v>295</v>
      </c>
      <c r="L133" s="99" t="s">
        <v>348</v>
      </c>
      <c r="M133" s="101"/>
      <c r="N133" s="101"/>
      <c r="O133" s="101"/>
      <c r="P133" s="101"/>
      <c r="Q133" s="101"/>
      <c r="R133" s="117"/>
      <c r="S133" s="122"/>
      <c r="T133" s="116"/>
      <c r="U133" s="101"/>
      <c r="V133" s="117">
        <f t="shared" si="10"/>
        <v>0</v>
      </c>
      <c r="W133" s="101"/>
      <c r="X133" s="121"/>
      <c r="Y133" s="128"/>
      <c r="Z133" s="125" t="s">
        <v>31</v>
      </c>
      <c r="AA133" s="126">
        <v>43899</v>
      </c>
      <c r="AB133" s="129" t="s">
        <v>339</v>
      </c>
    </row>
    <row r="134" ht="18" customHeight="1" spans="2:28">
      <c r="B134" s="99" t="s">
        <v>350</v>
      </c>
      <c r="C134" s="97">
        <v>152203414</v>
      </c>
      <c r="D134" s="97" t="s">
        <v>351</v>
      </c>
      <c r="E134" s="97">
        <v>17038923402</v>
      </c>
      <c r="F134" s="97" t="s">
        <v>27</v>
      </c>
      <c r="G134" s="97">
        <v>1000</v>
      </c>
      <c r="H134" s="97">
        <v>13545471531</v>
      </c>
      <c r="I134" s="97" t="s">
        <v>293</v>
      </c>
      <c r="J134" s="106" t="s">
        <v>294</v>
      </c>
      <c r="K134" s="98" t="s">
        <v>295</v>
      </c>
      <c r="L134" s="99" t="s">
        <v>350</v>
      </c>
      <c r="M134" s="101"/>
      <c r="N134" s="101"/>
      <c r="O134" s="101"/>
      <c r="P134" s="101"/>
      <c r="Q134" s="101"/>
      <c r="R134" s="117"/>
      <c r="S134" s="122"/>
      <c r="T134" s="116"/>
      <c r="U134" s="101"/>
      <c r="V134" s="117">
        <f t="shared" si="10"/>
        <v>0</v>
      </c>
      <c r="W134" s="101"/>
      <c r="X134" s="121"/>
      <c r="Y134" s="128"/>
      <c r="Z134" s="125" t="s">
        <v>31</v>
      </c>
      <c r="AA134" s="126">
        <v>43899</v>
      </c>
      <c r="AB134" s="129" t="s">
        <v>339</v>
      </c>
    </row>
    <row r="135" ht="18" customHeight="1" spans="2:28">
      <c r="B135" s="96" t="s">
        <v>352</v>
      </c>
      <c r="C135" s="97">
        <v>177404577</v>
      </c>
      <c r="D135" s="97" t="s">
        <v>353</v>
      </c>
      <c r="E135" s="97">
        <v>17192710631</v>
      </c>
      <c r="F135" s="97" t="s">
        <v>27</v>
      </c>
      <c r="G135" s="97">
        <v>1000</v>
      </c>
      <c r="H135" s="97">
        <v>13545476959</v>
      </c>
      <c r="I135" s="97" t="s">
        <v>265</v>
      </c>
      <c r="J135" s="132" t="s">
        <v>109</v>
      </c>
      <c r="K135" s="98" t="s">
        <v>266</v>
      </c>
      <c r="L135" s="96" t="s">
        <v>352</v>
      </c>
      <c r="M135" s="101"/>
      <c r="N135" s="101"/>
      <c r="O135" s="101"/>
      <c r="P135" s="101"/>
      <c r="Q135" s="101"/>
      <c r="R135" s="117"/>
      <c r="S135" s="117"/>
      <c r="T135" s="118"/>
      <c r="U135" s="122"/>
      <c r="V135" s="117">
        <f t="shared" si="10"/>
        <v>0</v>
      </c>
      <c r="W135" s="101"/>
      <c r="X135" s="98"/>
      <c r="Y135" s="128"/>
      <c r="Z135" s="125" t="s">
        <v>31</v>
      </c>
      <c r="AA135" s="126">
        <v>43913</v>
      </c>
      <c r="AB135" s="129" t="s">
        <v>354</v>
      </c>
    </row>
    <row r="136" ht="18" customHeight="1" spans="2:28">
      <c r="B136" s="96" t="s">
        <v>355</v>
      </c>
      <c r="C136" s="97">
        <v>390026986</v>
      </c>
      <c r="D136" s="97" t="s">
        <v>356</v>
      </c>
      <c r="E136" s="97">
        <v>17192711244</v>
      </c>
      <c r="F136" s="97" t="s">
        <v>27</v>
      </c>
      <c r="G136" s="97">
        <v>1000</v>
      </c>
      <c r="H136" s="97">
        <v>13545476959</v>
      </c>
      <c r="I136" s="97" t="s">
        <v>265</v>
      </c>
      <c r="J136" s="102" t="s">
        <v>103</v>
      </c>
      <c r="K136" s="98" t="s">
        <v>266</v>
      </c>
      <c r="L136" s="96" t="s">
        <v>355</v>
      </c>
      <c r="M136" s="101"/>
      <c r="N136" s="101"/>
      <c r="O136" s="101"/>
      <c r="P136" s="101"/>
      <c r="Q136" s="101"/>
      <c r="R136" s="117"/>
      <c r="S136" s="117"/>
      <c r="T136" s="118"/>
      <c r="U136" s="122"/>
      <c r="V136" s="117">
        <f t="shared" si="10"/>
        <v>0</v>
      </c>
      <c r="W136" s="101"/>
      <c r="X136" s="98"/>
      <c r="Y136" s="128"/>
      <c r="Z136" s="125" t="s">
        <v>31</v>
      </c>
      <c r="AA136" s="126">
        <v>43913</v>
      </c>
      <c r="AB136" s="129" t="s">
        <v>354</v>
      </c>
    </row>
    <row r="137" ht="18" customHeight="1" spans="2:28">
      <c r="B137" s="96" t="s">
        <v>357</v>
      </c>
      <c r="C137" s="97">
        <v>756148087</v>
      </c>
      <c r="D137" s="97" t="s">
        <v>358</v>
      </c>
      <c r="E137" s="97">
        <v>17192711441</v>
      </c>
      <c r="F137" s="97" t="s">
        <v>27</v>
      </c>
      <c r="G137" s="97">
        <v>1000</v>
      </c>
      <c r="H137" s="97">
        <v>13545476959</v>
      </c>
      <c r="I137" s="97" t="s">
        <v>265</v>
      </c>
      <c r="J137" s="102" t="s">
        <v>103</v>
      </c>
      <c r="K137" s="98" t="s">
        <v>266</v>
      </c>
      <c r="L137" s="96" t="s">
        <v>357</v>
      </c>
      <c r="M137" s="101"/>
      <c r="N137" s="101"/>
      <c r="O137" s="101"/>
      <c r="P137" s="101"/>
      <c r="Q137" s="101"/>
      <c r="R137" s="117"/>
      <c r="S137" s="117"/>
      <c r="T137" s="118"/>
      <c r="U137" s="122"/>
      <c r="V137" s="117">
        <f t="shared" si="10"/>
        <v>0</v>
      </c>
      <c r="W137" s="101"/>
      <c r="X137" s="98"/>
      <c r="Y137" s="128"/>
      <c r="Z137" s="125" t="s">
        <v>31</v>
      </c>
      <c r="AA137" s="126">
        <v>43913</v>
      </c>
      <c r="AB137" s="129" t="s">
        <v>354</v>
      </c>
    </row>
    <row r="138" ht="18" customHeight="1" spans="2:28">
      <c r="B138" s="96" t="s">
        <v>359</v>
      </c>
      <c r="C138" s="97">
        <v>109633496</v>
      </c>
      <c r="D138" s="97" t="s">
        <v>360</v>
      </c>
      <c r="E138" s="97">
        <v>17192715426</v>
      </c>
      <c r="F138" s="97" t="s">
        <v>27</v>
      </c>
      <c r="G138" s="97">
        <v>1000</v>
      </c>
      <c r="H138" s="97">
        <v>18672882330</v>
      </c>
      <c r="I138" s="97" t="s">
        <v>361</v>
      </c>
      <c r="J138" s="132" t="s">
        <v>109</v>
      </c>
      <c r="K138" s="98" t="s">
        <v>362</v>
      </c>
      <c r="L138" s="96" t="s">
        <v>359</v>
      </c>
      <c r="M138" s="101"/>
      <c r="N138" s="101"/>
      <c r="O138" s="101"/>
      <c r="P138" s="101"/>
      <c r="Q138" s="101"/>
      <c r="R138" s="117"/>
      <c r="S138" s="117"/>
      <c r="T138" s="118"/>
      <c r="U138" s="122"/>
      <c r="V138" s="117">
        <f t="shared" si="10"/>
        <v>0</v>
      </c>
      <c r="W138" s="101"/>
      <c r="X138" s="98"/>
      <c r="Y138" s="128"/>
      <c r="Z138" s="125" t="s">
        <v>31</v>
      </c>
      <c r="AA138" s="126">
        <v>43913</v>
      </c>
      <c r="AB138" s="129" t="s">
        <v>354</v>
      </c>
    </row>
    <row r="139" ht="18" customHeight="1" spans="2:28">
      <c r="B139" s="96" t="s">
        <v>363</v>
      </c>
      <c r="C139" s="97">
        <v>412391049</v>
      </c>
      <c r="D139" s="97" t="s">
        <v>364</v>
      </c>
      <c r="E139" s="97">
        <v>17192715574</v>
      </c>
      <c r="F139" s="97" t="s">
        <v>27</v>
      </c>
      <c r="G139" s="97">
        <v>1000</v>
      </c>
      <c r="H139" s="97">
        <v>18672882330</v>
      </c>
      <c r="I139" s="97" t="s">
        <v>361</v>
      </c>
      <c r="J139" s="132" t="s">
        <v>109</v>
      </c>
      <c r="K139" s="98" t="s">
        <v>362</v>
      </c>
      <c r="L139" s="96" t="s">
        <v>363</v>
      </c>
      <c r="M139" s="101"/>
      <c r="N139" s="101"/>
      <c r="O139" s="101"/>
      <c r="P139" s="101"/>
      <c r="Q139" s="101"/>
      <c r="R139" s="117"/>
      <c r="S139" s="117"/>
      <c r="T139" s="118"/>
      <c r="U139" s="122"/>
      <c r="V139" s="117">
        <f t="shared" si="10"/>
        <v>0</v>
      </c>
      <c r="W139" s="101"/>
      <c r="X139" s="98"/>
      <c r="Y139" s="128"/>
      <c r="Z139" s="125" t="s">
        <v>31</v>
      </c>
      <c r="AA139" s="126">
        <v>43913</v>
      </c>
      <c r="AB139" s="129" t="s">
        <v>354</v>
      </c>
    </row>
    <row r="140" ht="18" customHeight="1" spans="2:28">
      <c r="B140" s="96" t="s">
        <v>365</v>
      </c>
      <c r="C140" s="97">
        <v>298211834</v>
      </c>
      <c r="D140" s="97" t="s">
        <v>366</v>
      </c>
      <c r="E140" s="97">
        <v>17192714574</v>
      </c>
      <c r="F140" s="97" t="s">
        <v>27</v>
      </c>
      <c r="G140" s="97">
        <v>1000</v>
      </c>
      <c r="H140" s="97">
        <v>18672882330</v>
      </c>
      <c r="I140" s="97" t="s">
        <v>361</v>
      </c>
      <c r="J140" s="133" t="s">
        <v>367</v>
      </c>
      <c r="K140" s="98" t="s">
        <v>362</v>
      </c>
      <c r="L140" s="96" t="s">
        <v>365</v>
      </c>
      <c r="M140" s="101"/>
      <c r="N140" s="101"/>
      <c r="O140" s="101"/>
      <c r="P140" s="101"/>
      <c r="Q140" s="101"/>
      <c r="R140" s="117"/>
      <c r="S140" s="117"/>
      <c r="T140" s="118"/>
      <c r="U140" s="122"/>
      <c r="V140" s="117">
        <f t="shared" si="10"/>
        <v>0</v>
      </c>
      <c r="W140" s="101"/>
      <c r="X140" s="98"/>
      <c r="Y140" s="128"/>
      <c r="Z140" s="125" t="s">
        <v>31</v>
      </c>
      <c r="AA140" s="126">
        <v>43913</v>
      </c>
      <c r="AB140" s="129" t="s">
        <v>354</v>
      </c>
    </row>
    <row r="141" ht="18" customHeight="1" spans="2:28">
      <c r="B141" s="99" t="s">
        <v>368</v>
      </c>
      <c r="C141" s="97">
        <v>815728646</v>
      </c>
      <c r="D141" s="97" t="s">
        <v>369</v>
      </c>
      <c r="E141" s="97">
        <v>16741725461</v>
      </c>
      <c r="F141" s="97" t="s">
        <v>27</v>
      </c>
      <c r="G141" s="97">
        <v>1000</v>
      </c>
      <c r="H141" s="97">
        <v>13545472582</v>
      </c>
      <c r="I141" s="97" t="s">
        <v>370</v>
      </c>
      <c r="J141" s="104" t="s">
        <v>285</v>
      </c>
      <c r="K141" s="98" t="s">
        <v>371</v>
      </c>
      <c r="L141" s="99" t="s">
        <v>368</v>
      </c>
      <c r="M141" s="101"/>
      <c r="N141" s="101"/>
      <c r="O141" s="101"/>
      <c r="P141" s="101"/>
      <c r="Q141" s="101"/>
      <c r="R141" s="117"/>
      <c r="S141" s="117"/>
      <c r="T141" s="118"/>
      <c r="U141" s="122"/>
      <c r="V141" s="117">
        <f t="shared" si="10"/>
        <v>0</v>
      </c>
      <c r="W141" s="101"/>
      <c r="X141" s="98"/>
      <c r="Y141" s="128"/>
      <c r="Z141" s="125" t="s">
        <v>31</v>
      </c>
      <c r="AA141" s="126">
        <v>43896</v>
      </c>
      <c r="AB141" s="129" t="s">
        <v>354</v>
      </c>
    </row>
    <row r="142" ht="18" customHeight="1" spans="2:28">
      <c r="B142" s="99" t="s">
        <v>372</v>
      </c>
      <c r="C142" s="97">
        <v>601707490</v>
      </c>
      <c r="D142" s="97" t="s">
        <v>373</v>
      </c>
      <c r="E142" s="97">
        <v>17038924141</v>
      </c>
      <c r="F142" s="97" t="s">
        <v>27</v>
      </c>
      <c r="G142" s="97">
        <v>1000</v>
      </c>
      <c r="H142" s="97">
        <v>13545471531</v>
      </c>
      <c r="I142" s="97" t="s">
        <v>293</v>
      </c>
      <c r="J142" s="106" t="s">
        <v>294</v>
      </c>
      <c r="K142" s="98" t="s">
        <v>295</v>
      </c>
      <c r="L142" s="99" t="s">
        <v>372</v>
      </c>
      <c r="M142" s="101"/>
      <c r="N142" s="101"/>
      <c r="O142" s="101"/>
      <c r="P142" s="101"/>
      <c r="Q142" s="101"/>
      <c r="R142" s="117"/>
      <c r="S142" s="117"/>
      <c r="T142" s="118"/>
      <c r="U142" s="122"/>
      <c r="V142" s="117">
        <f t="shared" si="10"/>
        <v>0</v>
      </c>
      <c r="W142" s="101"/>
      <c r="X142" s="98"/>
      <c r="Y142" s="128"/>
      <c r="Z142" s="125" t="s">
        <v>31</v>
      </c>
      <c r="AA142" s="126">
        <v>43899</v>
      </c>
      <c r="AB142" s="129" t="s">
        <v>354</v>
      </c>
    </row>
    <row r="143" ht="18" customHeight="1" spans="2:28">
      <c r="B143" s="96" t="s">
        <v>379</v>
      </c>
      <c r="C143" s="97">
        <v>155410191</v>
      </c>
      <c r="D143" s="97" t="s">
        <v>380</v>
      </c>
      <c r="E143" s="97">
        <v>16572201245</v>
      </c>
      <c r="F143" s="97" t="s">
        <v>27</v>
      </c>
      <c r="G143" s="97">
        <v>1000</v>
      </c>
      <c r="H143" s="97">
        <v>17720254512</v>
      </c>
      <c r="I143" s="97" t="s">
        <v>253</v>
      </c>
      <c r="J143" s="106" t="s">
        <v>294</v>
      </c>
      <c r="K143" s="98" t="s">
        <v>254</v>
      </c>
      <c r="L143" s="96" t="s">
        <v>379</v>
      </c>
      <c r="M143" s="101"/>
      <c r="N143" s="101"/>
      <c r="O143" s="101"/>
      <c r="P143" s="101"/>
      <c r="Q143" s="101"/>
      <c r="R143" s="117"/>
      <c r="S143" s="117"/>
      <c r="T143" s="118"/>
      <c r="U143" s="122"/>
      <c r="V143" s="117">
        <f t="shared" si="10"/>
        <v>0</v>
      </c>
      <c r="W143" s="101"/>
      <c r="X143" s="116"/>
      <c r="Y143" s="128"/>
      <c r="Z143" s="125" t="s">
        <v>31</v>
      </c>
      <c r="AA143" s="126">
        <v>43899</v>
      </c>
      <c r="AB143" s="129" t="s">
        <v>354</v>
      </c>
    </row>
    <row r="144" ht="18" customHeight="1" spans="2:28">
      <c r="B144" s="96" t="s">
        <v>381</v>
      </c>
      <c r="C144" s="97">
        <v>570793701</v>
      </c>
      <c r="D144" s="97" t="s">
        <v>382</v>
      </c>
      <c r="E144" s="97">
        <v>16572209059</v>
      </c>
      <c r="F144" s="97" t="s">
        <v>27</v>
      </c>
      <c r="G144" s="97">
        <v>1000</v>
      </c>
      <c r="H144" s="97">
        <v>17720254512</v>
      </c>
      <c r="I144" s="97" t="s">
        <v>253</v>
      </c>
      <c r="J144" s="106" t="s">
        <v>294</v>
      </c>
      <c r="K144" s="98" t="s">
        <v>254</v>
      </c>
      <c r="L144" s="96" t="s">
        <v>381</v>
      </c>
      <c r="M144" s="101"/>
      <c r="N144" s="101"/>
      <c r="O144" s="101"/>
      <c r="P144" s="101"/>
      <c r="Q144" s="101"/>
      <c r="R144" s="117"/>
      <c r="S144" s="117"/>
      <c r="T144" s="118"/>
      <c r="U144" s="122"/>
      <c r="V144" s="117">
        <f t="shared" si="10"/>
        <v>0</v>
      </c>
      <c r="W144" s="101"/>
      <c r="X144" s="116"/>
      <c r="Y144" s="128"/>
      <c r="Z144" s="125" t="s">
        <v>31</v>
      </c>
      <c r="AA144" s="126">
        <v>43902</v>
      </c>
      <c r="AB144" s="129" t="s">
        <v>354</v>
      </c>
    </row>
    <row r="145" ht="18" customHeight="1" spans="2:28">
      <c r="B145" s="96" t="s">
        <v>383</v>
      </c>
      <c r="C145" s="97">
        <v>485448072</v>
      </c>
      <c r="D145" s="97" t="s">
        <v>384</v>
      </c>
      <c r="E145" s="97">
        <v>16572209060</v>
      </c>
      <c r="F145" s="97" t="s">
        <v>27</v>
      </c>
      <c r="G145" s="97">
        <v>1000</v>
      </c>
      <c r="H145" s="97">
        <v>17720254512</v>
      </c>
      <c r="I145" s="97" t="s">
        <v>253</v>
      </c>
      <c r="J145" s="106" t="s">
        <v>294</v>
      </c>
      <c r="K145" s="98" t="s">
        <v>254</v>
      </c>
      <c r="L145" s="96" t="s">
        <v>383</v>
      </c>
      <c r="M145" s="101"/>
      <c r="N145" s="101"/>
      <c r="O145" s="101"/>
      <c r="P145" s="101"/>
      <c r="Q145" s="101"/>
      <c r="R145" s="117"/>
      <c r="S145" s="117"/>
      <c r="T145" s="118"/>
      <c r="U145" s="122"/>
      <c r="V145" s="117">
        <f t="shared" si="10"/>
        <v>0</v>
      </c>
      <c r="W145" s="101"/>
      <c r="X145" s="116"/>
      <c r="Y145" s="128"/>
      <c r="Z145" s="125" t="s">
        <v>31</v>
      </c>
      <c r="AA145" s="126">
        <v>43902</v>
      </c>
      <c r="AB145" s="129" t="s">
        <v>354</v>
      </c>
    </row>
    <row r="146" ht="18" customHeight="1" spans="2:28">
      <c r="B146" s="96" t="s">
        <v>385</v>
      </c>
      <c r="C146" s="97">
        <v>653234061</v>
      </c>
      <c r="D146" s="97" t="s">
        <v>386</v>
      </c>
      <c r="E146" s="97">
        <v>16574120978</v>
      </c>
      <c r="F146" s="97" t="s">
        <v>27</v>
      </c>
      <c r="G146" s="97">
        <v>1000</v>
      </c>
      <c r="H146" s="97">
        <v>17720254512</v>
      </c>
      <c r="I146" s="97" t="s">
        <v>253</v>
      </c>
      <c r="J146" s="102" t="s">
        <v>103</v>
      </c>
      <c r="K146" s="98" t="s">
        <v>254</v>
      </c>
      <c r="L146" s="96" t="s">
        <v>385</v>
      </c>
      <c r="M146" s="101"/>
      <c r="N146" s="101"/>
      <c r="O146" s="101"/>
      <c r="P146" s="101"/>
      <c r="Q146" s="101"/>
      <c r="R146" s="117"/>
      <c r="S146" s="117"/>
      <c r="T146" s="118"/>
      <c r="U146" s="122"/>
      <c r="V146" s="117">
        <f t="shared" si="10"/>
        <v>0</v>
      </c>
      <c r="W146" s="101"/>
      <c r="X146" s="116"/>
      <c r="Y146" s="128"/>
      <c r="Z146" s="125" t="s">
        <v>31</v>
      </c>
      <c r="AA146" s="126">
        <v>43902</v>
      </c>
      <c r="AB146" s="129" t="s">
        <v>354</v>
      </c>
    </row>
    <row r="147" ht="18" customHeight="1" spans="2:28">
      <c r="B147" s="96" t="s">
        <v>391</v>
      </c>
      <c r="C147" s="97">
        <v>229594552</v>
      </c>
      <c r="D147" s="97" t="s">
        <v>392</v>
      </c>
      <c r="E147" s="97">
        <v>17192714376</v>
      </c>
      <c r="F147" s="97" t="s">
        <v>27</v>
      </c>
      <c r="G147" s="97">
        <v>1000</v>
      </c>
      <c r="H147" s="97">
        <v>18872118075</v>
      </c>
      <c r="I147" s="97" t="s">
        <v>389</v>
      </c>
      <c r="J147" s="134" t="s">
        <v>170</v>
      </c>
      <c r="K147" s="98" t="s">
        <v>390</v>
      </c>
      <c r="L147" s="96" t="s">
        <v>391</v>
      </c>
      <c r="M147" s="101"/>
      <c r="N147" s="101"/>
      <c r="O147" s="103"/>
      <c r="P147" s="103"/>
      <c r="Q147" s="103"/>
      <c r="R147" s="117"/>
      <c r="S147" s="117"/>
      <c r="T147" s="118"/>
      <c r="U147" s="122"/>
      <c r="V147" s="117">
        <f t="shared" si="10"/>
        <v>0</v>
      </c>
      <c r="W147" s="101"/>
      <c r="X147" s="119"/>
      <c r="Y147" s="128"/>
      <c r="Z147" s="125" t="s">
        <v>31</v>
      </c>
      <c r="AA147" s="126">
        <v>43913</v>
      </c>
      <c r="AB147" s="129" t="s">
        <v>354</v>
      </c>
    </row>
    <row r="148" ht="18" customHeight="1" spans="2:28">
      <c r="B148" s="96" t="s">
        <v>393</v>
      </c>
      <c r="C148" s="97">
        <v>625912468</v>
      </c>
      <c r="D148" s="97" t="s">
        <v>394</v>
      </c>
      <c r="E148" s="97">
        <v>17192714393</v>
      </c>
      <c r="F148" s="97" t="s">
        <v>27</v>
      </c>
      <c r="G148" s="97">
        <v>1000</v>
      </c>
      <c r="H148" s="97">
        <v>18872118075</v>
      </c>
      <c r="I148" s="97" t="s">
        <v>389</v>
      </c>
      <c r="J148" s="100" t="s">
        <v>29</v>
      </c>
      <c r="K148" s="98" t="s">
        <v>390</v>
      </c>
      <c r="L148" s="96" t="s">
        <v>393</v>
      </c>
      <c r="M148" s="101"/>
      <c r="N148" s="101"/>
      <c r="O148" s="103"/>
      <c r="P148" s="103"/>
      <c r="Q148" s="103"/>
      <c r="R148" s="117"/>
      <c r="S148" s="117"/>
      <c r="T148" s="118"/>
      <c r="U148" s="122"/>
      <c r="V148" s="117">
        <f t="shared" si="10"/>
        <v>0</v>
      </c>
      <c r="W148" s="101"/>
      <c r="X148" s="119"/>
      <c r="Y148" s="128"/>
      <c r="Z148" s="125" t="s">
        <v>31</v>
      </c>
      <c r="AA148" s="126">
        <v>43921</v>
      </c>
      <c r="AB148" s="129" t="s">
        <v>354</v>
      </c>
    </row>
    <row r="149" ht="18" customHeight="1" spans="2:28">
      <c r="B149" s="96" t="s">
        <v>395</v>
      </c>
      <c r="C149" s="97">
        <v>477569656</v>
      </c>
      <c r="D149" s="97" t="s">
        <v>396</v>
      </c>
      <c r="E149" s="97">
        <v>16741725447</v>
      </c>
      <c r="F149" s="97" t="s">
        <v>27</v>
      </c>
      <c r="G149" s="97">
        <v>1000</v>
      </c>
      <c r="H149" s="97">
        <v>18327671812</v>
      </c>
      <c r="I149" s="97" t="s">
        <v>247</v>
      </c>
      <c r="J149" s="102" t="s">
        <v>103</v>
      </c>
      <c r="K149" s="98" t="s">
        <v>298</v>
      </c>
      <c r="L149" s="96" t="s">
        <v>395</v>
      </c>
      <c r="M149" s="101"/>
      <c r="N149" s="101"/>
      <c r="O149" s="103"/>
      <c r="P149" s="103"/>
      <c r="Q149" s="103"/>
      <c r="R149" s="117"/>
      <c r="S149" s="117"/>
      <c r="T149" s="118"/>
      <c r="U149" s="122"/>
      <c r="V149" s="117">
        <f t="shared" si="10"/>
        <v>0</v>
      </c>
      <c r="W149" s="101"/>
      <c r="X149" s="119"/>
      <c r="Y149" s="128"/>
      <c r="Z149" s="125" t="s">
        <v>31</v>
      </c>
      <c r="AA149" s="126">
        <v>43900</v>
      </c>
      <c r="AB149" s="129" t="s">
        <v>354</v>
      </c>
    </row>
    <row r="150" ht="18" customHeight="1" spans="2:28">
      <c r="B150" s="96" t="s">
        <v>397</v>
      </c>
      <c r="C150" s="97">
        <v>809839390</v>
      </c>
      <c r="D150" s="97" t="s">
        <v>398</v>
      </c>
      <c r="E150" s="97">
        <v>16741725519</v>
      </c>
      <c r="F150" s="97" t="s">
        <v>27</v>
      </c>
      <c r="G150" s="97">
        <v>1000</v>
      </c>
      <c r="H150" s="97">
        <v>18327671812</v>
      </c>
      <c r="I150" s="97" t="s">
        <v>247</v>
      </c>
      <c r="J150" s="102" t="s">
        <v>103</v>
      </c>
      <c r="K150" s="98" t="s">
        <v>298</v>
      </c>
      <c r="L150" s="96" t="s">
        <v>397</v>
      </c>
      <c r="M150" s="101"/>
      <c r="N150" s="101"/>
      <c r="O150" s="103"/>
      <c r="P150" s="103"/>
      <c r="Q150" s="103"/>
      <c r="R150" s="117"/>
      <c r="S150" s="117"/>
      <c r="T150" s="118"/>
      <c r="U150" s="122"/>
      <c r="V150" s="117">
        <f t="shared" si="10"/>
        <v>0</v>
      </c>
      <c r="W150" s="101"/>
      <c r="X150" s="119"/>
      <c r="Y150" s="128"/>
      <c r="Z150" s="125" t="s">
        <v>31</v>
      </c>
      <c r="AA150" s="126">
        <v>43900</v>
      </c>
      <c r="AB150" s="129" t="s">
        <v>354</v>
      </c>
    </row>
    <row r="151" ht="18" customHeight="1" spans="2:28">
      <c r="B151" s="96" t="s">
        <v>399</v>
      </c>
      <c r="C151" s="97">
        <v>585970429</v>
      </c>
      <c r="D151" s="97" t="s">
        <v>400</v>
      </c>
      <c r="E151" s="97">
        <v>16741725438</v>
      </c>
      <c r="F151" s="97" t="s">
        <v>27</v>
      </c>
      <c r="G151" s="97">
        <v>1000</v>
      </c>
      <c r="H151" s="97">
        <v>18327671812</v>
      </c>
      <c r="I151" s="97" t="s">
        <v>247</v>
      </c>
      <c r="J151" s="100" t="s">
        <v>29</v>
      </c>
      <c r="K151" s="98" t="s">
        <v>298</v>
      </c>
      <c r="L151" s="96" t="s">
        <v>399</v>
      </c>
      <c r="M151" s="101"/>
      <c r="N151" s="101"/>
      <c r="O151" s="103"/>
      <c r="P151" s="103"/>
      <c r="Q151" s="103"/>
      <c r="R151" s="117"/>
      <c r="S151" s="117"/>
      <c r="T151" s="118"/>
      <c r="U151" s="122"/>
      <c r="V151" s="117">
        <f t="shared" si="10"/>
        <v>0</v>
      </c>
      <c r="W151" s="101"/>
      <c r="X151" s="119"/>
      <c r="Y151" s="128"/>
      <c r="Z151" s="125" t="s">
        <v>31</v>
      </c>
      <c r="AA151" s="126">
        <v>43900</v>
      </c>
      <c r="AB151" s="129" t="s">
        <v>354</v>
      </c>
    </row>
    <row r="152" ht="18" customHeight="1" spans="2:28">
      <c r="B152" s="96" t="s">
        <v>401</v>
      </c>
      <c r="C152" s="97">
        <v>447015210</v>
      </c>
      <c r="D152" s="97" t="s">
        <v>402</v>
      </c>
      <c r="E152" s="97">
        <v>17136317385</v>
      </c>
      <c r="F152" s="97" t="s">
        <v>27</v>
      </c>
      <c r="G152" s="97">
        <v>1000</v>
      </c>
      <c r="H152" s="97">
        <v>18771691121</v>
      </c>
      <c r="I152" s="97" t="s">
        <v>258</v>
      </c>
      <c r="J152" s="102" t="s">
        <v>103</v>
      </c>
      <c r="K152" s="98" t="s">
        <v>259</v>
      </c>
      <c r="L152" s="96" t="s">
        <v>401</v>
      </c>
      <c r="M152" s="101"/>
      <c r="N152" s="101"/>
      <c r="O152" s="103"/>
      <c r="P152" s="103"/>
      <c r="Q152" s="103"/>
      <c r="R152" s="117"/>
      <c r="S152" s="117"/>
      <c r="T152" s="118"/>
      <c r="U152" s="122"/>
      <c r="V152" s="117">
        <f t="shared" si="10"/>
        <v>0</v>
      </c>
      <c r="W152" s="101"/>
      <c r="X152" s="119"/>
      <c r="Y152" s="128"/>
      <c r="Z152" s="125" t="s">
        <v>31</v>
      </c>
      <c r="AA152" s="126">
        <v>43900</v>
      </c>
      <c r="AB152" s="129" t="s">
        <v>354</v>
      </c>
    </row>
    <row r="153" ht="18" customHeight="1" spans="2:28">
      <c r="B153" s="96" t="s">
        <v>403</v>
      </c>
      <c r="C153" s="97">
        <v>552997308</v>
      </c>
      <c r="D153" s="97" t="s">
        <v>404</v>
      </c>
      <c r="E153" s="97">
        <v>17136314548</v>
      </c>
      <c r="F153" s="97" t="s">
        <v>27</v>
      </c>
      <c r="G153" s="97">
        <v>1000</v>
      </c>
      <c r="H153" s="97">
        <v>18771691121</v>
      </c>
      <c r="I153" s="97" t="s">
        <v>258</v>
      </c>
      <c r="J153" s="102" t="s">
        <v>103</v>
      </c>
      <c r="K153" s="98" t="s">
        <v>259</v>
      </c>
      <c r="L153" s="96" t="s">
        <v>403</v>
      </c>
      <c r="M153" s="101"/>
      <c r="N153" s="101"/>
      <c r="O153" s="103"/>
      <c r="P153" s="103"/>
      <c r="Q153" s="103"/>
      <c r="R153" s="117"/>
      <c r="S153" s="117"/>
      <c r="T153" s="118"/>
      <c r="U153" s="122"/>
      <c r="V153" s="117">
        <f t="shared" si="10"/>
        <v>0</v>
      </c>
      <c r="W153" s="101"/>
      <c r="X153" s="119"/>
      <c r="Y153" s="128"/>
      <c r="Z153" s="125" t="s">
        <v>31</v>
      </c>
      <c r="AA153" s="126">
        <v>43900</v>
      </c>
      <c r="AB153" s="129" t="s">
        <v>354</v>
      </c>
    </row>
    <row r="154" ht="18" customHeight="1" spans="2:28">
      <c r="B154" s="96" t="s">
        <v>405</v>
      </c>
      <c r="C154" s="97">
        <v>415594248</v>
      </c>
      <c r="D154" s="97" t="s">
        <v>406</v>
      </c>
      <c r="E154" s="97">
        <v>17038923175</v>
      </c>
      <c r="F154" s="97" t="s">
        <v>27</v>
      </c>
      <c r="G154" s="97">
        <v>1000</v>
      </c>
      <c r="H154" s="97">
        <v>18771691121</v>
      </c>
      <c r="I154" s="97" t="s">
        <v>258</v>
      </c>
      <c r="J154" s="102" t="s">
        <v>103</v>
      </c>
      <c r="K154" s="98" t="s">
        <v>259</v>
      </c>
      <c r="L154" s="96" t="s">
        <v>405</v>
      </c>
      <c r="M154" s="101"/>
      <c r="N154" s="101"/>
      <c r="O154" s="103"/>
      <c r="P154" s="103"/>
      <c r="Q154" s="103"/>
      <c r="R154" s="117"/>
      <c r="S154" s="117"/>
      <c r="T154" s="118"/>
      <c r="U154" s="122"/>
      <c r="V154" s="117">
        <f t="shared" si="10"/>
        <v>0</v>
      </c>
      <c r="W154" s="101"/>
      <c r="X154" s="119"/>
      <c r="Y154" s="128"/>
      <c r="Z154" s="125" t="s">
        <v>31</v>
      </c>
      <c r="AA154" s="126">
        <v>43900</v>
      </c>
      <c r="AB154" s="129" t="s">
        <v>354</v>
      </c>
    </row>
    <row r="155" ht="18" customHeight="1" spans="2:28">
      <c r="B155" s="99" t="s">
        <v>407</v>
      </c>
      <c r="C155" s="97">
        <v>448596140</v>
      </c>
      <c r="D155" s="97" t="s">
        <v>408</v>
      </c>
      <c r="E155" s="97">
        <v>16741725616</v>
      </c>
      <c r="F155" s="97" t="s">
        <v>27</v>
      </c>
      <c r="G155" s="97">
        <v>1000</v>
      </c>
      <c r="H155" s="97">
        <v>18771678907</v>
      </c>
      <c r="I155" s="97" t="s">
        <v>409</v>
      </c>
      <c r="J155" s="132" t="s">
        <v>109</v>
      </c>
      <c r="K155" s="98" t="s">
        <v>410</v>
      </c>
      <c r="L155" s="99" t="s">
        <v>407</v>
      </c>
      <c r="M155" s="101"/>
      <c r="N155" s="101"/>
      <c r="O155" s="103"/>
      <c r="P155" s="103"/>
      <c r="Q155" s="103"/>
      <c r="R155" s="117"/>
      <c r="S155" s="117"/>
      <c r="T155" s="118"/>
      <c r="U155" s="122"/>
      <c r="V155" s="117">
        <f t="shared" si="10"/>
        <v>0</v>
      </c>
      <c r="W155" s="101"/>
      <c r="X155" s="116"/>
      <c r="Y155" s="128"/>
      <c r="Z155" s="125" t="s">
        <v>31</v>
      </c>
      <c r="AA155" s="126">
        <v>43899</v>
      </c>
      <c r="AB155" s="131" t="s">
        <v>354</v>
      </c>
    </row>
    <row r="156" ht="18" customHeight="1" spans="2:28">
      <c r="B156" s="99" t="s">
        <v>411</v>
      </c>
      <c r="C156" s="97">
        <v>512120183</v>
      </c>
      <c r="D156" s="97" t="s">
        <v>412</v>
      </c>
      <c r="E156" s="97">
        <v>16741725617</v>
      </c>
      <c r="F156" s="97" t="s">
        <v>27</v>
      </c>
      <c r="G156" s="97">
        <v>1000</v>
      </c>
      <c r="H156" s="97">
        <v>18771678907</v>
      </c>
      <c r="I156" s="97" t="s">
        <v>409</v>
      </c>
      <c r="J156" s="132" t="s">
        <v>109</v>
      </c>
      <c r="K156" s="98" t="s">
        <v>410</v>
      </c>
      <c r="L156" s="99" t="s">
        <v>411</v>
      </c>
      <c r="M156" s="101"/>
      <c r="N156" s="101"/>
      <c r="O156" s="103"/>
      <c r="P156" s="103"/>
      <c r="Q156" s="103"/>
      <c r="R156" s="117"/>
      <c r="S156" s="117"/>
      <c r="T156" s="118"/>
      <c r="U156" s="122"/>
      <c r="V156" s="117">
        <f t="shared" si="10"/>
        <v>0</v>
      </c>
      <c r="W156" s="101"/>
      <c r="X156" s="116"/>
      <c r="Y156" s="128"/>
      <c r="Z156" s="125" t="s">
        <v>31</v>
      </c>
      <c r="AA156" s="126">
        <v>43899</v>
      </c>
      <c r="AB156" s="131" t="s">
        <v>354</v>
      </c>
    </row>
    <row r="157" ht="18" customHeight="1" spans="2:28">
      <c r="B157" s="96" t="s">
        <v>413</v>
      </c>
      <c r="C157" s="97">
        <v>615453204</v>
      </c>
      <c r="D157" s="97" t="s">
        <v>414</v>
      </c>
      <c r="E157" s="97">
        <v>16741725290</v>
      </c>
      <c r="F157" s="97" t="s">
        <v>27</v>
      </c>
      <c r="G157" s="97">
        <v>1000</v>
      </c>
      <c r="H157" s="97">
        <v>13545445297</v>
      </c>
      <c r="I157" s="97" t="s">
        <v>313</v>
      </c>
      <c r="J157" s="100" t="s">
        <v>29</v>
      </c>
      <c r="K157" s="98" t="s">
        <v>314</v>
      </c>
      <c r="L157" s="96" t="s">
        <v>413</v>
      </c>
      <c r="M157" s="101"/>
      <c r="N157" s="101"/>
      <c r="O157" s="103"/>
      <c r="P157" s="103"/>
      <c r="Q157" s="103"/>
      <c r="R157" s="117"/>
      <c r="S157" s="117"/>
      <c r="T157" s="118"/>
      <c r="U157" s="122"/>
      <c r="V157" s="117">
        <f t="shared" si="10"/>
        <v>0</v>
      </c>
      <c r="W157" s="101"/>
      <c r="X157" s="116"/>
      <c r="Y157" s="128"/>
      <c r="Z157" s="125" t="s">
        <v>31</v>
      </c>
      <c r="AA157" s="126">
        <v>43900</v>
      </c>
      <c r="AB157" s="131" t="s">
        <v>354</v>
      </c>
    </row>
    <row r="158" ht="18" customHeight="1" spans="2:28">
      <c r="B158" s="96" t="s">
        <v>415</v>
      </c>
      <c r="C158" s="98">
        <v>421315704</v>
      </c>
      <c r="D158" s="98" t="s">
        <v>416</v>
      </c>
      <c r="E158" s="97">
        <v>16741725287</v>
      </c>
      <c r="F158" s="97" t="s">
        <v>27</v>
      </c>
      <c r="G158" s="97">
        <v>1000</v>
      </c>
      <c r="H158" s="97">
        <v>13545445297</v>
      </c>
      <c r="I158" s="97" t="s">
        <v>313</v>
      </c>
      <c r="J158" s="100" t="s">
        <v>29</v>
      </c>
      <c r="K158" s="98" t="s">
        <v>314</v>
      </c>
      <c r="L158" s="96" t="s">
        <v>415</v>
      </c>
      <c r="M158" s="101"/>
      <c r="N158" s="101"/>
      <c r="O158" s="103"/>
      <c r="P158" s="103"/>
      <c r="Q158" s="103"/>
      <c r="R158" s="117"/>
      <c r="S158" s="117"/>
      <c r="T158" s="118"/>
      <c r="U158" s="122"/>
      <c r="V158" s="117">
        <f t="shared" si="10"/>
        <v>0</v>
      </c>
      <c r="W158" s="101"/>
      <c r="X158" s="116"/>
      <c r="Y158" s="128"/>
      <c r="Z158" s="125" t="s">
        <v>31</v>
      </c>
      <c r="AA158" s="126">
        <v>43900</v>
      </c>
      <c r="AB158" s="131" t="s">
        <v>354</v>
      </c>
    </row>
    <row r="159" ht="18" customHeight="1" spans="2:28">
      <c r="B159" s="96" t="s">
        <v>417</v>
      </c>
      <c r="C159" s="98">
        <v>474078056</v>
      </c>
      <c r="D159" s="98" t="s">
        <v>418</v>
      </c>
      <c r="E159" s="97">
        <v>16741725267</v>
      </c>
      <c r="F159" s="97" t="s">
        <v>27</v>
      </c>
      <c r="G159" s="97">
        <v>1000</v>
      </c>
      <c r="H159" s="97">
        <v>13545445297</v>
      </c>
      <c r="I159" s="97" t="s">
        <v>313</v>
      </c>
      <c r="J159" s="100" t="s">
        <v>29</v>
      </c>
      <c r="K159" s="98" t="s">
        <v>314</v>
      </c>
      <c r="L159" s="96" t="s">
        <v>417</v>
      </c>
      <c r="M159" s="101"/>
      <c r="N159" s="101"/>
      <c r="O159" s="103"/>
      <c r="P159" s="103"/>
      <c r="Q159" s="103"/>
      <c r="R159" s="117"/>
      <c r="S159" s="117"/>
      <c r="T159" s="118"/>
      <c r="U159" s="122"/>
      <c r="V159" s="117">
        <f t="shared" si="10"/>
        <v>0</v>
      </c>
      <c r="W159" s="101"/>
      <c r="X159" s="116"/>
      <c r="Y159" s="128"/>
      <c r="Z159" s="125" t="s">
        <v>31</v>
      </c>
      <c r="AA159" s="126">
        <v>43900</v>
      </c>
      <c r="AB159" s="131" t="s">
        <v>354</v>
      </c>
    </row>
    <row r="160" ht="18" customHeight="1" spans="2:28">
      <c r="B160" s="96" t="s">
        <v>419</v>
      </c>
      <c r="C160" s="98">
        <v>718799086</v>
      </c>
      <c r="D160" s="98" t="s">
        <v>420</v>
      </c>
      <c r="E160" s="97">
        <v>16741725261</v>
      </c>
      <c r="F160" s="97" t="s">
        <v>27</v>
      </c>
      <c r="G160" s="97">
        <v>1000</v>
      </c>
      <c r="H160" s="97">
        <v>13545445297</v>
      </c>
      <c r="I160" s="97" t="s">
        <v>313</v>
      </c>
      <c r="J160" s="100" t="s">
        <v>29</v>
      </c>
      <c r="K160" s="98" t="s">
        <v>314</v>
      </c>
      <c r="L160" s="96" t="s">
        <v>419</v>
      </c>
      <c r="M160" s="101"/>
      <c r="N160" s="101"/>
      <c r="O160" s="103"/>
      <c r="P160" s="103"/>
      <c r="Q160" s="103"/>
      <c r="R160" s="117"/>
      <c r="S160" s="117"/>
      <c r="T160" s="118"/>
      <c r="U160" s="122"/>
      <c r="V160" s="117">
        <f t="shared" si="10"/>
        <v>0</v>
      </c>
      <c r="W160" s="101"/>
      <c r="X160" s="116"/>
      <c r="Y160" s="128"/>
      <c r="Z160" s="125" t="s">
        <v>31</v>
      </c>
      <c r="AA160" s="126">
        <v>43900</v>
      </c>
      <c r="AB160" s="131" t="s">
        <v>354</v>
      </c>
    </row>
    <row r="161" ht="18" customHeight="1" spans="2:28">
      <c r="B161" s="96" t="s">
        <v>421</v>
      </c>
      <c r="C161" s="98" t="s">
        <v>422</v>
      </c>
      <c r="D161" s="98" t="s">
        <v>423</v>
      </c>
      <c r="E161" s="97">
        <v>16741725260</v>
      </c>
      <c r="F161" s="97" t="s">
        <v>27</v>
      </c>
      <c r="G161" s="97">
        <v>1000</v>
      </c>
      <c r="H161" s="97">
        <v>13545445297</v>
      </c>
      <c r="I161" s="97" t="s">
        <v>313</v>
      </c>
      <c r="J161" s="100" t="s">
        <v>29</v>
      </c>
      <c r="K161" s="98" t="s">
        <v>314</v>
      </c>
      <c r="L161" s="96" t="s">
        <v>421</v>
      </c>
      <c r="M161" s="101"/>
      <c r="N161" s="101"/>
      <c r="O161" s="103"/>
      <c r="P161" s="103"/>
      <c r="Q161" s="103"/>
      <c r="R161" s="117"/>
      <c r="S161" s="117"/>
      <c r="T161" s="118"/>
      <c r="U161" s="122"/>
      <c r="V161" s="117">
        <f t="shared" si="10"/>
        <v>0</v>
      </c>
      <c r="W161" s="101"/>
      <c r="X161" s="116"/>
      <c r="Y161" s="128"/>
      <c r="Z161" s="125" t="s">
        <v>31</v>
      </c>
      <c r="AA161" s="126">
        <v>43900</v>
      </c>
      <c r="AB161" s="131" t="s">
        <v>354</v>
      </c>
    </row>
    <row r="162" ht="18" customHeight="1" spans="2:28">
      <c r="B162" s="96" t="s">
        <v>424</v>
      </c>
      <c r="C162" s="98" t="s">
        <v>425</v>
      </c>
      <c r="D162" s="98" t="s">
        <v>426</v>
      </c>
      <c r="E162" s="97">
        <v>16741725259</v>
      </c>
      <c r="F162" s="97" t="s">
        <v>27</v>
      </c>
      <c r="G162" s="97">
        <v>1000</v>
      </c>
      <c r="H162" s="97">
        <v>13545445297</v>
      </c>
      <c r="I162" s="97" t="s">
        <v>313</v>
      </c>
      <c r="J162" s="100" t="s">
        <v>29</v>
      </c>
      <c r="K162" s="98" t="s">
        <v>314</v>
      </c>
      <c r="L162" s="96" t="s">
        <v>424</v>
      </c>
      <c r="M162" s="101"/>
      <c r="N162" s="101"/>
      <c r="O162" s="103"/>
      <c r="P162" s="103"/>
      <c r="Q162" s="103"/>
      <c r="R162" s="117"/>
      <c r="S162" s="117"/>
      <c r="T162" s="118"/>
      <c r="U162" s="122"/>
      <c r="V162" s="117">
        <f t="shared" si="10"/>
        <v>0</v>
      </c>
      <c r="W162" s="101"/>
      <c r="X162" s="116"/>
      <c r="Y162" s="128"/>
      <c r="Z162" s="125" t="s">
        <v>31</v>
      </c>
      <c r="AA162" s="126">
        <v>43900</v>
      </c>
      <c r="AB162" s="131" t="s">
        <v>354</v>
      </c>
    </row>
    <row r="163" ht="18" customHeight="1" spans="2:28">
      <c r="B163" s="96" t="s">
        <v>427</v>
      </c>
      <c r="C163" s="98">
        <v>182840177</v>
      </c>
      <c r="D163" s="98" t="s">
        <v>428</v>
      </c>
      <c r="E163" s="97">
        <v>16741725280</v>
      </c>
      <c r="F163" s="97" t="s">
        <v>27</v>
      </c>
      <c r="G163" s="97">
        <v>1000</v>
      </c>
      <c r="H163" s="97">
        <v>13545445297</v>
      </c>
      <c r="I163" s="97" t="s">
        <v>313</v>
      </c>
      <c r="J163" s="104" t="s">
        <v>285</v>
      </c>
      <c r="K163" s="98" t="s">
        <v>314</v>
      </c>
      <c r="L163" s="96" t="s">
        <v>427</v>
      </c>
      <c r="M163" s="101"/>
      <c r="N163" s="101"/>
      <c r="O163" s="103"/>
      <c r="P163" s="103"/>
      <c r="Q163" s="103"/>
      <c r="R163" s="117"/>
      <c r="S163" s="117"/>
      <c r="T163" s="118"/>
      <c r="U163" s="122"/>
      <c r="V163" s="117">
        <f t="shared" si="10"/>
        <v>0</v>
      </c>
      <c r="W163" s="101"/>
      <c r="X163" s="116"/>
      <c r="Y163" s="128"/>
      <c r="Z163" s="125" t="s">
        <v>31</v>
      </c>
      <c r="AA163" s="126">
        <v>43900</v>
      </c>
      <c r="AB163" s="131" t="s">
        <v>354</v>
      </c>
    </row>
    <row r="164" ht="18" customHeight="1" spans="2:28">
      <c r="B164" s="96" t="s">
        <v>429</v>
      </c>
      <c r="C164" s="98">
        <v>985771301</v>
      </c>
      <c r="D164" s="98" t="s">
        <v>430</v>
      </c>
      <c r="E164" s="97">
        <v>16741725275</v>
      </c>
      <c r="F164" s="97" t="s">
        <v>27</v>
      </c>
      <c r="G164" s="97">
        <v>1000</v>
      </c>
      <c r="H164" s="97">
        <v>13545445297</v>
      </c>
      <c r="I164" s="97" t="s">
        <v>313</v>
      </c>
      <c r="J164" s="104" t="s">
        <v>285</v>
      </c>
      <c r="K164" s="98" t="s">
        <v>314</v>
      </c>
      <c r="L164" s="96" t="s">
        <v>429</v>
      </c>
      <c r="M164" s="101"/>
      <c r="N164" s="101"/>
      <c r="O164" s="103"/>
      <c r="P164" s="103"/>
      <c r="Q164" s="103"/>
      <c r="R164" s="117"/>
      <c r="S164" s="117"/>
      <c r="T164" s="118"/>
      <c r="U164" s="122"/>
      <c r="V164" s="117">
        <f t="shared" si="10"/>
        <v>0</v>
      </c>
      <c r="W164" s="101"/>
      <c r="X164" s="116"/>
      <c r="Y164" s="128"/>
      <c r="Z164" s="125" t="s">
        <v>31</v>
      </c>
      <c r="AA164" s="126">
        <v>43900</v>
      </c>
      <c r="AB164" s="131" t="s">
        <v>354</v>
      </c>
    </row>
    <row r="165" ht="18" customHeight="1" spans="2:28">
      <c r="B165" s="96" t="s">
        <v>431</v>
      </c>
      <c r="C165" s="98">
        <v>358172890</v>
      </c>
      <c r="D165" s="98" t="s">
        <v>432</v>
      </c>
      <c r="E165" s="97">
        <v>16741725249</v>
      </c>
      <c r="F165" s="97" t="s">
        <v>27</v>
      </c>
      <c r="G165" s="97">
        <v>1000</v>
      </c>
      <c r="H165" s="97">
        <v>13545445297</v>
      </c>
      <c r="I165" s="97" t="s">
        <v>313</v>
      </c>
      <c r="J165" s="104" t="s">
        <v>285</v>
      </c>
      <c r="K165" s="98" t="s">
        <v>314</v>
      </c>
      <c r="L165" s="96" t="s">
        <v>431</v>
      </c>
      <c r="M165" s="101"/>
      <c r="N165" s="101"/>
      <c r="O165" s="103"/>
      <c r="P165" s="103"/>
      <c r="Q165" s="103"/>
      <c r="R165" s="117"/>
      <c r="S165" s="117"/>
      <c r="T165" s="116"/>
      <c r="U165" s="101"/>
      <c r="V165" s="117">
        <f t="shared" si="10"/>
        <v>0</v>
      </c>
      <c r="W165" s="101"/>
      <c r="X165" s="116"/>
      <c r="Y165" s="128"/>
      <c r="Z165" s="125" t="s">
        <v>31</v>
      </c>
      <c r="AA165" s="126">
        <v>43900</v>
      </c>
      <c r="AB165" s="131" t="s">
        <v>354</v>
      </c>
    </row>
    <row r="166" ht="18" customHeight="1" spans="2:28">
      <c r="B166" s="99" t="s">
        <v>433</v>
      </c>
      <c r="C166" s="97">
        <v>959638728</v>
      </c>
      <c r="D166" s="97" t="s">
        <v>434</v>
      </c>
      <c r="E166" s="97">
        <v>17038923049</v>
      </c>
      <c r="F166" s="97" t="s">
        <v>27</v>
      </c>
      <c r="G166" s="97">
        <v>1000</v>
      </c>
      <c r="H166" s="97">
        <v>13545471531</v>
      </c>
      <c r="I166" s="97" t="s">
        <v>293</v>
      </c>
      <c r="J166" s="106" t="s">
        <v>294</v>
      </c>
      <c r="K166" s="98" t="s">
        <v>295</v>
      </c>
      <c r="L166" s="99" t="s">
        <v>433</v>
      </c>
      <c r="M166" s="135"/>
      <c r="N166" s="101"/>
      <c r="O166" s="135"/>
      <c r="P166" s="135"/>
      <c r="Q166" s="135"/>
      <c r="R166" s="117">
        <v>4965.04</v>
      </c>
      <c r="S166" s="117">
        <v>4965.04</v>
      </c>
      <c r="T166" s="118"/>
      <c r="U166" s="136"/>
      <c r="V166" s="117">
        <f t="shared" si="10"/>
        <v>0</v>
      </c>
      <c r="W166" s="101"/>
      <c r="X166" s="98"/>
      <c r="Y166" s="128"/>
      <c r="Z166" s="125" t="s">
        <v>31</v>
      </c>
      <c r="AA166" s="126">
        <v>43899</v>
      </c>
      <c r="AB166" s="154" t="s">
        <v>435</v>
      </c>
    </row>
    <row r="167" ht="18" customHeight="1" spans="2:28">
      <c r="B167" s="99" t="s">
        <v>436</v>
      </c>
      <c r="C167" s="97">
        <v>240503811</v>
      </c>
      <c r="D167" s="97" t="s">
        <v>437</v>
      </c>
      <c r="E167" s="97">
        <v>17038924043</v>
      </c>
      <c r="F167" s="97" t="s">
        <v>27</v>
      </c>
      <c r="G167" s="97">
        <v>1000</v>
      </c>
      <c r="H167" s="97">
        <v>13545471531</v>
      </c>
      <c r="I167" s="97" t="s">
        <v>293</v>
      </c>
      <c r="J167" s="106" t="s">
        <v>294</v>
      </c>
      <c r="K167" s="98" t="s">
        <v>295</v>
      </c>
      <c r="L167" s="99" t="s">
        <v>436</v>
      </c>
      <c r="M167" s="135"/>
      <c r="N167" s="101"/>
      <c r="O167" s="135"/>
      <c r="P167" s="135"/>
      <c r="Q167" s="135"/>
      <c r="R167" s="117">
        <v>5160</v>
      </c>
      <c r="S167" s="117">
        <v>5160</v>
      </c>
      <c r="T167" s="118"/>
      <c r="U167" s="136"/>
      <c r="V167" s="117">
        <f t="shared" si="10"/>
        <v>0</v>
      </c>
      <c r="W167" s="101"/>
      <c r="X167" s="98"/>
      <c r="Y167" s="128"/>
      <c r="Z167" s="125" t="s">
        <v>31</v>
      </c>
      <c r="AA167" s="126">
        <v>43899</v>
      </c>
      <c r="AB167" s="154" t="s">
        <v>435</v>
      </c>
    </row>
    <row r="168" ht="18" customHeight="1" spans="2:28">
      <c r="B168" s="99" t="s">
        <v>438</v>
      </c>
      <c r="C168" s="97">
        <v>530080675</v>
      </c>
      <c r="D168" s="97" t="s">
        <v>439</v>
      </c>
      <c r="E168" s="97">
        <v>17038924028</v>
      </c>
      <c r="F168" s="97" t="s">
        <v>27</v>
      </c>
      <c r="G168" s="97">
        <v>1000</v>
      </c>
      <c r="H168" s="97">
        <v>13545471531</v>
      </c>
      <c r="I168" s="97" t="s">
        <v>293</v>
      </c>
      <c r="J168" s="106" t="s">
        <v>294</v>
      </c>
      <c r="K168" s="98" t="s">
        <v>295</v>
      </c>
      <c r="L168" s="99" t="s">
        <v>438</v>
      </c>
      <c r="M168" s="135"/>
      <c r="N168" s="101"/>
      <c r="O168" s="135"/>
      <c r="P168" s="135"/>
      <c r="Q168" s="135"/>
      <c r="R168" s="117">
        <v>5063.78</v>
      </c>
      <c r="S168" s="117">
        <v>5063.78</v>
      </c>
      <c r="T168" s="118"/>
      <c r="U168" s="136"/>
      <c r="V168" s="117">
        <f t="shared" si="10"/>
        <v>0</v>
      </c>
      <c r="W168" s="101"/>
      <c r="X168" s="98"/>
      <c r="Y168" s="128"/>
      <c r="Z168" s="125" t="s">
        <v>31</v>
      </c>
      <c r="AA168" s="126">
        <v>43899</v>
      </c>
      <c r="AB168" s="154" t="s">
        <v>435</v>
      </c>
    </row>
    <row r="169" ht="18" customHeight="1" spans="2:28">
      <c r="B169" s="99" t="s">
        <v>440</v>
      </c>
      <c r="C169" s="97">
        <v>886393989</v>
      </c>
      <c r="D169" s="97" t="s">
        <v>441</v>
      </c>
      <c r="E169" s="97">
        <v>17038924063</v>
      </c>
      <c r="F169" s="97" t="s">
        <v>27</v>
      </c>
      <c r="G169" s="97">
        <v>1000</v>
      </c>
      <c r="H169" s="97">
        <v>13545471531</v>
      </c>
      <c r="I169" s="97" t="s">
        <v>293</v>
      </c>
      <c r="J169" s="106" t="s">
        <v>294</v>
      </c>
      <c r="K169" s="98" t="s">
        <v>295</v>
      </c>
      <c r="L169" s="99" t="s">
        <v>440</v>
      </c>
      <c r="M169" s="135"/>
      <c r="N169" s="101"/>
      <c r="O169" s="135"/>
      <c r="P169" s="135"/>
      <c r="Q169" s="135"/>
      <c r="R169" s="117">
        <v>5065.78</v>
      </c>
      <c r="S169" s="117">
        <v>5065.78</v>
      </c>
      <c r="T169" s="118"/>
      <c r="U169" s="136"/>
      <c r="V169" s="117">
        <f t="shared" si="10"/>
        <v>0</v>
      </c>
      <c r="W169" s="101"/>
      <c r="X169" s="98"/>
      <c r="Y169" s="128"/>
      <c r="Z169" s="125" t="s">
        <v>31</v>
      </c>
      <c r="AA169" s="126">
        <v>43899</v>
      </c>
      <c r="AB169" s="154" t="s">
        <v>435</v>
      </c>
    </row>
    <row r="170" ht="18" customHeight="1" spans="2:28">
      <c r="B170" s="99" t="s">
        <v>442</v>
      </c>
      <c r="C170" s="97">
        <v>428902585</v>
      </c>
      <c r="D170" s="97" t="s">
        <v>443</v>
      </c>
      <c r="E170" s="97">
        <v>17038923794</v>
      </c>
      <c r="F170" s="97" t="s">
        <v>27</v>
      </c>
      <c r="G170" s="97">
        <v>1000</v>
      </c>
      <c r="H170" s="97">
        <v>13545471531</v>
      </c>
      <c r="I170" s="97" t="s">
        <v>293</v>
      </c>
      <c r="J170" s="106" t="s">
        <v>294</v>
      </c>
      <c r="K170" s="98" t="s">
        <v>295</v>
      </c>
      <c r="L170" s="99" t="s">
        <v>442</v>
      </c>
      <c r="M170" s="135"/>
      <c r="N170" s="101"/>
      <c r="O170" s="135"/>
      <c r="P170" s="135"/>
      <c r="Q170" s="135"/>
      <c r="R170" s="117">
        <v>4962.04</v>
      </c>
      <c r="S170" s="117">
        <v>4962.04</v>
      </c>
      <c r="T170" s="118"/>
      <c r="U170" s="136"/>
      <c r="V170" s="117">
        <f t="shared" si="10"/>
        <v>0</v>
      </c>
      <c r="W170" s="101"/>
      <c r="X170" s="98"/>
      <c r="Y170" s="128"/>
      <c r="Z170" s="125" t="s">
        <v>31</v>
      </c>
      <c r="AA170" s="126">
        <v>43899</v>
      </c>
      <c r="AB170" s="154" t="s">
        <v>435</v>
      </c>
    </row>
    <row r="171" ht="18" customHeight="1" spans="2:28">
      <c r="B171" s="99" t="s">
        <v>444</v>
      </c>
      <c r="C171" s="97">
        <v>171540443</v>
      </c>
      <c r="D171" s="97" t="s">
        <v>445</v>
      </c>
      <c r="E171" s="97">
        <v>17038923546</v>
      </c>
      <c r="F171" s="97" t="s">
        <v>27</v>
      </c>
      <c r="G171" s="97">
        <v>1000</v>
      </c>
      <c r="H171" s="97">
        <v>13545471531</v>
      </c>
      <c r="I171" s="97" t="s">
        <v>293</v>
      </c>
      <c r="J171" s="106" t="s">
        <v>294</v>
      </c>
      <c r="K171" s="98" t="s">
        <v>295</v>
      </c>
      <c r="L171" s="99" t="s">
        <v>444</v>
      </c>
      <c r="M171" s="135"/>
      <c r="N171" s="101"/>
      <c r="O171" s="135"/>
      <c r="P171" s="135"/>
      <c r="Q171" s="135"/>
      <c r="R171" s="117">
        <v>5092.28</v>
      </c>
      <c r="S171" s="117">
        <v>5092.28</v>
      </c>
      <c r="T171" s="118"/>
      <c r="U171" s="136"/>
      <c r="V171" s="117">
        <f t="shared" si="10"/>
        <v>0</v>
      </c>
      <c r="W171" s="101"/>
      <c r="X171" s="98"/>
      <c r="Y171" s="128"/>
      <c r="Z171" s="125" t="s">
        <v>31</v>
      </c>
      <c r="AA171" s="126">
        <v>43899</v>
      </c>
      <c r="AB171" s="154" t="s">
        <v>435</v>
      </c>
    </row>
    <row r="172" ht="18" customHeight="1" spans="2:28">
      <c r="B172" s="99" t="s">
        <v>446</v>
      </c>
      <c r="C172" s="97">
        <v>975685029</v>
      </c>
      <c r="D172" s="97" t="s">
        <v>447</v>
      </c>
      <c r="E172" s="97">
        <v>17038923184</v>
      </c>
      <c r="F172" s="97" t="s">
        <v>27</v>
      </c>
      <c r="G172" s="97">
        <v>1000</v>
      </c>
      <c r="H172" s="97">
        <v>13545471531</v>
      </c>
      <c r="I172" s="97" t="s">
        <v>293</v>
      </c>
      <c r="J172" s="106" t="s">
        <v>294</v>
      </c>
      <c r="K172" s="98" t="s">
        <v>295</v>
      </c>
      <c r="L172" s="99" t="s">
        <v>446</v>
      </c>
      <c r="M172" s="136"/>
      <c r="N172" s="101"/>
      <c r="O172" s="135"/>
      <c r="P172" s="135"/>
      <c r="Q172" s="135"/>
      <c r="R172" s="117">
        <v>10388.58</v>
      </c>
      <c r="S172" s="117">
        <v>10388.58</v>
      </c>
      <c r="T172" s="118"/>
      <c r="U172" s="136"/>
      <c r="V172" s="117">
        <f t="shared" si="10"/>
        <v>0</v>
      </c>
      <c r="W172" s="101"/>
      <c r="X172" s="98"/>
      <c r="Y172" s="128"/>
      <c r="Z172" s="125" t="s">
        <v>31</v>
      </c>
      <c r="AA172" s="126">
        <v>43899</v>
      </c>
      <c r="AB172" s="154" t="s">
        <v>435</v>
      </c>
    </row>
    <row r="173" ht="18" customHeight="1" spans="2:28">
      <c r="B173" s="99" t="s">
        <v>448</v>
      </c>
      <c r="C173" s="97">
        <v>146594633</v>
      </c>
      <c r="D173" s="97" t="s">
        <v>449</v>
      </c>
      <c r="E173" s="97">
        <v>17038923448</v>
      </c>
      <c r="F173" s="97" t="s">
        <v>27</v>
      </c>
      <c r="G173" s="97">
        <v>1000</v>
      </c>
      <c r="H173" s="97">
        <v>13545471531</v>
      </c>
      <c r="I173" s="97" t="s">
        <v>293</v>
      </c>
      <c r="J173" s="106" t="s">
        <v>294</v>
      </c>
      <c r="K173" s="98" t="s">
        <v>295</v>
      </c>
      <c r="L173" s="99" t="s">
        <v>448</v>
      </c>
      <c r="M173" s="135"/>
      <c r="N173" s="101"/>
      <c r="O173" s="135"/>
      <c r="P173" s="135"/>
      <c r="Q173" s="135"/>
      <c r="R173" s="117">
        <v>5066.89</v>
      </c>
      <c r="S173" s="117">
        <v>5066.89</v>
      </c>
      <c r="T173" s="118"/>
      <c r="U173" s="136"/>
      <c r="V173" s="117">
        <f t="shared" si="10"/>
        <v>0</v>
      </c>
      <c r="W173" s="101"/>
      <c r="X173" s="98"/>
      <c r="Y173" s="128"/>
      <c r="Z173" s="125" t="s">
        <v>31</v>
      </c>
      <c r="AA173" s="126">
        <v>43899</v>
      </c>
      <c r="AB173" s="154" t="s">
        <v>435</v>
      </c>
    </row>
    <row r="174" ht="18" customHeight="1" spans="2:28">
      <c r="B174" s="99" t="s">
        <v>450</v>
      </c>
      <c r="C174" s="97">
        <v>932127284</v>
      </c>
      <c r="D174" s="97" t="s">
        <v>451</v>
      </c>
      <c r="E174" s="97">
        <v>17038951539</v>
      </c>
      <c r="F174" s="97" t="s">
        <v>27</v>
      </c>
      <c r="G174" s="97">
        <v>1000</v>
      </c>
      <c r="H174" s="97">
        <v>13545471531</v>
      </c>
      <c r="I174" s="97" t="s">
        <v>293</v>
      </c>
      <c r="J174" s="106" t="s">
        <v>294</v>
      </c>
      <c r="K174" s="98" t="s">
        <v>295</v>
      </c>
      <c r="L174" s="99" t="s">
        <v>450</v>
      </c>
      <c r="M174" s="135"/>
      <c r="N174" s="101"/>
      <c r="O174" s="135"/>
      <c r="P174" s="135"/>
      <c r="Q174" s="135"/>
      <c r="R174" s="117">
        <v>5260.64</v>
      </c>
      <c r="S174" s="117">
        <v>5260.64</v>
      </c>
      <c r="T174" s="118"/>
      <c r="U174" s="136"/>
      <c r="V174" s="117">
        <f t="shared" si="10"/>
        <v>0</v>
      </c>
      <c r="W174" s="101"/>
      <c r="X174" s="98"/>
      <c r="Y174" s="128"/>
      <c r="Z174" s="125" t="s">
        <v>31</v>
      </c>
      <c r="AA174" s="126">
        <v>43900</v>
      </c>
      <c r="AB174" s="154" t="s">
        <v>435</v>
      </c>
    </row>
    <row r="175" ht="18" customHeight="1" spans="2:28">
      <c r="B175" s="99" t="s">
        <v>452</v>
      </c>
      <c r="C175" s="97">
        <v>674402791</v>
      </c>
      <c r="D175" s="97" t="s">
        <v>453</v>
      </c>
      <c r="E175" s="97">
        <v>17038923459</v>
      </c>
      <c r="F175" s="97" t="s">
        <v>27</v>
      </c>
      <c r="G175" s="97">
        <v>1000</v>
      </c>
      <c r="H175" s="97">
        <v>13545471531</v>
      </c>
      <c r="I175" s="97" t="s">
        <v>293</v>
      </c>
      <c r="J175" s="106" t="s">
        <v>294</v>
      </c>
      <c r="K175" s="98" t="s">
        <v>295</v>
      </c>
      <c r="L175" s="99" t="s">
        <v>452</v>
      </c>
      <c r="M175" s="135"/>
      <c r="N175" s="101"/>
      <c r="O175" s="135"/>
      <c r="P175" s="135"/>
      <c r="Q175" s="135"/>
      <c r="R175" s="117">
        <v>5064.63</v>
      </c>
      <c r="S175" s="117">
        <v>5064.63</v>
      </c>
      <c r="T175" s="118"/>
      <c r="U175" s="136"/>
      <c r="V175" s="117">
        <f t="shared" si="10"/>
        <v>0</v>
      </c>
      <c r="W175" s="101"/>
      <c r="X175" s="98"/>
      <c r="Y175" s="128"/>
      <c r="Z175" s="125" t="s">
        <v>31</v>
      </c>
      <c r="AA175" s="126">
        <v>43900</v>
      </c>
      <c r="AB175" s="154" t="s">
        <v>435</v>
      </c>
    </row>
    <row r="176" ht="18" customHeight="1" spans="2:28">
      <c r="B176" s="99" t="s">
        <v>454</v>
      </c>
      <c r="C176" s="97">
        <v>233058672</v>
      </c>
      <c r="D176" s="97" t="s">
        <v>455</v>
      </c>
      <c r="E176" s="97">
        <v>17038923536</v>
      </c>
      <c r="F176" s="97" t="s">
        <v>27</v>
      </c>
      <c r="G176" s="97">
        <v>1000</v>
      </c>
      <c r="H176" s="97">
        <v>13545471531</v>
      </c>
      <c r="I176" s="97" t="s">
        <v>293</v>
      </c>
      <c r="J176" s="106" t="s">
        <v>294</v>
      </c>
      <c r="K176" s="98" t="s">
        <v>295</v>
      </c>
      <c r="L176" s="99" t="s">
        <v>454</v>
      </c>
      <c r="M176" s="135"/>
      <c r="N176" s="101"/>
      <c r="O176" s="135"/>
      <c r="P176" s="135"/>
      <c r="Q176" s="135"/>
      <c r="R176" s="117">
        <v>4965.8</v>
      </c>
      <c r="S176" s="117">
        <v>4965.8</v>
      </c>
      <c r="T176" s="118"/>
      <c r="U176" s="136"/>
      <c r="V176" s="117">
        <f t="shared" ref="V176:V206" si="11">R176-S176</f>
        <v>0</v>
      </c>
      <c r="W176" s="101"/>
      <c r="X176" s="98"/>
      <c r="Y176" s="128"/>
      <c r="Z176" s="125" t="s">
        <v>31</v>
      </c>
      <c r="AA176" s="126">
        <v>43900</v>
      </c>
      <c r="AB176" s="154" t="s">
        <v>435</v>
      </c>
    </row>
    <row r="177" ht="18" customHeight="1" spans="2:28">
      <c r="B177" s="99" t="s">
        <v>456</v>
      </c>
      <c r="C177" s="97">
        <v>995432885</v>
      </c>
      <c r="D177" s="97" t="s">
        <v>457</v>
      </c>
      <c r="E177" s="97">
        <v>17038924040</v>
      </c>
      <c r="F177" s="97" t="s">
        <v>27</v>
      </c>
      <c r="G177" s="97">
        <v>1000</v>
      </c>
      <c r="H177" s="97">
        <v>13545471531</v>
      </c>
      <c r="I177" s="97" t="s">
        <v>293</v>
      </c>
      <c r="J177" s="106" t="s">
        <v>294</v>
      </c>
      <c r="K177" s="98" t="s">
        <v>295</v>
      </c>
      <c r="L177" s="99" t="s">
        <v>456</v>
      </c>
      <c r="M177" s="135"/>
      <c r="N177" s="101"/>
      <c r="O177" s="135"/>
      <c r="P177" s="135"/>
      <c r="Q177" s="135"/>
      <c r="R177" s="117">
        <v>4966.2</v>
      </c>
      <c r="S177" s="117">
        <v>4966.2</v>
      </c>
      <c r="T177" s="118"/>
      <c r="U177" s="136"/>
      <c r="V177" s="117">
        <f t="shared" si="11"/>
        <v>0</v>
      </c>
      <c r="W177" s="101"/>
      <c r="X177" s="98"/>
      <c r="Y177" s="128"/>
      <c r="Z177" s="125" t="s">
        <v>31</v>
      </c>
      <c r="AA177" s="126">
        <v>43900</v>
      </c>
      <c r="AB177" s="154" t="s">
        <v>435</v>
      </c>
    </row>
    <row r="178" ht="18" customHeight="1" spans="2:28">
      <c r="B178" s="99" t="s">
        <v>458</v>
      </c>
      <c r="C178" s="97">
        <v>570234421</v>
      </c>
      <c r="D178" s="97" t="s">
        <v>459</v>
      </c>
      <c r="E178" s="97">
        <v>17038924027</v>
      </c>
      <c r="F178" s="97" t="s">
        <v>27</v>
      </c>
      <c r="G178" s="97">
        <v>1000</v>
      </c>
      <c r="H178" s="97">
        <v>13545471531</v>
      </c>
      <c r="I178" s="97" t="s">
        <v>293</v>
      </c>
      <c r="J178" s="106" t="s">
        <v>294</v>
      </c>
      <c r="K178" s="98" t="s">
        <v>295</v>
      </c>
      <c r="L178" s="99" t="s">
        <v>458</v>
      </c>
      <c r="M178" s="135"/>
      <c r="N178" s="101"/>
      <c r="O178" s="135"/>
      <c r="P178" s="135"/>
      <c r="Q178" s="135"/>
      <c r="R178" s="117">
        <v>9434.11</v>
      </c>
      <c r="S178" s="117">
        <v>0</v>
      </c>
      <c r="T178" s="118"/>
      <c r="U178" s="136"/>
      <c r="V178" s="117">
        <f t="shared" si="11"/>
        <v>9434.11</v>
      </c>
      <c r="W178" s="101"/>
      <c r="X178" s="121"/>
      <c r="Y178" s="128"/>
      <c r="Z178" s="125" t="s">
        <v>31</v>
      </c>
      <c r="AA178" s="126">
        <v>43900</v>
      </c>
      <c r="AB178" s="154" t="s">
        <v>435</v>
      </c>
    </row>
    <row r="179" ht="18" customHeight="1" spans="2:28">
      <c r="B179" s="99" t="s">
        <v>460</v>
      </c>
      <c r="C179" s="97">
        <v>152002129</v>
      </c>
      <c r="D179" s="97" t="s">
        <v>461</v>
      </c>
      <c r="E179" s="97">
        <v>17038923084</v>
      </c>
      <c r="F179" s="97" t="s">
        <v>27</v>
      </c>
      <c r="G179" s="97">
        <v>1000</v>
      </c>
      <c r="H179" s="97">
        <v>13545471531</v>
      </c>
      <c r="I179" s="97" t="s">
        <v>293</v>
      </c>
      <c r="J179" s="106" t="s">
        <v>294</v>
      </c>
      <c r="K179" s="98" t="s">
        <v>295</v>
      </c>
      <c r="L179" s="99" t="s">
        <v>460</v>
      </c>
      <c r="M179" s="135"/>
      <c r="N179" s="101"/>
      <c r="O179" s="135"/>
      <c r="P179" s="135"/>
      <c r="Q179" s="135"/>
      <c r="R179" s="117">
        <v>5065.92</v>
      </c>
      <c r="S179" s="117">
        <v>5065.92</v>
      </c>
      <c r="T179" s="118"/>
      <c r="U179" s="136"/>
      <c r="V179" s="117">
        <f t="shared" si="11"/>
        <v>0</v>
      </c>
      <c r="W179" s="101"/>
      <c r="X179" s="98"/>
      <c r="Y179" s="128"/>
      <c r="Z179" s="125" t="s">
        <v>31</v>
      </c>
      <c r="AA179" s="126">
        <v>43900</v>
      </c>
      <c r="AB179" s="154" t="s">
        <v>435</v>
      </c>
    </row>
    <row r="180" ht="18" customHeight="1" spans="2:28">
      <c r="B180" s="99" t="s">
        <v>462</v>
      </c>
      <c r="C180" s="97">
        <v>282145050</v>
      </c>
      <c r="D180" s="97" t="s">
        <v>463</v>
      </c>
      <c r="E180" s="97">
        <v>17038924140</v>
      </c>
      <c r="F180" s="97" t="s">
        <v>27</v>
      </c>
      <c r="G180" s="97">
        <v>1000</v>
      </c>
      <c r="H180" s="97">
        <v>13545471531</v>
      </c>
      <c r="I180" s="97" t="s">
        <v>293</v>
      </c>
      <c r="J180" s="106" t="s">
        <v>294</v>
      </c>
      <c r="K180" s="98" t="s">
        <v>295</v>
      </c>
      <c r="L180" s="99" t="s">
        <v>462</v>
      </c>
      <c r="M180" s="136"/>
      <c r="N180" s="101"/>
      <c r="O180" s="135"/>
      <c r="P180" s="135"/>
      <c r="Q180" s="135"/>
      <c r="R180" s="117">
        <v>9429.14</v>
      </c>
      <c r="S180" s="117">
        <v>9429.14</v>
      </c>
      <c r="T180" s="118"/>
      <c r="U180" s="136"/>
      <c r="V180" s="117">
        <f t="shared" si="11"/>
        <v>0</v>
      </c>
      <c r="W180" s="101"/>
      <c r="X180" s="98"/>
      <c r="Y180" s="128"/>
      <c r="Z180" s="125" t="s">
        <v>31</v>
      </c>
      <c r="AA180" s="126">
        <v>43900</v>
      </c>
      <c r="AB180" s="154" t="s">
        <v>435</v>
      </c>
    </row>
    <row r="181" ht="18" customHeight="1" spans="2:28">
      <c r="B181" s="99" t="s">
        <v>464</v>
      </c>
      <c r="C181" s="97">
        <v>475806460</v>
      </c>
      <c r="D181" s="97" t="s">
        <v>465</v>
      </c>
      <c r="E181" s="97">
        <v>17038923804</v>
      </c>
      <c r="F181" s="97" t="s">
        <v>27</v>
      </c>
      <c r="G181" s="97">
        <v>1000</v>
      </c>
      <c r="H181" s="97">
        <v>13545471531</v>
      </c>
      <c r="I181" s="97" t="s">
        <v>293</v>
      </c>
      <c r="J181" s="106" t="s">
        <v>294</v>
      </c>
      <c r="K181" s="98" t="s">
        <v>295</v>
      </c>
      <c r="L181" s="99" t="s">
        <v>464</v>
      </c>
      <c r="M181" s="135"/>
      <c r="N181" s="101"/>
      <c r="O181" s="135"/>
      <c r="P181" s="135"/>
      <c r="Q181" s="135"/>
      <c r="R181" s="117">
        <v>8045.44</v>
      </c>
      <c r="S181" s="117">
        <v>8045.44</v>
      </c>
      <c r="T181" s="118"/>
      <c r="U181" s="136"/>
      <c r="V181" s="117">
        <f t="shared" si="11"/>
        <v>0</v>
      </c>
      <c r="W181" s="101"/>
      <c r="X181" s="98"/>
      <c r="Y181" s="128"/>
      <c r="Z181" s="125" t="s">
        <v>31</v>
      </c>
      <c r="AA181" s="126">
        <v>43900</v>
      </c>
      <c r="AB181" s="154" t="s">
        <v>435</v>
      </c>
    </row>
    <row r="182" ht="18" customHeight="1" spans="2:28">
      <c r="B182" s="99" t="s">
        <v>466</v>
      </c>
      <c r="C182" s="97">
        <v>677993004</v>
      </c>
      <c r="D182" s="97" t="s">
        <v>467</v>
      </c>
      <c r="E182" s="97">
        <v>17038923086</v>
      </c>
      <c r="F182" s="97" t="s">
        <v>27</v>
      </c>
      <c r="G182" s="97">
        <v>1000</v>
      </c>
      <c r="H182" s="97">
        <v>13545471531</v>
      </c>
      <c r="I182" s="97" t="s">
        <v>293</v>
      </c>
      <c r="J182" s="106" t="s">
        <v>294</v>
      </c>
      <c r="K182" s="98" t="s">
        <v>295</v>
      </c>
      <c r="L182" s="99" t="s">
        <v>466</v>
      </c>
      <c r="M182" s="135"/>
      <c r="N182" s="101"/>
      <c r="O182" s="135"/>
      <c r="P182" s="135"/>
      <c r="Q182" s="135"/>
      <c r="R182" s="117">
        <v>4962.27</v>
      </c>
      <c r="S182" s="117">
        <v>4962.27</v>
      </c>
      <c r="T182" s="118"/>
      <c r="U182" s="136"/>
      <c r="V182" s="117">
        <f t="shared" si="11"/>
        <v>0</v>
      </c>
      <c r="W182" s="101"/>
      <c r="X182" s="98"/>
      <c r="Y182" s="128"/>
      <c r="Z182" s="125" t="s">
        <v>31</v>
      </c>
      <c r="AA182" s="126">
        <v>43900</v>
      </c>
      <c r="AB182" s="154" t="s">
        <v>435</v>
      </c>
    </row>
    <row r="183" ht="18" customHeight="1" spans="2:28">
      <c r="B183" s="99" t="s">
        <v>468</v>
      </c>
      <c r="C183" s="97">
        <v>545895783</v>
      </c>
      <c r="D183" s="97" t="s">
        <v>469</v>
      </c>
      <c r="E183" s="97">
        <v>17038951586</v>
      </c>
      <c r="F183" s="97" t="s">
        <v>27</v>
      </c>
      <c r="G183" s="97">
        <v>1000</v>
      </c>
      <c r="H183" s="97">
        <v>13545471531</v>
      </c>
      <c r="I183" s="97" t="s">
        <v>293</v>
      </c>
      <c r="J183" s="106" t="s">
        <v>294</v>
      </c>
      <c r="K183" s="98" t="s">
        <v>295</v>
      </c>
      <c r="L183" s="99" t="s">
        <v>468</v>
      </c>
      <c r="M183" s="135"/>
      <c r="N183" s="101"/>
      <c r="O183" s="135"/>
      <c r="P183" s="135"/>
      <c r="Q183" s="135"/>
      <c r="R183" s="117">
        <v>4963.73</v>
      </c>
      <c r="S183" s="117">
        <v>4963.72</v>
      </c>
      <c r="T183" s="118"/>
      <c r="U183" s="136"/>
      <c r="V183" s="117">
        <f t="shared" si="11"/>
        <v>0.01</v>
      </c>
      <c r="W183" s="101"/>
      <c r="X183" s="98"/>
      <c r="Y183" s="128"/>
      <c r="Z183" s="125" t="s">
        <v>31</v>
      </c>
      <c r="AA183" s="126">
        <v>43900</v>
      </c>
      <c r="AB183" s="154" t="s">
        <v>435</v>
      </c>
    </row>
    <row r="184" ht="18" customHeight="1" spans="2:28">
      <c r="B184" s="99" t="s">
        <v>470</v>
      </c>
      <c r="C184" s="97">
        <v>694231992</v>
      </c>
      <c r="D184" s="97" t="s">
        <v>471</v>
      </c>
      <c r="E184" s="97">
        <v>17038923179</v>
      </c>
      <c r="F184" s="97" t="s">
        <v>27</v>
      </c>
      <c r="G184" s="97">
        <v>1000</v>
      </c>
      <c r="H184" s="97">
        <v>13545471531</v>
      </c>
      <c r="I184" s="97" t="s">
        <v>293</v>
      </c>
      <c r="J184" s="106" t="s">
        <v>294</v>
      </c>
      <c r="K184" s="98" t="s">
        <v>295</v>
      </c>
      <c r="L184" s="99" t="s">
        <v>470</v>
      </c>
      <c r="M184" s="135"/>
      <c r="N184" s="101"/>
      <c r="O184" s="135"/>
      <c r="P184" s="135"/>
      <c r="Q184" s="135"/>
      <c r="R184" s="117">
        <v>5657.38</v>
      </c>
      <c r="S184" s="117">
        <v>5657.38</v>
      </c>
      <c r="T184" s="118"/>
      <c r="U184" s="136"/>
      <c r="V184" s="117">
        <f t="shared" si="11"/>
        <v>0</v>
      </c>
      <c r="W184" s="101"/>
      <c r="X184" s="98"/>
      <c r="Y184" s="128"/>
      <c r="Z184" s="125" t="s">
        <v>31</v>
      </c>
      <c r="AA184" s="126">
        <v>43900</v>
      </c>
      <c r="AB184" s="154" t="s">
        <v>435</v>
      </c>
    </row>
    <row r="185" ht="18" customHeight="1" spans="2:28">
      <c r="B185" s="99" t="s">
        <v>472</v>
      </c>
      <c r="C185" s="97">
        <v>681882897</v>
      </c>
      <c r="D185" s="97" t="s">
        <v>473</v>
      </c>
      <c r="E185" s="97">
        <v>17038924120</v>
      </c>
      <c r="F185" s="97" t="s">
        <v>27</v>
      </c>
      <c r="G185" s="97">
        <v>1000</v>
      </c>
      <c r="H185" s="97">
        <v>13545471531</v>
      </c>
      <c r="I185" s="97" t="s">
        <v>293</v>
      </c>
      <c r="J185" s="106" t="s">
        <v>294</v>
      </c>
      <c r="K185" s="98" t="s">
        <v>295</v>
      </c>
      <c r="L185" s="99" t="s">
        <v>472</v>
      </c>
      <c r="M185" s="135"/>
      <c r="N185" s="101"/>
      <c r="O185" s="135"/>
      <c r="P185" s="135"/>
      <c r="Q185" s="135"/>
      <c r="R185" s="117">
        <v>10026.92</v>
      </c>
      <c r="S185" s="117">
        <v>10026.92</v>
      </c>
      <c r="T185" s="118"/>
      <c r="U185" s="136"/>
      <c r="V185" s="117">
        <f t="shared" si="11"/>
        <v>0</v>
      </c>
      <c r="W185" s="101"/>
      <c r="X185" s="121"/>
      <c r="Y185" s="128"/>
      <c r="Z185" s="125" t="s">
        <v>31</v>
      </c>
      <c r="AA185" s="126">
        <v>43900</v>
      </c>
      <c r="AB185" s="154" t="s">
        <v>435</v>
      </c>
    </row>
    <row r="186" ht="18" customHeight="1" spans="2:28">
      <c r="B186" s="99" t="s">
        <v>474</v>
      </c>
      <c r="C186" s="97">
        <v>501459074</v>
      </c>
      <c r="D186" s="97" t="s">
        <v>475</v>
      </c>
      <c r="E186" s="97">
        <v>17038923541</v>
      </c>
      <c r="F186" s="97" t="s">
        <v>27</v>
      </c>
      <c r="G186" s="97">
        <v>1000</v>
      </c>
      <c r="H186" s="97">
        <v>13545471531</v>
      </c>
      <c r="I186" s="97" t="s">
        <v>293</v>
      </c>
      <c r="J186" s="106" t="s">
        <v>294</v>
      </c>
      <c r="K186" s="98" t="s">
        <v>295</v>
      </c>
      <c r="L186" s="99" t="s">
        <v>474</v>
      </c>
      <c r="M186" s="135"/>
      <c r="N186" s="101"/>
      <c r="O186" s="135"/>
      <c r="P186" s="135"/>
      <c r="Q186" s="135"/>
      <c r="R186" s="117">
        <v>5063.71</v>
      </c>
      <c r="S186" s="117">
        <v>5063.71</v>
      </c>
      <c r="T186" s="118"/>
      <c r="U186" s="136"/>
      <c r="V186" s="117">
        <f t="shared" si="11"/>
        <v>0</v>
      </c>
      <c r="W186" s="101"/>
      <c r="X186" s="98"/>
      <c r="Y186" s="128"/>
      <c r="Z186" s="125" t="s">
        <v>31</v>
      </c>
      <c r="AA186" s="126">
        <v>43900</v>
      </c>
      <c r="AB186" s="154" t="s">
        <v>435</v>
      </c>
    </row>
    <row r="187" ht="18" customHeight="1" spans="2:28">
      <c r="B187" s="99" t="s">
        <v>476</v>
      </c>
      <c r="C187" s="97">
        <v>247631504</v>
      </c>
      <c r="D187" s="97" t="s">
        <v>477</v>
      </c>
      <c r="E187" s="97">
        <v>17038923504</v>
      </c>
      <c r="F187" s="97" t="s">
        <v>27</v>
      </c>
      <c r="G187" s="97">
        <v>1000</v>
      </c>
      <c r="H187" s="97">
        <v>13545471531</v>
      </c>
      <c r="I187" s="97" t="s">
        <v>293</v>
      </c>
      <c r="J187" s="106" t="s">
        <v>294</v>
      </c>
      <c r="K187" s="98" t="s">
        <v>295</v>
      </c>
      <c r="L187" s="99" t="s">
        <v>476</v>
      </c>
      <c r="M187" s="135"/>
      <c r="N187" s="101"/>
      <c r="O187" s="135"/>
      <c r="P187" s="135"/>
      <c r="Q187" s="135"/>
      <c r="R187" s="117">
        <v>4863.49</v>
      </c>
      <c r="S187" s="117">
        <v>4863.49</v>
      </c>
      <c r="T187" s="118"/>
      <c r="U187" s="136"/>
      <c r="V187" s="117">
        <f t="shared" si="11"/>
        <v>0</v>
      </c>
      <c r="W187" s="101"/>
      <c r="X187" s="98"/>
      <c r="Y187" s="128"/>
      <c r="Z187" s="125" t="s">
        <v>31</v>
      </c>
      <c r="AA187" s="126">
        <v>43900</v>
      </c>
      <c r="AB187" s="154" t="s">
        <v>435</v>
      </c>
    </row>
    <row r="188" ht="18" customHeight="1" spans="2:28">
      <c r="B188" s="99" t="s">
        <v>478</v>
      </c>
      <c r="C188" s="97">
        <v>853133835</v>
      </c>
      <c r="D188" s="97" t="s">
        <v>479</v>
      </c>
      <c r="E188" s="97">
        <v>17038924069</v>
      </c>
      <c r="F188" s="97" t="s">
        <v>27</v>
      </c>
      <c r="G188" s="97">
        <v>1000</v>
      </c>
      <c r="H188" s="97">
        <v>13545471531</v>
      </c>
      <c r="I188" s="97" t="s">
        <v>293</v>
      </c>
      <c r="J188" s="106" t="s">
        <v>294</v>
      </c>
      <c r="K188" s="98" t="s">
        <v>295</v>
      </c>
      <c r="L188" s="99" t="s">
        <v>478</v>
      </c>
      <c r="M188" s="135"/>
      <c r="N188" s="101"/>
      <c r="O188" s="135"/>
      <c r="P188" s="135"/>
      <c r="Q188" s="135"/>
      <c r="R188" s="117">
        <v>5064.25</v>
      </c>
      <c r="S188" s="117">
        <v>5064.25</v>
      </c>
      <c r="T188" s="118"/>
      <c r="U188" s="136"/>
      <c r="V188" s="117">
        <f t="shared" si="11"/>
        <v>0</v>
      </c>
      <c r="W188" s="101"/>
      <c r="X188" s="98"/>
      <c r="Y188" s="128"/>
      <c r="Z188" s="125" t="s">
        <v>31</v>
      </c>
      <c r="AA188" s="126">
        <v>43900</v>
      </c>
      <c r="AB188" s="154" t="s">
        <v>435</v>
      </c>
    </row>
    <row r="189" ht="18" customHeight="1" spans="2:28">
      <c r="B189" s="99" t="s">
        <v>480</v>
      </c>
      <c r="C189" s="97">
        <v>674809405</v>
      </c>
      <c r="D189" s="97" t="s">
        <v>481</v>
      </c>
      <c r="E189" s="97">
        <v>17038923646</v>
      </c>
      <c r="F189" s="97" t="s">
        <v>27</v>
      </c>
      <c r="G189" s="97">
        <v>1000</v>
      </c>
      <c r="H189" s="97">
        <v>13545471531</v>
      </c>
      <c r="I189" s="97" t="s">
        <v>293</v>
      </c>
      <c r="J189" s="106" t="s">
        <v>294</v>
      </c>
      <c r="K189" s="98" t="s">
        <v>295</v>
      </c>
      <c r="L189" s="99" t="s">
        <v>480</v>
      </c>
      <c r="M189" s="135"/>
      <c r="N189" s="101"/>
      <c r="O189" s="135"/>
      <c r="P189" s="135"/>
      <c r="Q189" s="135"/>
      <c r="R189" s="117">
        <v>5065.26</v>
      </c>
      <c r="S189" s="117">
        <v>5065.26</v>
      </c>
      <c r="T189" s="118"/>
      <c r="U189" s="136"/>
      <c r="V189" s="117">
        <f t="shared" si="11"/>
        <v>0</v>
      </c>
      <c r="W189" s="101"/>
      <c r="X189" s="98"/>
      <c r="Y189" s="128"/>
      <c r="Z189" s="125" t="s">
        <v>31</v>
      </c>
      <c r="AA189" s="126">
        <v>43900</v>
      </c>
      <c r="AB189" s="154" t="s">
        <v>435</v>
      </c>
    </row>
    <row r="190" ht="18" customHeight="1" spans="2:28">
      <c r="B190" s="99" t="s">
        <v>482</v>
      </c>
      <c r="C190" s="97">
        <v>324007276</v>
      </c>
      <c r="D190" s="97" t="s">
        <v>483</v>
      </c>
      <c r="E190" s="97">
        <v>17038923214</v>
      </c>
      <c r="F190" s="97" t="s">
        <v>27</v>
      </c>
      <c r="G190" s="97">
        <v>1000</v>
      </c>
      <c r="H190" s="97">
        <v>13545471531</v>
      </c>
      <c r="I190" s="97" t="s">
        <v>293</v>
      </c>
      <c r="J190" s="106" t="s">
        <v>294</v>
      </c>
      <c r="K190" s="98" t="s">
        <v>295</v>
      </c>
      <c r="L190" s="99" t="s">
        <v>482</v>
      </c>
      <c r="M190" s="135"/>
      <c r="N190" s="101"/>
      <c r="O190" s="135"/>
      <c r="P190" s="135"/>
      <c r="Q190" s="135"/>
      <c r="R190" s="117">
        <v>5066.78</v>
      </c>
      <c r="S190" s="117">
        <v>5066.78</v>
      </c>
      <c r="T190" s="118"/>
      <c r="U190" s="136"/>
      <c r="V190" s="117">
        <f t="shared" si="11"/>
        <v>0</v>
      </c>
      <c r="W190" s="101"/>
      <c r="X190" s="98"/>
      <c r="Y190" s="128"/>
      <c r="Z190" s="125" t="s">
        <v>31</v>
      </c>
      <c r="AA190" s="126">
        <v>43900</v>
      </c>
      <c r="AB190" s="154" t="s">
        <v>435</v>
      </c>
    </row>
    <row r="191" ht="18" customHeight="1" spans="2:28">
      <c r="B191" s="96" t="s">
        <v>484</v>
      </c>
      <c r="C191" s="97">
        <v>496446224</v>
      </c>
      <c r="D191" s="97" t="s">
        <v>485</v>
      </c>
      <c r="E191" s="97">
        <v>16572872926</v>
      </c>
      <c r="F191" s="97" t="s">
        <v>27</v>
      </c>
      <c r="G191" s="97">
        <v>1000</v>
      </c>
      <c r="H191" s="97">
        <v>16602049418</v>
      </c>
      <c r="I191" s="97" t="s">
        <v>377</v>
      </c>
      <c r="J191" s="132" t="s">
        <v>109</v>
      </c>
      <c r="K191" s="98" t="s">
        <v>378</v>
      </c>
      <c r="L191" s="96" t="s">
        <v>484</v>
      </c>
      <c r="M191" s="101"/>
      <c r="N191" s="101"/>
      <c r="O191" s="101"/>
      <c r="P191" s="101"/>
      <c r="Q191" s="101"/>
      <c r="R191" s="117">
        <v>6751.95</v>
      </c>
      <c r="S191" s="117">
        <v>6751.95</v>
      </c>
      <c r="T191" s="118"/>
      <c r="U191" s="122"/>
      <c r="V191" s="117">
        <f t="shared" si="11"/>
        <v>0</v>
      </c>
      <c r="W191" s="101"/>
      <c r="X191" s="116"/>
      <c r="Y191" s="128"/>
      <c r="Z191" s="125" t="s">
        <v>31</v>
      </c>
      <c r="AA191" s="126">
        <v>43902</v>
      </c>
      <c r="AB191" s="154" t="s">
        <v>435</v>
      </c>
    </row>
    <row r="192" ht="18" customHeight="1" spans="2:28">
      <c r="B192" s="96" t="s">
        <v>486</v>
      </c>
      <c r="C192" s="97">
        <v>242513353</v>
      </c>
      <c r="D192" s="97" t="s">
        <v>487</v>
      </c>
      <c r="E192" s="97">
        <v>16572877616</v>
      </c>
      <c r="F192" s="97" t="s">
        <v>27</v>
      </c>
      <c r="G192" s="97">
        <v>1000</v>
      </c>
      <c r="H192" s="97">
        <v>16602049418</v>
      </c>
      <c r="I192" s="97" t="s">
        <v>377</v>
      </c>
      <c r="J192" s="132" t="s">
        <v>109</v>
      </c>
      <c r="K192" s="98" t="s">
        <v>378</v>
      </c>
      <c r="L192" s="96" t="s">
        <v>486</v>
      </c>
      <c r="M192" s="101"/>
      <c r="N192" s="101"/>
      <c r="O192" s="101"/>
      <c r="P192" s="101"/>
      <c r="Q192" s="101"/>
      <c r="R192" s="117">
        <v>5456.91</v>
      </c>
      <c r="S192" s="117">
        <v>5456.91</v>
      </c>
      <c r="T192" s="118"/>
      <c r="U192" s="122"/>
      <c r="V192" s="117">
        <f t="shared" si="11"/>
        <v>0</v>
      </c>
      <c r="W192" s="101"/>
      <c r="X192" s="116"/>
      <c r="Y192" s="128"/>
      <c r="Z192" s="125" t="s">
        <v>31</v>
      </c>
      <c r="AA192" s="126">
        <v>43902</v>
      </c>
      <c r="AB192" s="154" t="s">
        <v>435</v>
      </c>
    </row>
    <row r="193" ht="18" customHeight="1" spans="2:28">
      <c r="B193" s="96" t="s">
        <v>488</v>
      </c>
      <c r="C193" s="97">
        <v>638596796</v>
      </c>
      <c r="D193" s="97" t="s">
        <v>489</v>
      </c>
      <c r="E193" s="97">
        <v>16572879513</v>
      </c>
      <c r="F193" s="97" t="s">
        <v>27</v>
      </c>
      <c r="G193" s="97">
        <v>1000</v>
      </c>
      <c r="H193" s="97">
        <v>16602049418</v>
      </c>
      <c r="I193" s="97" t="s">
        <v>377</v>
      </c>
      <c r="J193" s="132" t="s">
        <v>109</v>
      </c>
      <c r="K193" s="98" t="s">
        <v>378</v>
      </c>
      <c r="L193" s="96" t="s">
        <v>488</v>
      </c>
      <c r="M193" s="101"/>
      <c r="N193" s="101"/>
      <c r="O193" s="101"/>
      <c r="P193" s="101"/>
      <c r="Q193" s="101"/>
      <c r="R193" s="117">
        <v>6152.47</v>
      </c>
      <c r="S193" s="117">
        <v>6152.47</v>
      </c>
      <c r="T193" s="118"/>
      <c r="U193" s="122"/>
      <c r="V193" s="117">
        <f t="shared" si="11"/>
        <v>0</v>
      </c>
      <c r="W193" s="101"/>
      <c r="X193" s="116"/>
      <c r="Y193" s="128"/>
      <c r="Z193" s="125" t="s">
        <v>31</v>
      </c>
      <c r="AA193" s="126">
        <v>43902</v>
      </c>
      <c r="AB193" s="154" t="s">
        <v>435</v>
      </c>
    </row>
    <row r="194" ht="18" customHeight="1" spans="2:28">
      <c r="B194" s="96" t="s">
        <v>490</v>
      </c>
      <c r="C194" s="97">
        <v>843297059</v>
      </c>
      <c r="D194" s="97" t="s">
        <v>491</v>
      </c>
      <c r="E194" s="97">
        <v>16572877630</v>
      </c>
      <c r="F194" s="97" t="s">
        <v>27</v>
      </c>
      <c r="G194" s="97">
        <v>1000</v>
      </c>
      <c r="H194" s="97">
        <v>17520439418</v>
      </c>
      <c r="I194" s="97" t="s">
        <v>377</v>
      </c>
      <c r="J194" s="104" t="s">
        <v>285</v>
      </c>
      <c r="K194" s="98" t="s">
        <v>378</v>
      </c>
      <c r="L194" s="96" t="s">
        <v>490</v>
      </c>
      <c r="M194" s="101"/>
      <c r="N194" s="101"/>
      <c r="O194" s="101"/>
      <c r="P194" s="101"/>
      <c r="Q194" s="101"/>
      <c r="R194" s="117">
        <v>4965.74</v>
      </c>
      <c r="S194" s="117">
        <v>4965.74</v>
      </c>
      <c r="T194" s="118"/>
      <c r="U194" s="122"/>
      <c r="V194" s="117">
        <f t="shared" si="11"/>
        <v>0</v>
      </c>
      <c r="W194" s="101"/>
      <c r="X194" s="116"/>
      <c r="Y194" s="128"/>
      <c r="Z194" s="125" t="s">
        <v>31</v>
      </c>
      <c r="AA194" s="126">
        <v>43902</v>
      </c>
      <c r="AB194" s="154" t="s">
        <v>435</v>
      </c>
    </row>
    <row r="195" ht="18" customHeight="1" spans="2:28">
      <c r="B195" s="96" t="s">
        <v>492</v>
      </c>
      <c r="C195" s="97">
        <v>972814908</v>
      </c>
      <c r="D195" s="97" t="s">
        <v>493</v>
      </c>
      <c r="E195" s="97">
        <v>16572877632</v>
      </c>
      <c r="F195" s="97" t="s">
        <v>27</v>
      </c>
      <c r="G195" s="97">
        <v>1000</v>
      </c>
      <c r="H195" s="97">
        <v>17520439418</v>
      </c>
      <c r="I195" s="97" t="s">
        <v>377</v>
      </c>
      <c r="J195" s="104" t="s">
        <v>285</v>
      </c>
      <c r="K195" s="98" t="s">
        <v>378</v>
      </c>
      <c r="L195" s="96" t="s">
        <v>492</v>
      </c>
      <c r="M195" s="101"/>
      <c r="N195" s="101"/>
      <c r="O195" s="101"/>
      <c r="P195" s="101"/>
      <c r="Q195" s="101"/>
      <c r="R195" s="117">
        <v>4867.96</v>
      </c>
      <c r="S195" s="117">
        <v>4867.96</v>
      </c>
      <c r="T195" s="118"/>
      <c r="U195" s="122"/>
      <c r="V195" s="117">
        <f t="shared" si="11"/>
        <v>0</v>
      </c>
      <c r="W195" s="101"/>
      <c r="X195" s="116"/>
      <c r="Y195" s="128"/>
      <c r="Z195" s="125" t="s">
        <v>31</v>
      </c>
      <c r="AA195" s="126">
        <v>43902</v>
      </c>
      <c r="AB195" s="154" t="s">
        <v>435</v>
      </c>
    </row>
    <row r="196" ht="18" customHeight="1" spans="2:28">
      <c r="B196" s="96" t="s">
        <v>496</v>
      </c>
      <c r="C196" s="97">
        <v>643193889</v>
      </c>
      <c r="D196" s="97" t="s">
        <v>497</v>
      </c>
      <c r="E196" s="97">
        <v>17135329841</v>
      </c>
      <c r="F196" s="97" t="s">
        <v>27</v>
      </c>
      <c r="G196" s="97">
        <v>1000</v>
      </c>
      <c r="H196" s="97">
        <v>17720254512</v>
      </c>
      <c r="I196" s="97" t="s">
        <v>253</v>
      </c>
      <c r="J196" s="106" t="s">
        <v>294</v>
      </c>
      <c r="K196" s="98" t="s">
        <v>254</v>
      </c>
      <c r="L196" s="96" t="s">
        <v>496</v>
      </c>
      <c r="M196" s="101"/>
      <c r="N196" s="101"/>
      <c r="O196" s="101"/>
      <c r="P196" s="101"/>
      <c r="Q196" s="101"/>
      <c r="R196" s="117">
        <v>5848.68</v>
      </c>
      <c r="S196" s="117">
        <v>5848.68</v>
      </c>
      <c r="T196" s="118"/>
      <c r="U196" s="122"/>
      <c r="V196" s="117">
        <f t="shared" si="11"/>
        <v>0</v>
      </c>
      <c r="W196" s="101"/>
      <c r="X196" s="116"/>
      <c r="Y196" s="128"/>
      <c r="Z196" s="125" t="s">
        <v>31</v>
      </c>
      <c r="AA196" s="126">
        <v>43902</v>
      </c>
      <c r="AB196" s="154" t="s">
        <v>435</v>
      </c>
    </row>
    <row r="197" ht="18" customHeight="1" spans="2:28">
      <c r="B197" s="96" t="s">
        <v>498</v>
      </c>
      <c r="C197" s="97">
        <v>207263451</v>
      </c>
      <c r="D197" s="97" t="s">
        <v>499</v>
      </c>
      <c r="E197" s="97">
        <v>17192712486</v>
      </c>
      <c r="F197" s="97" t="s">
        <v>27</v>
      </c>
      <c r="G197" s="97">
        <v>1000</v>
      </c>
      <c r="H197" s="97">
        <v>17720254512</v>
      </c>
      <c r="I197" s="97" t="s">
        <v>253</v>
      </c>
      <c r="J197" s="106" t="s">
        <v>294</v>
      </c>
      <c r="K197" s="98" t="s">
        <v>254</v>
      </c>
      <c r="L197" s="96" t="s">
        <v>498</v>
      </c>
      <c r="M197" s="101"/>
      <c r="N197" s="101"/>
      <c r="O197" s="101"/>
      <c r="P197" s="101"/>
      <c r="Q197" s="101"/>
      <c r="R197" s="117">
        <v>4865.76</v>
      </c>
      <c r="S197" s="117">
        <v>4865.76</v>
      </c>
      <c r="T197" s="118"/>
      <c r="U197" s="122"/>
      <c r="V197" s="117">
        <f t="shared" si="11"/>
        <v>0</v>
      </c>
      <c r="W197" s="101"/>
      <c r="X197" s="116"/>
      <c r="Y197" s="128"/>
      <c r="Z197" s="125" t="s">
        <v>500</v>
      </c>
      <c r="AA197" s="126">
        <v>43913</v>
      </c>
      <c r="AB197" s="154" t="s">
        <v>435</v>
      </c>
    </row>
    <row r="198" ht="18" customHeight="1" spans="2:28">
      <c r="B198" s="96" t="s">
        <v>501</v>
      </c>
      <c r="C198" s="97">
        <v>841879018</v>
      </c>
      <c r="D198" s="97" t="s">
        <v>502</v>
      </c>
      <c r="E198" s="97">
        <v>16572209058</v>
      </c>
      <c r="F198" s="97" t="s">
        <v>27</v>
      </c>
      <c r="G198" s="97">
        <v>1000</v>
      </c>
      <c r="H198" s="97">
        <v>17720254512</v>
      </c>
      <c r="I198" s="97" t="s">
        <v>253</v>
      </c>
      <c r="J198" s="106" t="s">
        <v>294</v>
      </c>
      <c r="K198" s="98" t="s">
        <v>254</v>
      </c>
      <c r="L198" s="96" t="s">
        <v>501</v>
      </c>
      <c r="M198" s="101"/>
      <c r="N198" s="101"/>
      <c r="O198" s="101"/>
      <c r="P198" s="101"/>
      <c r="Q198" s="101"/>
      <c r="R198" s="117">
        <v>5065.55</v>
      </c>
      <c r="S198" s="117">
        <v>5065.55</v>
      </c>
      <c r="T198" s="118"/>
      <c r="U198" s="122"/>
      <c r="V198" s="117">
        <f t="shared" si="11"/>
        <v>0</v>
      </c>
      <c r="W198" s="101"/>
      <c r="X198" s="116"/>
      <c r="Y198" s="128"/>
      <c r="Z198" s="125" t="s">
        <v>31</v>
      </c>
      <c r="AA198" s="126">
        <v>43902</v>
      </c>
      <c r="AB198" s="154" t="s">
        <v>435</v>
      </c>
    </row>
    <row r="199" ht="18" customHeight="1" spans="2:28">
      <c r="B199" s="96" t="s">
        <v>503</v>
      </c>
      <c r="C199" s="97">
        <v>254304657</v>
      </c>
      <c r="D199" s="97" t="s">
        <v>504</v>
      </c>
      <c r="E199" s="97">
        <v>16572203709</v>
      </c>
      <c r="F199" s="97" t="s">
        <v>27</v>
      </c>
      <c r="G199" s="97">
        <v>1000</v>
      </c>
      <c r="H199" s="97">
        <v>17720254512</v>
      </c>
      <c r="I199" s="97" t="s">
        <v>253</v>
      </c>
      <c r="J199" s="106" t="s">
        <v>294</v>
      </c>
      <c r="K199" s="98" t="s">
        <v>254</v>
      </c>
      <c r="L199" s="96" t="s">
        <v>503</v>
      </c>
      <c r="M199" s="101"/>
      <c r="N199" s="101"/>
      <c r="O199" s="101"/>
      <c r="P199" s="101"/>
      <c r="Q199" s="101"/>
      <c r="R199" s="117">
        <v>5063.91</v>
      </c>
      <c r="S199" s="117">
        <v>5063.91</v>
      </c>
      <c r="T199" s="118"/>
      <c r="U199" s="122"/>
      <c r="V199" s="117">
        <f t="shared" si="11"/>
        <v>0</v>
      </c>
      <c r="W199" s="101"/>
      <c r="X199" s="116"/>
      <c r="Y199" s="128"/>
      <c r="Z199" s="125" t="s">
        <v>31</v>
      </c>
      <c r="AA199" s="126">
        <v>43902</v>
      </c>
      <c r="AB199" s="154" t="s">
        <v>435</v>
      </c>
    </row>
    <row r="200" ht="18" customHeight="1" spans="2:28">
      <c r="B200" s="96" t="s">
        <v>505</v>
      </c>
      <c r="C200" s="97">
        <v>363727659</v>
      </c>
      <c r="D200" s="97" t="s">
        <v>506</v>
      </c>
      <c r="E200" s="97">
        <v>16572203713</v>
      </c>
      <c r="F200" s="97" t="s">
        <v>27</v>
      </c>
      <c r="G200" s="97">
        <v>1000</v>
      </c>
      <c r="H200" s="97">
        <v>17720254512</v>
      </c>
      <c r="I200" s="97" t="s">
        <v>253</v>
      </c>
      <c r="J200" s="102" t="s">
        <v>103</v>
      </c>
      <c r="K200" s="98" t="s">
        <v>254</v>
      </c>
      <c r="L200" s="96" t="s">
        <v>505</v>
      </c>
      <c r="M200" s="101"/>
      <c r="N200" s="101"/>
      <c r="O200" s="101"/>
      <c r="P200" s="101"/>
      <c r="Q200" s="101"/>
      <c r="R200" s="117">
        <v>4868.13</v>
      </c>
      <c r="S200" s="117">
        <v>4868.13</v>
      </c>
      <c r="T200" s="118"/>
      <c r="U200" s="122"/>
      <c r="V200" s="117">
        <f t="shared" si="11"/>
        <v>0</v>
      </c>
      <c r="W200" s="101"/>
      <c r="X200" s="116"/>
      <c r="Y200" s="128"/>
      <c r="Z200" s="125" t="s">
        <v>31</v>
      </c>
      <c r="AA200" s="126">
        <v>43902</v>
      </c>
      <c r="AB200" s="154" t="s">
        <v>435</v>
      </c>
    </row>
    <row r="201" ht="18" customHeight="1" spans="2:28">
      <c r="B201" s="96" t="s">
        <v>507</v>
      </c>
      <c r="C201" s="97">
        <v>974498951</v>
      </c>
      <c r="D201" s="97" t="s">
        <v>508</v>
      </c>
      <c r="E201" s="97">
        <v>16572203192</v>
      </c>
      <c r="F201" s="97" t="s">
        <v>27</v>
      </c>
      <c r="G201" s="97">
        <v>1000</v>
      </c>
      <c r="H201" s="97">
        <v>17720254512</v>
      </c>
      <c r="I201" s="97" t="s">
        <v>253</v>
      </c>
      <c r="J201" s="102" t="s">
        <v>103</v>
      </c>
      <c r="K201" s="98" t="s">
        <v>254</v>
      </c>
      <c r="L201" s="96" t="s">
        <v>507</v>
      </c>
      <c r="M201" s="101"/>
      <c r="N201" s="101"/>
      <c r="O201" s="101"/>
      <c r="P201" s="101"/>
      <c r="Q201" s="101"/>
      <c r="R201" s="117">
        <v>5647.41</v>
      </c>
      <c r="S201" s="117">
        <v>5647.41</v>
      </c>
      <c r="T201" s="118"/>
      <c r="U201" s="122"/>
      <c r="V201" s="117">
        <f t="shared" si="11"/>
        <v>0</v>
      </c>
      <c r="W201" s="101"/>
      <c r="X201" s="116"/>
      <c r="Y201" s="128"/>
      <c r="Z201" s="125" t="s">
        <v>31</v>
      </c>
      <c r="AA201" s="126">
        <v>43902</v>
      </c>
      <c r="AB201" s="154" t="s">
        <v>435</v>
      </c>
    </row>
    <row r="202" ht="18" customHeight="1" spans="2:28">
      <c r="B202" s="96" t="s">
        <v>509</v>
      </c>
      <c r="C202" s="97">
        <v>887096517</v>
      </c>
      <c r="D202" s="97" t="s">
        <v>510</v>
      </c>
      <c r="E202" s="97">
        <v>17135327421</v>
      </c>
      <c r="F202" s="97" t="s">
        <v>27</v>
      </c>
      <c r="G202" s="97">
        <v>1000</v>
      </c>
      <c r="H202" s="97">
        <v>17720254512</v>
      </c>
      <c r="I202" s="97" t="s">
        <v>253</v>
      </c>
      <c r="J202" s="102" t="s">
        <v>103</v>
      </c>
      <c r="K202" s="98" t="s">
        <v>254</v>
      </c>
      <c r="L202" s="96" t="s">
        <v>509</v>
      </c>
      <c r="M202" s="101"/>
      <c r="N202" s="101"/>
      <c r="O202" s="101"/>
      <c r="P202" s="101"/>
      <c r="Q202" s="101"/>
      <c r="R202" s="117">
        <v>4965.89</v>
      </c>
      <c r="S202" s="117">
        <v>4965.89</v>
      </c>
      <c r="T202" s="118"/>
      <c r="U202" s="122"/>
      <c r="V202" s="117">
        <f t="shared" si="11"/>
        <v>0</v>
      </c>
      <c r="W202" s="101"/>
      <c r="X202" s="116"/>
      <c r="Y202" s="128"/>
      <c r="Z202" s="125" t="s">
        <v>31</v>
      </c>
      <c r="AA202" s="126">
        <v>43902</v>
      </c>
      <c r="AB202" s="154" t="s">
        <v>435</v>
      </c>
    </row>
    <row r="203" ht="18" customHeight="1" spans="2:28">
      <c r="B203" s="96" t="s">
        <v>511</v>
      </c>
      <c r="C203" s="97">
        <v>653713978</v>
      </c>
      <c r="D203" s="97" t="s">
        <v>512</v>
      </c>
      <c r="E203" s="97">
        <v>16741725516</v>
      </c>
      <c r="F203" s="97" t="s">
        <v>27</v>
      </c>
      <c r="G203" s="97">
        <v>1000</v>
      </c>
      <c r="H203" s="97">
        <v>18327671812</v>
      </c>
      <c r="I203" s="97" t="s">
        <v>247</v>
      </c>
      <c r="J203" s="100" t="s">
        <v>29</v>
      </c>
      <c r="K203" s="98" t="s">
        <v>298</v>
      </c>
      <c r="L203" s="96" t="s">
        <v>511</v>
      </c>
      <c r="M203" s="101"/>
      <c r="N203" s="101"/>
      <c r="O203" s="103"/>
      <c r="P203" s="103"/>
      <c r="Q203" s="103"/>
      <c r="R203" s="117">
        <v>5363.28</v>
      </c>
      <c r="S203" s="117">
        <v>5363.28</v>
      </c>
      <c r="T203" s="118"/>
      <c r="U203" s="122"/>
      <c r="V203" s="117">
        <f t="shared" si="11"/>
        <v>0</v>
      </c>
      <c r="W203" s="101"/>
      <c r="X203" s="119"/>
      <c r="Y203" s="128"/>
      <c r="Z203" s="125" t="s">
        <v>31</v>
      </c>
      <c r="AA203" s="126">
        <v>43900</v>
      </c>
      <c r="AB203" s="154" t="s">
        <v>435</v>
      </c>
    </row>
    <row r="204" ht="18" customHeight="1" spans="2:28">
      <c r="B204" s="96" t="s">
        <v>513</v>
      </c>
      <c r="C204" s="98">
        <v>339882680</v>
      </c>
      <c r="D204" s="98" t="s">
        <v>514</v>
      </c>
      <c r="E204" s="97">
        <v>16741725265</v>
      </c>
      <c r="F204" s="97" t="s">
        <v>27</v>
      </c>
      <c r="G204" s="97">
        <v>1000</v>
      </c>
      <c r="H204" s="97">
        <v>13545445297</v>
      </c>
      <c r="I204" s="97" t="s">
        <v>313</v>
      </c>
      <c r="J204" s="100" t="s">
        <v>29</v>
      </c>
      <c r="K204" s="98" t="s">
        <v>314</v>
      </c>
      <c r="L204" s="96" t="s">
        <v>513</v>
      </c>
      <c r="M204" s="101"/>
      <c r="N204" s="101"/>
      <c r="O204" s="103"/>
      <c r="P204" s="103"/>
      <c r="Q204" s="103"/>
      <c r="R204" s="117">
        <v>9830.97</v>
      </c>
      <c r="S204" s="117">
        <v>9830.97</v>
      </c>
      <c r="T204" s="118"/>
      <c r="U204" s="136"/>
      <c r="V204" s="117">
        <f t="shared" si="11"/>
        <v>0</v>
      </c>
      <c r="W204" s="101"/>
      <c r="X204" s="116"/>
      <c r="Y204" s="128"/>
      <c r="Z204" s="125" t="s">
        <v>31</v>
      </c>
      <c r="AA204" s="126">
        <v>43900</v>
      </c>
      <c r="AB204" s="154" t="s">
        <v>435</v>
      </c>
    </row>
    <row r="205" ht="18" customHeight="1" spans="2:28">
      <c r="B205" s="96" t="s">
        <v>515</v>
      </c>
      <c r="C205" s="98" t="s">
        <v>516</v>
      </c>
      <c r="D205" s="98" t="s">
        <v>517</v>
      </c>
      <c r="E205" s="97">
        <v>16741725255</v>
      </c>
      <c r="F205" s="97" t="s">
        <v>27</v>
      </c>
      <c r="G205" s="97">
        <v>1000</v>
      </c>
      <c r="H205" s="97">
        <v>13545445297</v>
      </c>
      <c r="I205" s="97" t="s">
        <v>313</v>
      </c>
      <c r="J205" s="104" t="s">
        <v>285</v>
      </c>
      <c r="K205" s="98" t="s">
        <v>314</v>
      </c>
      <c r="L205" s="96" t="s">
        <v>515</v>
      </c>
      <c r="M205" s="101"/>
      <c r="N205" s="101"/>
      <c r="O205" s="103"/>
      <c r="P205" s="103"/>
      <c r="Q205" s="103"/>
      <c r="R205" s="117">
        <v>9727.64</v>
      </c>
      <c r="S205" s="117">
        <v>9727.64</v>
      </c>
      <c r="T205" s="118"/>
      <c r="U205" s="136"/>
      <c r="V205" s="117">
        <f t="shared" si="11"/>
        <v>0</v>
      </c>
      <c r="W205" s="101"/>
      <c r="X205" s="116"/>
      <c r="Y205" s="128"/>
      <c r="Z205" s="125" t="s">
        <v>31</v>
      </c>
      <c r="AA205" s="126">
        <v>43900</v>
      </c>
      <c r="AB205" s="154" t="s">
        <v>435</v>
      </c>
    </row>
    <row r="206" ht="18" customHeight="1" spans="2:28">
      <c r="B206" s="96" t="s">
        <v>518</v>
      </c>
      <c r="C206" s="98">
        <v>382428392</v>
      </c>
      <c r="D206" s="98" t="s">
        <v>519</v>
      </c>
      <c r="E206" s="97">
        <v>16741725279</v>
      </c>
      <c r="F206" s="97" t="s">
        <v>27</v>
      </c>
      <c r="G206" s="97">
        <v>1000</v>
      </c>
      <c r="H206" s="97">
        <v>13545445297</v>
      </c>
      <c r="I206" s="97" t="s">
        <v>313</v>
      </c>
      <c r="J206" s="104" t="s">
        <v>285</v>
      </c>
      <c r="K206" s="98" t="s">
        <v>314</v>
      </c>
      <c r="L206" s="96" t="s">
        <v>518</v>
      </c>
      <c r="M206" s="101"/>
      <c r="N206" s="101"/>
      <c r="O206" s="103"/>
      <c r="P206" s="103"/>
      <c r="Q206" s="103"/>
      <c r="R206" s="117">
        <v>9925.76</v>
      </c>
      <c r="S206" s="117">
        <v>9925.76</v>
      </c>
      <c r="T206" s="116"/>
      <c r="U206" s="136"/>
      <c r="V206" s="117">
        <f t="shared" si="11"/>
        <v>0</v>
      </c>
      <c r="W206" s="101"/>
      <c r="X206" s="116"/>
      <c r="Y206" s="128"/>
      <c r="Z206" s="125" t="s">
        <v>31</v>
      </c>
      <c r="AA206" s="126">
        <v>43900</v>
      </c>
      <c r="AB206" s="154" t="s">
        <v>435</v>
      </c>
    </row>
    <row r="207" ht="18" customHeight="1" spans="2:28">
      <c r="B207" s="96" t="s">
        <v>520</v>
      </c>
      <c r="C207" s="97">
        <v>320857164</v>
      </c>
      <c r="D207" s="97" t="s">
        <v>521</v>
      </c>
      <c r="E207" s="97">
        <v>17192711069</v>
      </c>
      <c r="F207" s="97" t="s">
        <v>27</v>
      </c>
      <c r="G207" s="97">
        <v>1000</v>
      </c>
      <c r="H207" s="97">
        <v>13545476959</v>
      </c>
      <c r="I207" s="97" t="s">
        <v>265</v>
      </c>
      <c r="J207" s="102" t="s">
        <v>103</v>
      </c>
      <c r="K207" s="98" t="s">
        <v>266</v>
      </c>
      <c r="L207" s="96" t="s">
        <v>520</v>
      </c>
      <c r="M207" s="135"/>
      <c r="N207" s="101"/>
      <c r="O207" s="135"/>
      <c r="P207" s="135"/>
      <c r="Q207" s="135"/>
      <c r="R207" s="103">
        <v>10023.17</v>
      </c>
      <c r="S207" s="135"/>
      <c r="T207" s="116"/>
      <c r="U207" s="101"/>
      <c r="V207" s="103">
        <v>10023.17</v>
      </c>
      <c r="W207" s="101"/>
      <c r="X207" s="98"/>
      <c r="Y207" s="128"/>
      <c r="Z207" s="125" t="s">
        <v>31</v>
      </c>
      <c r="AA207" s="126">
        <v>43913</v>
      </c>
      <c r="AB207" s="87" t="s">
        <v>522</v>
      </c>
    </row>
    <row r="208" ht="18" customHeight="1" spans="2:28">
      <c r="B208" s="96" t="s">
        <v>523</v>
      </c>
      <c r="C208" s="97">
        <v>187519589</v>
      </c>
      <c r="D208" s="97" t="s">
        <v>524</v>
      </c>
      <c r="E208" s="97">
        <v>17192711129</v>
      </c>
      <c r="F208" s="97" t="s">
        <v>27</v>
      </c>
      <c r="G208" s="97">
        <v>1000</v>
      </c>
      <c r="H208" s="97">
        <v>13545476959</v>
      </c>
      <c r="I208" s="97" t="s">
        <v>265</v>
      </c>
      <c r="J208" s="102" t="s">
        <v>103</v>
      </c>
      <c r="K208" s="98" t="s">
        <v>266</v>
      </c>
      <c r="L208" s="96" t="s">
        <v>523</v>
      </c>
      <c r="M208" s="135"/>
      <c r="N208" s="101"/>
      <c r="O208" s="135"/>
      <c r="P208" s="135"/>
      <c r="Q208" s="135"/>
      <c r="R208" s="103">
        <v>9819.65</v>
      </c>
      <c r="S208" s="135"/>
      <c r="T208" s="116"/>
      <c r="U208" s="101"/>
      <c r="V208" s="103">
        <v>9819.65</v>
      </c>
      <c r="W208" s="101"/>
      <c r="X208" s="98"/>
      <c r="Y208" s="128"/>
      <c r="Z208" s="125" t="s">
        <v>31</v>
      </c>
      <c r="AA208" s="126">
        <v>43913</v>
      </c>
      <c r="AB208" s="87" t="s">
        <v>522</v>
      </c>
    </row>
    <row r="209" ht="18" customHeight="1" spans="2:28">
      <c r="B209" s="96" t="s">
        <v>525</v>
      </c>
      <c r="C209" s="97">
        <v>993583686</v>
      </c>
      <c r="D209" s="97" t="s">
        <v>526</v>
      </c>
      <c r="E209" s="97">
        <v>17192711294</v>
      </c>
      <c r="F209" s="97" t="s">
        <v>27</v>
      </c>
      <c r="G209" s="97">
        <v>1000</v>
      </c>
      <c r="H209" s="97">
        <v>13545476959</v>
      </c>
      <c r="I209" s="97" t="s">
        <v>265</v>
      </c>
      <c r="J209" s="102" t="s">
        <v>103</v>
      </c>
      <c r="K209" s="98" t="s">
        <v>266</v>
      </c>
      <c r="L209" s="96" t="s">
        <v>525</v>
      </c>
      <c r="M209" s="135"/>
      <c r="N209" s="101"/>
      <c r="O209" s="135"/>
      <c r="P209" s="135"/>
      <c r="Q209" s="135"/>
      <c r="R209" s="103">
        <v>11341.44</v>
      </c>
      <c r="S209" s="135"/>
      <c r="T209" s="116"/>
      <c r="U209" s="101"/>
      <c r="V209" s="103">
        <v>11341.44</v>
      </c>
      <c r="W209" s="101"/>
      <c r="X209" s="98"/>
      <c r="Y209" s="128"/>
      <c r="Z209" s="125" t="s">
        <v>31</v>
      </c>
      <c r="AA209" s="126">
        <v>43913</v>
      </c>
      <c r="AB209" s="87" t="s">
        <v>522</v>
      </c>
    </row>
    <row r="210" s="1" customFormat="1" ht="18" customHeight="1" spans="2:28">
      <c r="B210" s="96" t="s">
        <v>527</v>
      </c>
      <c r="C210" s="97">
        <v>643544272</v>
      </c>
      <c r="D210" s="97" t="s">
        <v>528</v>
      </c>
      <c r="E210" s="97">
        <v>17192714563</v>
      </c>
      <c r="F210" s="97" t="s">
        <v>27</v>
      </c>
      <c r="G210" s="97">
        <v>1000</v>
      </c>
      <c r="H210" s="97">
        <v>18672882330</v>
      </c>
      <c r="I210" s="97" t="s">
        <v>361</v>
      </c>
      <c r="J210" s="133" t="s">
        <v>367</v>
      </c>
      <c r="K210" s="98" t="s">
        <v>362</v>
      </c>
      <c r="L210" s="96" t="s">
        <v>527</v>
      </c>
      <c r="M210" s="135"/>
      <c r="N210" s="101"/>
      <c r="O210" s="135"/>
      <c r="P210" s="135"/>
      <c r="Q210" s="135"/>
      <c r="R210" s="103">
        <v>10028.05</v>
      </c>
      <c r="S210" s="135"/>
      <c r="T210" s="116"/>
      <c r="U210" s="101"/>
      <c r="V210" s="103">
        <v>10028.05</v>
      </c>
      <c r="W210" s="101"/>
      <c r="X210" s="98"/>
      <c r="Y210" s="128"/>
      <c r="Z210" s="125" t="s">
        <v>31</v>
      </c>
      <c r="AA210" s="126">
        <v>43913</v>
      </c>
      <c r="AB210" s="87" t="s">
        <v>522</v>
      </c>
    </row>
    <row r="211" ht="18" customHeight="1" spans="2:28">
      <c r="B211" s="99" t="s">
        <v>529</v>
      </c>
      <c r="C211" s="97">
        <v>526772211</v>
      </c>
      <c r="D211" s="97" t="s">
        <v>530</v>
      </c>
      <c r="E211" s="97">
        <v>16741725464</v>
      </c>
      <c r="F211" s="97" t="s">
        <v>27</v>
      </c>
      <c r="G211" s="97">
        <v>1000</v>
      </c>
      <c r="H211" s="97">
        <v>13545472582</v>
      </c>
      <c r="I211" s="97" t="s">
        <v>370</v>
      </c>
      <c r="J211" s="104" t="s">
        <v>285</v>
      </c>
      <c r="K211" s="98" t="s">
        <v>371</v>
      </c>
      <c r="L211" s="99" t="s">
        <v>529</v>
      </c>
      <c r="M211" s="135"/>
      <c r="N211" s="101"/>
      <c r="O211" s="135"/>
      <c r="P211" s="135"/>
      <c r="Q211" s="135"/>
      <c r="R211" s="103">
        <v>9829.08</v>
      </c>
      <c r="S211" s="135"/>
      <c r="T211" s="116"/>
      <c r="U211" s="101"/>
      <c r="V211" s="103">
        <v>9829.08</v>
      </c>
      <c r="W211" s="101"/>
      <c r="X211" s="98"/>
      <c r="Y211" s="128"/>
      <c r="Z211" s="125" t="s">
        <v>31</v>
      </c>
      <c r="AA211" s="126">
        <v>43902</v>
      </c>
      <c r="AB211" s="87" t="s">
        <v>522</v>
      </c>
    </row>
    <row r="212" ht="18" customHeight="1" spans="2:28">
      <c r="B212" s="99" t="s">
        <v>531</v>
      </c>
      <c r="C212" s="97">
        <v>174113974</v>
      </c>
      <c r="D212" s="97" t="s">
        <v>532</v>
      </c>
      <c r="E212" s="97">
        <v>16741725471</v>
      </c>
      <c r="F212" s="97" t="s">
        <v>27</v>
      </c>
      <c r="G212" s="97">
        <v>1000</v>
      </c>
      <c r="H212" s="97">
        <v>13545472582</v>
      </c>
      <c r="I212" s="97" t="s">
        <v>370</v>
      </c>
      <c r="J212" s="104" t="s">
        <v>285</v>
      </c>
      <c r="K212" s="98" t="s">
        <v>371</v>
      </c>
      <c r="L212" s="99" t="s">
        <v>531</v>
      </c>
      <c r="M212" s="135"/>
      <c r="N212" s="101"/>
      <c r="O212" s="135"/>
      <c r="P212" s="135"/>
      <c r="Q212" s="135"/>
      <c r="R212" s="103">
        <v>9727.22</v>
      </c>
      <c r="S212" s="135"/>
      <c r="T212" s="116"/>
      <c r="U212" s="101"/>
      <c r="V212" s="103">
        <v>9727.22</v>
      </c>
      <c r="W212" s="101"/>
      <c r="X212" s="98"/>
      <c r="Y212" s="128"/>
      <c r="Z212" s="125" t="s">
        <v>31</v>
      </c>
      <c r="AA212" s="126">
        <v>43902</v>
      </c>
      <c r="AB212" s="87" t="s">
        <v>522</v>
      </c>
    </row>
    <row r="213" ht="18" customHeight="1" spans="2:28">
      <c r="B213" s="99" t="s">
        <v>533</v>
      </c>
      <c r="C213" s="97">
        <v>908474893</v>
      </c>
      <c r="D213" s="97" t="s">
        <v>534</v>
      </c>
      <c r="E213" s="97">
        <v>17038923048</v>
      </c>
      <c r="F213" s="97" t="s">
        <v>27</v>
      </c>
      <c r="G213" s="97">
        <v>1000</v>
      </c>
      <c r="H213" s="97">
        <v>13545471531</v>
      </c>
      <c r="I213" s="97" t="s">
        <v>293</v>
      </c>
      <c r="J213" s="106" t="s">
        <v>294</v>
      </c>
      <c r="K213" s="98" t="s">
        <v>295</v>
      </c>
      <c r="L213" s="99" t="s">
        <v>533</v>
      </c>
      <c r="M213" s="135"/>
      <c r="N213" s="101"/>
      <c r="O213" s="135"/>
      <c r="P213" s="135"/>
      <c r="Q213" s="135"/>
      <c r="R213" s="103">
        <v>4862.51</v>
      </c>
      <c r="S213" s="135"/>
      <c r="T213" s="116"/>
      <c r="U213" s="101"/>
      <c r="V213" s="103">
        <v>4862.51</v>
      </c>
      <c r="W213" s="101"/>
      <c r="X213" s="98"/>
      <c r="Y213" s="128"/>
      <c r="Z213" s="125" t="s">
        <v>31</v>
      </c>
      <c r="AA213" s="126">
        <v>43900</v>
      </c>
      <c r="AB213" s="87" t="s">
        <v>522</v>
      </c>
    </row>
    <row r="214" ht="18" customHeight="1" spans="2:28">
      <c r="B214" s="99" t="s">
        <v>535</v>
      </c>
      <c r="C214" s="97">
        <v>595314724</v>
      </c>
      <c r="D214" s="97" t="s">
        <v>536</v>
      </c>
      <c r="E214" s="97">
        <v>17038924071</v>
      </c>
      <c r="F214" s="97" t="s">
        <v>27</v>
      </c>
      <c r="G214" s="97">
        <v>1000</v>
      </c>
      <c r="H214" s="97">
        <v>13545471531</v>
      </c>
      <c r="I214" s="97" t="s">
        <v>293</v>
      </c>
      <c r="J214" s="106" t="s">
        <v>294</v>
      </c>
      <c r="K214" s="98" t="s">
        <v>295</v>
      </c>
      <c r="L214" s="99" t="s">
        <v>535</v>
      </c>
      <c r="M214" s="135"/>
      <c r="N214" s="101"/>
      <c r="O214" s="135"/>
      <c r="P214" s="135"/>
      <c r="Q214" s="135"/>
      <c r="R214" s="103">
        <v>7946.73</v>
      </c>
      <c r="S214" s="135"/>
      <c r="T214" s="118"/>
      <c r="U214" s="101"/>
      <c r="V214" s="103">
        <v>7946.73</v>
      </c>
      <c r="W214" s="101"/>
      <c r="X214" s="98"/>
      <c r="Y214" s="128"/>
      <c r="Z214" s="125" t="s">
        <v>31</v>
      </c>
      <c r="AA214" s="126">
        <v>43900</v>
      </c>
      <c r="AB214" s="87" t="s">
        <v>522</v>
      </c>
    </row>
    <row r="215" ht="18" customHeight="1" spans="2:28">
      <c r="B215" s="99" t="s">
        <v>537</v>
      </c>
      <c r="C215" s="97">
        <v>984950425</v>
      </c>
      <c r="D215" s="97" t="s">
        <v>538</v>
      </c>
      <c r="E215" s="97">
        <v>17038951620</v>
      </c>
      <c r="F215" s="97" t="s">
        <v>27</v>
      </c>
      <c r="G215" s="97">
        <v>1000</v>
      </c>
      <c r="H215" s="97">
        <v>13545471531</v>
      </c>
      <c r="I215" s="97" t="s">
        <v>293</v>
      </c>
      <c r="J215" s="106" t="s">
        <v>294</v>
      </c>
      <c r="K215" s="98" t="s">
        <v>295</v>
      </c>
      <c r="L215" s="99" t="s">
        <v>537</v>
      </c>
      <c r="M215" s="135"/>
      <c r="N215" s="101"/>
      <c r="O215" s="135"/>
      <c r="P215" s="135"/>
      <c r="Q215" s="135"/>
      <c r="R215" s="103">
        <v>9035.15</v>
      </c>
      <c r="S215" s="135"/>
      <c r="T215" s="118"/>
      <c r="U215" s="101"/>
      <c r="V215" s="103">
        <v>9035.15</v>
      </c>
      <c r="W215" s="101"/>
      <c r="X215" s="98"/>
      <c r="Y215" s="128"/>
      <c r="Z215" s="125" t="s">
        <v>31</v>
      </c>
      <c r="AA215" s="126">
        <v>43900</v>
      </c>
      <c r="AB215" s="87" t="s">
        <v>522</v>
      </c>
    </row>
    <row r="216" ht="18" customHeight="1" spans="2:28">
      <c r="B216" s="99" t="s">
        <v>539</v>
      </c>
      <c r="C216" s="97">
        <v>474222380</v>
      </c>
      <c r="D216" s="97" t="s">
        <v>540</v>
      </c>
      <c r="E216" s="97">
        <v>17038923742</v>
      </c>
      <c r="F216" s="97" t="s">
        <v>27</v>
      </c>
      <c r="G216" s="97">
        <v>1000</v>
      </c>
      <c r="H216" s="97">
        <v>13545471531</v>
      </c>
      <c r="I216" s="97" t="s">
        <v>293</v>
      </c>
      <c r="J216" s="106" t="s">
        <v>294</v>
      </c>
      <c r="K216" s="98" t="s">
        <v>295</v>
      </c>
      <c r="L216" s="99" t="s">
        <v>539</v>
      </c>
      <c r="M216" s="135"/>
      <c r="N216" s="101"/>
      <c r="O216" s="135"/>
      <c r="P216" s="135"/>
      <c r="Q216" s="135"/>
      <c r="R216" s="103">
        <v>7743.77</v>
      </c>
      <c r="S216" s="135"/>
      <c r="T216" s="118"/>
      <c r="U216" s="101"/>
      <c r="V216" s="103">
        <v>7743.77</v>
      </c>
      <c r="W216" s="101"/>
      <c r="X216" s="98"/>
      <c r="Y216" s="128"/>
      <c r="Z216" s="125" t="s">
        <v>31</v>
      </c>
      <c r="AA216" s="126">
        <v>43900</v>
      </c>
      <c r="AB216" s="87" t="s">
        <v>522</v>
      </c>
    </row>
    <row r="217" ht="18" customHeight="1" spans="2:28">
      <c r="B217" s="96" t="s">
        <v>541</v>
      </c>
      <c r="C217" s="97">
        <v>792722981</v>
      </c>
      <c r="D217" s="97" t="s">
        <v>542</v>
      </c>
      <c r="E217" s="97">
        <v>17192714509</v>
      </c>
      <c r="F217" s="97" t="s">
        <v>27</v>
      </c>
      <c r="G217" s="97">
        <v>1000</v>
      </c>
      <c r="H217" s="97">
        <v>18872118075</v>
      </c>
      <c r="I217" s="97" t="s">
        <v>389</v>
      </c>
      <c r="J217" s="134" t="s">
        <v>170</v>
      </c>
      <c r="K217" s="98" t="s">
        <v>390</v>
      </c>
      <c r="L217" s="96" t="s">
        <v>541</v>
      </c>
      <c r="M217" s="101"/>
      <c r="N217" s="101"/>
      <c r="O217" s="103"/>
      <c r="P217" s="103"/>
      <c r="Q217" s="103"/>
      <c r="R217" s="103">
        <v>4965.45</v>
      </c>
      <c r="S217" s="101"/>
      <c r="T217" s="116"/>
      <c r="U217" s="101"/>
      <c r="V217" s="103">
        <v>4965.45</v>
      </c>
      <c r="W217" s="101"/>
      <c r="X217" s="119"/>
      <c r="Y217" s="128"/>
      <c r="Z217" s="125" t="s">
        <v>31</v>
      </c>
      <c r="AA217" s="126">
        <v>43913</v>
      </c>
      <c r="AB217" s="87" t="s">
        <v>522</v>
      </c>
    </row>
    <row r="218" ht="18" customHeight="1" spans="2:28">
      <c r="B218" s="96" t="s">
        <v>543</v>
      </c>
      <c r="C218" s="97">
        <v>562133416</v>
      </c>
      <c r="D218" s="97" t="s">
        <v>544</v>
      </c>
      <c r="E218" s="97">
        <v>17192714384</v>
      </c>
      <c r="F218" s="97" t="s">
        <v>27</v>
      </c>
      <c r="G218" s="97">
        <v>1000</v>
      </c>
      <c r="H218" s="97">
        <v>18872118075</v>
      </c>
      <c r="I218" s="97" t="s">
        <v>389</v>
      </c>
      <c r="J218" s="100" t="s">
        <v>29</v>
      </c>
      <c r="K218" s="98" t="s">
        <v>390</v>
      </c>
      <c r="L218" s="96" t="s">
        <v>543</v>
      </c>
      <c r="M218" s="101"/>
      <c r="N218" s="101"/>
      <c r="O218" s="103"/>
      <c r="P218" s="103"/>
      <c r="Q218" s="103"/>
      <c r="R218" s="103">
        <v>5356.47</v>
      </c>
      <c r="S218" s="101"/>
      <c r="T218" s="116"/>
      <c r="U218" s="101"/>
      <c r="V218" s="103">
        <v>5356.47</v>
      </c>
      <c r="W218" s="101"/>
      <c r="X218" s="119"/>
      <c r="Y218" s="128"/>
      <c r="Z218" s="125" t="s">
        <v>31</v>
      </c>
      <c r="AA218" s="126">
        <v>43921</v>
      </c>
      <c r="AB218" s="127" t="s">
        <v>522</v>
      </c>
    </row>
    <row r="219" ht="18" customHeight="1" spans="2:28">
      <c r="B219" s="96" t="s">
        <v>545</v>
      </c>
      <c r="C219" s="97">
        <v>459975131</v>
      </c>
      <c r="D219" s="97" t="s">
        <v>546</v>
      </c>
      <c r="E219" s="97">
        <v>16741725457</v>
      </c>
      <c r="F219" s="97" t="s">
        <v>27</v>
      </c>
      <c r="G219" s="97">
        <v>1000</v>
      </c>
      <c r="H219" s="97">
        <v>18327671812</v>
      </c>
      <c r="I219" s="97" t="s">
        <v>247</v>
      </c>
      <c r="J219" s="102" t="s">
        <v>103</v>
      </c>
      <c r="K219" s="98" t="s">
        <v>298</v>
      </c>
      <c r="L219" s="96" t="s">
        <v>545</v>
      </c>
      <c r="M219" s="101"/>
      <c r="N219" s="101"/>
      <c r="O219" s="103"/>
      <c r="P219" s="103"/>
      <c r="Q219" s="103"/>
      <c r="R219" s="103">
        <v>5259.8</v>
      </c>
      <c r="S219" s="101"/>
      <c r="T219" s="116"/>
      <c r="U219" s="101"/>
      <c r="V219" s="103">
        <v>5259.8</v>
      </c>
      <c r="W219" s="101"/>
      <c r="X219" s="119"/>
      <c r="Y219" s="128"/>
      <c r="Z219" s="125" t="s">
        <v>31</v>
      </c>
      <c r="AA219" s="126">
        <v>43900</v>
      </c>
      <c r="AB219" s="87" t="s">
        <v>522</v>
      </c>
    </row>
    <row r="220" ht="18" customHeight="1" spans="2:28">
      <c r="B220" s="96" t="s">
        <v>547</v>
      </c>
      <c r="C220" s="97">
        <v>481845917</v>
      </c>
      <c r="D220" s="97" t="s">
        <v>548</v>
      </c>
      <c r="E220" s="97">
        <v>16741725442</v>
      </c>
      <c r="F220" s="97" t="s">
        <v>27</v>
      </c>
      <c r="G220" s="97">
        <v>1000</v>
      </c>
      <c r="H220" s="97">
        <v>18327671812</v>
      </c>
      <c r="I220" s="97" t="s">
        <v>247</v>
      </c>
      <c r="J220" s="100" t="s">
        <v>29</v>
      </c>
      <c r="K220" s="98" t="s">
        <v>298</v>
      </c>
      <c r="L220" s="96" t="s">
        <v>547</v>
      </c>
      <c r="M220" s="101"/>
      <c r="N220" s="101"/>
      <c r="O220" s="103"/>
      <c r="P220" s="103"/>
      <c r="Q220" s="103"/>
      <c r="R220" s="103">
        <v>5064.3</v>
      </c>
      <c r="S220" s="101"/>
      <c r="T220" s="116"/>
      <c r="U220" s="101"/>
      <c r="V220" s="103">
        <v>5064.3</v>
      </c>
      <c r="W220" s="101"/>
      <c r="X220" s="119"/>
      <c r="Y220" s="128"/>
      <c r="Z220" s="125" t="s">
        <v>31</v>
      </c>
      <c r="AA220" s="126">
        <v>43900</v>
      </c>
      <c r="AB220" s="87" t="s">
        <v>522</v>
      </c>
    </row>
    <row r="221" ht="18" customHeight="1" spans="2:28">
      <c r="B221" s="96" t="s">
        <v>549</v>
      </c>
      <c r="C221" s="97">
        <v>442207365</v>
      </c>
      <c r="D221" s="97" t="s">
        <v>550</v>
      </c>
      <c r="E221" s="97">
        <v>16741725446</v>
      </c>
      <c r="F221" s="97" t="s">
        <v>27</v>
      </c>
      <c r="G221" s="97">
        <v>1000</v>
      </c>
      <c r="H221" s="97">
        <v>18327671812</v>
      </c>
      <c r="I221" s="97" t="s">
        <v>247</v>
      </c>
      <c r="J221" s="100" t="s">
        <v>29</v>
      </c>
      <c r="K221" s="98" t="s">
        <v>298</v>
      </c>
      <c r="L221" s="96" t="s">
        <v>549</v>
      </c>
      <c r="M221" s="101"/>
      <c r="N221" s="101"/>
      <c r="O221" s="103"/>
      <c r="P221" s="103"/>
      <c r="Q221" s="103"/>
      <c r="R221" s="103">
        <v>5064.95</v>
      </c>
      <c r="S221" s="101"/>
      <c r="T221" s="116"/>
      <c r="U221" s="101"/>
      <c r="V221" s="103">
        <v>5064.95</v>
      </c>
      <c r="W221" s="101"/>
      <c r="X221" s="119"/>
      <c r="Y221" s="128"/>
      <c r="Z221" s="125" t="s">
        <v>31</v>
      </c>
      <c r="AA221" s="126">
        <v>43900</v>
      </c>
      <c r="AB221" s="87" t="s">
        <v>522</v>
      </c>
    </row>
    <row r="222" ht="18" customHeight="1" spans="2:28">
      <c r="B222" s="96" t="s">
        <v>551</v>
      </c>
      <c r="C222" s="97">
        <v>840688317</v>
      </c>
      <c r="D222" s="97" t="s">
        <v>552</v>
      </c>
      <c r="E222" s="97">
        <v>16741725513</v>
      </c>
      <c r="F222" s="97" t="s">
        <v>27</v>
      </c>
      <c r="G222" s="97">
        <v>1000</v>
      </c>
      <c r="H222" s="97">
        <v>18327671812</v>
      </c>
      <c r="I222" s="97" t="s">
        <v>247</v>
      </c>
      <c r="J222" s="100" t="s">
        <v>29</v>
      </c>
      <c r="K222" s="98" t="s">
        <v>298</v>
      </c>
      <c r="L222" s="96" t="s">
        <v>551</v>
      </c>
      <c r="M222" s="101"/>
      <c r="N222" s="101"/>
      <c r="O222" s="103"/>
      <c r="P222" s="103"/>
      <c r="Q222" s="103"/>
      <c r="R222" s="103">
        <v>5063.16</v>
      </c>
      <c r="S222" s="101"/>
      <c r="T222" s="116"/>
      <c r="U222" s="101"/>
      <c r="V222" s="103">
        <v>5063.16</v>
      </c>
      <c r="W222" s="101"/>
      <c r="X222" s="119"/>
      <c r="Y222" s="128"/>
      <c r="Z222" s="125" t="s">
        <v>31</v>
      </c>
      <c r="AA222" s="126">
        <v>43900</v>
      </c>
      <c r="AB222" s="87" t="s">
        <v>522</v>
      </c>
    </row>
    <row r="223" ht="18" customHeight="1" spans="2:28">
      <c r="B223" s="96" t="s">
        <v>553</v>
      </c>
      <c r="C223" s="97">
        <v>723116357</v>
      </c>
      <c r="D223" s="97" t="s">
        <v>554</v>
      </c>
      <c r="E223" s="97">
        <v>16741725530</v>
      </c>
      <c r="F223" s="97" t="s">
        <v>27</v>
      </c>
      <c r="G223" s="97">
        <v>1000</v>
      </c>
      <c r="H223" s="97">
        <v>18327671812</v>
      </c>
      <c r="I223" s="97" t="s">
        <v>247</v>
      </c>
      <c r="J223" s="100" t="s">
        <v>29</v>
      </c>
      <c r="K223" s="98" t="s">
        <v>298</v>
      </c>
      <c r="L223" s="96" t="s">
        <v>553</v>
      </c>
      <c r="M223" s="101"/>
      <c r="N223" s="101"/>
      <c r="O223" s="103"/>
      <c r="P223" s="103"/>
      <c r="Q223" s="103"/>
      <c r="R223" s="103">
        <v>5260.96</v>
      </c>
      <c r="S223" s="101"/>
      <c r="T223" s="116"/>
      <c r="U223" s="101"/>
      <c r="V223" s="103">
        <v>5260.96</v>
      </c>
      <c r="W223" s="101"/>
      <c r="X223" s="119"/>
      <c r="Y223" s="128"/>
      <c r="Z223" s="125" t="s">
        <v>31</v>
      </c>
      <c r="AA223" s="126">
        <v>43900</v>
      </c>
      <c r="AB223" s="87" t="s">
        <v>522</v>
      </c>
    </row>
    <row r="224" ht="18" customHeight="1" spans="2:28">
      <c r="B224" s="96" t="s">
        <v>555</v>
      </c>
      <c r="C224" s="97">
        <v>605492119</v>
      </c>
      <c r="D224" s="97" t="s">
        <v>556</v>
      </c>
      <c r="E224" s="97">
        <v>17136314905</v>
      </c>
      <c r="F224" s="97" t="s">
        <v>27</v>
      </c>
      <c r="G224" s="97">
        <v>1000</v>
      </c>
      <c r="H224" s="97">
        <v>18771691121</v>
      </c>
      <c r="I224" s="97" t="s">
        <v>258</v>
      </c>
      <c r="J224" s="102" t="s">
        <v>103</v>
      </c>
      <c r="K224" s="98" t="s">
        <v>259</v>
      </c>
      <c r="L224" s="96" t="s">
        <v>555</v>
      </c>
      <c r="M224" s="101"/>
      <c r="N224" s="101"/>
      <c r="O224" s="103"/>
      <c r="P224" s="103"/>
      <c r="Q224" s="103"/>
      <c r="R224" s="103">
        <v>5088.7</v>
      </c>
      <c r="S224" s="101"/>
      <c r="T224" s="116"/>
      <c r="U224" s="101"/>
      <c r="V224" s="103">
        <v>5088.7</v>
      </c>
      <c r="W224" s="101"/>
      <c r="X224" s="119"/>
      <c r="Y224" s="128"/>
      <c r="Z224" s="125" t="s">
        <v>31</v>
      </c>
      <c r="AA224" s="126">
        <v>43900</v>
      </c>
      <c r="AB224" s="87" t="s">
        <v>522</v>
      </c>
    </row>
    <row r="225" s="1" customFormat="1" ht="18" customHeight="1" spans="2:28">
      <c r="B225" s="96" t="s">
        <v>557</v>
      </c>
      <c r="C225" s="98">
        <v>284798819</v>
      </c>
      <c r="D225" s="98" t="s">
        <v>558</v>
      </c>
      <c r="E225" s="97">
        <v>17102786717</v>
      </c>
      <c r="F225" s="97" t="s">
        <v>27</v>
      </c>
      <c r="G225" s="97">
        <v>1000</v>
      </c>
      <c r="H225" s="97">
        <v>13545435217</v>
      </c>
      <c r="I225" s="97" t="s">
        <v>284</v>
      </c>
      <c r="J225" s="104" t="s">
        <v>285</v>
      </c>
      <c r="K225" s="98" t="s">
        <v>286</v>
      </c>
      <c r="L225" s="96" t="s">
        <v>557</v>
      </c>
      <c r="M225" s="101"/>
      <c r="N225" s="101"/>
      <c r="O225" s="105"/>
      <c r="P225" s="105"/>
      <c r="Q225" s="105"/>
      <c r="R225" s="103">
        <v>5064.46</v>
      </c>
      <c r="S225" s="105"/>
      <c r="T225" s="116"/>
      <c r="U225" s="120"/>
      <c r="V225" s="103">
        <v>5064.46</v>
      </c>
      <c r="W225" s="101"/>
      <c r="X225" s="116"/>
      <c r="Y225" s="128"/>
      <c r="Z225" s="125" t="s">
        <v>31</v>
      </c>
      <c r="AA225" s="126">
        <v>43900</v>
      </c>
      <c r="AB225" s="87" t="s">
        <v>522</v>
      </c>
    </row>
    <row r="226" ht="18" customHeight="1" spans="2:28">
      <c r="B226" s="99" t="s">
        <v>559</v>
      </c>
      <c r="C226" s="97">
        <v>322155354</v>
      </c>
      <c r="D226" s="97" t="s">
        <v>560</v>
      </c>
      <c r="E226" s="97">
        <v>16741725609</v>
      </c>
      <c r="F226" s="97" t="s">
        <v>27</v>
      </c>
      <c r="G226" s="97">
        <v>1000</v>
      </c>
      <c r="H226" s="97">
        <v>18771678907</v>
      </c>
      <c r="I226" s="97" t="s">
        <v>409</v>
      </c>
      <c r="J226" s="132" t="s">
        <v>109</v>
      </c>
      <c r="K226" s="98" t="s">
        <v>410</v>
      </c>
      <c r="L226" s="99" t="s">
        <v>559</v>
      </c>
      <c r="M226" s="101"/>
      <c r="N226" s="101"/>
      <c r="O226" s="103"/>
      <c r="P226" s="103"/>
      <c r="Q226" s="103"/>
      <c r="R226" s="103">
        <v>5359.36</v>
      </c>
      <c r="S226" s="105"/>
      <c r="T226" s="116"/>
      <c r="U226" s="101"/>
      <c r="V226" s="103">
        <v>5359.36</v>
      </c>
      <c r="W226" s="101"/>
      <c r="X226" s="116"/>
      <c r="Y226" s="128"/>
      <c r="Z226" s="125" t="s">
        <v>31</v>
      </c>
      <c r="AA226" s="126">
        <v>43899</v>
      </c>
      <c r="AB226" s="87" t="s">
        <v>522</v>
      </c>
    </row>
    <row r="227" ht="18" customHeight="1" spans="2:28">
      <c r="B227" s="99" t="s">
        <v>561</v>
      </c>
      <c r="C227" s="97">
        <v>559165977</v>
      </c>
      <c r="D227" s="97" t="s">
        <v>562</v>
      </c>
      <c r="E227" s="97">
        <v>16741725624</v>
      </c>
      <c r="F227" s="97" t="s">
        <v>27</v>
      </c>
      <c r="G227" s="97">
        <v>1000</v>
      </c>
      <c r="H227" s="97">
        <v>18771678907</v>
      </c>
      <c r="I227" s="97" t="s">
        <v>409</v>
      </c>
      <c r="J227" s="132" t="s">
        <v>109</v>
      </c>
      <c r="K227" s="98" t="s">
        <v>410</v>
      </c>
      <c r="L227" s="99" t="s">
        <v>561</v>
      </c>
      <c r="M227" s="101"/>
      <c r="N227" s="101"/>
      <c r="O227" s="103"/>
      <c r="P227" s="103"/>
      <c r="Q227" s="103"/>
      <c r="R227" s="103">
        <v>5258.71</v>
      </c>
      <c r="S227" s="105"/>
      <c r="T227" s="116"/>
      <c r="U227" s="101"/>
      <c r="V227" s="103">
        <v>5258.71</v>
      </c>
      <c r="W227" s="101"/>
      <c r="X227" s="116"/>
      <c r="Y227" s="128"/>
      <c r="Z227" s="125" t="s">
        <v>31</v>
      </c>
      <c r="AA227" s="126">
        <v>43899</v>
      </c>
      <c r="AB227" s="87" t="s">
        <v>522</v>
      </c>
    </row>
    <row r="228" ht="18" customHeight="1" spans="2:28">
      <c r="B228" s="99" t="s">
        <v>563</v>
      </c>
      <c r="C228" s="97">
        <v>435936650</v>
      </c>
      <c r="D228" s="97" t="s">
        <v>564</v>
      </c>
      <c r="E228" s="97">
        <v>16741725629</v>
      </c>
      <c r="F228" s="97" t="s">
        <v>27</v>
      </c>
      <c r="G228" s="97">
        <v>1000</v>
      </c>
      <c r="H228" s="97">
        <v>18771678907</v>
      </c>
      <c r="I228" s="97" t="s">
        <v>409</v>
      </c>
      <c r="J228" s="100" t="s">
        <v>29</v>
      </c>
      <c r="K228" s="98" t="s">
        <v>410</v>
      </c>
      <c r="L228" s="99" t="s">
        <v>563</v>
      </c>
      <c r="M228" s="101"/>
      <c r="N228" s="101"/>
      <c r="O228" s="103"/>
      <c r="P228" s="103"/>
      <c r="Q228" s="103"/>
      <c r="R228" s="103">
        <v>5956.16</v>
      </c>
      <c r="S228" s="105"/>
      <c r="T228" s="116"/>
      <c r="U228" s="101"/>
      <c r="V228" s="103">
        <v>5956.16</v>
      </c>
      <c r="W228" s="101"/>
      <c r="X228" s="116"/>
      <c r="Y228" s="128"/>
      <c r="Z228" s="125" t="s">
        <v>31</v>
      </c>
      <c r="AA228" s="126">
        <v>43899</v>
      </c>
      <c r="AB228" s="87" t="s">
        <v>522</v>
      </c>
    </row>
    <row r="229" ht="18" customHeight="1" spans="2:28">
      <c r="B229" s="96" t="s">
        <v>565</v>
      </c>
      <c r="C229" s="97">
        <v>615723968</v>
      </c>
      <c r="D229" s="97" t="s">
        <v>566</v>
      </c>
      <c r="E229" s="97">
        <v>17136866680</v>
      </c>
      <c r="F229" s="97" t="s">
        <v>107</v>
      </c>
      <c r="G229" s="97">
        <v>1000</v>
      </c>
      <c r="H229" s="97">
        <v>13422075559</v>
      </c>
      <c r="I229" s="97" t="s">
        <v>567</v>
      </c>
      <c r="J229" s="139" t="s">
        <v>29</v>
      </c>
      <c r="K229" s="98" t="s">
        <v>568</v>
      </c>
      <c r="L229" s="96" t="s">
        <v>565</v>
      </c>
      <c r="M229" s="101"/>
      <c r="N229" s="101"/>
      <c r="O229" s="103"/>
      <c r="P229" s="103"/>
      <c r="Q229" s="103"/>
      <c r="R229" s="103">
        <v>5064.78</v>
      </c>
      <c r="S229" s="105"/>
      <c r="T229" s="116"/>
      <c r="U229" s="101"/>
      <c r="V229" s="103">
        <v>5064.78</v>
      </c>
      <c r="W229" s="101"/>
      <c r="X229" s="116"/>
      <c r="Y229" s="128"/>
      <c r="Z229" s="125" t="s">
        <v>31</v>
      </c>
      <c r="AA229" s="126">
        <v>43910</v>
      </c>
      <c r="AB229" s="87" t="s">
        <v>522</v>
      </c>
    </row>
    <row r="230" ht="18" customHeight="1" spans="2:28">
      <c r="B230" s="99" t="s">
        <v>569</v>
      </c>
      <c r="C230" s="97">
        <v>267254981</v>
      </c>
      <c r="D230" s="97" t="s">
        <v>570</v>
      </c>
      <c r="E230" s="97">
        <v>17038924143</v>
      </c>
      <c r="F230" s="97" t="s">
        <v>27</v>
      </c>
      <c r="G230" s="97">
        <v>1000</v>
      </c>
      <c r="H230" s="97">
        <v>13545471531</v>
      </c>
      <c r="I230" s="97" t="s">
        <v>293</v>
      </c>
      <c r="J230" s="106" t="s">
        <v>294</v>
      </c>
      <c r="K230" s="98" t="s">
        <v>295</v>
      </c>
      <c r="L230" s="99" t="s">
        <v>569</v>
      </c>
      <c r="M230" s="135"/>
      <c r="N230" s="101"/>
      <c r="O230" s="135"/>
      <c r="P230" s="135"/>
      <c r="Q230" s="135"/>
      <c r="R230" s="103">
        <v>4963.88</v>
      </c>
      <c r="S230" s="135"/>
      <c r="T230" s="116"/>
      <c r="U230" s="101"/>
      <c r="V230" s="103">
        <v>4963.88</v>
      </c>
      <c r="W230" s="101"/>
      <c r="X230" s="98"/>
      <c r="Y230" s="128"/>
      <c r="Z230" s="125" t="s">
        <v>31</v>
      </c>
      <c r="AA230" s="126">
        <v>43902</v>
      </c>
      <c r="AB230" s="8" t="s">
        <v>571</v>
      </c>
    </row>
    <row r="231" ht="18" customHeight="1" spans="2:28">
      <c r="B231" s="99" t="s">
        <v>572</v>
      </c>
      <c r="C231" s="97">
        <v>115453943</v>
      </c>
      <c r="D231" s="97" t="s">
        <v>573</v>
      </c>
      <c r="E231" s="97">
        <v>17038923450</v>
      </c>
      <c r="F231" s="97" t="s">
        <v>27</v>
      </c>
      <c r="G231" s="97">
        <v>1000</v>
      </c>
      <c r="H231" s="97">
        <v>13545471531</v>
      </c>
      <c r="I231" s="97" t="s">
        <v>293</v>
      </c>
      <c r="J231" s="106" t="s">
        <v>294</v>
      </c>
      <c r="K231" s="98" t="s">
        <v>295</v>
      </c>
      <c r="L231" s="99" t="s">
        <v>572</v>
      </c>
      <c r="M231" s="135"/>
      <c r="N231" s="101"/>
      <c r="O231" s="135"/>
      <c r="P231" s="135"/>
      <c r="Q231" s="135"/>
      <c r="R231" s="103">
        <v>5066.78</v>
      </c>
      <c r="S231" s="135"/>
      <c r="T231" s="116"/>
      <c r="U231" s="101"/>
      <c r="V231" s="103">
        <v>5066.78</v>
      </c>
      <c r="W231" s="101"/>
      <c r="X231" s="98"/>
      <c r="Y231" s="128"/>
      <c r="Z231" s="125" t="s">
        <v>31</v>
      </c>
      <c r="AA231" s="126">
        <v>43902</v>
      </c>
      <c r="AB231" s="8" t="s">
        <v>571</v>
      </c>
    </row>
    <row r="232" ht="18" customHeight="1" spans="2:28">
      <c r="B232" s="99" t="s">
        <v>574</v>
      </c>
      <c r="C232" s="97">
        <v>633044942</v>
      </c>
      <c r="D232" s="97" t="s">
        <v>575</v>
      </c>
      <c r="E232" s="97">
        <v>17038923614</v>
      </c>
      <c r="F232" s="97" t="s">
        <v>27</v>
      </c>
      <c r="G232" s="97">
        <v>1000</v>
      </c>
      <c r="H232" s="97">
        <v>13545471531</v>
      </c>
      <c r="I232" s="97" t="s">
        <v>293</v>
      </c>
      <c r="J232" s="106" t="s">
        <v>294</v>
      </c>
      <c r="K232" s="98" t="s">
        <v>295</v>
      </c>
      <c r="L232" s="99" t="s">
        <v>574</v>
      </c>
      <c r="M232" s="135"/>
      <c r="N232" s="101"/>
      <c r="O232" s="135"/>
      <c r="P232" s="135"/>
      <c r="Q232" s="135"/>
      <c r="R232" s="103">
        <v>5066.03</v>
      </c>
      <c r="S232" s="135"/>
      <c r="T232" s="116"/>
      <c r="U232" s="101"/>
      <c r="V232" s="103">
        <v>5066.03</v>
      </c>
      <c r="W232" s="101"/>
      <c r="X232" s="98"/>
      <c r="Y232" s="128"/>
      <c r="Z232" s="125" t="s">
        <v>31</v>
      </c>
      <c r="AA232" s="126">
        <v>43902</v>
      </c>
      <c r="AB232" s="8" t="s">
        <v>571</v>
      </c>
    </row>
    <row r="233" ht="18" customHeight="1" spans="2:28">
      <c r="B233" s="99" t="s">
        <v>576</v>
      </c>
      <c r="C233" s="97">
        <v>369848063</v>
      </c>
      <c r="D233" s="97" t="s">
        <v>577</v>
      </c>
      <c r="E233" s="97">
        <v>17038923848</v>
      </c>
      <c r="F233" s="97" t="s">
        <v>27</v>
      </c>
      <c r="G233" s="97">
        <v>1000</v>
      </c>
      <c r="H233" s="97">
        <v>13545471531</v>
      </c>
      <c r="I233" s="97" t="s">
        <v>293</v>
      </c>
      <c r="J233" s="106" t="s">
        <v>294</v>
      </c>
      <c r="K233" s="98" t="s">
        <v>295</v>
      </c>
      <c r="L233" s="99" t="s">
        <v>576</v>
      </c>
      <c r="M233" s="135"/>
      <c r="N233" s="101"/>
      <c r="O233" s="135"/>
      <c r="P233" s="135"/>
      <c r="Q233" s="135"/>
      <c r="R233" s="103">
        <v>5362.11</v>
      </c>
      <c r="S233" s="135"/>
      <c r="T233" s="116"/>
      <c r="U233" s="101"/>
      <c r="V233" s="103">
        <v>5362.11</v>
      </c>
      <c r="W233" s="101"/>
      <c r="X233" s="98"/>
      <c r="Y233" s="128"/>
      <c r="Z233" s="125" t="s">
        <v>31</v>
      </c>
      <c r="AA233" s="126">
        <v>43902</v>
      </c>
      <c r="AB233" s="8" t="s">
        <v>571</v>
      </c>
    </row>
    <row r="234" ht="18" customHeight="1" spans="2:28">
      <c r="B234" s="96" t="s">
        <v>578</v>
      </c>
      <c r="C234" s="97">
        <v>790013110</v>
      </c>
      <c r="D234" s="97" t="s">
        <v>579</v>
      </c>
      <c r="E234" s="97">
        <v>16572872984</v>
      </c>
      <c r="F234" s="97" t="s">
        <v>27</v>
      </c>
      <c r="G234" s="97">
        <v>1000</v>
      </c>
      <c r="H234" s="97">
        <v>17520439418</v>
      </c>
      <c r="I234" s="97" t="s">
        <v>377</v>
      </c>
      <c r="J234" s="104" t="s">
        <v>285</v>
      </c>
      <c r="K234" s="98" t="s">
        <v>378</v>
      </c>
      <c r="L234" s="96" t="s">
        <v>578</v>
      </c>
      <c r="M234" s="101"/>
      <c r="N234" s="101"/>
      <c r="O234" s="101"/>
      <c r="P234" s="101"/>
      <c r="Q234" s="101"/>
      <c r="R234" s="103">
        <v>3874.64</v>
      </c>
      <c r="S234" s="101"/>
      <c r="T234" s="116"/>
      <c r="U234" s="101"/>
      <c r="V234" s="103">
        <v>3874.64</v>
      </c>
      <c r="W234" s="101"/>
      <c r="X234" s="116"/>
      <c r="Y234" s="128"/>
      <c r="Z234" s="125" t="s">
        <v>31</v>
      </c>
      <c r="AA234" s="126">
        <v>43902</v>
      </c>
      <c r="AB234" s="8" t="s">
        <v>571</v>
      </c>
    </row>
    <row r="235" s="1" customFormat="1" ht="19.9" customHeight="1" spans="2:28">
      <c r="B235" s="99" t="s">
        <v>580</v>
      </c>
      <c r="C235" s="97">
        <v>412273982</v>
      </c>
      <c r="D235" s="97" t="s">
        <v>581</v>
      </c>
      <c r="E235" s="97">
        <v>17102786760</v>
      </c>
      <c r="F235" s="97" t="s">
        <v>27</v>
      </c>
      <c r="G235" s="97">
        <v>1000</v>
      </c>
      <c r="H235" s="97">
        <v>13545435217</v>
      </c>
      <c r="I235" s="97" t="s">
        <v>284</v>
      </c>
      <c r="J235" s="104" t="s">
        <v>285</v>
      </c>
      <c r="K235" s="125" t="s">
        <v>286</v>
      </c>
      <c r="L235" s="99" t="s">
        <v>580</v>
      </c>
      <c r="M235" s="101"/>
      <c r="N235" s="101"/>
      <c r="O235" s="105"/>
      <c r="P235" s="105"/>
      <c r="Q235" s="105"/>
      <c r="R235" s="103">
        <v>5722.75</v>
      </c>
      <c r="S235" s="105"/>
      <c r="T235" s="116"/>
      <c r="U235" s="101"/>
      <c r="V235" s="103">
        <v>5722.75</v>
      </c>
      <c r="W235" s="101"/>
      <c r="X235" s="116"/>
      <c r="Y235" s="128"/>
      <c r="Z235" s="125" t="s">
        <v>31</v>
      </c>
      <c r="AA235" s="126">
        <v>43902</v>
      </c>
      <c r="AB235" s="8" t="s">
        <v>571</v>
      </c>
    </row>
    <row r="236" ht="18" customHeight="1" spans="2:28">
      <c r="B236" s="96" t="s">
        <v>582</v>
      </c>
      <c r="C236" s="97">
        <v>477256188</v>
      </c>
      <c r="D236" s="97" t="s">
        <v>583</v>
      </c>
      <c r="E236" s="97">
        <v>16741725600</v>
      </c>
      <c r="F236" s="97" t="s">
        <v>27</v>
      </c>
      <c r="G236" s="97">
        <v>1000</v>
      </c>
      <c r="H236" s="97">
        <v>15771132386</v>
      </c>
      <c r="I236" s="97" t="s">
        <v>584</v>
      </c>
      <c r="J236" s="102" t="s">
        <v>103</v>
      </c>
      <c r="K236" s="98" t="s">
        <v>585</v>
      </c>
      <c r="L236" s="96" t="s">
        <v>582</v>
      </c>
      <c r="M236" s="122"/>
      <c r="N236" s="101"/>
      <c r="O236" s="101"/>
      <c r="P236" s="101"/>
      <c r="Q236" s="101"/>
      <c r="R236" s="103">
        <v>16081.91</v>
      </c>
      <c r="S236" s="101"/>
      <c r="T236" s="116"/>
      <c r="U236" s="145"/>
      <c r="V236" s="103">
        <v>16081.91</v>
      </c>
      <c r="W236" s="101"/>
      <c r="X236" s="146"/>
      <c r="Y236" s="128"/>
      <c r="Z236" s="125" t="s">
        <v>31</v>
      </c>
      <c r="AA236" s="126">
        <v>43902</v>
      </c>
      <c r="AB236" s="8" t="s">
        <v>586</v>
      </c>
    </row>
    <row r="237" ht="18" customHeight="1" spans="2:28">
      <c r="B237" s="96" t="s">
        <v>587</v>
      </c>
      <c r="C237" s="97">
        <v>430261940</v>
      </c>
      <c r="D237" s="97" t="s">
        <v>588</v>
      </c>
      <c r="E237" s="97">
        <v>16741725594</v>
      </c>
      <c r="F237" s="97" t="s">
        <v>27</v>
      </c>
      <c r="G237" s="97">
        <v>1000</v>
      </c>
      <c r="H237" s="97">
        <v>15771132386</v>
      </c>
      <c r="I237" s="97" t="s">
        <v>584</v>
      </c>
      <c r="J237" s="102" t="s">
        <v>103</v>
      </c>
      <c r="K237" s="98" t="s">
        <v>585</v>
      </c>
      <c r="L237" s="96" t="s">
        <v>587</v>
      </c>
      <c r="M237" s="122"/>
      <c r="N237" s="101"/>
      <c r="O237" s="101"/>
      <c r="P237" s="101"/>
      <c r="Q237" s="101"/>
      <c r="R237" s="103">
        <v>15881.54</v>
      </c>
      <c r="S237" s="101"/>
      <c r="T237" s="116"/>
      <c r="U237" s="145"/>
      <c r="V237" s="103">
        <v>15881.54</v>
      </c>
      <c r="W237" s="101"/>
      <c r="X237" s="146"/>
      <c r="Y237" s="128"/>
      <c r="Z237" s="125" t="s">
        <v>31</v>
      </c>
      <c r="AA237" s="126">
        <v>43902</v>
      </c>
      <c r="AB237" s="8" t="s">
        <v>586</v>
      </c>
    </row>
    <row r="238" ht="18" customHeight="1" spans="2:28">
      <c r="B238" s="96" t="s">
        <v>589</v>
      </c>
      <c r="C238" s="97">
        <v>401756577</v>
      </c>
      <c r="D238" s="97" t="s">
        <v>590</v>
      </c>
      <c r="E238" s="97">
        <v>16741725587</v>
      </c>
      <c r="F238" s="97" t="s">
        <v>27</v>
      </c>
      <c r="G238" s="97">
        <v>1000</v>
      </c>
      <c r="H238" s="97">
        <v>15771132386</v>
      </c>
      <c r="I238" s="97" t="s">
        <v>584</v>
      </c>
      <c r="J238" s="102" t="s">
        <v>103</v>
      </c>
      <c r="K238" s="98" t="s">
        <v>585</v>
      </c>
      <c r="L238" s="96" t="s">
        <v>589</v>
      </c>
      <c r="M238" s="101"/>
      <c r="N238" s="101"/>
      <c r="O238" s="101"/>
      <c r="P238" s="101"/>
      <c r="Q238" s="101"/>
      <c r="R238" s="103">
        <v>15783.21</v>
      </c>
      <c r="S238" s="101"/>
      <c r="T238" s="116"/>
      <c r="U238" s="122"/>
      <c r="V238" s="103">
        <v>15783.21</v>
      </c>
      <c r="W238" s="101"/>
      <c r="X238" s="146"/>
      <c r="Y238" s="128"/>
      <c r="Z238" s="125" t="s">
        <v>31</v>
      </c>
      <c r="AA238" s="126">
        <v>43901</v>
      </c>
      <c r="AB238" s="8" t="s">
        <v>591</v>
      </c>
    </row>
    <row r="239" s="1" customFormat="1" ht="19.9" customHeight="1" spans="2:28">
      <c r="B239" s="96" t="s">
        <v>592</v>
      </c>
      <c r="C239" s="98">
        <v>367633837</v>
      </c>
      <c r="D239" s="98" t="s">
        <v>593</v>
      </c>
      <c r="E239" s="97">
        <v>17102786774</v>
      </c>
      <c r="F239" s="97" t="s">
        <v>27</v>
      </c>
      <c r="G239" s="97">
        <v>1000</v>
      </c>
      <c r="H239" s="97">
        <v>13545435217</v>
      </c>
      <c r="I239" s="97" t="s">
        <v>284</v>
      </c>
      <c r="J239" s="104" t="s">
        <v>285</v>
      </c>
      <c r="K239" s="125" t="s">
        <v>286</v>
      </c>
      <c r="L239" s="96" t="s">
        <v>592</v>
      </c>
      <c r="M239" s="101"/>
      <c r="N239" s="101"/>
      <c r="O239" s="105"/>
      <c r="P239" s="105"/>
      <c r="Q239" s="105"/>
      <c r="R239" s="103">
        <v>8929.93</v>
      </c>
      <c r="S239" s="105"/>
      <c r="T239" s="116"/>
      <c r="U239" s="101"/>
      <c r="V239" s="103">
        <v>8929.93</v>
      </c>
      <c r="W239" s="101"/>
      <c r="X239" s="146"/>
      <c r="Y239" s="128"/>
      <c r="Z239" s="125" t="s">
        <v>31</v>
      </c>
      <c r="AA239" s="126">
        <v>43901</v>
      </c>
      <c r="AB239" s="8" t="s">
        <v>591</v>
      </c>
    </row>
    <row r="240" s="1" customFormat="1" ht="19.9" customHeight="1" spans="2:28">
      <c r="B240" s="96" t="s">
        <v>594</v>
      </c>
      <c r="C240" s="98">
        <v>940029963</v>
      </c>
      <c r="D240" s="98" t="s">
        <v>595</v>
      </c>
      <c r="E240" s="97">
        <v>17102786727</v>
      </c>
      <c r="F240" s="97" t="s">
        <v>27</v>
      </c>
      <c r="G240" s="97">
        <v>1000</v>
      </c>
      <c r="H240" s="97">
        <v>13545435217</v>
      </c>
      <c r="I240" s="97" t="s">
        <v>284</v>
      </c>
      <c r="J240" s="104" t="s">
        <v>285</v>
      </c>
      <c r="K240" s="125" t="s">
        <v>286</v>
      </c>
      <c r="L240" s="96" t="s">
        <v>594</v>
      </c>
      <c r="M240" s="101"/>
      <c r="N240" s="101"/>
      <c r="O240" s="103"/>
      <c r="P240" s="103"/>
      <c r="Q240" s="103"/>
      <c r="R240" s="103">
        <v>4862.02</v>
      </c>
      <c r="S240" s="147"/>
      <c r="T240" s="147"/>
      <c r="U240" s="147"/>
      <c r="V240" s="103">
        <v>4862.02</v>
      </c>
      <c r="W240" s="101"/>
      <c r="X240" s="116"/>
      <c r="Y240" s="156"/>
      <c r="Z240" s="125" t="s">
        <v>31</v>
      </c>
      <c r="AA240" s="126">
        <v>43901</v>
      </c>
      <c r="AB240" s="8" t="s">
        <v>596</v>
      </c>
    </row>
    <row r="241" ht="18" customHeight="1" spans="2:28">
      <c r="B241" s="137" t="s">
        <v>597</v>
      </c>
      <c r="C241" s="97">
        <v>472438421</v>
      </c>
      <c r="D241" s="97" t="s">
        <v>598</v>
      </c>
      <c r="E241" s="97">
        <v>16741725595</v>
      </c>
      <c r="F241" s="97" t="s">
        <v>27</v>
      </c>
      <c r="G241" s="138">
        <v>1000</v>
      </c>
      <c r="H241" s="138">
        <v>15771132386</v>
      </c>
      <c r="I241" s="97" t="s">
        <v>584</v>
      </c>
      <c r="J241" s="140" t="s">
        <v>103</v>
      </c>
      <c r="K241" s="98" t="s">
        <v>585</v>
      </c>
      <c r="L241" s="137" t="s">
        <v>597</v>
      </c>
      <c r="M241" s="114"/>
      <c r="N241" s="114"/>
      <c r="O241" s="113"/>
      <c r="P241" s="113"/>
      <c r="Q241" s="113"/>
      <c r="R241" s="148">
        <v>4956.65</v>
      </c>
      <c r="S241" s="113"/>
      <c r="T241" s="114"/>
      <c r="U241" s="149"/>
      <c r="V241" s="148">
        <v>4956.65</v>
      </c>
      <c r="W241" s="114"/>
      <c r="X241" s="115"/>
      <c r="Y241" s="125"/>
      <c r="Z241" s="125" t="s">
        <v>31</v>
      </c>
      <c r="AA241" s="126">
        <v>43901</v>
      </c>
      <c r="AB241" s="87" t="s">
        <v>599</v>
      </c>
    </row>
    <row r="242" ht="18" customHeight="1" spans="2:28">
      <c r="B242" s="137" t="s">
        <v>600</v>
      </c>
      <c r="C242" s="97">
        <v>206552944</v>
      </c>
      <c r="D242" s="97" t="s">
        <v>601</v>
      </c>
      <c r="E242" s="97">
        <v>16741725585</v>
      </c>
      <c r="F242" s="97" t="s">
        <v>27</v>
      </c>
      <c r="G242" s="138">
        <v>1000</v>
      </c>
      <c r="H242" s="138">
        <v>15771132386</v>
      </c>
      <c r="I242" s="97" t="s">
        <v>584</v>
      </c>
      <c r="J242" s="140" t="s">
        <v>103</v>
      </c>
      <c r="K242" s="98" t="s">
        <v>585</v>
      </c>
      <c r="L242" s="137" t="s">
        <v>600</v>
      </c>
      <c r="M242" s="114"/>
      <c r="N242" s="114"/>
      <c r="O242" s="113"/>
      <c r="P242" s="113"/>
      <c r="Q242" s="113"/>
      <c r="R242" s="148">
        <v>4957.15</v>
      </c>
      <c r="S242" s="113"/>
      <c r="T242" s="114"/>
      <c r="U242" s="149"/>
      <c r="V242" s="148">
        <v>4957.15</v>
      </c>
      <c r="W242" s="114"/>
      <c r="X242" s="115"/>
      <c r="Y242" s="125"/>
      <c r="Z242" s="125" t="s">
        <v>31</v>
      </c>
      <c r="AA242" s="126">
        <v>43901</v>
      </c>
      <c r="AB242" s="87" t="s">
        <v>599</v>
      </c>
    </row>
    <row r="243" ht="18" customHeight="1" spans="2:28">
      <c r="B243" s="137" t="s">
        <v>602</v>
      </c>
      <c r="C243" s="97">
        <v>949361293</v>
      </c>
      <c r="D243" s="97" t="s">
        <v>603</v>
      </c>
      <c r="E243" s="97">
        <v>16741725582</v>
      </c>
      <c r="F243" s="97" t="s">
        <v>27</v>
      </c>
      <c r="G243" s="138">
        <v>1000</v>
      </c>
      <c r="H243" s="138">
        <v>15771132386</v>
      </c>
      <c r="I243" s="97" t="s">
        <v>584</v>
      </c>
      <c r="J243" s="140" t="s">
        <v>103</v>
      </c>
      <c r="K243" s="98" t="s">
        <v>585</v>
      </c>
      <c r="L243" s="137" t="s">
        <v>602</v>
      </c>
      <c r="M243" s="114"/>
      <c r="N243" s="114"/>
      <c r="O243" s="113"/>
      <c r="P243" s="113"/>
      <c r="Q243" s="113"/>
      <c r="R243" s="148">
        <v>7940.47</v>
      </c>
      <c r="S243" s="113"/>
      <c r="T243" s="114"/>
      <c r="U243" s="149"/>
      <c r="V243" s="148">
        <v>7940.47</v>
      </c>
      <c r="W243" s="114"/>
      <c r="X243" s="150"/>
      <c r="Y243" s="125"/>
      <c r="Z243" s="125" t="s">
        <v>31</v>
      </c>
      <c r="AA243" s="126">
        <v>43901</v>
      </c>
      <c r="AB243" s="87" t="s">
        <v>599</v>
      </c>
    </row>
    <row r="244" ht="18" customHeight="1" spans="2:28">
      <c r="B244" s="137" t="s">
        <v>604</v>
      </c>
      <c r="C244" s="97">
        <v>251550452</v>
      </c>
      <c r="D244" s="97" t="s">
        <v>605</v>
      </c>
      <c r="E244" s="97">
        <v>16741725579</v>
      </c>
      <c r="F244" s="97" t="s">
        <v>27</v>
      </c>
      <c r="G244" s="138">
        <v>1000</v>
      </c>
      <c r="H244" s="138">
        <v>15771132386</v>
      </c>
      <c r="I244" s="97" t="s">
        <v>584</v>
      </c>
      <c r="J244" s="140" t="s">
        <v>103</v>
      </c>
      <c r="K244" s="98" t="s">
        <v>585</v>
      </c>
      <c r="L244" s="137" t="s">
        <v>604</v>
      </c>
      <c r="M244" s="114"/>
      <c r="N244" s="114"/>
      <c r="O244" s="113"/>
      <c r="P244" s="113"/>
      <c r="Q244" s="113"/>
      <c r="R244" s="148">
        <v>5062.31</v>
      </c>
      <c r="S244" s="113"/>
      <c r="T244" s="114"/>
      <c r="U244" s="149"/>
      <c r="V244" s="148">
        <v>5062.31</v>
      </c>
      <c r="W244" s="114"/>
      <c r="X244" s="115"/>
      <c r="Y244" s="125"/>
      <c r="Z244" s="125" t="s">
        <v>31</v>
      </c>
      <c r="AA244" s="126">
        <v>43901</v>
      </c>
      <c r="AB244" s="87" t="s">
        <v>599</v>
      </c>
    </row>
    <row r="245" ht="18" customHeight="1" spans="2:28">
      <c r="B245" s="137" t="s">
        <v>606</v>
      </c>
      <c r="C245" s="97">
        <v>467006450</v>
      </c>
      <c r="D245" s="97" t="s">
        <v>607</v>
      </c>
      <c r="E245" s="97">
        <v>16741725578</v>
      </c>
      <c r="F245" s="97" t="s">
        <v>27</v>
      </c>
      <c r="G245" s="138">
        <v>1000</v>
      </c>
      <c r="H245" s="138">
        <v>15771132386</v>
      </c>
      <c r="I245" s="97" t="s">
        <v>584</v>
      </c>
      <c r="J245" s="140" t="s">
        <v>103</v>
      </c>
      <c r="K245" s="98" t="s">
        <v>585</v>
      </c>
      <c r="L245" s="137" t="s">
        <v>606</v>
      </c>
      <c r="M245" s="114"/>
      <c r="N245" s="114"/>
      <c r="O245" s="113"/>
      <c r="P245" s="113"/>
      <c r="Q245" s="113"/>
      <c r="R245" s="148">
        <v>4962.55</v>
      </c>
      <c r="S245" s="113"/>
      <c r="T245" s="114"/>
      <c r="U245" s="149"/>
      <c r="V245" s="148">
        <v>4962.55</v>
      </c>
      <c r="W245" s="114"/>
      <c r="X245" s="115"/>
      <c r="Y245" s="125"/>
      <c r="Z245" s="125" t="s">
        <v>31</v>
      </c>
      <c r="AA245" s="126">
        <v>43901</v>
      </c>
      <c r="AB245" s="87" t="s">
        <v>599</v>
      </c>
    </row>
    <row r="246" ht="18" customHeight="1" spans="2:28">
      <c r="B246" s="137" t="s">
        <v>608</v>
      </c>
      <c r="C246" s="97">
        <v>653868522</v>
      </c>
      <c r="D246" s="97" t="s">
        <v>609</v>
      </c>
      <c r="E246" s="97">
        <v>16741725574</v>
      </c>
      <c r="F246" s="97" t="s">
        <v>27</v>
      </c>
      <c r="G246" s="138">
        <v>1000</v>
      </c>
      <c r="H246" s="138">
        <v>15771132386</v>
      </c>
      <c r="I246" s="97" t="s">
        <v>584</v>
      </c>
      <c r="J246" s="140" t="s">
        <v>103</v>
      </c>
      <c r="K246" s="98" t="s">
        <v>585</v>
      </c>
      <c r="L246" s="137" t="s">
        <v>608</v>
      </c>
      <c r="M246" s="114"/>
      <c r="N246" s="114"/>
      <c r="O246" s="113"/>
      <c r="P246" s="113"/>
      <c r="Q246" s="113"/>
      <c r="R246" s="148">
        <v>5061.86</v>
      </c>
      <c r="S246" s="113"/>
      <c r="T246" s="114"/>
      <c r="U246" s="149"/>
      <c r="V246" s="148">
        <v>5061.86</v>
      </c>
      <c r="W246" s="114"/>
      <c r="X246" s="115"/>
      <c r="Y246" s="125"/>
      <c r="Z246" s="125" t="s">
        <v>31</v>
      </c>
      <c r="AA246" s="126">
        <v>43901</v>
      </c>
      <c r="AB246" s="87" t="s">
        <v>599</v>
      </c>
    </row>
    <row r="247" ht="18" customHeight="1" spans="2:28">
      <c r="B247" s="137" t="s">
        <v>610</v>
      </c>
      <c r="C247" s="97">
        <v>945660153</v>
      </c>
      <c r="D247" s="97" t="s">
        <v>611</v>
      </c>
      <c r="E247" s="97">
        <v>16741725572</v>
      </c>
      <c r="F247" s="97" t="s">
        <v>27</v>
      </c>
      <c r="G247" s="138">
        <v>1000</v>
      </c>
      <c r="H247" s="138">
        <v>15771132386</v>
      </c>
      <c r="I247" s="97" t="s">
        <v>584</v>
      </c>
      <c r="J247" s="140" t="s">
        <v>103</v>
      </c>
      <c r="K247" s="98" t="s">
        <v>585</v>
      </c>
      <c r="L247" s="137" t="s">
        <v>610</v>
      </c>
      <c r="M247" s="114"/>
      <c r="N247" s="114"/>
      <c r="O247" s="113"/>
      <c r="P247" s="113"/>
      <c r="Q247" s="113"/>
      <c r="R247" s="148">
        <v>5060.73</v>
      </c>
      <c r="S247" s="113"/>
      <c r="T247" s="114"/>
      <c r="U247" s="149"/>
      <c r="V247" s="148">
        <v>5060.73</v>
      </c>
      <c r="W247" s="114"/>
      <c r="X247" s="115"/>
      <c r="Y247" s="125"/>
      <c r="Z247" s="125" t="s">
        <v>31</v>
      </c>
      <c r="AA247" s="126">
        <v>43901</v>
      </c>
      <c r="AB247" s="87" t="s">
        <v>599</v>
      </c>
    </row>
    <row r="248" ht="18" customHeight="1" spans="2:28">
      <c r="B248" s="137" t="s">
        <v>612</v>
      </c>
      <c r="C248" s="97">
        <v>328799102</v>
      </c>
      <c r="D248" s="97" t="s">
        <v>613</v>
      </c>
      <c r="E248" s="97">
        <v>16741725560</v>
      </c>
      <c r="F248" s="97" t="s">
        <v>27</v>
      </c>
      <c r="G248" s="138">
        <v>1000</v>
      </c>
      <c r="H248" s="138">
        <v>15771132386</v>
      </c>
      <c r="I248" s="97" t="s">
        <v>584</v>
      </c>
      <c r="J248" s="140" t="s">
        <v>103</v>
      </c>
      <c r="K248" s="98" t="s">
        <v>585</v>
      </c>
      <c r="L248" s="137" t="s">
        <v>612</v>
      </c>
      <c r="M248" s="114"/>
      <c r="N248" s="114"/>
      <c r="O248" s="113"/>
      <c r="P248" s="113"/>
      <c r="Q248" s="113"/>
      <c r="R248" s="148">
        <v>5065.98</v>
      </c>
      <c r="S248" s="151"/>
      <c r="T248" s="114"/>
      <c r="U248" s="149"/>
      <c r="V248" s="148">
        <v>5065.98</v>
      </c>
      <c r="W248" s="114"/>
      <c r="X248" s="115"/>
      <c r="Y248" s="125"/>
      <c r="Z248" s="125" t="s">
        <v>31</v>
      </c>
      <c r="AA248" s="126">
        <v>43901</v>
      </c>
      <c r="AB248" s="87" t="s">
        <v>599</v>
      </c>
    </row>
    <row r="249" ht="18" customHeight="1" spans="2:28">
      <c r="B249" s="137" t="s">
        <v>614</v>
      </c>
      <c r="C249" s="97">
        <v>896913637</v>
      </c>
      <c r="D249" s="97" t="s">
        <v>615</v>
      </c>
      <c r="E249" s="97">
        <v>16741725547</v>
      </c>
      <c r="F249" s="97" t="s">
        <v>27</v>
      </c>
      <c r="G249" s="138">
        <v>1000</v>
      </c>
      <c r="H249" s="138">
        <v>15771132386</v>
      </c>
      <c r="I249" s="97" t="s">
        <v>584</v>
      </c>
      <c r="J249" s="140" t="s">
        <v>103</v>
      </c>
      <c r="K249" s="98" t="s">
        <v>585</v>
      </c>
      <c r="L249" s="137" t="s">
        <v>614</v>
      </c>
      <c r="M249" s="114"/>
      <c r="N249" s="114"/>
      <c r="O249" s="113"/>
      <c r="P249" s="113"/>
      <c r="Q249" s="113"/>
      <c r="R249" s="148">
        <v>5054.51</v>
      </c>
      <c r="S249" s="113"/>
      <c r="T249" s="114"/>
      <c r="U249" s="149"/>
      <c r="V249" s="148">
        <v>5054.51</v>
      </c>
      <c r="W249" s="114"/>
      <c r="X249" s="115"/>
      <c r="Y249" s="125"/>
      <c r="Z249" s="125" t="s">
        <v>31</v>
      </c>
      <c r="AA249" s="126">
        <v>43901</v>
      </c>
      <c r="AB249" s="87" t="s">
        <v>599</v>
      </c>
    </row>
    <row r="250" ht="18" customHeight="1" spans="2:28">
      <c r="B250" s="137" t="s">
        <v>616</v>
      </c>
      <c r="C250" s="97">
        <v>277760746</v>
      </c>
      <c r="D250" s="97" t="s">
        <v>617</v>
      </c>
      <c r="E250" s="97">
        <v>16741725542</v>
      </c>
      <c r="F250" s="97" t="s">
        <v>27</v>
      </c>
      <c r="G250" s="138">
        <v>1000</v>
      </c>
      <c r="H250" s="138">
        <v>15771132386</v>
      </c>
      <c r="I250" s="97" t="s">
        <v>584</v>
      </c>
      <c r="J250" s="140" t="s">
        <v>103</v>
      </c>
      <c r="K250" s="98" t="s">
        <v>585</v>
      </c>
      <c r="L250" s="137" t="s">
        <v>616</v>
      </c>
      <c r="M250" s="114"/>
      <c r="N250" s="114"/>
      <c r="O250" s="113"/>
      <c r="P250" s="113"/>
      <c r="Q250" s="113"/>
      <c r="R250" s="148">
        <v>5023.51</v>
      </c>
      <c r="S250" s="113"/>
      <c r="T250" s="114"/>
      <c r="U250" s="149"/>
      <c r="V250" s="148">
        <v>5023.51</v>
      </c>
      <c r="W250" s="114"/>
      <c r="X250" s="115"/>
      <c r="Y250" s="125"/>
      <c r="Z250" s="125" t="s">
        <v>31</v>
      </c>
      <c r="AA250" s="126">
        <v>43901</v>
      </c>
      <c r="AB250" s="87" t="s">
        <v>599</v>
      </c>
    </row>
    <row r="251" s="1" customFormat="1" ht="19.9" customHeight="1" spans="2:28">
      <c r="B251" s="137" t="s">
        <v>618</v>
      </c>
      <c r="C251" s="98">
        <v>341333708</v>
      </c>
      <c r="D251" s="98" t="s">
        <v>619</v>
      </c>
      <c r="E251" s="97">
        <v>17102786714</v>
      </c>
      <c r="F251" s="97" t="s">
        <v>27</v>
      </c>
      <c r="G251" s="138">
        <v>1000</v>
      </c>
      <c r="H251" s="138">
        <v>13545435217</v>
      </c>
      <c r="I251" s="97" t="s">
        <v>284</v>
      </c>
      <c r="J251" s="141" t="s">
        <v>285</v>
      </c>
      <c r="K251" s="125" t="s">
        <v>286</v>
      </c>
      <c r="L251" s="137" t="s">
        <v>618</v>
      </c>
      <c r="M251" s="114"/>
      <c r="N251" s="114"/>
      <c r="O251" s="142"/>
      <c r="P251" s="113"/>
      <c r="Q251" s="142"/>
      <c r="R251" s="148">
        <v>5062.45</v>
      </c>
      <c r="S251" s="113"/>
      <c r="T251" s="114"/>
      <c r="U251" s="114"/>
      <c r="V251" s="148">
        <v>5062.45</v>
      </c>
      <c r="W251" s="114"/>
      <c r="X251" s="115"/>
      <c r="Y251" s="125"/>
      <c r="Z251" s="125" t="s">
        <v>31</v>
      </c>
      <c r="AA251" s="126">
        <v>43901</v>
      </c>
      <c r="AB251" s="87" t="s">
        <v>599</v>
      </c>
    </row>
    <row r="252" s="1" customFormat="1" ht="19.9" customHeight="1" spans="2:28">
      <c r="B252" s="137" t="s">
        <v>620</v>
      </c>
      <c r="C252" s="97">
        <v>803971642</v>
      </c>
      <c r="D252" s="97" t="s">
        <v>621</v>
      </c>
      <c r="E252" s="97">
        <v>17102786759</v>
      </c>
      <c r="F252" s="97" t="s">
        <v>27</v>
      </c>
      <c r="G252" s="138">
        <v>1000</v>
      </c>
      <c r="H252" s="138">
        <v>13545435217</v>
      </c>
      <c r="I252" s="97" t="s">
        <v>284</v>
      </c>
      <c r="J252" s="141" t="s">
        <v>285</v>
      </c>
      <c r="K252" s="125" t="s">
        <v>286</v>
      </c>
      <c r="L252" s="137" t="s">
        <v>620</v>
      </c>
      <c r="M252" s="114"/>
      <c r="N252" s="114"/>
      <c r="O252" s="142"/>
      <c r="P252" s="113"/>
      <c r="Q252" s="142"/>
      <c r="R252" s="148">
        <v>5182.32</v>
      </c>
      <c r="S252" s="113"/>
      <c r="T252" s="114"/>
      <c r="U252" s="114"/>
      <c r="V252" s="148">
        <v>5182.32</v>
      </c>
      <c r="W252" s="114"/>
      <c r="X252" s="115"/>
      <c r="Y252" s="125"/>
      <c r="Z252" s="125" t="s">
        <v>31</v>
      </c>
      <c r="AA252" s="126">
        <v>43901</v>
      </c>
      <c r="AB252" s="87" t="s">
        <v>599</v>
      </c>
    </row>
    <row r="253" s="1" customFormat="1" ht="19.9" customHeight="1" spans="2:28">
      <c r="B253" s="137" t="s">
        <v>622</v>
      </c>
      <c r="C253" s="98">
        <v>489851760</v>
      </c>
      <c r="D253" s="98" t="s">
        <v>623</v>
      </c>
      <c r="E253" s="97">
        <v>17102786758</v>
      </c>
      <c r="F253" s="97" t="s">
        <v>27</v>
      </c>
      <c r="G253" s="138">
        <v>1000</v>
      </c>
      <c r="H253" s="138">
        <v>13545435217</v>
      </c>
      <c r="I253" s="97" t="s">
        <v>284</v>
      </c>
      <c r="J253" s="141" t="s">
        <v>285</v>
      </c>
      <c r="K253" s="125" t="s">
        <v>286</v>
      </c>
      <c r="L253" s="137" t="s">
        <v>622</v>
      </c>
      <c r="M253" s="114"/>
      <c r="N253" s="114"/>
      <c r="O253" s="142"/>
      <c r="P253" s="113"/>
      <c r="Q253" s="142"/>
      <c r="R253" s="148">
        <v>4960.18</v>
      </c>
      <c r="S253" s="113"/>
      <c r="T253" s="114"/>
      <c r="U253" s="114"/>
      <c r="V253" s="148">
        <v>4960.18</v>
      </c>
      <c r="W253" s="114"/>
      <c r="X253" s="152"/>
      <c r="Y253" s="125"/>
      <c r="Z253" s="125" t="s">
        <v>31</v>
      </c>
      <c r="AA253" s="126">
        <v>43901</v>
      </c>
      <c r="AB253" s="87" t="s">
        <v>599</v>
      </c>
    </row>
    <row r="254" s="1" customFormat="1" ht="19.9" customHeight="1" spans="2:28">
      <c r="B254" s="137" t="s">
        <v>624</v>
      </c>
      <c r="C254" s="98">
        <v>514807181</v>
      </c>
      <c r="D254" s="98" t="s">
        <v>625</v>
      </c>
      <c r="E254" s="97">
        <v>17102786757</v>
      </c>
      <c r="F254" s="97" t="s">
        <v>27</v>
      </c>
      <c r="G254" s="138">
        <v>1000</v>
      </c>
      <c r="H254" s="138">
        <v>13545435217</v>
      </c>
      <c r="I254" s="97" t="s">
        <v>284</v>
      </c>
      <c r="J254" s="141" t="s">
        <v>285</v>
      </c>
      <c r="K254" s="125" t="s">
        <v>286</v>
      </c>
      <c r="L254" s="137" t="s">
        <v>624</v>
      </c>
      <c r="M254" s="114"/>
      <c r="N254" s="114"/>
      <c r="O254" s="142"/>
      <c r="P254" s="113"/>
      <c r="Q254" s="142"/>
      <c r="R254" s="148">
        <v>4961.39</v>
      </c>
      <c r="S254" s="113"/>
      <c r="T254" s="114"/>
      <c r="U254" s="114"/>
      <c r="V254" s="148">
        <v>4961.39</v>
      </c>
      <c r="W254" s="114"/>
      <c r="X254" s="115"/>
      <c r="Y254" s="125"/>
      <c r="Z254" s="125" t="s">
        <v>31</v>
      </c>
      <c r="AA254" s="126">
        <v>43901</v>
      </c>
      <c r="AB254" s="87" t="s">
        <v>599</v>
      </c>
    </row>
    <row r="255" ht="18" customHeight="1" spans="2:28">
      <c r="B255" s="137" t="s">
        <v>626</v>
      </c>
      <c r="C255" s="97">
        <v>817619161</v>
      </c>
      <c r="D255" s="97" t="s">
        <v>627</v>
      </c>
      <c r="E255" s="97">
        <v>16741725597</v>
      </c>
      <c r="F255" s="97" t="s">
        <v>27</v>
      </c>
      <c r="G255" s="138">
        <v>1000</v>
      </c>
      <c r="H255" s="138">
        <v>15771132386</v>
      </c>
      <c r="I255" s="97" t="s">
        <v>584</v>
      </c>
      <c r="J255" s="140" t="s">
        <v>103</v>
      </c>
      <c r="K255" s="98" t="s">
        <v>585</v>
      </c>
      <c r="L255" s="137" t="s">
        <v>626</v>
      </c>
      <c r="M255" s="114"/>
      <c r="N255" s="114"/>
      <c r="O255" s="113"/>
      <c r="P255" s="113"/>
      <c r="Q255" s="113"/>
      <c r="R255" s="148">
        <v>6349.82</v>
      </c>
      <c r="S255" s="113"/>
      <c r="T255" s="114"/>
      <c r="U255" s="153"/>
      <c r="V255" s="148">
        <v>6349.82</v>
      </c>
      <c r="W255" s="114"/>
      <c r="X255" s="115"/>
      <c r="Y255" s="125"/>
      <c r="Z255" s="125" t="s">
        <v>31</v>
      </c>
      <c r="AA255" s="126">
        <v>43901</v>
      </c>
      <c r="AB255" s="8" t="s">
        <v>628</v>
      </c>
    </row>
    <row r="256" ht="18" customHeight="1" spans="2:28">
      <c r="B256" s="137" t="s">
        <v>629</v>
      </c>
      <c r="C256" s="97">
        <v>148249539</v>
      </c>
      <c r="D256" s="97" t="s">
        <v>630</v>
      </c>
      <c r="E256" s="97">
        <v>16741725590</v>
      </c>
      <c r="F256" s="97" t="s">
        <v>27</v>
      </c>
      <c r="G256" s="138">
        <v>1000</v>
      </c>
      <c r="H256" s="138">
        <v>15771132386</v>
      </c>
      <c r="I256" s="97" t="s">
        <v>584</v>
      </c>
      <c r="J256" s="140" t="s">
        <v>103</v>
      </c>
      <c r="K256" s="98" t="s">
        <v>585</v>
      </c>
      <c r="L256" s="137" t="s">
        <v>629</v>
      </c>
      <c r="M256" s="114"/>
      <c r="N256" s="114"/>
      <c r="O256" s="113"/>
      <c r="P256" s="113"/>
      <c r="Q256" s="113"/>
      <c r="R256" s="148">
        <v>4680.28</v>
      </c>
      <c r="S256" s="113"/>
      <c r="T256" s="114"/>
      <c r="U256" s="153"/>
      <c r="V256" s="148">
        <v>4680.28</v>
      </c>
      <c r="W256" s="114"/>
      <c r="X256" s="115"/>
      <c r="Y256" s="125"/>
      <c r="Z256" s="125" t="s">
        <v>31</v>
      </c>
      <c r="AA256" s="126">
        <v>43901</v>
      </c>
      <c r="AB256" s="8" t="s">
        <v>628</v>
      </c>
    </row>
    <row r="257" ht="18" customHeight="1" spans="2:28">
      <c r="B257" s="137" t="s">
        <v>631</v>
      </c>
      <c r="C257" s="97">
        <v>298686485</v>
      </c>
      <c r="D257" s="97" t="s">
        <v>632</v>
      </c>
      <c r="E257" s="97">
        <v>16741725581</v>
      </c>
      <c r="F257" s="97" t="s">
        <v>27</v>
      </c>
      <c r="G257" s="138">
        <v>1000</v>
      </c>
      <c r="H257" s="138">
        <v>15771132386</v>
      </c>
      <c r="I257" s="97" t="s">
        <v>584</v>
      </c>
      <c r="J257" s="140" t="s">
        <v>103</v>
      </c>
      <c r="K257" s="98" t="s">
        <v>585</v>
      </c>
      <c r="L257" s="137" t="s">
        <v>631</v>
      </c>
      <c r="M257" s="114"/>
      <c r="N257" s="114"/>
      <c r="O257" s="113"/>
      <c r="P257" s="113"/>
      <c r="Q257" s="113"/>
      <c r="R257" s="148">
        <v>5063.28</v>
      </c>
      <c r="S257" s="113"/>
      <c r="T257" s="114"/>
      <c r="U257" s="153"/>
      <c r="V257" s="148">
        <v>5063.28</v>
      </c>
      <c r="W257" s="114"/>
      <c r="X257" s="115"/>
      <c r="Y257" s="125"/>
      <c r="Z257" s="125" t="s">
        <v>31</v>
      </c>
      <c r="AA257" s="126">
        <v>43901</v>
      </c>
      <c r="AB257" s="8" t="s">
        <v>628</v>
      </c>
    </row>
    <row r="258" ht="18" customHeight="1" spans="2:28">
      <c r="B258" s="137" t="s">
        <v>633</v>
      </c>
      <c r="C258" s="97">
        <v>869826330</v>
      </c>
      <c r="D258" s="97" t="s">
        <v>634</v>
      </c>
      <c r="E258" s="97">
        <v>16741725573</v>
      </c>
      <c r="F258" s="97" t="s">
        <v>27</v>
      </c>
      <c r="G258" s="138">
        <v>1000</v>
      </c>
      <c r="H258" s="138">
        <v>15771132386</v>
      </c>
      <c r="I258" s="97" t="s">
        <v>584</v>
      </c>
      <c r="J258" s="140" t="s">
        <v>103</v>
      </c>
      <c r="K258" s="98" t="s">
        <v>585</v>
      </c>
      <c r="L258" s="137" t="s">
        <v>633</v>
      </c>
      <c r="M258" s="114"/>
      <c r="N258" s="114"/>
      <c r="O258" s="113"/>
      <c r="P258" s="113"/>
      <c r="Q258" s="113"/>
      <c r="R258" s="148">
        <v>5151.06</v>
      </c>
      <c r="S258" s="113"/>
      <c r="T258" s="114"/>
      <c r="U258" s="153"/>
      <c r="V258" s="148">
        <v>5151.06</v>
      </c>
      <c r="W258" s="114"/>
      <c r="X258" s="115"/>
      <c r="Y258" s="125"/>
      <c r="Z258" s="125" t="s">
        <v>31</v>
      </c>
      <c r="AA258" s="126">
        <v>43901</v>
      </c>
      <c r="AB258" s="8" t="s">
        <v>628</v>
      </c>
    </row>
    <row r="259" ht="18" customHeight="1" spans="2:28">
      <c r="B259" s="137" t="s">
        <v>635</v>
      </c>
      <c r="C259" s="97">
        <v>993189999</v>
      </c>
      <c r="D259" s="97" t="s">
        <v>636</v>
      </c>
      <c r="E259" s="97">
        <v>16741725562</v>
      </c>
      <c r="F259" s="97" t="s">
        <v>27</v>
      </c>
      <c r="G259" s="138">
        <v>1000</v>
      </c>
      <c r="H259" s="138">
        <v>15771132386</v>
      </c>
      <c r="I259" s="97" t="s">
        <v>584</v>
      </c>
      <c r="J259" s="140" t="s">
        <v>103</v>
      </c>
      <c r="K259" s="98" t="s">
        <v>585</v>
      </c>
      <c r="L259" s="137" t="s">
        <v>635</v>
      </c>
      <c r="M259" s="114"/>
      <c r="N259" s="114"/>
      <c r="O259" s="113"/>
      <c r="P259" s="113"/>
      <c r="Q259" s="113"/>
      <c r="R259" s="148">
        <v>5058.79</v>
      </c>
      <c r="S259" s="113"/>
      <c r="T259" s="114"/>
      <c r="U259" s="153"/>
      <c r="V259" s="148">
        <v>5058.79</v>
      </c>
      <c r="W259" s="114"/>
      <c r="X259" s="115"/>
      <c r="Y259" s="125"/>
      <c r="Z259" s="125" t="s">
        <v>31</v>
      </c>
      <c r="AA259" s="126">
        <v>43901</v>
      </c>
      <c r="AB259" s="8" t="s">
        <v>628</v>
      </c>
    </row>
    <row r="260" ht="18" customHeight="1" spans="2:28">
      <c r="B260" s="137" t="s">
        <v>637</v>
      </c>
      <c r="C260" s="97">
        <v>822559049</v>
      </c>
      <c r="D260" s="97" t="s">
        <v>638</v>
      </c>
      <c r="E260" s="97">
        <v>16741725561</v>
      </c>
      <c r="F260" s="97" t="s">
        <v>27</v>
      </c>
      <c r="G260" s="138">
        <v>1000</v>
      </c>
      <c r="H260" s="138">
        <v>15771132386</v>
      </c>
      <c r="I260" s="97" t="s">
        <v>584</v>
      </c>
      <c r="J260" s="140" t="s">
        <v>103</v>
      </c>
      <c r="K260" s="98" t="s">
        <v>585</v>
      </c>
      <c r="L260" s="137" t="s">
        <v>637</v>
      </c>
      <c r="M260" s="114"/>
      <c r="N260" s="114"/>
      <c r="O260" s="113"/>
      <c r="P260" s="113"/>
      <c r="Q260" s="113"/>
      <c r="R260" s="148">
        <v>5061.55</v>
      </c>
      <c r="S260" s="113"/>
      <c r="T260" s="114"/>
      <c r="U260" s="153"/>
      <c r="V260" s="148">
        <v>5061.55</v>
      </c>
      <c r="W260" s="114"/>
      <c r="X260" s="115"/>
      <c r="Y260" s="125"/>
      <c r="Z260" s="125" t="s">
        <v>31</v>
      </c>
      <c r="AA260" s="126">
        <v>43901</v>
      </c>
      <c r="AB260" s="8" t="s">
        <v>628</v>
      </c>
    </row>
    <row r="261" s="1" customFormat="1" ht="19.9" customHeight="1" spans="2:28">
      <c r="B261" s="137" t="s">
        <v>639</v>
      </c>
      <c r="C261" s="98">
        <v>644359054</v>
      </c>
      <c r="D261" s="98" t="s">
        <v>640</v>
      </c>
      <c r="E261" s="97">
        <v>17102786719</v>
      </c>
      <c r="F261" s="97" t="s">
        <v>27</v>
      </c>
      <c r="G261" s="138">
        <v>1000</v>
      </c>
      <c r="H261" s="138">
        <v>13545435217</v>
      </c>
      <c r="I261" s="97" t="s">
        <v>284</v>
      </c>
      <c r="J261" s="141" t="s">
        <v>285</v>
      </c>
      <c r="K261" s="125" t="s">
        <v>286</v>
      </c>
      <c r="L261" s="137" t="s">
        <v>639</v>
      </c>
      <c r="M261" s="114"/>
      <c r="N261" s="114"/>
      <c r="O261" s="161"/>
      <c r="P261" s="161"/>
      <c r="Q261" s="161"/>
      <c r="R261" s="148">
        <v>5059.02</v>
      </c>
      <c r="S261" s="161"/>
      <c r="T261" s="114"/>
      <c r="U261" s="114"/>
      <c r="V261" s="148">
        <v>5059.02</v>
      </c>
      <c r="W261" s="114"/>
      <c r="X261" s="115"/>
      <c r="Y261" s="125"/>
      <c r="Z261" s="125" t="s">
        <v>31</v>
      </c>
      <c r="AA261" s="126">
        <v>43901</v>
      </c>
      <c r="AB261" s="8" t="s">
        <v>628</v>
      </c>
    </row>
    <row r="262" s="1" customFormat="1" ht="19.9" customHeight="1" spans="2:28">
      <c r="B262" s="137" t="s">
        <v>641</v>
      </c>
      <c r="C262" s="98">
        <v>358179816</v>
      </c>
      <c r="D262" s="98" t="s">
        <v>642</v>
      </c>
      <c r="E262" s="97">
        <v>17102786715</v>
      </c>
      <c r="F262" s="97" t="s">
        <v>27</v>
      </c>
      <c r="G262" s="138">
        <v>1000</v>
      </c>
      <c r="H262" s="138">
        <v>13545435217</v>
      </c>
      <c r="I262" s="97" t="s">
        <v>284</v>
      </c>
      <c r="J262" s="141" t="s">
        <v>285</v>
      </c>
      <c r="K262" s="125" t="s">
        <v>286</v>
      </c>
      <c r="L262" s="137" t="s">
        <v>641</v>
      </c>
      <c r="M262" s="114"/>
      <c r="N262" s="114"/>
      <c r="O262" s="161"/>
      <c r="P262" s="161"/>
      <c r="Q262" s="161"/>
      <c r="R262" s="148">
        <v>5190.29</v>
      </c>
      <c r="S262" s="161"/>
      <c r="T262" s="114"/>
      <c r="U262" s="114"/>
      <c r="V262" s="148">
        <v>5190.29</v>
      </c>
      <c r="W262" s="114"/>
      <c r="X262" s="115"/>
      <c r="Y262" s="125"/>
      <c r="Z262" s="125" t="s">
        <v>31</v>
      </c>
      <c r="AA262" s="126">
        <v>43901</v>
      </c>
      <c r="AB262" s="8" t="s">
        <v>628</v>
      </c>
    </row>
    <row r="263" s="1" customFormat="1" ht="19.9" customHeight="1" spans="2:28">
      <c r="B263" s="137" t="s">
        <v>643</v>
      </c>
      <c r="C263" s="98">
        <v>606713276</v>
      </c>
      <c r="D263" s="98" t="s">
        <v>644</v>
      </c>
      <c r="E263" s="97">
        <v>17102786711</v>
      </c>
      <c r="F263" s="97" t="s">
        <v>27</v>
      </c>
      <c r="G263" s="138">
        <v>1000</v>
      </c>
      <c r="H263" s="138">
        <v>13545435217</v>
      </c>
      <c r="I263" s="97" t="s">
        <v>284</v>
      </c>
      <c r="J263" s="141" t="s">
        <v>285</v>
      </c>
      <c r="K263" s="125" t="s">
        <v>286</v>
      </c>
      <c r="L263" s="137" t="s">
        <v>643</v>
      </c>
      <c r="M263" s="114"/>
      <c r="N263" s="114"/>
      <c r="O263" s="161"/>
      <c r="P263" s="161"/>
      <c r="Q263" s="161"/>
      <c r="R263" s="148">
        <v>4965.51</v>
      </c>
      <c r="S263" s="161"/>
      <c r="T263" s="114"/>
      <c r="U263" s="114"/>
      <c r="V263" s="148">
        <v>4965.51</v>
      </c>
      <c r="W263" s="114"/>
      <c r="X263" s="152"/>
      <c r="Y263" s="125"/>
      <c r="Z263" s="125" t="s">
        <v>31</v>
      </c>
      <c r="AA263" s="126">
        <v>43901</v>
      </c>
      <c r="AB263" s="8" t="s">
        <v>628</v>
      </c>
    </row>
    <row r="264" s="1" customFormat="1" ht="19.9" customHeight="1" spans="2:28">
      <c r="B264" s="137" t="s">
        <v>645</v>
      </c>
      <c r="C264" s="98">
        <v>544565910</v>
      </c>
      <c r="D264" s="98" t="s">
        <v>646</v>
      </c>
      <c r="E264" s="97">
        <v>17102786605</v>
      </c>
      <c r="F264" s="97" t="s">
        <v>27</v>
      </c>
      <c r="G264" s="138">
        <v>1000</v>
      </c>
      <c r="H264" s="138">
        <v>13545435217</v>
      </c>
      <c r="I264" s="97" t="s">
        <v>284</v>
      </c>
      <c r="J264" s="141" t="s">
        <v>285</v>
      </c>
      <c r="K264" s="125" t="s">
        <v>286</v>
      </c>
      <c r="L264" s="137" t="s">
        <v>645</v>
      </c>
      <c r="M264" s="114"/>
      <c r="N264" s="114"/>
      <c r="O264" s="161"/>
      <c r="P264" s="161"/>
      <c r="Q264" s="161"/>
      <c r="R264" s="148">
        <v>4962.34</v>
      </c>
      <c r="S264" s="161"/>
      <c r="T264" s="114"/>
      <c r="U264" s="114"/>
      <c r="V264" s="148">
        <v>4962.34</v>
      </c>
      <c r="W264" s="114"/>
      <c r="X264" s="152"/>
      <c r="Y264" s="125"/>
      <c r="Z264" s="125" t="s">
        <v>31</v>
      </c>
      <c r="AA264" s="126">
        <v>43901</v>
      </c>
      <c r="AB264" s="8" t="s">
        <v>628</v>
      </c>
    </row>
    <row r="265" s="1" customFormat="1" ht="19.9" customHeight="1" spans="2:28">
      <c r="B265" s="137" t="s">
        <v>647</v>
      </c>
      <c r="C265" s="98">
        <v>806850314</v>
      </c>
      <c r="D265" s="98" t="s">
        <v>648</v>
      </c>
      <c r="E265" s="97">
        <v>17102786606</v>
      </c>
      <c r="F265" s="97" t="s">
        <v>27</v>
      </c>
      <c r="G265" s="138">
        <v>1000</v>
      </c>
      <c r="H265" s="138">
        <v>13545435217</v>
      </c>
      <c r="I265" s="97" t="s">
        <v>284</v>
      </c>
      <c r="J265" s="141" t="s">
        <v>285</v>
      </c>
      <c r="K265" s="125" t="s">
        <v>286</v>
      </c>
      <c r="L265" s="137" t="s">
        <v>647</v>
      </c>
      <c r="M265" s="114"/>
      <c r="N265" s="114"/>
      <c r="O265" s="161"/>
      <c r="P265" s="161"/>
      <c r="Q265" s="161"/>
      <c r="R265" s="148">
        <v>9034.79</v>
      </c>
      <c r="S265" s="161"/>
      <c r="T265" s="114"/>
      <c r="U265" s="114"/>
      <c r="V265" s="148">
        <v>9034.79</v>
      </c>
      <c r="W265" s="114"/>
      <c r="X265" s="150"/>
      <c r="Y265" s="125"/>
      <c r="Z265" s="125" t="s">
        <v>31</v>
      </c>
      <c r="AA265" s="126">
        <v>43901</v>
      </c>
      <c r="AB265" s="8" t="s">
        <v>628</v>
      </c>
    </row>
    <row r="266" s="1" customFormat="1" ht="19.9" customHeight="1" spans="2:28">
      <c r="B266" s="137" t="s">
        <v>649</v>
      </c>
      <c r="C266" s="98">
        <v>736359655</v>
      </c>
      <c r="D266" s="98" t="s">
        <v>650</v>
      </c>
      <c r="E266" s="97">
        <v>17102786608</v>
      </c>
      <c r="F266" s="97" t="s">
        <v>27</v>
      </c>
      <c r="G266" s="138">
        <v>1000</v>
      </c>
      <c r="H266" s="138">
        <v>13545435217</v>
      </c>
      <c r="I266" s="97" t="s">
        <v>284</v>
      </c>
      <c r="J266" s="141" t="s">
        <v>285</v>
      </c>
      <c r="K266" s="125" t="s">
        <v>286</v>
      </c>
      <c r="L266" s="137" t="s">
        <v>649</v>
      </c>
      <c r="M266" s="114"/>
      <c r="N266" s="114"/>
      <c r="O266" s="161"/>
      <c r="P266" s="161"/>
      <c r="Q266" s="161"/>
      <c r="R266" s="148">
        <v>5101.75</v>
      </c>
      <c r="S266" s="161"/>
      <c r="T266" s="114"/>
      <c r="U266" s="114"/>
      <c r="V266" s="148">
        <v>5101.75</v>
      </c>
      <c r="W266" s="114"/>
      <c r="X266" s="115"/>
      <c r="Y266" s="125"/>
      <c r="Z266" s="125" t="s">
        <v>31</v>
      </c>
      <c r="AA266" s="126">
        <v>43901</v>
      </c>
      <c r="AB266" s="8" t="s">
        <v>628</v>
      </c>
    </row>
    <row r="267" s="1" customFormat="1" ht="19.9" customHeight="1" spans="2:28">
      <c r="B267" s="137" t="s">
        <v>651</v>
      </c>
      <c r="C267" s="97">
        <v>717255374</v>
      </c>
      <c r="D267" s="97" t="s">
        <v>652</v>
      </c>
      <c r="E267" s="97">
        <v>17102786609</v>
      </c>
      <c r="F267" s="97" t="s">
        <v>27</v>
      </c>
      <c r="G267" s="138">
        <v>1000</v>
      </c>
      <c r="H267" s="138">
        <v>13545435217</v>
      </c>
      <c r="I267" s="97" t="s">
        <v>284</v>
      </c>
      <c r="J267" s="141" t="s">
        <v>285</v>
      </c>
      <c r="K267" s="125" t="s">
        <v>286</v>
      </c>
      <c r="L267" s="137" t="s">
        <v>651</v>
      </c>
      <c r="M267" s="114"/>
      <c r="N267" s="114"/>
      <c r="O267" s="161"/>
      <c r="P267" s="161"/>
      <c r="Q267" s="161"/>
      <c r="R267" s="148">
        <v>5064.06</v>
      </c>
      <c r="S267" s="161"/>
      <c r="T267" s="114"/>
      <c r="U267" s="114"/>
      <c r="V267" s="148">
        <v>5064.06</v>
      </c>
      <c r="W267" s="114"/>
      <c r="X267" s="152"/>
      <c r="Y267" s="125"/>
      <c r="Z267" s="125" t="s">
        <v>31</v>
      </c>
      <c r="AA267" s="126">
        <v>43901</v>
      </c>
      <c r="AB267" s="8" t="s">
        <v>628</v>
      </c>
    </row>
    <row r="268" ht="18" customHeight="1" spans="2:28">
      <c r="B268" s="137" t="s">
        <v>653</v>
      </c>
      <c r="C268" s="97">
        <v>319126467</v>
      </c>
      <c r="D268" s="97" t="s">
        <v>654</v>
      </c>
      <c r="E268" s="97">
        <v>16741725569</v>
      </c>
      <c r="F268" s="97" t="s">
        <v>27</v>
      </c>
      <c r="G268" s="138">
        <v>1000</v>
      </c>
      <c r="H268" s="138">
        <v>15771132386</v>
      </c>
      <c r="I268" s="97" t="s">
        <v>584</v>
      </c>
      <c r="J268" s="140" t="s">
        <v>103</v>
      </c>
      <c r="K268" s="98" t="s">
        <v>585</v>
      </c>
      <c r="L268" s="137" t="s">
        <v>653</v>
      </c>
      <c r="M268" s="114"/>
      <c r="N268" s="114"/>
      <c r="O268" s="113"/>
      <c r="P268" s="113"/>
      <c r="Q268" s="113"/>
      <c r="R268" s="148">
        <v>4960.37</v>
      </c>
      <c r="S268" s="113"/>
      <c r="T268" s="114"/>
      <c r="U268" s="149"/>
      <c r="V268" s="148">
        <v>4960.37</v>
      </c>
      <c r="W268" s="114"/>
      <c r="X268" s="115"/>
      <c r="Y268" s="125"/>
      <c r="Z268" s="125" t="s">
        <v>31</v>
      </c>
      <c r="AA268" s="126">
        <v>43901</v>
      </c>
      <c r="AB268" s="8" t="s">
        <v>655</v>
      </c>
    </row>
    <row r="269" ht="18" customHeight="1" spans="2:28">
      <c r="B269" s="137" t="s">
        <v>656</v>
      </c>
      <c r="C269" s="97">
        <v>449206597</v>
      </c>
      <c r="D269" s="97" t="s">
        <v>657</v>
      </c>
      <c r="E269" s="97">
        <v>16741725543</v>
      </c>
      <c r="F269" s="97" t="s">
        <v>27</v>
      </c>
      <c r="G269" s="138">
        <v>1000</v>
      </c>
      <c r="H269" s="138">
        <v>15771132386</v>
      </c>
      <c r="I269" s="97" t="s">
        <v>584</v>
      </c>
      <c r="J269" s="140" t="s">
        <v>103</v>
      </c>
      <c r="K269" s="98" t="s">
        <v>585</v>
      </c>
      <c r="L269" s="137" t="s">
        <v>656</v>
      </c>
      <c r="M269" s="114"/>
      <c r="N269" s="114"/>
      <c r="O269" s="113"/>
      <c r="P269" s="113"/>
      <c r="Q269" s="113"/>
      <c r="R269" s="148">
        <v>5064.63</v>
      </c>
      <c r="S269" s="113"/>
      <c r="T269" s="114"/>
      <c r="U269" s="149"/>
      <c r="V269" s="148">
        <v>5064.63</v>
      </c>
      <c r="W269" s="114"/>
      <c r="X269" s="115"/>
      <c r="Y269" s="125"/>
      <c r="Z269" s="125" t="s">
        <v>31</v>
      </c>
      <c r="AA269" s="126">
        <v>43901</v>
      </c>
      <c r="AB269" s="8" t="s">
        <v>655</v>
      </c>
    </row>
    <row r="270" s="1" customFormat="1" ht="18" customHeight="1" spans="2:28">
      <c r="B270" s="157" t="s">
        <v>146</v>
      </c>
      <c r="C270" s="158">
        <v>806718576</v>
      </c>
      <c r="D270" s="158" t="s">
        <v>147</v>
      </c>
      <c r="E270" s="158">
        <v>13069644945</v>
      </c>
      <c r="F270" s="158" t="s">
        <v>107</v>
      </c>
      <c r="G270" s="97">
        <v>1000</v>
      </c>
      <c r="H270" s="158">
        <v>18016045481</v>
      </c>
      <c r="I270" s="158" t="s">
        <v>108</v>
      </c>
      <c r="J270" s="162" t="s">
        <v>109</v>
      </c>
      <c r="K270" s="158" t="s">
        <v>131</v>
      </c>
      <c r="L270" s="137" t="s">
        <v>146</v>
      </c>
      <c r="M270" s="101"/>
      <c r="N270" s="101"/>
      <c r="O270" s="103"/>
      <c r="P270" s="103"/>
      <c r="Q270" s="103"/>
      <c r="R270" s="114">
        <v>10022.91</v>
      </c>
      <c r="S270" s="148"/>
      <c r="T270" s="114"/>
      <c r="U270" s="114"/>
      <c r="V270" s="114">
        <v>10022.91</v>
      </c>
      <c r="W270" s="114"/>
      <c r="X270" s="150"/>
      <c r="Y270" s="125"/>
      <c r="Z270" s="125"/>
      <c r="AA270" s="126"/>
      <c r="AB270" s="82" t="s">
        <v>1690</v>
      </c>
    </row>
    <row r="271" s="1" customFormat="1" ht="18" customHeight="1" spans="2:28">
      <c r="B271" s="157" t="s">
        <v>148</v>
      </c>
      <c r="C271" s="158">
        <v>344875496</v>
      </c>
      <c r="D271" s="158" t="s">
        <v>149</v>
      </c>
      <c r="E271" s="158">
        <v>13069646406</v>
      </c>
      <c r="F271" s="158" t="s">
        <v>107</v>
      </c>
      <c r="G271" s="97">
        <v>1000</v>
      </c>
      <c r="H271" s="158">
        <v>18016045481</v>
      </c>
      <c r="I271" s="158" t="s">
        <v>108</v>
      </c>
      <c r="J271" s="162" t="s">
        <v>109</v>
      </c>
      <c r="K271" s="158" t="s">
        <v>131</v>
      </c>
      <c r="L271" s="137" t="s">
        <v>148</v>
      </c>
      <c r="M271" s="101"/>
      <c r="N271" s="101"/>
      <c r="O271" s="103"/>
      <c r="P271" s="103"/>
      <c r="Q271" s="103"/>
      <c r="R271" s="114">
        <v>8938.4</v>
      </c>
      <c r="S271" s="148"/>
      <c r="T271" s="114"/>
      <c r="U271" s="114"/>
      <c r="V271" s="114">
        <v>8938.4</v>
      </c>
      <c r="W271" s="114"/>
      <c r="X271" s="150"/>
      <c r="Y271" s="125"/>
      <c r="Z271" s="125"/>
      <c r="AA271" s="126"/>
      <c r="AB271" s="82" t="s">
        <v>1690</v>
      </c>
    </row>
    <row r="272" s="1" customFormat="1" ht="18" customHeight="1" spans="2:28">
      <c r="B272" s="157" t="s">
        <v>155</v>
      </c>
      <c r="C272" s="158">
        <v>468066157</v>
      </c>
      <c r="D272" s="158" t="s">
        <v>156</v>
      </c>
      <c r="E272" s="158">
        <v>17129370569</v>
      </c>
      <c r="F272" s="158" t="s">
        <v>152</v>
      </c>
      <c r="G272" s="97">
        <v>1000</v>
      </c>
      <c r="H272" s="158">
        <v>17129370569</v>
      </c>
      <c r="I272" s="158" t="s">
        <v>153</v>
      </c>
      <c r="J272" s="163" t="s">
        <v>29</v>
      </c>
      <c r="K272" s="158" t="s">
        <v>154</v>
      </c>
      <c r="L272" s="157" t="s">
        <v>155</v>
      </c>
      <c r="M272" s="101"/>
      <c r="N272" s="101"/>
      <c r="O272" s="103"/>
      <c r="P272" s="103"/>
      <c r="Q272" s="103"/>
      <c r="R272" s="114">
        <v>17968.63</v>
      </c>
      <c r="S272" s="148"/>
      <c r="T272" s="114"/>
      <c r="U272" s="114"/>
      <c r="V272" s="114">
        <v>17968.63</v>
      </c>
      <c r="W272" s="114"/>
      <c r="X272" s="150"/>
      <c r="Y272" s="125"/>
      <c r="Z272" s="125" t="s">
        <v>31</v>
      </c>
      <c r="AA272" s="126">
        <v>43920</v>
      </c>
      <c r="AB272" s="82" t="s">
        <v>1690</v>
      </c>
    </row>
    <row r="273" s="1" customFormat="1" ht="18" customHeight="1" spans="2:28">
      <c r="B273" s="157" t="s">
        <v>161</v>
      </c>
      <c r="C273" s="158">
        <v>122040565</v>
      </c>
      <c r="D273" s="158" t="s">
        <v>162</v>
      </c>
      <c r="E273" s="158">
        <v>17179870409</v>
      </c>
      <c r="F273" s="158" t="s">
        <v>152</v>
      </c>
      <c r="G273" s="158">
        <v>2000</v>
      </c>
      <c r="H273" s="158">
        <v>17179870409</v>
      </c>
      <c r="I273" s="158" t="s">
        <v>153</v>
      </c>
      <c r="J273" s="163" t="s">
        <v>29</v>
      </c>
      <c r="K273" s="158" t="s">
        <v>163</v>
      </c>
      <c r="L273" s="157" t="s">
        <v>161</v>
      </c>
      <c r="M273" s="101"/>
      <c r="N273" s="101"/>
      <c r="O273" s="103"/>
      <c r="P273" s="103"/>
      <c r="Q273" s="103"/>
      <c r="R273" s="114">
        <v>9030.16</v>
      </c>
      <c r="S273" s="148"/>
      <c r="T273" s="114"/>
      <c r="U273" s="114"/>
      <c r="V273" s="114">
        <v>9030.16</v>
      </c>
      <c r="W273" s="114"/>
      <c r="X273" s="150"/>
      <c r="Y273" s="125"/>
      <c r="Z273" s="125"/>
      <c r="AA273" s="126"/>
      <c r="AB273" s="82" t="s">
        <v>1690</v>
      </c>
    </row>
    <row r="274" s="1" customFormat="1" ht="18" customHeight="1" spans="2:28">
      <c r="B274" s="157" t="s">
        <v>164</v>
      </c>
      <c r="C274" s="158">
        <v>542226994</v>
      </c>
      <c r="D274" s="158" t="s">
        <v>165</v>
      </c>
      <c r="E274" s="158">
        <v>17179870406</v>
      </c>
      <c r="F274" s="158" t="s">
        <v>152</v>
      </c>
      <c r="G274" s="158">
        <v>2000</v>
      </c>
      <c r="H274" s="158">
        <v>17179870406</v>
      </c>
      <c r="I274" s="158" t="s">
        <v>153</v>
      </c>
      <c r="J274" s="163" t="s">
        <v>29</v>
      </c>
      <c r="K274" s="158" t="s">
        <v>163</v>
      </c>
      <c r="L274" s="157" t="s">
        <v>164</v>
      </c>
      <c r="M274" s="101"/>
      <c r="N274" s="101"/>
      <c r="O274" s="103"/>
      <c r="P274" s="103"/>
      <c r="Q274" s="103"/>
      <c r="R274" s="114">
        <v>16486.29</v>
      </c>
      <c r="S274" s="148"/>
      <c r="T274" s="114"/>
      <c r="U274" s="114"/>
      <c r="V274" s="114">
        <v>16486.29</v>
      </c>
      <c r="W274" s="114"/>
      <c r="X274" s="150"/>
      <c r="Y274" s="125"/>
      <c r="Z274" s="125"/>
      <c r="AA274" s="126"/>
      <c r="AB274" s="82" t="s">
        <v>1690</v>
      </c>
    </row>
    <row r="275" s="1" customFormat="1" ht="18" customHeight="1" spans="2:28">
      <c r="B275" s="157" t="s">
        <v>166</v>
      </c>
      <c r="C275" s="158">
        <v>515388514</v>
      </c>
      <c r="D275" s="158" t="s">
        <v>167</v>
      </c>
      <c r="E275" s="158">
        <v>17179870004</v>
      </c>
      <c r="F275" s="158" t="s">
        <v>152</v>
      </c>
      <c r="G275" s="97">
        <v>1000</v>
      </c>
      <c r="H275" s="158" t="s">
        <v>168</v>
      </c>
      <c r="I275" s="158" t="s">
        <v>169</v>
      </c>
      <c r="J275" s="134" t="s">
        <v>170</v>
      </c>
      <c r="K275" s="158" t="s">
        <v>171</v>
      </c>
      <c r="L275" s="157" t="s">
        <v>166</v>
      </c>
      <c r="M275" s="101"/>
      <c r="N275" s="101"/>
      <c r="O275" s="103"/>
      <c r="P275" s="103"/>
      <c r="Q275" s="103"/>
      <c r="R275" s="114">
        <v>9032.26</v>
      </c>
      <c r="S275" s="148"/>
      <c r="T275" s="114"/>
      <c r="U275" s="114"/>
      <c r="V275" s="114">
        <v>9032.26</v>
      </c>
      <c r="W275" s="114"/>
      <c r="X275" s="150"/>
      <c r="Y275" s="125"/>
      <c r="Z275" s="125" t="s">
        <v>31</v>
      </c>
      <c r="AA275" s="126">
        <v>43920</v>
      </c>
      <c r="AB275" s="82" t="s">
        <v>1690</v>
      </c>
    </row>
    <row r="276" s="1" customFormat="1" ht="18" customHeight="1" spans="2:28">
      <c r="B276" s="157" t="s">
        <v>174</v>
      </c>
      <c r="C276" s="158">
        <v>240412193</v>
      </c>
      <c r="D276" s="158" t="s">
        <v>175</v>
      </c>
      <c r="E276" s="158">
        <v>17179870024</v>
      </c>
      <c r="F276" s="158" t="s">
        <v>152</v>
      </c>
      <c r="G276" s="97">
        <v>1000</v>
      </c>
      <c r="H276" s="158" t="s">
        <v>168</v>
      </c>
      <c r="I276" s="158" t="s">
        <v>169</v>
      </c>
      <c r="J276" s="134" t="s">
        <v>170</v>
      </c>
      <c r="K276" s="158" t="s">
        <v>171</v>
      </c>
      <c r="L276" s="157" t="s">
        <v>174</v>
      </c>
      <c r="M276" s="101"/>
      <c r="N276" s="101"/>
      <c r="O276" s="103"/>
      <c r="P276" s="103"/>
      <c r="Q276" s="103"/>
      <c r="R276" s="114">
        <v>19762.44</v>
      </c>
      <c r="S276" s="148"/>
      <c r="T276" s="114"/>
      <c r="U276" s="114"/>
      <c r="V276" s="114">
        <v>19762.44</v>
      </c>
      <c r="W276" s="114"/>
      <c r="X276" s="150"/>
      <c r="Y276" s="125"/>
      <c r="Z276" s="125" t="s">
        <v>31</v>
      </c>
      <c r="AA276" s="126">
        <v>43920</v>
      </c>
      <c r="AB276" s="82" t="s">
        <v>1690</v>
      </c>
    </row>
    <row r="277" s="1" customFormat="1" ht="18" customHeight="1" spans="2:28">
      <c r="B277" s="157" t="s">
        <v>176</v>
      </c>
      <c r="C277" s="158">
        <v>896713393</v>
      </c>
      <c r="D277" s="158" t="s">
        <v>177</v>
      </c>
      <c r="E277" s="158">
        <v>17179870034</v>
      </c>
      <c r="F277" s="158" t="s">
        <v>152</v>
      </c>
      <c r="G277" s="97">
        <v>1000</v>
      </c>
      <c r="H277" s="158" t="s">
        <v>168</v>
      </c>
      <c r="I277" s="158" t="s">
        <v>169</v>
      </c>
      <c r="J277" s="134" t="s">
        <v>170</v>
      </c>
      <c r="K277" s="158" t="s">
        <v>171</v>
      </c>
      <c r="L277" s="157" t="s">
        <v>176</v>
      </c>
      <c r="M277" s="101"/>
      <c r="N277" s="101"/>
      <c r="O277" s="103"/>
      <c r="P277" s="103"/>
      <c r="Q277" s="103"/>
      <c r="R277" s="114">
        <v>9526.47</v>
      </c>
      <c r="S277" s="148"/>
      <c r="T277" s="114"/>
      <c r="U277" s="114"/>
      <c r="V277" s="114">
        <v>9526.47</v>
      </c>
      <c r="W277" s="114"/>
      <c r="X277" s="150"/>
      <c r="Y277" s="125"/>
      <c r="Z277" s="125" t="s">
        <v>31</v>
      </c>
      <c r="AA277" s="126">
        <v>43920</v>
      </c>
      <c r="AB277" s="82" t="s">
        <v>1690</v>
      </c>
    </row>
    <row r="278" s="1" customFormat="1" ht="18" customHeight="1" spans="2:28">
      <c r="B278" s="157" t="s">
        <v>201</v>
      </c>
      <c r="C278" s="125">
        <v>199901538</v>
      </c>
      <c r="D278" s="125" t="s">
        <v>202</v>
      </c>
      <c r="E278" s="125">
        <v>17179870146</v>
      </c>
      <c r="F278" s="125" t="s">
        <v>152</v>
      </c>
      <c r="G278" s="97">
        <v>1000</v>
      </c>
      <c r="H278" s="125" t="s">
        <v>168</v>
      </c>
      <c r="I278" s="158" t="s">
        <v>169</v>
      </c>
      <c r="J278" s="134" t="s">
        <v>170</v>
      </c>
      <c r="K278" s="158" t="s">
        <v>192</v>
      </c>
      <c r="L278" s="137" t="s">
        <v>201</v>
      </c>
      <c r="M278" s="101"/>
      <c r="N278" s="101"/>
      <c r="O278" s="103"/>
      <c r="P278" s="103"/>
      <c r="Q278" s="103"/>
      <c r="R278" s="114">
        <v>9723.08</v>
      </c>
      <c r="S278" s="148"/>
      <c r="T278" s="114"/>
      <c r="U278" s="114"/>
      <c r="V278" s="114">
        <v>9723.08</v>
      </c>
      <c r="W278" s="114"/>
      <c r="X278" s="150"/>
      <c r="Y278" s="125"/>
      <c r="Z278" s="125" t="s">
        <v>31</v>
      </c>
      <c r="AA278" s="126">
        <v>43920</v>
      </c>
      <c r="AB278" s="82" t="s">
        <v>1690</v>
      </c>
    </row>
    <row r="279" s="1" customFormat="1" ht="18" customHeight="1" spans="2:28">
      <c r="B279" s="157" t="s">
        <v>207</v>
      </c>
      <c r="C279" s="125">
        <v>495639158</v>
      </c>
      <c r="D279" s="125" t="s">
        <v>208</v>
      </c>
      <c r="E279" s="125">
        <v>17179870140</v>
      </c>
      <c r="F279" s="125" t="s">
        <v>152</v>
      </c>
      <c r="G279" s="97">
        <v>1000</v>
      </c>
      <c r="H279" s="125" t="s">
        <v>168</v>
      </c>
      <c r="I279" s="158" t="s">
        <v>169</v>
      </c>
      <c r="J279" s="134" t="s">
        <v>170</v>
      </c>
      <c r="K279" s="158" t="s">
        <v>192</v>
      </c>
      <c r="L279" s="137" t="s">
        <v>207</v>
      </c>
      <c r="M279" s="101"/>
      <c r="N279" s="101"/>
      <c r="O279" s="103"/>
      <c r="P279" s="103"/>
      <c r="Q279" s="103"/>
      <c r="R279" s="114">
        <v>9040</v>
      </c>
      <c r="S279" s="148"/>
      <c r="T279" s="114"/>
      <c r="U279" s="114"/>
      <c r="V279" s="114">
        <v>9040</v>
      </c>
      <c r="W279" s="114"/>
      <c r="X279" s="150"/>
      <c r="Y279" s="125"/>
      <c r="Z279" s="125" t="s">
        <v>31</v>
      </c>
      <c r="AA279" s="126">
        <v>43920</v>
      </c>
      <c r="AB279" s="82" t="s">
        <v>1690</v>
      </c>
    </row>
    <row r="280" ht="18" customHeight="1" spans="2:27">
      <c r="B280" s="157" t="s">
        <v>115</v>
      </c>
      <c r="C280" s="158">
        <v>192689059</v>
      </c>
      <c r="D280" s="158" t="s">
        <v>116</v>
      </c>
      <c r="E280" s="158">
        <v>13069608949</v>
      </c>
      <c r="F280" s="158" t="s">
        <v>107</v>
      </c>
      <c r="G280" s="97">
        <v>1000</v>
      </c>
      <c r="H280" s="158">
        <v>18016045481</v>
      </c>
      <c r="I280" s="158" t="s">
        <v>108</v>
      </c>
      <c r="J280" s="162" t="s">
        <v>109</v>
      </c>
      <c r="K280" s="158" t="s">
        <v>110</v>
      </c>
      <c r="L280" s="157" t="s">
        <v>115</v>
      </c>
      <c r="M280" s="101"/>
      <c r="N280" s="101"/>
      <c r="O280" s="103"/>
      <c r="P280" s="103"/>
      <c r="Q280" s="103"/>
      <c r="R280" s="114">
        <v>8931.85</v>
      </c>
      <c r="S280" s="148"/>
      <c r="T280" s="114"/>
      <c r="U280" s="114"/>
      <c r="V280" s="114">
        <v>8931.85</v>
      </c>
      <c r="W280" s="114"/>
      <c r="X280" s="150"/>
      <c r="Y280" s="125"/>
      <c r="Z280" s="125"/>
      <c r="AA280" s="126"/>
    </row>
    <row r="281" ht="18" customHeight="1" spans="2:28">
      <c r="B281" s="96" t="s">
        <v>105</v>
      </c>
      <c r="C281" s="97">
        <v>971020275</v>
      </c>
      <c r="D281" s="97" t="s">
        <v>106</v>
      </c>
      <c r="E281" s="97">
        <v>13069606492</v>
      </c>
      <c r="F281" s="97" t="s">
        <v>107</v>
      </c>
      <c r="G281" s="97">
        <v>1000</v>
      </c>
      <c r="H281" s="97">
        <v>18016045481</v>
      </c>
      <c r="I281" s="97" t="s">
        <v>108</v>
      </c>
      <c r="J281" s="100" t="s">
        <v>109</v>
      </c>
      <c r="K281" s="98" t="s">
        <v>110</v>
      </c>
      <c r="L281" s="96" t="s">
        <v>105</v>
      </c>
      <c r="M281" s="101">
        <v>5067.93</v>
      </c>
      <c r="N281" s="101">
        <v>0</v>
      </c>
      <c r="O281" s="101"/>
      <c r="P281" s="101"/>
      <c r="Q281" s="101"/>
      <c r="R281" s="103">
        <v>5067.93</v>
      </c>
      <c r="S281" s="113"/>
      <c r="T281" s="114"/>
      <c r="U281" s="114"/>
      <c r="V281" s="103">
        <v>5067.93</v>
      </c>
      <c r="W281" s="114">
        <v>0</v>
      </c>
      <c r="X281" s="115">
        <v>0.5</v>
      </c>
      <c r="Y281" s="125" t="s">
        <v>1893</v>
      </c>
      <c r="Z281" s="125"/>
      <c r="AA281" s="126"/>
      <c r="AB281" s="127" t="s">
        <v>1846</v>
      </c>
    </row>
    <row r="282" ht="18" customHeight="1" spans="2:28">
      <c r="B282" s="96" t="s">
        <v>117</v>
      </c>
      <c r="C282" s="97">
        <v>560198779</v>
      </c>
      <c r="D282" s="97" t="s">
        <v>118</v>
      </c>
      <c r="E282" s="97">
        <v>13069610347</v>
      </c>
      <c r="F282" s="97" t="s">
        <v>107</v>
      </c>
      <c r="G282" s="97">
        <v>1000</v>
      </c>
      <c r="H282" s="97">
        <v>18016045481</v>
      </c>
      <c r="I282" s="97" t="s">
        <v>108</v>
      </c>
      <c r="J282" s="100" t="s">
        <v>109</v>
      </c>
      <c r="K282" s="98" t="s">
        <v>110</v>
      </c>
      <c r="L282" s="96" t="s">
        <v>117</v>
      </c>
      <c r="M282" s="101">
        <v>5066.86</v>
      </c>
      <c r="N282" s="101">
        <v>0</v>
      </c>
      <c r="O282" s="101"/>
      <c r="P282" s="101"/>
      <c r="Q282" s="101"/>
      <c r="R282" s="103">
        <v>5066.86</v>
      </c>
      <c r="S282" s="113"/>
      <c r="T282" s="114"/>
      <c r="U282" s="114"/>
      <c r="V282" s="103">
        <v>5066.86</v>
      </c>
      <c r="W282" s="114">
        <v>0</v>
      </c>
      <c r="X282" s="115">
        <v>0.5</v>
      </c>
      <c r="Y282" s="125" t="s">
        <v>1893</v>
      </c>
      <c r="Z282" s="125"/>
      <c r="AA282" s="126"/>
      <c r="AB282" s="127" t="s">
        <v>1846</v>
      </c>
    </row>
    <row r="283" ht="18" customHeight="1" spans="2:28">
      <c r="B283" s="96" t="s">
        <v>129</v>
      </c>
      <c r="C283" s="97">
        <v>224203793</v>
      </c>
      <c r="D283" s="97" t="s">
        <v>130</v>
      </c>
      <c r="E283" s="97">
        <v>13069619457</v>
      </c>
      <c r="F283" s="97" t="s">
        <v>107</v>
      </c>
      <c r="G283" s="97">
        <v>1000</v>
      </c>
      <c r="H283" s="97">
        <v>18016045481</v>
      </c>
      <c r="I283" s="97" t="s">
        <v>108</v>
      </c>
      <c r="J283" s="100" t="s">
        <v>109</v>
      </c>
      <c r="K283" s="98" t="s">
        <v>131</v>
      </c>
      <c r="L283" s="96" t="s">
        <v>129</v>
      </c>
      <c r="M283" s="101">
        <v>4767.74</v>
      </c>
      <c r="N283" s="101">
        <v>0</v>
      </c>
      <c r="O283" s="101"/>
      <c r="P283" s="101"/>
      <c r="Q283" s="101"/>
      <c r="R283" s="103">
        <v>4767.74</v>
      </c>
      <c r="S283" s="113"/>
      <c r="T283" s="114"/>
      <c r="U283" s="114"/>
      <c r="V283" s="103">
        <v>4767.74</v>
      </c>
      <c r="W283" s="114">
        <v>0</v>
      </c>
      <c r="X283" s="115">
        <v>0.5</v>
      </c>
      <c r="Y283" s="125" t="s">
        <v>1893</v>
      </c>
      <c r="Z283" s="125"/>
      <c r="AA283" s="126"/>
      <c r="AB283" s="127" t="s">
        <v>1846</v>
      </c>
    </row>
    <row r="284" ht="18" customHeight="1" spans="2:28">
      <c r="B284" s="96" t="s">
        <v>150</v>
      </c>
      <c r="C284" s="97">
        <v>790831156</v>
      </c>
      <c r="D284" s="97" t="s">
        <v>151</v>
      </c>
      <c r="E284" s="97">
        <v>17129371019</v>
      </c>
      <c r="F284" s="97" t="s">
        <v>152</v>
      </c>
      <c r="G284" s="97">
        <v>1000</v>
      </c>
      <c r="H284" s="97">
        <v>17129371019</v>
      </c>
      <c r="I284" s="97" t="s">
        <v>153</v>
      </c>
      <c r="J284" s="100" t="s">
        <v>29</v>
      </c>
      <c r="K284" s="98" t="s">
        <v>154</v>
      </c>
      <c r="L284" s="96" t="s">
        <v>150</v>
      </c>
      <c r="M284" s="101">
        <v>5066.22</v>
      </c>
      <c r="N284" s="101">
        <v>0</v>
      </c>
      <c r="O284" s="101"/>
      <c r="P284" s="101"/>
      <c r="Q284" s="101"/>
      <c r="R284" s="103">
        <v>5066.22</v>
      </c>
      <c r="S284" s="113"/>
      <c r="T284" s="114"/>
      <c r="U284" s="114"/>
      <c r="V284" s="103">
        <v>5066.22</v>
      </c>
      <c r="W284" s="114">
        <v>0</v>
      </c>
      <c r="X284" s="115">
        <v>0.5</v>
      </c>
      <c r="Y284" s="125" t="s">
        <v>1893</v>
      </c>
      <c r="Z284" s="125" t="s">
        <v>31</v>
      </c>
      <c r="AA284" s="126">
        <v>43920</v>
      </c>
      <c r="AB284" s="127" t="s">
        <v>1846</v>
      </c>
    </row>
    <row r="285" ht="18" customHeight="1" spans="2:28">
      <c r="B285" s="96" t="s">
        <v>184</v>
      </c>
      <c r="C285" s="97">
        <v>659949822</v>
      </c>
      <c r="D285" s="97" t="s">
        <v>185</v>
      </c>
      <c r="E285" s="97">
        <v>17179870043</v>
      </c>
      <c r="F285" s="97" t="s">
        <v>152</v>
      </c>
      <c r="G285" s="97">
        <v>1000</v>
      </c>
      <c r="H285" s="97" t="s">
        <v>168</v>
      </c>
      <c r="I285" s="97" t="s">
        <v>169</v>
      </c>
      <c r="J285" s="100" t="s">
        <v>170</v>
      </c>
      <c r="K285" s="98" t="s">
        <v>171</v>
      </c>
      <c r="L285" s="96" t="s">
        <v>184</v>
      </c>
      <c r="M285" s="101">
        <v>4767.09</v>
      </c>
      <c r="N285" s="101">
        <v>0</v>
      </c>
      <c r="O285" s="101"/>
      <c r="P285" s="101"/>
      <c r="Q285" s="101"/>
      <c r="R285" s="103">
        <v>4767.09</v>
      </c>
      <c r="S285" s="113"/>
      <c r="T285" s="114"/>
      <c r="U285" s="114"/>
      <c r="V285" s="103">
        <v>4767.09</v>
      </c>
      <c r="W285" s="114">
        <v>0</v>
      </c>
      <c r="X285" s="115">
        <v>0.5</v>
      </c>
      <c r="Y285" s="125" t="s">
        <v>1893</v>
      </c>
      <c r="Z285" s="125" t="s">
        <v>31</v>
      </c>
      <c r="AA285" s="126">
        <v>43920</v>
      </c>
      <c r="AB285" s="127" t="s">
        <v>1846</v>
      </c>
    </row>
    <row r="286" ht="18" customHeight="1" spans="2:28">
      <c r="B286" s="96" t="s">
        <v>190</v>
      </c>
      <c r="C286" s="97">
        <v>631218904</v>
      </c>
      <c r="D286" s="97" t="s">
        <v>191</v>
      </c>
      <c r="E286" s="97">
        <v>17179870046</v>
      </c>
      <c r="F286" s="97" t="s">
        <v>152</v>
      </c>
      <c r="G286" s="97">
        <v>1000</v>
      </c>
      <c r="H286" s="97" t="s">
        <v>168</v>
      </c>
      <c r="I286" s="97" t="s">
        <v>169</v>
      </c>
      <c r="J286" s="100" t="s">
        <v>170</v>
      </c>
      <c r="K286" s="98" t="s">
        <v>192</v>
      </c>
      <c r="L286" s="96" t="s">
        <v>190</v>
      </c>
      <c r="M286" s="101">
        <v>4664.56</v>
      </c>
      <c r="N286" s="101">
        <v>0</v>
      </c>
      <c r="O286" s="101"/>
      <c r="P286" s="101"/>
      <c r="Q286" s="101"/>
      <c r="R286" s="103">
        <v>4664.56</v>
      </c>
      <c r="S286" s="113"/>
      <c r="T286" s="114"/>
      <c r="U286" s="114"/>
      <c r="V286" s="103">
        <v>4664.56</v>
      </c>
      <c r="W286" s="114">
        <v>0</v>
      </c>
      <c r="X286" s="115">
        <v>0.5</v>
      </c>
      <c r="Y286" s="125" t="s">
        <v>1893</v>
      </c>
      <c r="Z286" s="125" t="s">
        <v>31</v>
      </c>
      <c r="AA286" s="126">
        <v>43920</v>
      </c>
      <c r="AB286" s="127" t="s">
        <v>1846</v>
      </c>
    </row>
    <row r="287" ht="18" customHeight="1" spans="2:28">
      <c r="B287" s="96" t="s">
        <v>193</v>
      </c>
      <c r="C287" s="97">
        <v>557710227</v>
      </c>
      <c r="D287" s="97" t="s">
        <v>194</v>
      </c>
      <c r="E287" s="97">
        <v>17179870047</v>
      </c>
      <c r="F287" s="97" t="s">
        <v>152</v>
      </c>
      <c r="G287" s="97">
        <v>1000</v>
      </c>
      <c r="H287" s="97" t="s">
        <v>168</v>
      </c>
      <c r="I287" s="97" t="s">
        <v>169</v>
      </c>
      <c r="J287" s="100" t="s">
        <v>170</v>
      </c>
      <c r="K287" s="98" t="s">
        <v>192</v>
      </c>
      <c r="L287" s="96" t="s">
        <v>193</v>
      </c>
      <c r="M287" s="101">
        <v>4868.45</v>
      </c>
      <c r="N287" s="101">
        <v>0</v>
      </c>
      <c r="O287" s="101"/>
      <c r="P287" s="101"/>
      <c r="Q287" s="101"/>
      <c r="R287" s="103">
        <v>4868.45</v>
      </c>
      <c r="S287" s="113"/>
      <c r="T287" s="114"/>
      <c r="U287" s="114"/>
      <c r="V287" s="103">
        <v>4868.45</v>
      </c>
      <c r="W287" s="114">
        <v>0</v>
      </c>
      <c r="X287" s="115">
        <v>0.5</v>
      </c>
      <c r="Y287" s="125" t="s">
        <v>1893</v>
      </c>
      <c r="Z287" s="125" t="s">
        <v>31</v>
      </c>
      <c r="AA287" s="126">
        <v>43920</v>
      </c>
      <c r="AB287" s="127" t="s">
        <v>1846</v>
      </c>
    </row>
    <row r="288" ht="18" customHeight="1" spans="2:28">
      <c r="B288" s="96" t="s">
        <v>199</v>
      </c>
      <c r="C288" s="97">
        <v>155151523</v>
      </c>
      <c r="D288" s="97" t="s">
        <v>200</v>
      </c>
      <c r="E288" s="97">
        <v>17179870440</v>
      </c>
      <c r="F288" s="97" t="s">
        <v>152</v>
      </c>
      <c r="G288" s="97">
        <v>1000</v>
      </c>
      <c r="H288" s="97" t="s">
        <v>168</v>
      </c>
      <c r="I288" s="97" t="s">
        <v>169</v>
      </c>
      <c r="J288" s="100" t="s">
        <v>170</v>
      </c>
      <c r="K288" s="98" t="s">
        <v>192</v>
      </c>
      <c r="L288" s="96" t="s">
        <v>199</v>
      </c>
      <c r="M288" s="101">
        <v>5066.85</v>
      </c>
      <c r="N288" s="101">
        <v>0</v>
      </c>
      <c r="O288" s="101"/>
      <c r="P288" s="101"/>
      <c r="Q288" s="101"/>
      <c r="R288" s="103">
        <v>5066.85</v>
      </c>
      <c r="S288" s="113"/>
      <c r="T288" s="114"/>
      <c r="U288" s="114"/>
      <c r="V288" s="103">
        <v>5066.85</v>
      </c>
      <c r="W288" s="114">
        <v>0</v>
      </c>
      <c r="X288" s="115">
        <v>0.5</v>
      </c>
      <c r="Y288" s="125" t="s">
        <v>1893</v>
      </c>
      <c r="Z288" s="125" t="s">
        <v>31</v>
      </c>
      <c r="AA288" s="126">
        <v>43920</v>
      </c>
      <c r="AB288" s="127" t="s">
        <v>1846</v>
      </c>
    </row>
    <row r="289" ht="18" customHeight="1" spans="2:28">
      <c r="B289" s="96" t="s">
        <v>1692</v>
      </c>
      <c r="C289" s="97">
        <v>831535765</v>
      </c>
      <c r="D289" s="97" t="s">
        <v>1693</v>
      </c>
      <c r="E289" s="97">
        <v>17179870149</v>
      </c>
      <c r="F289" s="97" t="s">
        <v>152</v>
      </c>
      <c r="G289" s="97">
        <v>1000</v>
      </c>
      <c r="H289" s="97" t="s">
        <v>1694</v>
      </c>
      <c r="I289" s="97" t="s">
        <v>1695</v>
      </c>
      <c r="J289" s="100" t="s">
        <v>103</v>
      </c>
      <c r="K289" s="98" t="s">
        <v>1696</v>
      </c>
      <c r="L289" s="96" t="s">
        <v>1692</v>
      </c>
      <c r="M289" s="101">
        <v>5065.19</v>
      </c>
      <c r="N289" s="101">
        <v>0</v>
      </c>
      <c r="O289" s="101"/>
      <c r="P289" s="101"/>
      <c r="Q289" s="101"/>
      <c r="R289" s="103">
        <v>5065.19</v>
      </c>
      <c r="S289" s="113"/>
      <c r="T289" s="114"/>
      <c r="U289" s="114"/>
      <c r="V289" s="103">
        <v>5065.19</v>
      </c>
      <c r="W289" s="114">
        <v>0</v>
      </c>
      <c r="X289" s="115">
        <v>0.5</v>
      </c>
      <c r="Y289" s="125" t="s">
        <v>1893</v>
      </c>
      <c r="Z289" s="125" t="s">
        <v>31</v>
      </c>
      <c r="AA289" s="126">
        <v>43920</v>
      </c>
      <c r="AB289" s="127" t="s">
        <v>1846</v>
      </c>
    </row>
    <row r="290" ht="18" customHeight="1" spans="2:28">
      <c r="B290" s="96" t="s">
        <v>1705</v>
      </c>
      <c r="C290" s="97">
        <v>444477783</v>
      </c>
      <c r="D290" s="97" t="s">
        <v>1706</v>
      </c>
      <c r="E290" s="97">
        <v>17179870421</v>
      </c>
      <c r="F290" s="97" t="s">
        <v>152</v>
      </c>
      <c r="G290" s="97">
        <v>1000</v>
      </c>
      <c r="H290" s="97" t="s">
        <v>1694</v>
      </c>
      <c r="I290" s="97" t="s">
        <v>1695</v>
      </c>
      <c r="J290" s="100" t="s">
        <v>103</v>
      </c>
      <c r="K290" s="98" t="s">
        <v>1696</v>
      </c>
      <c r="L290" s="96" t="s">
        <v>1705</v>
      </c>
      <c r="M290" s="101">
        <v>4765.58</v>
      </c>
      <c r="N290" s="101">
        <v>0</v>
      </c>
      <c r="O290" s="101"/>
      <c r="P290" s="101"/>
      <c r="Q290" s="101"/>
      <c r="R290" s="103">
        <v>4765.58</v>
      </c>
      <c r="S290" s="113"/>
      <c r="T290" s="114"/>
      <c r="U290" s="114"/>
      <c r="V290" s="103">
        <v>4765.58</v>
      </c>
      <c r="W290" s="114">
        <v>0</v>
      </c>
      <c r="X290" s="115">
        <v>0.5</v>
      </c>
      <c r="Y290" s="125" t="s">
        <v>1893</v>
      </c>
      <c r="Z290" s="125" t="s">
        <v>31</v>
      </c>
      <c r="AA290" s="126">
        <v>43920</v>
      </c>
      <c r="AB290" s="127" t="s">
        <v>1846</v>
      </c>
    </row>
    <row r="291" ht="18" customHeight="1" spans="2:28">
      <c r="B291" s="96" t="s">
        <v>1711</v>
      </c>
      <c r="C291" s="97">
        <v>533252814</v>
      </c>
      <c r="D291" s="97" t="s">
        <v>1712</v>
      </c>
      <c r="E291" s="97">
        <v>17179870141</v>
      </c>
      <c r="F291" s="97" t="s">
        <v>152</v>
      </c>
      <c r="G291" s="97">
        <v>1000</v>
      </c>
      <c r="H291" s="97" t="s">
        <v>1694</v>
      </c>
      <c r="I291" s="97" t="s">
        <v>1695</v>
      </c>
      <c r="J291" s="100" t="s">
        <v>103</v>
      </c>
      <c r="K291" s="98" t="s">
        <v>1696</v>
      </c>
      <c r="L291" s="96" t="s">
        <v>1711</v>
      </c>
      <c r="M291" s="101">
        <v>4765.43</v>
      </c>
      <c r="N291" s="101">
        <v>0</v>
      </c>
      <c r="O291" s="101"/>
      <c r="P291" s="101"/>
      <c r="Q291" s="101"/>
      <c r="R291" s="103">
        <v>4765.43</v>
      </c>
      <c r="S291" s="113"/>
      <c r="T291" s="114"/>
      <c r="U291" s="114"/>
      <c r="V291" s="103">
        <v>4765.43</v>
      </c>
      <c r="W291" s="114">
        <v>0</v>
      </c>
      <c r="X291" s="115">
        <v>0.5</v>
      </c>
      <c r="Y291" s="125" t="s">
        <v>1893</v>
      </c>
      <c r="Z291" s="125" t="s">
        <v>31</v>
      </c>
      <c r="AA291" s="126">
        <v>43920</v>
      </c>
      <c r="AB291" s="127" t="s">
        <v>1846</v>
      </c>
    </row>
    <row r="292" ht="18" customHeight="1" spans="2:28">
      <c r="B292" s="96" t="s">
        <v>1720</v>
      </c>
      <c r="C292" s="97">
        <v>952333717</v>
      </c>
      <c r="D292" s="97" t="s">
        <v>1721</v>
      </c>
      <c r="E292" s="97">
        <v>17179870354</v>
      </c>
      <c r="F292" s="97" t="s">
        <v>152</v>
      </c>
      <c r="G292" s="97">
        <v>1000</v>
      </c>
      <c r="H292" s="97" t="s">
        <v>1694</v>
      </c>
      <c r="I292" s="97" t="s">
        <v>1695</v>
      </c>
      <c r="J292" s="100" t="s">
        <v>103</v>
      </c>
      <c r="K292" s="98" t="s">
        <v>1719</v>
      </c>
      <c r="L292" s="96" t="s">
        <v>1720</v>
      </c>
      <c r="M292" s="101">
        <v>4765.82</v>
      </c>
      <c r="N292" s="101">
        <v>0</v>
      </c>
      <c r="O292" s="101"/>
      <c r="P292" s="101"/>
      <c r="Q292" s="101"/>
      <c r="R292" s="103">
        <v>4765.82</v>
      </c>
      <c r="S292" s="113"/>
      <c r="T292" s="114"/>
      <c r="U292" s="114"/>
      <c r="V292" s="103">
        <v>4765.82</v>
      </c>
      <c r="W292" s="114">
        <v>0</v>
      </c>
      <c r="X292" s="115">
        <v>0.5</v>
      </c>
      <c r="Y292" s="125" t="s">
        <v>1893</v>
      </c>
      <c r="Z292" s="125" t="s">
        <v>31</v>
      </c>
      <c r="AA292" s="126">
        <v>43920</v>
      </c>
      <c r="AB292" s="127" t="s">
        <v>1846</v>
      </c>
    </row>
    <row r="293" ht="18" customHeight="1" spans="2:28">
      <c r="B293" s="96" t="s">
        <v>1732</v>
      </c>
      <c r="C293" s="97">
        <v>539369577</v>
      </c>
      <c r="D293" s="97" t="s">
        <v>1733</v>
      </c>
      <c r="E293" s="97">
        <v>17179870144</v>
      </c>
      <c r="F293" s="97" t="s">
        <v>152</v>
      </c>
      <c r="G293" s="97">
        <v>1000</v>
      </c>
      <c r="H293" s="97" t="s">
        <v>1694</v>
      </c>
      <c r="I293" s="97" t="s">
        <v>1695</v>
      </c>
      <c r="J293" s="100" t="s">
        <v>103</v>
      </c>
      <c r="K293" s="98" t="s">
        <v>1719</v>
      </c>
      <c r="L293" s="96" t="s">
        <v>1732</v>
      </c>
      <c r="M293" s="101">
        <v>5069.71</v>
      </c>
      <c r="N293" s="101">
        <v>0</v>
      </c>
      <c r="O293" s="101"/>
      <c r="P293" s="101"/>
      <c r="Q293" s="101"/>
      <c r="R293" s="103">
        <v>5069.71</v>
      </c>
      <c r="S293" s="113"/>
      <c r="T293" s="114"/>
      <c r="U293" s="114"/>
      <c r="V293" s="103">
        <v>5069.71</v>
      </c>
      <c r="W293" s="114">
        <v>0</v>
      </c>
      <c r="X293" s="115">
        <v>0.5</v>
      </c>
      <c r="Y293" s="125" t="s">
        <v>1893</v>
      </c>
      <c r="Z293" s="125" t="s">
        <v>31</v>
      </c>
      <c r="AA293" s="126">
        <v>43920</v>
      </c>
      <c r="AB293" s="127" t="s">
        <v>1846</v>
      </c>
    </row>
    <row r="294" ht="18" customHeight="1" spans="2:28">
      <c r="B294" s="96" t="s">
        <v>1734</v>
      </c>
      <c r="C294" s="97">
        <v>961065477</v>
      </c>
      <c r="D294" s="97" t="s">
        <v>1735</v>
      </c>
      <c r="E294" s="97">
        <v>17179870417</v>
      </c>
      <c r="F294" s="97" t="s">
        <v>152</v>
      </c>
      <c r="G294" s="97">
        <v>1000</v>
      </c>
      <c r="H294" s="97" t="s">
        <v>1694</v>
      </c>
      <c r="I294" s="97" t="s">
        <v>1695</v>
      </c>
      <c r="J294" s="100" t="s">
        <v>103</v>
      </c>
      <c r="K294" s="98" t="s">
        <v>1719</v>
      </c>
      <c r="L294" s="96" t="s">
        <v>1734</v>
      </c>
      <c r="M294" s="101">
        <v>5066.97</v>
      </c>
      <c r="N294" s="101">
        <v>0</v>
      </c>
      <c r="O294" s="101"/>
      <c r="P294" s="101"/>
      <c r="Q294" s="101"/>
      <c r="R294" s="103">
        <v>5066.97</v>
      </c>
      <c r="S294" s="113"/>
      <c r="T294" s="114"/>
      <c r="U294" s="114"/>
      <c r="V294" s="103">
        <v>5066.97</v>
      </c>
      <c r="W294" s="114">
        <v>0</v>
      </c>
      <c r="X294" s="115">
        <v>0.5</v>
      </c>
      <c r="Y294" s="125" t="s">
        <v>1893</v>
      </c>
      <c r="Z294" s="125" t="s">
        <v>31</v>
      </c>
      <c r="AA294" s="126">
        <v>43920</v>
      </c>
      <c r="AB294" s="127" t="s">
        <v>1846</v>
      </c>
    </row>
    <row r="295" ht="18" customHeight="1" spans="2:28">
      <c r="B295" s="96" t="s">
        <v>1741</v>
      </c>
      <c r="C295" s="97">
        <v>865222965</v>
      </c>
      <c r="D295" s="97" t="s">
        <v>1742</v>
      </c>
      <c r="E295" s="97">
        <v>17179870145</v>
      </c>
      <c r="F295" s="97" t="s">
        <v>152</v>
      </c>
      <c r="G295" s="97">
        <v>1000</v>
      </c>
      <c r="H295" s="97" t="s">
        <v>1738</v>
      </c>
      <c r="I295" s="97" t="s">
        <v>1739</v>
      </c>
      <c r="J295" s="100" t="s">
        <v>109</v>
      </c>
      <c r="K295" s="98" t="s">
        <v>1740</v>
      </c>
      <c r="L295" s="96" t="s">
        <v>1741</v>
      </c>
      <c r="M295" s="101">
        <v>4667.6</v>
      </c>
      <c r="N295" s="101">
        <v>0</v>
      </c>
      <c r="O295" s="101"/>
      <c r="P295" s="101"/>
      <c r="Q295" s="101"/>
      <c r="R295" s="103">
        <v>4667.6</v>
      </c>
      <c r="S295" s="113"/>
      <c r="T295" s="114"/>
      <c r="U295" s="114"/>
      <c r="V295" s="103">
        <v>4667.6</v>
      </c>
      <c r="W295" s="114">
        <v>0</v>
      </c>
      <c r="X295" s="115">
        <v>0.5</v>
      </c>
      <c r="Y295" s="125" t="s">
        <v>1893</v>
      </c>
      <c r="Z295" s="125" t="s">
        <v>31</v>
      </c>
      <c r="AA295" s="126">
        <v>43920</v>
      </c>
      <c r="AB295" s="127" t="s">
        <v>1846</v>
      </c>
    </row>
    <row r="296" ht="18" customHeight="1" spans="2:28">
      <c r="B296" s="96" t="s">
        <v>1743</v>
      </c>
      <c r="C296" s="97">
        <v>479674637</v>
      </c>
      <c r="D296" s="97" t="s">
        <v>1744</v>
      </c>
      <c r="E296" s="97">
        <v>17179870174</v>
      </c>
      <c r="F296" s="97" t="s">
        <v>152</v>
      </c>
      <c r="G296" s="97">
        <v>1000</v>
      </c>
      <c r="H296" s="97" t="s">
        <v>1738</v>
      </c>
      <c r="I296" s="97" t="s">
        <v>1739</v>
      </c>
      <c r="J296" s="100" t="s">
        <v>109</v>
      </c>
      <c r="K296" s="98" t="s">
        <v>1740</v>
      </c>
      <c r="L296" s="96" t="s">
        <v>1743</v>
      </c>
      <c r="M296" s="101">
        <v>5063.21</v>
      </c>
      <c r="N296" s="101">
        <v>0</v>
      </c>
      <c r="O296" s="101"/>
      <c r="P296" s="101"/>
      <c r="Q296" s="101"/>
      <c r="R296" s="103">
        <v>5063.21</v>
      </c>
      <c r="S296" s="113"/>
      <c r="T296" s="114"/>
      <c r="U296" s="114"/>
      <c r="V296" s="103">
        <v>5063.21</v>
      </c>
      <c r="W296" s="114">
        <v>0</v>
      </c>
      <c r="X296" s="115">
        <v>0.5</v>
      </c>
      <c r="Y296" s="125" t="s">
        <v>1893</v>
      </c>
      <c r="Z296" s="125" t="s">
        <v>31</v>
      </c>
      <c r="AA296" s="126">
        <v>43920</v>
      </c>
      <c r="AB296" s="127" t="s">
        <v>1846</v>
      </c>
    </row>
    <row r="297" ht="18" customHeight="1" spans="2:28">
      <c r="B297" s="96" t="s">
        <v>1747</v>
      </c>
      <c r="C297" s="97">
        <v>664782657</v>
      </c>
      <c r="D297" s="97" t="s">
        <v>1748</v>
      </c>
      <c r="E297" s="97">
        <v>17179870243</v>
      </c>
      <c r="F297" s="97" t="s">
        <v>152</v>
      </c>
      <c r="G297" s="97">
        <v>1000</v>
      </c>
      <c r="H297" s="97" t="s">
        <v>1738</v>
      </c>
      <c r="I297" s="97" t="s">
        <v>1739</v>
      </c>
      <c r="J297" s="100" t="s">
        <v>109</v>
      </c>
      <c r="K297" s="98" t="s">
        <v>1740</v>
      </c>
      <c r="L297" s="96" t="s">
        <v>1747</v>
      </c>
      <c r="M297" s="101">
        <v>5067.78</v>
      </c>
      <c r="N297" s="101">
        <v>0</v>
      </c>
      <c r="O297" s="101"/>
      <c r="P297" s="101"/>
      <c r="Q297" s="101"/>
      <c r="R297" s="103">
        <v>5067.78</v>
      </c>
      <c r="S297" s="113"/>
      <c r="T297" s="114"/>
      <c r="U297" s="114"/>
      <c r="V297" s="103">
        <v>5067.78</v>
      </c>
      <c r="W297" s="114">
        <v>0</v>
      </c>
      <c r="X297" s="115">
        <v>0.5</v>
      </c>
      <c r="Y297" s="125" t="s">
        <v>1893</v>
      </c>
      <c r="Z297" s="125" t="s">
        <v>31</v>
      </c>
      <c r="AA297" s="126">
        <v>43920</v>
      </c>
      <c r="AB297" s="127" t="s">
        <v>1846</v>
      </c>
    </row>
    <row r="298" ht="18" customHeight="1" spans="2:28">
      <c r="B298" s="96" t="s">
        <v>1753</v>
      </c>
      <c r="C298" s="97">
        <v>127502117</v>
      </c>
      <c r="D298" s="97" t="s">
        <v>1754</v>
      </c>
      <c r="E298" s="97">
        <v>17179870334</v>
      </c>
      <c r="F298" s="97" t="s">
        <v>152</v>
      </c>
      <c r="G298" s="97">
        <v>1000</v>
      </c>
      <c r="H298" s="97" t="s">
        <v>1738</v>
      </c>
      <c r="I298" s="97" t="s">
        <v>1739</v>
      </c>
      <c r="J298" s="100" t="s">
        <v>109</v>
      </c>
      <c r="K298" s="98" t="s">
        <v>1740</v>
      </c>
      <c r="L298" s="96" t="s">
        <v>1753</v>
      </c>
      <c r="M298" s="101">
        <v>5069.26</v>
      </c>
      <c r="N298" s="101">
        <v>0</v>
      </c>
      <c r="O298" s="101"/>
      <c r="P298" s="101"/>
      <c r="Q298" s="101"/>
      <c r="R298" s="103">
        <v>5069.26</v>
      </c>
      <c r="S298" s="113"/>
      <c r="T298" s="114"/>
      <c r="U298" s="114"/>
      <c r="V298" s="103">
        <v>5069.26</v>
      </c>
      <c r="W298" s="114">
        <v>0</v>
      </c>
      <c r="X298" s="115">
        <v>0.5</v>
      </c>
      <c r="Y298" s="125" t="s">
        <v>1893</v>
      </c>
      <c r="Z298" s="125" t="s">
        <v>31</v>
      </c>
      <c r="AA298" s="126">
        <v>43920</v>
      </c>
      <c r="AB298" s="127" t="s">
        <v>1846</v>
      </c>
    </row>
    <row r="299" ht="18" customHeight="1" spans="2:28">
      <c r="B299" s="96" t="s">
        <v>1757</v>
      </c>
      <c r="C299" s="97">
        <v>523841402</v>
      </c>
      <c r="D299" s="97" t="s">
        <v>1758</v>
      </c>
      <c r="E299" s="97">
        <v>17179870214</v>
      </c>
      <c r="F299" s="97" t="s">
        <v>152</v>
      </c>
      <c r="G299" s="97">
        <v>1000</v>
      </c>
      <c r="H299" s="97" t="s">
        <v>1738</v>
      </c>
      <c r="I299" s="97" t="s">
        <v>1739</v>
      </c>
      <c r="J299" s="100" t="s">
        <v>109</v>
      </c>
      <c r="K299" s="98" t="s">
        <v>1759</v>
      </c>
      <c r="L299" s="96" t="s">
        <v>1757</v>
      </c>
      <c r="M299" s="101">
        <v>5064.45</v>
      </c>
      <c r="N299" s="101">
        <v>0</v>
      </c>
      <c r="O299" s="101"/>
      <c r="P299" s="101"/>
      <c r="Q299" s="101"/>
      <c r="R299" s="103">
        <v>5064.45</v>
      </c>
      <c r="S299" s="113"/>
      <c r="T299" s="114"/>
      <c r="U299" s="114"/>
      <c r="V299" s="103">
        <v>5064.45</v>
      </c>
      <c r="W299" s="114">
        <v>0</v>
      </c>
      <c r="X299" s="115">
        <v>0.5</v>
      </c>
      <c r="Y299" s="125" t="s">
        <v>1893</v>
      </c>
      <c r="Z299" s="125" t="s">
        <v>31</v>
      </c>
      <c r="AA299" s="126">
        <v>43920</v>
      </c>
      <c r="AB299" s="127" t="s">
        <v>1846</v>
      </c>
    </row>
    <row r="300" ht="18" customHeight="1" spans="2:28">
      <c r="B300" s="96" t="s">
        <v>1766</v>
      </c>
      <c r="C300" s="97">
        <v>696840562</v>
      </c>
      <c r="D300" s="97" t="s">
        <v>1767</v>
      </c>
      <c r="E300" s="97">
        <v>17179870244</v>
      </c>
      <c r="F300" s="97" t="s">
        <v>152</v>
      </c>
      <c r="G300" s="97">
        <v>1000</v>
      </c>
      <c r="H300" s="97" t="s">
        <v>1738</v>
      </c>
      <c r="I300" s="97" t="s">
        <v>1739</v>
      </c>
      <c r="J300" s="100" t="s">
        <v>109</v>
      </c>
      <c r="K300" s="98" t="s">
        <v>1759</v>
      </c>
      <c r="L300" s="96" t="s">
        <v>1766</v>
      </c>
      <c r="M300" s="101">
        <v>5067.98</v>
      </c>
      <c r="N300" s="101">
        <v>0</v>
      </c>
      <c r="O300" s="101"/>
      <c r="P300" s="101"/>
      <c r="Q300" s="101"/>
      <c r="R300" s="103">
        <v>5067.98</v>
      </c>
      <c r="S300" s="113"/>
      <c r="T300" s="114"/>
      <c r="U300" s="114"/>
      <c r="V300" s="103">
        <v>5067.98</v>
      </c>
      <c r="W300" s="114">
        <v>0</v>
      </c>
      <c r="X300" s="115">
        <v>0.5</v>
      </c>
      <c r="Y300" s="125" t="s">
        <v>1893</v>
      </c>
      <c r="Z300" s="125" t="s">
        <v>31</v>
      </c>
      <c r="AA300" s="126">
        <v>43920</v>
      </c>
      <c r="AB300" s="127" t="s">
        <v>1846</v>
      </c>
    </row>
    <row r="301" ht="18" customHeight="1" spans="2:28">
      <c r="B301" s="96" t="s">
        <v>1770</v>
      </c>
      <c r="C301" s="97">
        <v>874112155</v>
      </c>
      <c r="D301" s="97" t="s">
        <v>1771</v>
      </c>
      <c r="E301" s="97">
        <v>17179870274</v>
      </c>
      <c r="F301" s="97" t="s">
        <v>152</v>
      </c>
      <c r="G301" s="97">
        <v>1000</v>
      </c>
      <c r="H301" s="97" t="s">
        <v>1738</v>
      </c>
      <c r="I301" s="97" t="s">
        <v>1739</v>
      </c>
      <c r="J301" s="100" t="s">
        <v>109</v>
      </c>
      <c r="K301" s="98" t="s">
        <v>1759</v>
      </c>
      <c r="L301" s="96" t="s">
        <v>1770</v>
      </c>
      <c r="M301" s="101">
        <v>5065.77</v>
      </c>
      <c r="N301" s="101">
        <v>0</v>
      </c>
      <c r="O301" s="101"/>
      <c r="P301" s="101"/>
      <c r="Q301" s="101"/>
      <c r="R301" s="103">
        <v>5065.77</v>
      </c>
      <c r="S301" s="113"/>
      <c r="T301" s="114"/>
      <c r="U301" s="114"/>
      <c r="V301" s="103">
        <v>5065.77</v>
      </c>
      <c r="W301" s="114">
        <v>0</v>
      </c>
      <c r="X301" s="115">
        <v>0.5</v>
      </c>
      <c r="Y301" s="125" t="s">
        <v>1893</v>
      </c>
      <c r="Z301" s="125" t="s">
        <v>31</v>
      </c>
      <c r="AA301" s="126">
        <v>43920</v>
      </c>
      <c r="AB301" s="127" t="s">
        <v>1846</v>
      </c>
    </row>
    <row r="302" ht="18" customHeight="1" spans="2:28">
      <c r="B302" s="96" t="s">
        <v>1772</v>
      </c>
      <c r="C302" s="97">
        <v>671654089</v>
      </c>
      <c r="D302" s="97" t="s">
        <v>1773</v>
      </c>
      <c r="E302" s="97">
        <v>17179870341</v>
      </c>
      <c r="F302" s="97" t="s">
        <v>152</v>
      </c>
      <c r="G302" s="97">
        <v>1000</v>
      </c>
      <c r="H302" s="97" t="s">
        <v>1738</v>
      </c>
      <c r="I302" s="97" t="s">
        <v>1739</v>
      </c>
      <c r="J302" s="100" t="s">
        <v>109</v>
      </c>
      <c r="K302" s="98" t="s">
        <v>1759</v>
      </c>
      <c r="L302" s="96" t="s">
        <v>1772</v>
      </c>
      <c r="M302" s="101">
        <v>4966.43</v>
      </c>
      <c r="N302" s="101">
        <v>0</v>
      </c>
      <c r="O302" s="101"/>
      <c r="P302" s="101"/>
      <c r="Q302" s="101"/>
      <c r="R302" s="103">
        <v>4966.43</v>
      </c>
      <c r="S302" s="113"/>
      <c r="T302" s="114"/>
      <c r="U302" s="114"/>
      <c r="V302" s="103">
        <v>4966.43</v>
      </c>
      <c r="W302" s="114">
        <v>0</v>
      </c>
      <c r="X302" s="115">
        <v>0.5</v>
      </c>
      <c r="Y302" s="125" t="s">
        <v>1893</v>
      </c>
      <c r="Z302" s="125" t="s">
        <v>31</v>
      </c>
      <c r="AA302" s="126">
        <v>43920</v>
      </c>
      <c r="AB302" s="127" t="s">
        <v>1846</v>
      </c>
    </row>
    <row r="303" ht="18" customHeight="1" spans="2:28">
      <c r="B303" s="96" t="s">
        <v>1774</v>
      </c>
      <c r="C303" s="97">
        <v>992310659</v>
      </c>
      <c r="D303" s="97" t="s">
        <v>1775</v>
      </c>
      <c r="E303" s="97">
        <v>17179870343</v>
      </c>
      <c r="F303" s="97" t="s">
        <v>152</v>
      </c>
      <c r="G303" s="97">
        <v>1000</v>
      </c>
      <c r="H303" s="97" t="s">
        <v>1738</v>
      </c>
      <c r="I303" s="97" t="s">
        <v>1739</v>
      </c>
      <c r="J303" s="100" t="s">
        <v>109</v>
      </c>
      <c r="K303" s="98" t="s">
        <v>1759</v>
      </c>
      <c r="L303" s="96" t="s">
        <v>1774</v>
      </c>
      <c r="M303" s="101">
        <v>5362.56</v>
      </c>
      <c r="N303" s="101">
        <v>0</v>
      </c>
      <c r="O303" s="101"/>
      <c r="P303" s="101"/>
      <c r="Q303" s="101"/>
      <c r="R303" s="103">
        <v>5362.56</v>
      </c>
      <c r="S303" s="113"/>
      <c r="T303" s="114"/>
      <c r="U303" s="114"/>
      <c r="V303" s="103">
        <v>5362.56</v>
      </c>
      <c r="W303" s="114">
        <v>0</v>
      </c>
      <c r="X303" s="115">
        <v>0.5</v>
      </c>
      <c r="Y303" s="125" t="s">
        <v>1893</v>
      </c>
      <c r="Z303" s="125" t="s">
        <v>31</v>
      </c>
      <c r="AA303" s="126">
        <v>43920</v>
      </c>
      <c r="AB303" s="127" t="s">
        <v>1846</v>
      </c>
    </row>
    <row r="304" ht="18" customHeight="1" spans="2:28">
      <c r="B304" s="96" t="s">
        <v>1778</v>
      </c>
      <c r="C304" s="97">
        <v>434533390</v>
      </c>
      <c r="D304" s="97" t="s">
        <v>1779</v>
      </c>
      <c r="E304" s="97">
        <v>17179870419</v>
      </c>
      <c r="F304" s="97" t="s">
        <v>152</v>
      </c>
      <c r="G304" s="97">
        <v>1000</v>
      </c>
      <c r="H304" s="97" t="s">
        <v>1780</v>
      </c>
      <c r="I304" s="97" t="s">
        <v>1781</v>
      </c>
      <c r="J304" s="100" t="s">
        <v>103</v>
      </c>
      <c r="K304" s="98" t="s">
        <v>1782</v>
      </c>
      <c r="L304" s="96" t="s">
        <v>1778</v>
      </c>
      <c r="M304" s="101">
        <v>5069.74</v>
      </c>
      <c r="N304" s="101">
        <v>0</v>
      </c>
      <c r="O304" s="101"/>
      <c r="P304" s="101"/>
      <c r="Q304" s="101"/>
      <c r="R304" s="103">
        <v>5069.74</v>
      </c>
      <c r="S304" s="113"/>
      <c r="T304" s="114"/>
      <c r="U304" s="114"/>
      <c r="V304" s="103">
        <v>5069.74</v>
      </c>
      <c r="W304" s="114">
        <v>0</v>
      </c>
      <c r="X304" s="115">
        <v>0.5</v>
      </c>
      <c r="Y304" s="125" t="s">
        <v>1893</v>
      </c>
      <c r="Z304" s="125" t="s">
        <v>31</v>
      </c>
      <c r="AA304" s="126">
        <v>43920</v>
      </c>
      <c r="AB304" s="127" t="s">
        <v>1846</v>
      </c>
    </row>
    <row r="305" ht="18" customHeight="1" spans="2:28">
      <c r="B305" s="96" t="s">
        <v>1787</v>
      </c>
      <c r="C305" s="97">
        <v>347468942</v>
      </c>
      <c r="D305" s="97" t="s">
        <v>1788</v>
      </c>
      <c r="E305" s="97">
        <v>17179870413</v>
      </c>
      <c r="F305" s="97" t="s">
        <v>152</v>
      </c>
      <c r="G305" s="97">
        <v>1000</v>
      </c>
      <c r="H305" s="97" t="s">
        <v>1780</v>
      </c>
      <c r="I305" s="97" t="s">
        <v>1781</v>
      </c>
      <c r="J305" s="100" t="s">
        <v>103</v>
      </c>
      <c r="K305" s="98" t="s">
        <v>1782</v>
      </c>
      <c r="L305" s="96" t="s">
        <v>1787</v>
      </c>
      <c r="M305" s="101">
        <v>4766.6</v>
      </c>
      <c r="N305" s="101">
        <v>0</v>
      </c>
      <c r="O305" s="101"/>
      <c r="P305" s="101"/>
      <c r="Q305" s="101"/>
      <c r="R305" s="103">
        <v>4766.6</v>
      </c>
      <c r="S305" s="113"/>
      <c r="T305" s="114"/>
      <c r="U305" s="114"/>
      <c r="V305" s="103">
        <v>4766.6</v>
      </c>
      <c r="W305" s="114">
        <v>0</v>
      </c>
      <c r="X305" s="115">
        <v>0.5</v>
      </c>
      <c r="Y305" s="125" t="s">
        <v>1893</v>
      </c>
      <c r="Z305" s="125" t="s">
        <v>31</v>
      </c>
      <c r="AA305" s="126">
        <v>43920</v>
      </c>
      <c r="AB305" s="127" t="s">
        <v>1846</v>
      </c>
    </row>
    <row r="306" ht="18" customHeight="1" spans="2:28">
      <c r="B306" s="96" t="s">
        <v>1791</v>
      </c>
      <c r="C306" s="97">
        <v>567147015</v>
      </c>
      <c r="D306" s="97" t="s">
        <v>1792</v>
      </c>
      <c r="E306" s="97">
        <v>17179870744</v>
      </c>
      <c r="F306" s="97" t="s">
        <v>152</v>
      </c>
      <c r="G306" s="97">
        <v>1000</v>
      </c>
      <c r="H306" s="97" t="s">
        <v>1780</v>
      </c>
      <c r="I306" s="97" t="s">
        <v>1781</v>
      </c>
      <c r="J306" s="100" t="s">
        <v>103</v>
      </c>
      <c r="K306" s="98" t="s">
        <v>1782</v>
      </c>
      <c r="L306" s="96" t="s">
        <v>1791</v>
      </c>
      <c r="M306" s="101">
        <v>4965.94</v>
      </c>
      <c r="N306" s="101">
        <v>0</v>
      </c>
      <c r="O306" s="101"/>
      <c r="P306" s="101"/>
      <c r="Q306" s="101"/>
      <c r="R306" s="103">
        <v>4965.94</v>
      </c>
      <c r="S306" s="113"/>
      <c r="T306" s="114"/>
      <c r="U306" s="114"/>
      <c r="V306" s="103">
        <v>4965.94</v>
      </c>
      <c r="W306" s="114">
        <v>0</v>
      </c>
      <c r="X306" s="115">
        <v>0.5</v>
      </c>
      <c r="Y306" s="125" t="s">
        <v>1893</v>
      </c>
      <c r="Z306" s="125" t="s">
        <v>31</v>
      </c>
      <c r="AA306" s="126">
        <v>43920</v>
      </c>
      <c r="AB306" s="127" t="s">
        <v>1846</v>
      </c>
    </row>
    <row r="307" ht="18" customHeight="1" spans="2:28">
      <c r="B307" s="96" t="s">
        <v>1793</v>
      </c>
      <c r="C307" s="97">
        <v>677251807</v>
      </c>
      <c r="D307" s="97" t="s">
        <v>1794</v>
      </c>
      <c r="E307" s="97">
        <v>17179870463</v>
      </c>
      <c r="F307" s="97" t="s">
        <v>152</v>
      </c>
      <c r="G307" s="97">
        <v>1000</v>
      </c>
      <c r="H307" s="97" t="s">
        <v>1780</v>
      </c>
      <c r="I307" s="97" t="s">
        <v>1781</v>
      </c>
      <c r="J307" s="100" t="s">
        <v>103</v>
      </c>
      <c r="K307" s="98" t="s">
        <v>1782</v>
      </c>
      <c r="L307" s="96" t="s">
        <v>1793</v>
      </c>
      <c r="M307" s="101">
        <v>4766.96</v>
      </c>
      <c r="N307" s="101">
        <v>0</v>
      </c>
      <c r="O307" s="101"/>
      <c r="P307" s="101"/>
      <c r="Q307" s="101"/>
      <c r="R307" s="103">
        <v>4766.96</v>
      </c>
      <c r="S307" s="113"/>
      <c r="T307" s="114"/>
      <c r="U307" s="114"/>
      <c r="V307" s="103">
        <v>4766.96</v>
      </c>
      <c r="W307" s="114">
        <v>0</v>
      </c>
      <c r="X307" s="115">
        <v>0.5</v>
      </c>
      <c r="Y307" s="125" t="s">
        <v>1893</v>
      </c>
      <c r="Z307" s="125" t="s">
        <v>31</v>
      </c>
      <c r="AA307" s="126">
        <v>43920</v>
      </c>
      <c r="AB307" s="127" t="s">
        <v>1846</v>
      </c>
    </row>
    <row r="308" ht="18" customHeight="1" spans="2:28">
      <c r="B308" s="96" t="s">
        <v>1799</v>
      </c>
      <c r="C308" s="97">
        <v>864044309</v>
      </c>
      <c r="D308" s="97" t="s">
        <v>1800</v>
      </c>
      <c r="E308" s="97">
        <v>17179870534</v>
      </c>
      <c r="F308" s="97" t="s">
        <v>152</v>
      </c>
      <c r="G308" s="97">
        <v>1000</v>
      </c>
      <c r="H308" s="97" t="s">
        <v>1780</v>
      </c>
      <c r="I308" s="97" t="s">
        <v>1781</v>
      </c>
      <c r="J308" s="100" t="s">
        <v>103</v>
      </c>
      <c r="K308" s="98" t="s">
        <v>1782</v>
      </c>
      <c r="L308" s="96" t="s">
        <v>1799</v>
      </c>
      <c r="M308" s="101">
        <v>5065</v>
      </c>
      <c r="N308" s="101">
        <v>0</v>
      </c>
      <c r="O308" s="101"/>
      <c r="P308" s="101"/>
      <c r="Q308" s="101"/>
      <c r="R308" s="103">
        <v>5065</v>
      </c>
      <c r="S308" s="113"/>
      <c r="T308" s="114"/>
      <c r="U308" s="114"/>
      <c r="V308" s="103">
        <v>5065</v>
      </c>
      <c r="W308" s="114">
        <v>0</v>
      </c>
      <c r="X308" s="115">
        <v>0.5</v>
      </c>
      <c r="Y308" s="125" t="s">
        <v>1893</v>
      </c>
      <c r="Z308" s="125" t="s">
        <v>31</v>
      </c>
      <c r="AA308" s="126">
        <v>43920</v>
      </c>
      <c r="AB308" s="127" t="s">
        <v>1846</v>
      </c>
    </row>
    <row r="309" ht="18" customHeight="1" spans="2:28">
      <c r="B309" s="96" t="s">
        <v>1812</v>
      </c>
      <c r="C309" s="97">
        <v>393348747</v>
      </c>
      <c r="D309" s="97" t="s">
        <v>1813</v>
      </c>
      <c r="E309" s="97">
        <v>17179870644</v>
      </c>
      <c r="F309" s="97" t="s">
        <v>152</v>
      </c>
      <c r="G309" s="97">
        <v>1000</v>
      </c>
      <c r="H309" s="97" t="s">
        <v>1780</v>
      </c>
      <c r="I309" s="97" t="s">
        <v>1781</v>
      </c>
      <c r="J309" s="100" t="s">
        <v>103</v>
      </c>
      <c r="K309" s="98" t="s">
        <v>1803</v>
      </c>
      <c r="L309" s="96" t="s">
        <v>1812</v>
      </c>
      <c r="M309" s="101">
        <v>5064.42</v>
      </c>
      <c r="N309" s="101">
        <v>0</v>
      </c>
      <c r="O309" s="101"/>
      <c r="P309" s="101"/>
      <c r="Q309" s="101"/>
      <c r="R309" s="103">
        <v>5064.42</v>
      </c>
      <c r="S309" s="113"/>
      <c r="T309" s="114"/>
      <c r="U309" s="114"/>
      <c r="V309" s="103">
        <v>5064.42</v>
      </c>
      <c r="W309" s="114">
        <v>0</v>
      </c>
      <c r="X309" s="115">
        <v>0.5</v>
      </c>
      <c r="Y309" s="125" t="s">
        <v>1893</v>
      </c>
      <c r="Z309" s="125" t="s">
        <v>31</v>
      </c>
      <c r="AA309" s="126">
        <v>43920</v>
      </c>
      <c r="AB309" s="127" t="s">
        <v>1846</v>
      </c>
    </row>
    <row r="310" ht="18" customHeight="1" spans="2:28">
      <c r="B310" s="96" t="s">
        <v>1816</v>
      </c>
      <c r="C310" s="97">
        <v>291162033</v>
      </c>
      <c r="D310" s="97" t="s">
        <v>1817</v>
      </c>
      <c r="E310" s="97">
        <v>17179870664</v>
      </c>
      <c r="F310" s="97" t="s">
        <v>152</v>
      </c>
      <c r="G310" s="97">
        <v>1000</v>
      </c>
      <c r="H310" s="97" t="s">
        <v>1780</v>
      </c>
      <c r="I310" s="97" t="s">
        <v>1781</v>
      </c>
      <c r="J310" s="100" t="s">
        <v>103</v>
      </c>
      <c r="K310" s="98" t="s">
        <v>1803</v>
      </c>
      <c r="L310" s="96" t="s">
        <v>1816</v>
      </c>
      <c r="M310" s="101">
        <v>4965.34</v>
      </c>
      <c r="N310" s="101">
        <v>0</v>
      </c>
      <c r="O310" s="101"/>
      <c r="P310" s="101"/>
      <c r="Q310" s="101"/>
      <c r="R310" s="103">
        <v>4965.34</v>
      </c>
      <c r="S310" s="113"/>
      <c r="T310" s="114"/>
      <c r="U310" s="114"/>
      <c r="V310" s="103">
        <v>4965.34</v>
      </c>
      <c r="W310" s="114">
        <v>0</v>
      </c>
      <c r="X310" s="115">
        <v>0.5</v>
      </c>
      <c r="Y310" s="125" t="s">
        <v>1893</v>
      </c>
      <c r="Z310" s="125" t="s">
        <v>31</v>
      </c>
      <c r="AA310" s="126">
        <v>43920</v>
      </c>
      <c r="AB310" s="127" t="s">
        <v>1846</v>
      </c>
    </row>
    <row r="311" ht="18" customHeight="1" spans="2:28">
      <c r="B311" s="96" t="s">
        <v>1820</v>
      </c>
      <c r="C311" s="97">
        <v>971247328</v>
      </c>
      <c r="D311" s="97" t="s">
        <v>1821</v>
      </c>
      <c r="E311" s="97">
        <v>17179870490</v>
      </c>
      <c r="F311" s="97" t="s">
        <v>152</v>
      </c>
      <c r="G311" s="97">
        <v>1000</v>
      </c>
      <c r="H311" s="97" t="s">
        <v>1780</v>
      </c>
      <c r="I311" s="97" t="s">
        <v>1781</v>
      </c>
      <c r="J311" s="100" t="s">
        <v>103</v>
      </c>
      <c r="K311" s="98" t="s">
        <v>1803</v>
      </c>
      <c r="L311" s="96" t="s">
        <v>1820</v>
      </c>
      <c r="M311" s="101">
        <v>5067.92</v>
      </c>
      <c r="N311" s="101">
        <v>0</v>
      </c>
      <c r="O311" s="101"/>
      <c r="P311" s="101"/>
      <c r="Q311" s="101"/>
      <c r="R311" s="103">
        <v>5067.92</v>
      </c>
      <c r="S311" s="113"/>
      <c r="T311" s="114"/>
      <c r="U311" s="114"/>
      <c r="V311" s="103">
        <v>5067.92</v>
      </c>
      <c r="W311" s="114">
        <v>0</v>
      </c>
      <c r="X311" s="115">
        <v>0.5</v>
      </c>
      <c r="Y311" s="125" t="s">
        <v>1893</v>
      </c>
      <c r="Z311" s="125" t="s">
        <v>31</v>
      </c>
      <c r="AA311" s="126">
        <v>43920</v>
      </c>
      <c r="AB311" s="127" t="s">
        <v>1846</v>
      </c>
    </row>
    <row r="312" ht="18" customHeight="1" spans="2:28">
      <c r="B312" s="159" t="s">
        <v>99</v>
      </c>
      <c r="C312" s="160">
        <v>685842035</v>
      </c>
      <c r="D312" s="160" t="s">
        <v>100</v>
      </c>
      <c r="E312" s="160">
        <v>16574079881</v>
      </c>
      <c r="F312" s="160" t="s">
        <v>101</v>
      </c>
      <c r="G312" s="160">
        <v>1000</v>
      </c>
      <c r="H312" s="160">
        <v>13422075559</v>
      </c>
      <c r="I312" s="97" t="s">
        <v>102</v>
      </c>
      <c r="J312" s="100" t="s">
        <v>103</v>
      </c>
      <c r="K312" s="98" t="s">
        <v>104</v>
      </c>
      <c r="L312" s="96" t="s">
        <v>99</v>
      </c>
      <c r="M312" s="101">
        <v>5065.88</v>
      </c>
      <c r="N312" s="101">
        <v>0</v>
      </c>
      <c r="O312" s="101"/>
      <c r="P312" s="101"/>
      <c r="Q312" s="101"/>
      <c r="R312" s="103">
        <v>5065.88</v>
      </c>
      <c r="S312" s="113"/>
      <c r="T312" s="114"/>
      <c r="U312" s="114"/>
      <c r="V312" s="103">
        <v>5065.88</v>
      </c>
      <c r="W312" s="114">
        <v>0</v>
      </c>
      <c r="X312" s="115">
        <v>100</v>
      </c>
      <c r="Y312" s="125"/>
      <c r="Z312" s="125"/>
      <c r="AA312" s="126"/>
      <c r="AB312" s="127" t="s">
        <v>1846</v>
      </c>
    </row>
    <row r="313" ht="18" customHeight="1" spans="2:28">
      <c r="B313" s="159" t="s">
        <v>111</v>
      </c>
      <c r="C313" s="160">
        <v>339000970</v>
      </c>
      <c r="D313" s="160" t="s">
        <v>112</v>
      </c>
      <c r="E313" s="160">
        <v>13069605734</v>
      </c>
      <c r="F313" s="160" t="s">
        <v>107</v>
      </c>
      <c r="G313" s="160">
        <v>1000</v>
      </c>
      <c r="H313" s="160">
        <v>18016045481</v>
      </c>
      <c r="I313" s="97" t="s">
        <v>108</v>
      </c>
      <c r="J313" s="100" t="s">
        <v>109</v>
      </c>
      <c r="K313" s="98" t="s">
        <v>110</v>
      </c>
      <c r="L313" s="96" t="s">
        <v>111</v>
      </c>
      <c r="M313" s="101">
        <v>4864.96</v>
      </c>
      <c r="N313" s="101">
        <v>0</v>
      </c>
      <c r="O313" s="101"/>
      <c r="P313" s="101"/>
      <c r="Q313" s="101"/>
      <c r="R313" s="103">
        <v>4864.96</v>
      </c>
      <c r="S313" s="113"/>
      <c r="T313" s="114"/>
      <c r="U313" s="114"/>
      <c r="V313" s="103">
        <v>4864.96</v>
      </c>
      <c r="W313" s="114">
        <v>0</v>
      </c>
      <c r="X313" s="115">
        <v>100</v>
      </c>
      <c r="Y313" s="125"/>
      <c r="Z313" s="125"/>
      <c r="AA313" s="126"/>
      <c r="AB313" s="127" t="s">
        <v>1846</v>
      </c>
    </row>
    <row r="314" ht="18" customHeight="1" spans="2:28">
      <c r="B314" s="159" t="s">
        <v>119</v>
      </c>
      <c r="C314" s="160">
        <v>765568000</v>
      </c>
      <c r="D314" s="160" t="s">
        <v>120</v>
      </c>
      <c r="E314" s="160">
        <v>13069614184</v>
      </c>
      <c r="F314" s="160" t="s">
        <v>107</v>
      </c>
      <c r="G314" s="160">
        <v>1000</v>
      </c>
      <c r="H314" s="160">
        <v>18016045481</v>
      </c>
      <c r="I314" s="97" t="s">
        <v>108</v>
      </c>
      <c r="J314" s="100" t="s">
        <v>109</v>
      </c>
      <c r="K314" s="98" t="s">
        <v>110</v>
      </c>
      <c r="L314" s="96" t="s">
        <v>119</v>
      </c>
      <c r="M314" s="101">
        <v>5066.91</v>
      </c>
      <c r="N314" s="101">
        <v>0</v>
      </c>
      <c r="O314" s="101"/>
      <c r="P314" s="101"/>
      <c r="Q314" s="101"/>
      <c r="R314" s="103">
        <v>5066.91</v>
      </c>
      <c r="S314" s="113"/>
      <c r="T314" s="114"/>
      <c r="U314" s="114"/>
      <c r="V314" s="103">
        <v>5066.91</v>
      </c>
      <c r="W314" s="114">
        <v>0</v>
      </c>
      <c r="X314" s="115">
        <v>100</v>
      </c>
      <c r="Y314" s="125"/>
      <c r="Z314" s="125"/>
      <c r="AA314" s="126"/>
      <c r="AB314" s="127" t="s">
        <v>1846</v>
      </c>
    </row>
    <row r="315" ht="18" customHeight="1" spans="2:28">
      <c r="B315" s="159" t="s">
        <v>134</v>
      </c>
      <c r="C315" s="160">
        <v>797669996</v>
      </c>
      <c r="D315" s="160" t="s">
        <v>135</v>
      </c>
      <c r="E315" s="160">
        <v>13069640942</v>
      </c>
      <c r="F315" s="160" t="s">
        <v>107</v>
      </c>
      <c r="G315" s="160">
        <v>1000</v>
      </c>
      <c r="H315" s="160">
        <v>18016045481</v>
      </c>
      <c r="I315" s="97" t="s">
        <v>108</v>
      </c>
      <c r="J315" s="100" t="s">
        <v>109</v>
      </c>
      <c r="K315" s="98" t="s">
        <v>131</v>
      </c>
      <c r="L315" s="96" t="s">
        <v>134</v>
      </c>
      <c r="M315" s="101">
        <v>4568.88</v>
      </c>
      <c r="N315" s="101">
        <v>0</v>
      </c>
      <c r="O315" s="101"/>
      <c r="P315" s="101"/>
      <c r="Q315" s="101"/>
      <c r="R315" s="103">
        <v>4568.88</v>
      </c>
      <c r="S315" s="113"/>
      <c r="T315" s="114"/>
      <c r="U315" s="114"/>
      <c r="V315" s="103">
        <v>4568.88</v>
      </c>
      <c r="W315" s="114">
        <v>0</v>
      </c>
      <c r="X315" s="115">
        <v>100</v>
      </c>
      <c r="Y315" s="125"/>
      <c r="Z315" s="125"/>
      <c r="AA315" s="126"/>
      <c r="AB315" s="127" t="s">
        <v>1846</v>
      </c>
    </row>
    <row r="316" ht="18" customHeight="1" spans="2:28">
      <c r="B316" s="159" t="s">
        <v>136</v>
      </c>
      <c r="C316" s="160">
        <v>763717450</v>
      </c>
      <c r="D316" s="160" t="s">
        <v>137</v>
      </c>
      <c r="E316" s="160">
        <v>13069641545</v>
      </c>
      <c r="F316" s="160" t="s">
        <v>107</v>
      </c>
      <c r="G316" s="160">
        <v>1000</v>
      </c>
      <c r="H316" s="160">
        <v>18016045481</v>
      </c>
      <c r="I316" s="97" t="s">
        <v>108</v>
      </c>
      <c r="J316" s="100" t="s">
        <v>109</v>
      </c>
      <c r="K316" s="98" t="s">
        <v>131</v>
      </c>
      <c r="L316" s="96" t="s">
        <v>136</v>
      </c>
      <c r="M316" s="101">
        <v>5065.13</v>
      </c>
      <c r="N316" s="101">
        <v>0</v>
      </c>
      <c r="O316" s="101"/>
      <c r="P316" s="101"/>
      <c r="Q316" s="101"/>
      <c r="R316" s="103">
        <v>5065.13</v>
      </c>
      <c r="S316" s="113"/>
      <c r="T316" s="114"/>
      <c r="U316" s="114"/>
      <c r="V316" s="103">
        <v>5065.13</v>
      </c>
      <c r="W316" s="114">
        <v>0</v>
      </c>
      <c r="X316" s="115">
        <v>100</v>
      </c>
      <c r="Y316" s="125"/>
      <c r="Z316" s="125"/>
      <c r="AA316" s="126"/>
      <c r="AB316" s="127" t="s">
        <v>1846</v>
      </c>
    </row>
    <row r="317" ht="18" customHeight="1" spans="2:28">
      <c r="B317" s="159" t="s">
        <v>138</v>
      </c>
      <c r="C317" s="160">
        <v>689542635</v>
      </c>
      <c r="D317" s="160" t="s">
        <v>139</v>
      </c>
      <c r="E317" s="160">
        <v>13069642047</v>
      </c>
      <c r="F317" s="160" t="s">
        <v>107</v>
      </c>
      <c r="G317" s="160">
        <v>1000</v>
      </c>
      <c r="H317" s="160">
        <v>18016045481</v>
      </c>
      <c r="I317" s="97" t="s">
        <v>108</v>
      </c>
      <c r="J317" s="100" t="s">
        <v>109</v>
      </c>
      <c r="K317" s="98" t="s">
        <v>131</v>
      </c>
      <c r="L317" s="96" t="s">
        <v>138</v>
      </c>
      <c r="M317" s="101">
        <v>5064.98</v>
      </c>
      <c r="N317" s="101">
        <v>0</v>
      </c>
      <c r="O317" s="101"/>
      <c r="P317" s="101"/>
      <c r="Q317" s="101"/>
      <c r="R317" s="103">
        <v>5064.98</v>
      </c>
      <c r="S317" s="113"/>
      <c r="T317" s="114"/>
      <c r="U317" s="114"/>
      <c r="V317" s="103">
        <v>5064.98</v>
      </c>
      <c r="W317" s="114">
        <v>0</v>
      </c>
      <c r="X317" s="115">
        <v>100</v>
      </c>
      <c r="Y317" s="125"/>
      <c r="Z317" s="125"/>
      <c r="AA317" s="126"/>
      <c r="AB317" s="127" t="s">
        <v>1846</v>
      </c>
    </row>
    <row r="318" ht="18" customHeight="1" spans="2:28">
      <c r="B318" s="159" t="s">
        <v>140</v>
      </c>
      <c r="C318" s="160">
        <v>894195406</v>
      </c>
      <c r="D318" s="160" t="s">
        <v>141</v>
      </c>
      <c r="E318" s="160">
        <v>13069644010</v>
      </c>
      <c r="F318" s="160" t="s">
        <v>107</v>
      </c>
      <c r="G318" s="160">
        <v>1000</v>
      </c>
      <c r="H318" s="160">
        <v>18016045481</v>
      </c>
      <c r="I318" s="97" t="s">
        <v>108</v>
      </c>
      <c r="J318" s="100" t="s">
        <v>109</v>
      </c>
      <c r="K318" s="98" t="s">
        <v>131</v>
      </c>
      <c r="L318" s="96" t="s">
        <v>140</v>
      </c>
      <c r="M318" s="101">
        <v>5068.91</v>
      </c>
      <c r="N318" s="101">
        <v>0</v>
      </c>
      <c r="O318" s="101"/>
      <c r="P318" s="101"/>
      <c r="Q318" s="101"/>
      <c r="R318" s="103">
        <v>5068.91</v>
      </c>
      <c r="S318" s="113"/>
      <c r="T318" s="114"/>
      <c r="U318" s="114"/>
      <c r="V318" s="103">
        <v>5068.91</v>
      </c>
      <c r="W318" s="114">
        <v>0</v>
      </c>
      <c r="X318" s="115">
        <v>100</v>
      </c>
      <c r="Y318" s="125"/>
      <c r="Z318" s="125"/>
      <c r="AA318" s="126"/>
      <c r="AB318" s="127" t="s">
        <v>1846</v>
      </c>
    </row>
    <row r="319" ht="18" customHeight="1" spans="2:28">
      <c r="B319" s="159" t="s">
        <v>158</v>
      </c>
      <c r="C319" s="160">
        <v>859973830</v>
      </c>
      <c r="D319" s="160" t="s">
        <v>159</v>
      </c>
      <c r="E319" s="160">
        <v>17129370119</v>
      </c>
      <c r="F319" s="160" t="s">
        <v>152</v>
      </c>
      <c r="G319" s="160">
        <v>1000</v>
      </c>
      <c r="H319" s="160">
        <v>17129370119</v>
      </c>
      <c r="I319" s="97" t="s">
        <v>153</v>
      </c>
      <c r="J319" s="100" t="s">
        <v>29</v>
      </c>
      <c r="K319" s="98" t="s">
        <v>160</v>
      </c>
      <c r="L319" s="96" t="s">
        <v>158</v>
      </c>
      <c r="M319" s="101">
        <v>5064.21</v>
      </c>
      <c r="N319" s="101">
        <v>0</v>
      </c>
      <c r="O319" s="101"/>
      <c r="P319" s="101"/>
      <c r="Q319" s="101"/>
      <c r="R319" s="103">
        <v>5064.21</v>
      </c>
      <c r="S319" s="113"/>
      <c r="T319" s="114"/>
      <c r="U319" s="114"/>
      <c r="V319" s="103">
        <v>5064.21</v>
      </c>
      <c r="W319" s="114">
        <v>0</v>
      </c>
      <c r="X319" s="115">
        <v>100</v>
      </c>
      <c r="Y319" s="125"/>
      <c r="Z319" s="125" t="s">
        <v>31</v>
      </c>
      <c r="AA319" s="126">
        <v>43920</v>
      </c>
      <c r="AB319" s="127" t="s">
        <v>1846</v>
      </c>
    </row>
    <row r="320" ht="18" customHeight="1" spans="2:28">
      <c r="B320" s="159" t="s">
        <v>172</v>
      </c>
      <c r="C320" s="160">
        <v>512359241</v>
      </c>
      <c r="D320" s="160" t="s">
        <v>173</v>
      </c>
      <c r="E320" s="160">
        <v>17179870014</v>
      </c>
      <c r="F320" s="160" t="s">
        <v>152</v>
      </c>
      <c r="G320" s="160">
        <v>1000</v>
      </c>
      <c r="H320" s="160" t="s">
        <v>168</v>
      </c>
      <c r="I320" s="97" t="s">
        <v>169</v>
      </c>
      <c r="J320" s="100" t="s">
        <v>170</v>
      </c>
      <c r="K320" s="98" t="s">
        <v>171</v>
      </c>
      <c r="L320" s="96" t="s">
        <v>172</v>
      </c>
      <c r="M320" s="101">
        <v>5579.19</v>
      </c>
      <c r="N320" s="101">
        <v>0</v>
      </c>
      <c r="O320" s="101"/>
      <c r="P320" s="101"/>
      <c r="Q320" s="101"/>
      <c r="R320" s="103">
        <v>5579.19</v>
      </c>
      <c r="S320" s="113"/>
      <c r="T320" s="114"/>
      <c r="U320" s="114"/>
      <c r="V320" s="103">
        <v>5579.19</v>
      </c>
      <c r="W320" s="114">
        <v>0</v>
      </c>
      <c r="X320" s="115">
        <v>0.5</v>
      </c>
      <c r="Y320" s="125"/>
      <c r="Z320" s="125" t="s">
        <v>31</v>
      </c>
      <c r="AA320" s="126">
        <v>43920</v>
      </c>
      <c r="AB320" s="127" t="s">
        <v>1846</v>
      </c>
    </row>
    <row r="321" ht="18" customHeight="1" spans="2:28">
      <c r="B321" s="159" t="s">
        <v>180</v>
      </c>
      <c r="C321" s="160">
        <v>955335641</v>
      </c>
      <c r="D321" s="160" t="s">
        <v>181</v>
      </c>
      <c r="E321" s="160">
        <v>17179870041</v>
      </c>
      <c r="F321" s="160" t="s">
        <v>152</v>
      </c>
      <c r="G321" s="160">
        <v>1000</v>
      </c>
      <c r="H321" s="160" t="s">
        <v>168</v>
      </c>
      <c r="I321" s="97" t="s">
        <v>169</v>
      </c>
      <c r="J321" s="100" t="s">
        <v>170</v>
      </c>
      <c r="K321" s="98" t="s">
        <v>171</v>
      </c>
      <c r="L321" s="96" t="s">
        <v>180</v>
      </c>
      <c r="M321" s="101">
        <v>4865.14</v>
      </c>
      <c r="N321" s="101">
        <v>0</v>
      </c>
      <c r="O321" s="101"/>
      <c r="P321" s="101"/>
      <c r="Q321" s="101"/>
      <c r="R321" s="103">
        <v>4865.14</v>
      </c>
      <c r="S321" s="113"/>
      <c r="T321" s="114"/>
      <c r="U321" s="114"/>
      <c r="V321" s="103">
        <v>4865.14</v>
      </c>
      <c r="W321" s="114">
        <v>0</v>
      </c>
      <c r="X321" s="115">
        <v>100</v>
      </c>
      <c r="Y321" s="125"/>
      <c r="Z321" s="125" t="s">
        <v>31</v>
      </c>
      <c r="AA321" s="126">
        <v>43920</v>
      </c>
      <c r="AB321" s="127" t="s">
        <v>1846</v>
      </c>
    </row>
    <row r="322" ht="18" customHeight="1" spans="2:28">
      <c r="B322" s="159" t="s">
        <v>205</v>
      </c>
      <c r="C322" s="160">
        <v>301187424</v>
      </c>
      <c r="D322" s="160" t="s">
        <v>206</v>
      </c>
      <c r="E322" s="160">
        <v>17179870194</v>
      </c>
      <c r="F322" s="160" t="s">
        <v>152</v>
      </c>
      <c r="G322" s="160">
        <v>1000</v>
      </c>
      <c r="H322" s="160" t="s">
        <v>168</v>
      </c>
      <c r="I322" s="97" t="s">
        <v>169</v>
      </c>
      <c r="J322" s="100" t="s">
        <v>170</v>
      </c>
      <c r="K322" s="98" t="s">
        <v>192</v>
      </c>
      <c r="L322" s="96" t="s">
        <v>205</v>
      </c>
      <c r="M322" s="101">
        <v>4767.96</v>
      </c>
      <c r="N322" s="101">
        <v>0</v>
      </c>
      <c r="O322" s="101"/>
      <c r="P322" s="101"/>
      <c r="Q322" s="101"/>
      <c r="R322" s="103">
        <v>4767.96</v>
      </c>
      <c r="S322" s="113"/>
      <c r="T322" s="114"/>
      <c r="U322" s="114"/>
      <c r="V322" s="103">
        <v>4767.96</v>
      </c>
      <c r="W322" s="114">
        <v>0</v>
      </c>
      <c r="X322" s="115">
        <v>100</v>
      </c>
      <c r="Y322" s="125"/>
      <c r="Z322" s="125" t="s">
        <v>31</v>
      </c>
      <c r="AA322" s="126">
        <v>43920</v>
      </c>
      <c r="AB322" s="127" t="s">
        <v>1846</v>
      </c>
    </row>
    <row r="323" ht="18" customHeight="1" spans="2:28">
      <c r="B323" s="159" t="s">
        <v>1697</v>
      </c>
      <c r="C323" s="160">
        <v>104062840</v>
      </c>
      <c r="D323" s="160" t="s">
        <v>1698</v>
      </c>
      <c r="E323" s="160">
        <v>17179870164</v>
      </c>
      <c r="F323" s="160" t="s">
        <v>152</v>
      </c>
      <c r="G323" s="160">
        <v>1000</v>
      </c>
      <c r="H323" s="160" t="s">
        <v>1694</v>
      </c>
      <c r="I323" s="97" t="s">
        <v>1695</v>
      </c>
      <c r="J323" s="100" t="s">
        <v>103</v>
      </c>
      <c r="K323" s="98" t="s">
        <v>1696</v>
      </c>
      <c r="L323" s="96" t="s">
        <v>1697</v>
      </c>
      <c r="M323" s="101">
        <v>5064.43</v>
      </c>
      <c r="N323" s="101">
        <v>0</v>
      </c>
      <c r="O323" s="101"/>
      <c r="P323" s="101"/>
      <c r="Q323" s="101"/>
      <c r="R323" s="103">
        <v>5064.43</v>
      </c>
      <c r="S323" s="113"/>
      <c r="T323" s="114"/>
      <c r="U323" s="114"/>
      <c r="V323" s="103">
        <v>5064.43</v>
      </c>
      <c r="W323" s="114">
        <v>0</v>
      </c>
      <c r="X323" s="115">
        <v>100</v>
      </c>
      <c r="Y323" s="125"/>
      <c r="Z323" s="125" t="s">
        <v>31</v>
      </c>
      <c r="AA323" s="126">
        <v>43920</v>
      </c>
      <c r="AB323" s="127" t="s">
        <v>1846</v>
      </c>
    </row>
    <row r="324" ht="18" customHeight="1" spans="2:28">
      <c r="B324" s="159" t="s">
        <v>1701</v>
      </c>
      <c r="C324" s="160">
        <v>659933373</v>
      </c>
      <c r="D324" s="160" t="s">
        <v>1702</v>
      </c>
      <c r="E324" s="160">
        <v>17179870134</v>
      </c>
      <c r="F324" s="160" t="s">
        <v>152</v>
      </c>
      <c r="G324" s="160">
        <v>1000</v>
      </c>
      <c r="H324" s="160" t="s">
        <v>1694</v>
      </c>
      <c r="I324" s="97" t="s">
        <v>1695</v>
      </c>
      <c r="J324" s="100" t="s">
        <v>103</v>
      </c>
      <c r="K324" s="98" t="s">
        <v>1696</v>
      </c>
      <c r="L324" s="96" t="s">
        <v>1701</v>
      </c>
      <c r="M324" s="101">
        <v>4767.65</v>
      </c>
      <c r="N324" s="101">
        <v>0</v>
      </c>
      <c r="O324" s="101"/>
      <c r="P324" s="101"/>
      <c r="Q324" s="101"/>
      <c r="R324" s="103">
        <v>4767.65</v>
      </c>
      <c r="S324" s="113"/>
      <c r="T324" s="114"/>
      <c r="U324" s="114"/>
      <c r="V324" s="103">
        <v>4767.65</v>
      </c>
      <c r="W324" s="114">
        <v>0</v>
      </c>
      <c r="X324" s="115">
        <v>100</v>
      </c>
      <c r="Y324" s="125"/>
      <c r="Z324" s="125" t="s">
        <v>31</v>
      </c>
      <c r="AA324" s="126">
        <v>43920</v>
      </c>
      <c r="AB324" s="127" t="s">
        <v>1846</v>
      </c>
    </row>
    <row r="325" ht="18" customHeight="1" spans="2:28">
      <c r="B325" s="159" t="s">
        <v>1703</v>
      </c>
      <c r="C325" s="160">
        <v>521283469</v>
      </c>
      <c r="D325" s="160" t="s">
        <v>1704</v>
      </c>
      <c r="E325" s="160">
        <v>17179870284</v>
      </c>
      <c r="F325" s="160" t="s">
        <v>152</v>
      </c>
      <c r="G325" s="160">
        <v>1000</v>
      </c>
      <c r="H325" s="160" t="s">
        <v>1694</v>
      </c>
      <c r="I325" s="97" t="s">
        <v>1695</v>
      </c>
      <c r="J325" s="100" t="s">
        <v>103</v>
      </c>
      <c r="K325" s="98" t="s">
        <v>1696</v>
      </c>
      <c r="L325" s="96" t="s">
        <v>1703</v>
      </c>
      <c r="M325" s="101">
        <v>4866.66</v>
      </c>
      <c r="N325" s="101">
        <v>0</v>
      </c>
      <c r="O325" s="101"/>
      <c r="P325" s="101"/>
      <c r="Q325" s="101"/>
      <c r="R325" s="103">
        <v>4866.66</v>
      </c>
      <c r="S325" s="113"/>
      <c r="T325" s="114"/>
      <c r="U325" s="114"/>
      <c r="V325" s="103">
        <v>4866.66</v>
      </c>
      <c r="W325" s="114">
        <v>0</v>
      </c>
      <c r="X325" s="115">
        <v>100</v>
      </c>
      <c r="Y325" s="125"/>
      <c r="Z325" s="125" t="s">
        <v>31</v>
      </c>
      <c r="AA325" s="126">
        <v>43920</v>
      </c>
      <c r="AB325" s="127" t="s">
        <v>1846</v>
      </c>
    </row>
    <row r="326" ht="18" customHeight="1" spans="2:28">
      <c r="B326" s="159" t="s">
        <v>1707</v>
      </c>
      <c r="C326" s="160">
        <v>215259009</v>
      </c>
      <c r="D326" s="160" t="s">
        <v>1708</v>
      </c>
      <c r="E326" s="160">
        <v>17179870412</v>
      </c>
      <c r="F326" s="160" t="s">
        <v>152</v>
      </c>
      <c r="G326" s="160">
        <v>1000</v>
      </c>
      <c r="H326" s="160" t="s">
        <v>1694</v>
      </c>
      <c r="I326" s="97" t="s">
        <v>1695</v>
      </c>
      <c r="J326" s="100" t="s">
        <v>103</v>
      </c>
      <c r="K326" s="98" t="s">
        <v>1696</v>
      </c>
      <c r="L326" s="96" t="s">
        <v>1707</v>
      </c>
      <c r="M326" s="101">
        <v>5065.05</v>
      </c>
      <c r="N326" s="101">
        <v>0</v>
      </c>
      <c r="O326" s="101"/>
      <c r="P326" s="101"/>
      <c r="Q326" s="101"/>
      <c r="R326" s="103">
        <v>5065.05</v>
      </c>
      <c r="S326" s="113"/>
      <c r="T326" s="114"/>
      <c r="U326" s="114"/>
      <c r="V326" s="103">
        <v>5065.05</v>
      </c>
      <c r="W326" s="114">
        <v>0</v>
      </c>
      <c r="X326" s="115">
        <v>0.5</v>
      </c>
      <c r="Y326" s="125"/>
      <c r="Z326" s="125" t="s">
        <v>31</v>
      </c>
      <c r="AA326" s="126">
        <v>43920</v>
      </c>
      <c r="AB326" s="127" t="s">
        <v>1846</v>
      </c>
    </row>
    <row r="327" ht="18" customHeight="1" spans="2:28">
      <c r="B327" s="159" t="s">
        <v>1717</v>
      </c>
      <c r="C327" s="160">
        <v>929667396</v>
      </c>
      <c r="D327" s="160" t="s">
        <v>1718</v>
      </c>
      <c r="E327" s="160">
        <v>17179870347</v>
      </c>
      <c r="F327" s="160" t="s">
        <v>152</v>
      </c>
      <c r="G327" s="160">
        <v>1000</v>
      </c>
      <c r="H327" s="160" t="s">
        <v>1694</v>
      </c>
      <c r="I327" s="97" t="s">
        <v>1695</v>
      </c>
      <c r="J327" s="100" t="s">
        <v>103</v>
      </c>
      <c r="K327" s="98" t="s">
        <v>1719</v>
      </c>
      <c r="L327" s="96" t="s">
        <v>1717</v>
      </c>
      <c r="M327" s="101">
        <v>4865.26</v>
      </c>
      <c r="N327" s="101">
        <v>0</v>
      </c>
      <c r="O327" s="101"/>
      <c r="P327" s="101"/>
      <c r="Q327" s="101"/>
      <c r="R327" s="103">
        <v>4865.26</v>
      </c>
      <c r="S327" s="113"/>
      <c r="T327" s="114"/>
      <c r="U327" s="114"/>
      <c r="V327" s="103">
        <v>4865.26</v>
      </c>
      <c r="W327" s="114">
        <v>0</v>
      </c>
      <c r="X327" s="115">
        <v>100</v>
      </c>
      <c r="Y327" s="125"/>
      <c r="Z327" s="125" t="s">
        <v>31</v>
      </c>
      <c r="AA327" s="126">
        <v>43920</v>
      </c>
      <c r="AB327" s="127" t="s">
        <v>1846</v>
      </c>
    </row>
    <row r="328" ht="18" customHeight="1" spans="2:28">
      <c r="B328" s="159" t="s">
        <v>1728</v>
      </c>
      <c r="C328" s="160">
        <v>697374106</v>
      </c>
      <c r="D328" s="160" t="s">
        <v>1729</v>
      </c>
      <c r="E328" s="160">
        <v>17179870314</v>
      </c>
      <c r="F328" s="160" t="s">
        <v>152</v>
      </c>
      <c r="G328" s="160">
        <v>1000</v>
      </c>
      <c r="H328" s="160" t="s">
        <v>1694</v>
      </c>
      <c r="I328" s="97" t="s">
        <v>1695</v>
      </c>
      <c r="J328" s="100" t="s">
        <v>103</v>
      </c>
      <c r="K328" s="98" t="s">
        <v>1719</v>
      </c>
      <c r="L328" s="96" t="s">
        <v>1728</v>
      </c>
      <c r="M328" s="101">
        <v>5069.66</v>
      </c>
      <c r="N328" s="101">
        <v>0</v>
      </c>
      <c r="O328" s="101"/>
      <c r="P328" s="101"/>
      <c r="Q328" s="101"/>
      <c r="R328" s="103">
        <v>5069.66</v>
      </c>
      <c r="S328" s="113"/>
      <c r="T328" s="114"/>
      <c r="U328" s="114"/>
      <c r="V328" s="103">
        <v>5069.66</v>
      </c>
      <c r="W328" s="114">
        <v>0</v>
      </c>
      <c r="X328" s="115">
        <v>100</v>
      </c>
      <c r="Y328" s="125"/>
      <c r="Z328" s="125" t="s">
        <v>31</v>
      </c>
      <c r="AA328" s="126">
        <v>43920</v>
      </c>
      <c r="AB328" s="127" t="s">
        <v>1846</v>
      </c>
    </row>
    <row r="329" ht="18" customHeight="1" spans="2:28">
      <c r="B329" s="159" t="s">
        <v>1745</v>
      </c>
      <c r="C329" s="160">
        <v>713397993</v>
      </c>
      <c r="D329" s="160" t="s">
        <v>1746</v>
      </c>
      <c r="E329" s="160">
        <v>17179870184</v>
      </c>
      <c r="F329" s="160" t="s">
        <v>152</v>
      </c>
      <c r="G329" s="160">
        <v>1000</v>
      </c>
      <c r="H329" s="160" t="s">
        <v>1738</v>
      </c>
      <c r="I329" s="97" t="s">
        <v>1739</v>
      </c>
      <c r="J329" s="100" t="s">
        <v>109</v>
      </c>
      <c r="K329" s="98" t="s">
        <v>1740</v>
      </c>
      <c r="L329" s="96" t="s">
        <v>1745</v>
      </c>
      <c r="M329" s="101">
        <v>5063.76</v>
      </c>
      <c r="N329" s="101">
        <v>0</v>
      </c>
      <c r="O329" s="101"/>
      <c r="P329" s="101"/>
      <c r="Q329" s="101"/>
      <c r="R329" s="103">
        <v>5063.76</v>
      </c>
      <c r="S329" s="113"/>
      <c r="T329" s="114"/>
      <c r="U329" s="114"/>
      <c r="V329" s="103">
        <v>5063.76</v>
      </c>
      <c r="W329" s="114">
        <v>0</v>
      </c>
      <c r="X329" s="115">
        <v>100</v>
      </c>
      <c r="Y329" s="125"/>
      <c r="Z329" s="125" t="s">
        <v>31</v>
      </c>
      <c r="AA329" s="126">
        <v>43920</v>
      </c>
      <c r="AB329" s="127" t="s">
        <v>1846</v>
      </c>
    </row>
    <row r="330" ht="18" customHeight="1" spans="2:28">
      <c r="B330" s="159" t="s">
        <v>1751</v>
      </c>
      <c r="C330" s="160">
        <v>160152841</v>
      </c>
      <c r="D330" s="160" t="s">
        <v>1752</v>
      </c>
      <c r="E330" s="160">
        <v>17179870249</v>
      </c>
      <c r="F330" s="160" t="s">
        <v>152</v>
      </c>
      <c r="G330" s="160">
        <v>1000</v>
      </c>
      <c r="H330" s="160" t="s">
        <v>1738</v>
      </c>
      <c r="I330" s="97" t="s">
        <v>1739</v>
      </c>
      <c r="J330" s="100" t="s">
        <v>109</v>
      </c>
      <c r="K330" s="98" t="s">
        <v>1740</v>
      </c>
      <c r="L330" s="96" t="s">
        <v>1751</v>
      </c>
      <c r="M330" s="101">
        <v>4964.62</v>
      </c>
      <c r="N330" s="101">
        <v>0</v>
      </c>
      <c r="O330" s="101"/>
      <c r="P330" s="101"/>
      <c r="Q330" s="101"/>
      <c r="R330" s="103">
        <v>4964.62</v>
      </c>
      <c r="S330" s="113"/>
      <c r="T330" s="114"/>
      <c r="U330" s="114"/>
      <c r="V330" s="103">
        <v>4964.62</v>
      </c>
      <c r="W330" s="114">
        <v>0</v>
      </c>
      <c r="X330" s="115">
        <v>100</v>
      </c>
      <c r="Y330" s="125"/>
      <c r="Z330" s="125" t="s">
        <v>31</v>
      </c>
      <c r="AA330" s="126">
        <v>43920</v>
      </c>
      <c r="AB330" s="127" t="s">
        <v>1846</v>
      </c>
    </row>
    <row r="331" ht="18" customHeight="1" spans="2:28">
      <c r="B331" s="159" t="s">
        <v>1755</v>
      </c>
      <c r="C331" s="160">
        <v>530912608</v>
      </c>
      <c r="D331" s="160" t="s">
        <v>1756</v>
      </c>
      <c r="E331" s="160">
        <v>17179870246</v>
      </c>
      <c r="F331" s="160" t="s">
        <v>152</v>
      </c>
      <c r="G331" s="160">
        <v>1000</v>
      </c>
      <c r="H331" s="160" t="s">
        <v>1738</v>
      </c>
      <c r="I331" s="97" t="s">
        <v>1739</v>
      </c>
      <c r="J331" s="100" t="s">
        <v>109</v>
      </c>
      <c r="K331" s="98" t="s">
        <v>1740</v>
      </c>
      <c r="L331" s="96" t="s">
        <v>1755</v>
      </c>
      <c r="M331" s="101">
        <v>5065.25</v>
      </c>
      <c r="N331" s="101">
        <v>0</v>
      </c>
      <c r="O331" s="101"/>
      <c r="P331" s="101"/>
      <c r="Q331" s="101"/>
      <c r="R331" s="103">
        <v>5065.25</v>
      </c>
      <c r="S331" s="113"/>
      <c r="T331" s="114"/>
      <c r="U331" s="114"/>
      <c r="V331" s="103">
        <v>5065.25</v>
      </c>
      <c r="W331" s="114">
        <v>0</v>
      </c>
      <c r="X331" s="115">
        <v>100</v>
      </c>
      <c r="Y331" s="125"/>
      <c r="Z331" s="125" t="s">
        <v>31</v>
      </c>
      <c r="AA331" s="126">
        <v>43920</v>
      </c>
      <c r="AB331" s="127" t="s">
        <v>1846</v>
      </c>
    </row>
    <row r="332" ht="18" customHeight="1" spans="2:28">
      <c r="B332" s="159" t="s">
        <v>1762</v>
      </c>
      <c r="C332" s="160">
        <v>537913785</v>
      </c>
      <c r="D332" s="160" t="s">
        <v>1763</v>
      </c>
      <c r="E332" s="160">
        <v>17179870435</v>
      </c>
      <c r="F332" s="160" t="s">
        <v>152</v>
      </c>
      <c r="G332" s="160">
        <v>1000</v>
      </c>
      <c r="H332" s="160" t="s">
        <v>1738</v>
      </c>
      <c r="I332" s="97" t="s">
        <v>1739</v>
      </c>
      <c r="J332" s="100" t="s">
        <v>109</v>
      </c>
      <c r="K332" s="98" t="s">
        <v>1759</v>
      </c>
      <c r="L332" s="96" t="s">
        <v>1762</v>
      </c>
      <c r="M332" s="101">
        <v>5066.24</v>
      </c>
      <c r="N332" s="101">
        <v>0</v>
      </c>
      <c r="O332" s="101"/>
      <c r="P332" s="101"/>
      <c r="Q332" s="101"/>
      <c r="R332" s="103">
        <v>5066.24</v>
      </c>
      <c r="S332" s="113"/>
      <c r="T332" s="114"/>
      <c r="U332" s="114"/>
      <c r="V332" s="103">
        <v>5066.24</v>
      </c>
      <c r="W332" s="114">
        <v>0</v>
      </c>
      <c r="X332" s="115">
        <v>0.5</v>
      </c>
      <c r="Y332" s="125"/>
      <c r="Z332" s="125" t="s">
        <v>31</v>
      </c>
      <c r="AA332" s="126">
        <v>43920</v>
      </c>
      <c r="AB332" s="127" t="s">
        <v>1846</v>
      </c>
    </row>
    <row r="333" ht="18" customHeight="1" spans="2:28">
      <c r="B333" s="159" t="s">
        <v>1768</v>
      </c>
      <c r="C333" s="160">
        <v>980599862</v>
      </c>
      <c r="D333" s="160" t="s">
        <v>1769</v>
      </c>
      <c r="E333" s="160">
        <v>17179870241</v>
      </c>
      <c r="F333" s="160" t="s">
        <v>152</v>
      </c>
      <c r="G333" s="160">
        <v>1000</v>
      </c>
      <c r="H333" s="160" t="s">
        <v>1738</v>
      </c>
      <c r="I333" s="97" t="s">
        <v>1739</v>
      </c>
      <c r="J333" s="100" t="s">
        <v>109</v>
      </c>
      <c r="K333" s="98" t="s">
        <v>1759</v>
      </c>
      <c r="L333" s="96" t="s">
        <v>1768</v>
      </c>
      <c r="M333" s="101">
        <v>4764.83</v>
      </c>
      <c r="N333" s="101">
        <v>0</v>
      </c>
      <c r="O333" s="101"/>
      <c r="P333" s="101"/>
      <c r="Q333" s="101"/>
      <c r="R333" s="103">
        <v>4764.83</v>
      </c>
      <c r="S333" s="113"/>
      <c r="T333" s="114"/>
      <c r="U333" s="114"/>
      <c r="V333" s="103">
        <v>4764.83</v>
      </c>
      <c r="W333" s="114">
        <v>0</v>
      </c>
      <c r="X333" s="115">
        <v>100</v>
      </c>
      <c r="Y333" s="125"/>
      <c r="Z333" s="125" t="s">
        <v>31</v>
      </c>
      <c r="AA333" s="126">
        <v>43920</v>
      </c>
      <c r="AB333" s="127" t="s">
        <v>1846</v>
      </c>
    </row>
    <row r="334" ht="18" customHeight="1" spans="2:28">
      <c r="B334" s="159" t="s">
        <v>1783</v>
      </c>
      <c r="C334" s="160">
        <v>531103685</v>
      </c>
      <c r="D334" s="160" t="s">
        <v>1784</v>
      </c>
      <c r="E334" s="160">
        <v>17179870416</v>
      </c>
      <c r="F334" s="160" t="s">
        <v>152</v>
      </c>
      <c r="G334" s="160">
        <v>1000</v>
      </c>
      <c r="H334" s="160" t="s">
        <v>1780</v>
      </c>
      <c r="I334" s="97" t="s">
        <v>1781</v>
      </c>
      <c r="J334" s="100" t="s">
        <v>103</v>
      </c>
      <c r="K334" s="98" t="s">
        <v>1782</v>
      </c>
      <c r="L334" s="96" t="s">
        <v>1783</v>
      </c>
      <c r="M334" s="101">
        <v>5067.63</v>
      </c>
      <c r="N334" s="101">
        <v>0</v>
      </c>
      <c r="O334" s="101"/>
      <c r="P334" s="101"/>
      <c r="Q334" s="101"/>
      <c r="R334" s="103">
        <v>5067.63</v>
      </c>
      <c r="S334" s="113"/>
      <c r="T334" s="114"/>
      <c r="U334" s="114"/>
      <c r="V334" s="103">
        <v>5067.63</v>
      </c>
      <c r="W334" s="114">
        <v>0</v>
      </c>
      <c r="X334" s="115">
        <v>100</v>
      </c>
      <c r="Y334" s="125"/>
      <c r="Z334" s="125" t="s">
        <v>31</v>
      </c>
      <c r="AA334" s="126">
        <v>43920</v>
      </c>
      <c r="AB334" s="127" t="s">
        <v>1846</v>
      </c>
    </row>
    <row r="335" ht="18" customHeight="1" spans="2:28">
      <c r="B335" s="159" t="s">
        <v>1795</v>
      </c>
      <c r="C335" s="160">
        <v>952557626</v>
      </c>
      <c r="D335" s="160" t="s">
        <v>1796</v>
      </c>
      <c r="E335" s="160">
        <v>17179870454</v>
      </c>
      <c r="F335" s="160" t="s">
        <v>152</v>
      </c>
      <c r="G335" s="160">
        <v>1000</v>
      </c>
      <c r="H335" s="160" t="s">
        <v>1780</v>
      </c>
      <c r="I335" s="97" t="s">
        <v>1781</v>
      </c>
      <c r="J335" s="100" t="s">
        <v>103</v>
      </c>
      <c r="K335" s="98" t="s">
        <v>1782</v>
      </c>
      <c r="L335" s="96" t="s">
        <v>1795</v>
      </c>
      <c r="M335" s="101">
        <v>4566.3</v>
      </c>
      <c r="N335" s="101">
        <v>0</v>
      </c>
      <c r="O335" s="101"/>
      <c r="P335" s="101"/>
      <c r="Q335" s="101"/>
      <c r="R335" s="103">
        <v>4566.3</v>
      </c>
      <c r="S335" s="113"/>
      <c r="T335" s="114"/>
      <c r="U335" s="114"/>
      <c r="V335" s="103">
        <v>4566.3</v>
      </c>
      <c r="W335" s="114">
        <v>0</v>
      </c>
      <c r="X335" s="115">
        <v>100</v>
      </c>
      <c r="Y335" s="125"/>
      <c r="Z335" s="125" t="s">
        <v>31</v>
      </c>
      <c r="AA335" s="126">
        <v>43920</v>
      </c>
      <c r="AB335" s="127" t="s">
        <v>1846</v>
      </c>
    </row>
    <row r="336" ht="18" customHeight="1" spans="2:28">
      <c r="B336" s="159" t="s">
        <v>1801</v>
      </c>
      <c r="C336" s="160">
        <v>776481149</v>
      </c>
      <c r="D336" s="160" t="s">
        <v>1802</v>
      </c>
      <c r="E336" s="160">
        <v>17179870514</v>
      </c>
      <c r="F336" s="160" t="s">
        <v>152</v>
      </c>
      <c r="G336" s="160">
        <v>1000</v>
      </c>
      <c r="H336" s="160" t="s">
        <v>1780</v>
      </c>
      <c r="I336" s="97" t="s">
        <v>1781</v>
      </c>
      <c r="J336" s="100" t="s">
        <v>103</v>
      </c>
      <c r="K336" s="98" t="s">
        <v>1803</v>
      </c>
      <c r="L336" s="96" t="s">
        <v>1801</v>
      </c>
      <c r="M336" s="101">
        <v>4468.09</v>
      </c>
      <c r="N336" s="101">
        <v>0</v>
      </c>
      <c r="O336" s="101"/>
      <c r="P336" s="101"/>
      <c r="Q336" s="101"/>
      <c r="R336" s="103">
        <v>4468.09</v>
      </c>
      <c r="S336" s="113"/>
      <c r="T336" s="114"/>
      <c r="U336" s="114"/>
      <c r="V336" s="103">
        <v>4468.09</v>
      </c>
      <c r="W336" s="114">
        <v>0</v>
      </c>
      <c r="X336" s="115">
        <v>0.5</v>
      </c>
      <c r="Y336" s="125"/>
      <c r="Z336" s="125" t="s">
        <v>31</v>
      </c>
      <c r="AA336" s="126">
        <v>43920</v>
      </c>
      <c r="AB336" s="127" t="s">
        <v>1846</v>
      </c>
    </row>
    <row r="337" ht="18" customHeight="1" spans="2:28">
      <c r="B337" s="159" t="s">
        <v>1804</v>
      </c>
      <c r="C337" s="160">
        <v>466026904</v>
      </c>
      <c r="D337" s="160" t="s">
        <v>1805</v>
      </c>
      <c r="E337" s="160">
        <v>17179870524</v>
      </c>
      <c r="F337" s="160" t="s">
        <v>152</v>
      </c>
      <c r="G337" s="160">
        <v>1000</v>
      </c>
      <c r="H337" s="160" t="s">
        <v>1780</v>
      </c>
      <c r="I337" s="97" t="s">
        <v>1781</v>
      </c>
      <c r="J337" s="100" t="s">
        <v>103</v>
      </c>
      <c r="K337" s="98" t="s">
        <v>1803</v>
      </c>
      <c r="L337" s="96" t="s">
        <v>1804</v>
      </c>
      <c r="M337" s="101">
        <v>4770.41</v>
      </c>
      <c r="N337" s="101">
        <v>0</v>
      </c>
      <c r="O337" s="101"/>
      <c r="P337" s="101"/>
      <c r="Q337" s="101"/>
      <c r="R337" s="103">
        <v>4770.41</v>
      </c>
      <c r="S337" s="113"/>
      <c r="T337" s="114"/>
      <c r="U337" s="114"/>
      <c r="V337" s="103">
        <v>4770.41</v>
      </c>
      <c r="W337" s="114">
        <v>0</v>
      </c>
      <c r="X337" s="115">
        <v>100</v>
      </c>
      <c r="Y337" s="125"/>
      <c r="Z337" s="125" t="s">
        <v>31</v>
      </c>
      <c r="AA337" s="126">
        <v>43920</v>
      </c>
      <c r="AB337" s="127" t="s">
        <v>1846</v>
      </c>
    </row>
    <row r="338" ht="18" customHeight="1" spans="2:28">
      <c r="B338" s="159" t="s">
        <v>1810</v>
      </c>
      <c r="C338" s="160">
        <v>679518402</v>
      </c>
      <c r="D338" s="160" t="s">
        <v>1811</v>
      </c>
      <c r="E338" s="160">
        <v>17179870471</v>
      </c>
      <c r="F338" s="160" t="s">
        <v>152</v>
      </c>
      <c r="G338" s="160">
        <v>1000</v>
      </c>
      <c r="H338" s="160" t="s">
        <v>1780</v>
      </c>
      <c r="I338" s="97" t="s">
        <v>1781</v>
      </c>
      <c r="J338" s="100" t="s">
        <v>103</v>
      </c>
      <c r="K338" s="98" t="s">
        <v>1803</v>
      </c>
      <c r="L338" s="96" t="s">
        <v>1810</v>
      </c>
      <c r="M338" s="101">
        <v>4962.79</v>
      </c>
      <c r="N338" s="101">
        <v>0</v>
      </c>
      <c r="O338" s="101"/>
      <c r="P338" s="101"/>
      <c r="Q338" s="101"/>
      <c r="R338" s="103">
        <v>4962.79</v>
      </c>
      <c r="S338" s="113"/>
      <c r="T338" s="114"/>
      <c r="U338" s="114"/>
      <c r="V338" s="103">
        <v>4962.79</v>
      </c>
      <c r="W338" s="114">
        <v>0</v>
      </c>
      <c r="X338" s="115">
        <v>100</v>
      </c>
      <c r="Y338" s="125"/>
      <c r="Z338" s="125" t="s">
        <v>31</v>
      </c>
      <c r="AA338" s="126">
        <v>43920</v>
      </c>
      <c r="AB338" s="127" t="s">
        <v>1846</v>
      </c>
    </row>
    <row r="339" ht="18" customHeight="1" spans="2:28">
      <c r="B339" s="159" t="s">
        <v>1814</v>
      </c>
      <c r="C339" s="160">
        <v>843944677</v>
      </c>
      <c r="D339" s="160" t="s">
        <v>1815</v>
      </c>
      <c r="E339" s="160">
        <v>17179870472</v>
      </c>
      <c r="F339" s="160" t="s">
        <v>152</v>
      </c>
      <c r="G339" s="160">
        <v>1000</v>
      </c>
      <c r="H339" s="160" t="s">
        <v>1780</v>
      </c>
      <c r="I339" s="97" t="s">
        <v>1781</v>
      </c>
      <c r="J339" s="100" t="s">
        <v>103</v>
      </c>
      <c r="K339" s="98" t="s">
        <v>1803</v>
      </c>
      <c r="L339" s="96" t="s">
        <v>1814</v>
      </c>
      <c r="M339" s="101">
        <v>5065.4</v>
      </c>
      <c r="N339" s="101">
        <v>0</v>
      </c>
      <c r="O339" s="101"/>
      <c r="P339" s="101"/>
      <c r="Q339" s="101"/>
      <c r="R339" s="103">
        <v>5065.4</v>
      </c>
      <c r="S339" s="113"/>
      <c r="T339" s="114"/>
      <c r="U339" s="114"/>
      <c r="V339" s="103">
        <v>5065.4</v>
      </c>
      <c r="W339" s="114">
        <v>0</v>
      </c>
      <c r="X339" s="115">
        <v>100</v>
      </c>
      <c r="Y339" s="125"/>
      <c r="Z339" s="125" t="s">
        <v>31</v>
      </c>
      <c r="AA339" s="126">
        <v>43920</v>
      </c>
      <c r="AB339" s="127" t="s">
        <v>1846</v>
      </c>
    </row>
    <row r="340" ht="18" customHeight="1" spans="2:28">
      <c r="B340" s="159" t="s">
        <v>1818</v>
      </c>
      <c r="C340" s="160">
        <v>750170204</v>
      </c>
      <c r="D340" s="160" t="s">
        <v>1819</v>
      </c>
      <c r="E340" s="160">
        <v>17179870476</v>
      </c>
      <c r="F340" s="160" t="s">
        <v>152</v>
      </c>
      <c r="G340" s="160">
        <v>1000</v>
      </c>
      <c r="H340" s="160" t="s">
        <v>1780</v>
      </c>
      <c r="I340" s="97" t="s">
        <v>1781</v>
      </c>
      <c r="J340" s="100" t="s">
        <v>103</v>
      </c>
      <c r="K340" s="98" t="s">
        <v>1803</v>
      </c>
      <c r="L340" s="96" t="s">
        <v>1818</v>
      </c>
      <c r="M340" s="101">
        <v>4963.34</v>
      </c>
      <c r="N340" s="101">
        <v>0</v>
      </c>
      <c r="O340" s="101"/>
      <c r="P340" s="101"/>
      <c r="Q340" s="101"/>
      <c r="R340" s="103">
        <v>4963.34</v>
      </c>
      <c r="S340" s="113"/>
      <c r="T340" s="114"/>
      <c r="U340" s="114"/>
      <c r="V340" s="103">
        <v>4963.34</v>
      </c>
      <c r="W340" s="114">
        <v>0</v>
      </c>
      <c r="X340" s="115">
        <v>100</v>
      </c>
      <c r="Y340" s="125"/>
      <c r="Z340" s="125" t="s">
        <v>31</v>
      </c>
      <c r="AA340" s="126">
        <v>43920</v>
      </c>
      <c r="AB340" s="127" t="s">
        <v>1846</v>
      </c>
    </row>
    <row r="341" ht="18" customHeight="1" spans="2:28">
      <c r="B341" s="159" t="s">
        <v>1713</v>
      </c>
      <c r="C341" s="160">
        <v>790587239</v>
      </c>
      <c r="D341" s="160" t="s">
        <v>1714</v>
      </c>
      <c r="E341" s="160">
        <v>17179870142</v>
      </c>
      <c r="F341" s="160" t="s">
        <v>152</v>
      </c>
      <c r="G341" s="160">
        <v>1000</v>
      </c>
      <c r="H341" s="160" t="s">
        <v>1694</v>
      </c>
      <c r="I341" s="97" t="s">
        <v>1695</v>
      </c>
      <c r="J341" s="100" t="s">
        <v>103</v>
      </c>
      <c r="K341" s="98" t="s">
        <v>1696</v>
      </c>
      <c r="L341" s="96" t="s">
        <v>1713</v>
      </c>
      <c r="M341" s="101">
        <v>9384.29</v>
      </c>
      <c r="N341" s="101">
        <v>0</v>
      </c>
      <c r="O341" s="101"/>
      <c r="P341" s="101"/>
      <c r="Q341" s="101"/>
      <c r="R341" s="101">
        <v>9384.29</v>
      </c>
      <c r="S341" s="113"/>
      <c r="T341" s="114"/>
      <c r="U341" s="114"/>
      <c r="V341" s="103">
        <f>R341-S341</f>
        <v>9384.29</v>
      </c>
      <c r="W341" s="114">
        <f>N341+O341-Q341</f>
        <v>0</v>
      </c>
      <c r="X341" s="115">
        <v>0.5</v>
      </c>
      <c r="Y341" s="125"/>
      <c r="Z341" s="125" t="s">
        <v>31</v>
      </c>
      <c r="AA341" s="126">
        <v>43920</v>
      </c>
      <c r="AB341" s="127" t="s">
        <v>1846</v>
      </c>
    </row>
    <row r="342" ht="18" customHeight="1" spans="2:28">
      <c r="B342" s="96" t="s">
        <v>188</v>
      </c>
      <c r="C342" s="97">
        <v>471781569</v>
      </c>
      <c r="D342" s="97" t="s">
        <v>189</v>
      </c>
      <c r="E342" s="97">
        <v>17179870045</v>
      </c>
      <c r="F342" s="97" t="s">
        <v>152</v>
      </c>
      <c r="G342" s="97">
        <v>1000</v>
      </c>
      <c r="H342" s="97" t="s">
        <v>168</v>
      </c>
      <c r="I342" s="97" t="s">
        <v>169</v>
      </c>
      <c r="J342" s="104" t="s">
        <v>170</v>
      </c>
      <c r="K342" s="98" t="s">
        <v>171</v>
      </c>
      <c r="L342" s="96" t="s">
        <v>188</v>
      </c>
      <c r="M342" s="101">
        <v>100.27</v>
      </c>
      <c r="N342" s="101">
        <v>4595</v>
      </c>
      <c r="O342" s="105"/>
      <c r="P342" s="105">
        <v>27.55</v>
      </c>
      <c r="Q342" s="105">
        <v>4595</v>
      </c>
      <c r="R342" s="101">
        <f>M342+Q342-P342</f>
        <v>4667.72</v>
      </c>
      <c r="S342" s="117"/>
      <c r="T342" s="118"/>
      <c r="U342" s="101"/>
      <c r="V342" s="101">
        <v>4667.72</v>
      </c>
      <c r="W342" s="101"/>
      <c r="X342" s="116">
        <v>100</v>
      </c>
      <c r="Y342" s="128"/>
      <c r="Z342" s="125" t="s">
        <v>31</v>
      </c>
      <c r="AA342" s="126">
        <v>43920</v>
      </c>
      <c r="AB342" s="127" t="s">
        <v>1900</v>
      </c>
    </row>
    <row r="343" ht="18" customHeight="1" spans="2:28">
      <c r="B343" s="96" t="s">
        <v>195</v>
      </c>
      <c r="C343" s="97">
        <v>299316318</v>
      </c>
      <c r="D343" s="97" t="s">
        <v>196</v>
      </c>
      <c r="E343" s="97">
        <v>17179870049</v>
      </c>
      <c r="F343" s="97" t="s">
        <v>152</v>
      </c>
      <c r="G343" s="97">
        <v>1000</v>
      </c>
      <c r="H343" s="97" t="s">
        <v>168</v>
      </c>
      <c r="I343" s="97" t="s">
        <v>169</v>
      </c>
      <c r="J343" s="104" t="s">
        <v>170</v>
      </c>
      <c r="K343" s="98" t="s">
        <v>192</v>
      </c>
      <c r="L343" s="96" t="s">
        <v>195</v>
      </c>
      <c r="M343" s="101">
        <v>100.68</v>
      </c>
      <c r="N343" s="101">
        <v>4598</v>
      </c>
      <c r="O343" s="105"/>
      <c r="P343" s="105">
        <v>27.58</v>
      </c>
      <c r="Q343" s="105">
        <v>4598</v>
      </c>
      <c r="R343" s="101">
        <f t="shared" ref="R343:R357" si="12">M343+Q343-P343</f>
        <v>4671.1</v>
      </c>
      <c r="S343" s="117"/>
      <c r="T343" s="118"/>
      <c r="U343" s="101"/>
      <c r="V343" s="101">
        <v>4671.1</v>
      </c>
      <c r="W343" s="101"/>
      <c r="X343" s="116">
        <v>100</v>
      </c>
      <c r="Y343" s="128"/>
      <c r="Z343" s="125" t="s">
        <v>31</v>
      </c>
      <c r="AA343" s="126">
        <v>43920</v>
      </c>
      <c r="AB343" s="127" t="s">
        <v>1900</v>
      </c>
    </row>
    <row r="344" ht="18" customHeight="1" spans="2:28">
      <c r="B344" s="96" t="s">
        <v>197</v>
      </c>
      <c r="C344" s="97">
        <v>931447475</v>
      </c>
      <c r="D344" s="97" t="s">
        <v>198</v>
      </c>
      <c r="E344" s="97">
        <v>17179870247</v>
      </c>
      <c r="F344" s="97" t="s">
        <v>152</v>
      </c>
      <c r="G344" s="97">
        <v>1000</v>
      </c>
      <c r="H344" s="97" t="s">
        <v>168</v>
      </c>
      <c r="I344" s="97" t="s">
        <v>169</v>
      </c>
      <c r="J344" s="104" t="s">
        <v>170</v>
      </c>
      <c r="K344" s="98" t="s">
        <v>192</v>
      </c>
      <c r="L344" s="96" t="s">
        <v>197</v>
      </c>
      <c r="M344" s="101">
        <v>879.2</v>
      </c>
      <c r="N344" s="101">
        <v>3395</v>
      </c>
      <c r="O344" s="105"/>
      <c r="P344" s="105">
        <v>20.35</v>
      </c>
      <c r="Q344" s="105">
        <v>3395</v>
      </c>
      <c r="R344" s="101">
        <f t="shared" si="12"/>
        <v>4253.85</v>
      </c>
      <c r="S344" s="117"/>
      <c r="T344" s="118"/>
      <c r="U344" s="101"/>
      <c r="V344" s="101">
        <v>4253.85</v>
      </c>
      <c r="W344" s="101"/>
      <c r="X344" s="116">
        <v>0.5</v>
      </c>
      <c r="Y344" s="128"/>
      <c r="Z344" s="125" t="s">
        <v>31</v>
      </c>
      <c r="AA344" s="126">
        <v>43920</v>
      </c>
      <c r="AB344" s="127" t="s">
        <v>1900</v>
      </c>
    </row>
    <row r="345" ht="18" customHeight="1" spans="2:28">
      <c r="B345" s="96" t="s">
        <v>1715</v>
      </c>
      <c r="C345" s="97">
        <v>296781384</v>
      </c>
      <c r="D345" s="97" t="s">
        <v>1716</v>
      </c>
      <c r="E345" s="97">
        <v>17179870349</v>
      </c>
      <c r="F345" s="97" t="s">
        <v>152</v>
      </c>
      <c r="G345" s="97">
        <v>1000</v>
      </c>
      <c r="H345" s="97" t="s">
        <v>1694</v>
      </c>
      <c r="I345" s="97" t="s">
        <v>1695</v>
      </c>
      <c r="J345" s="104" t="s">
        <v>103</v>
      </c>
      <c r="K345" s="98" t="s">
        <v>1696</v>
      </c>
      <c r="L345" s="96" t="s">
        <v>1715</v>
      </c>
      <c r="M345" s="101">
        <v>100.25</v>
      </c>
      <c r="N345" s="101">
        <v>4797</v>
      </c>
      <c r="O345" s="105"/>
      <c r="P345" s="105">
        <v>28.77</v>
      </c>
      <c r="Q345" s="105">
        <v>4797</v>
      </c>
      <c r="R345" s="101">
        <f t="shared" si="12"/>
        <v>4868.48</v>
      </c>
      <c r="S345" s="117"/>
      <c r="T345" s="118"/>
      <c r="U345" s="101"/>
      <c r="V345" s="101">
        <v>4868.48</v>
      </c>
      <c r="W345" s="101"/>
      <c r="X345" s="116">
        <v>100</v>
      </c>
      <c r="Y345" s="128"/>
      <c r="Z345" s="125" t="s">
        <v>31</v>
      </c>
      <c r="AA345" s="126">
        <v>43920</v>
      </c>
      <c r="AB345" s="127" t="s">
        <v>1900</v>
      </c>
    </row>
    <row r="346" ht="18" customHeight="1" spans="2:28">
      <c r="B346" s="96" t="s">
        <v>1722</v>
      </c>
      <c r="C346" s="97">
        <v>400457484</v>
      </c>
      <c r="D346" s="97" t="s">
        <v>1723</v>
      </c>
      <c r="E346" s="97">
        <v>17179870143</v>
      </c>
      <c r="F346" s="97" t="s">
        <v>152</v>
      </c>
      <c r="G346" s="97">
        <v>1000</v>
      </c>
      <c r="H346" s="97" t="s">
        <v>1694</v>
      </c>
      <c r="I346" s="97" t="s">
        <v>1695</v>
      </c>
      <c r="J346" s="104" t="s">
        <v>103</v>
      </c>
      <c r="K346" s="98" t="s">
        <v>1719</v>
      </c>
      <c r="L346" s="96" t="s">
        <v>1722</v>
      </c>
      <c r="M346" s="101">
        <v>4666.5</v>
      </c>
      <c r="N346" s="101">
        <v>4999</v>
      </c>
      <c r="O346" s="105"/>
      <c r="P346" s="105">
        <v>29.99</v>
      </c>
      <c r="Q346" s="105">
        <v>4999</v>
      </c>
      <c r="R346" s="101">
        <f t="shared" si="12"/>
        <v>9635.51</v>
      </c>
      <c r="S346" s="117"/>
      <c r="T346" s="118"/>
      <c r="U346" s="101"/>
      <c r="V346" s="101">
        <v>9635.51</v>
      </c>
      <c r="W346" s="101"/>
      <c r="X346" s="116">
        <v>0.5</v>
      </c>
      <c r="Y346" s="128"/>
      <c r="Z346" s="125" t="s">
        <v>31</v>
      </c>
      <c r="AA346" s="126">
        <v>43920</v>
      </c>
      <c r="AB346" s="127" t="s">
        <v>1900</v>
      </c>
    </row>
    <row r="347" ht="18" customHeight="1" spans="2:28">
      <c r="B347" s="96" t="s">
        <v>1760</v>
      </c>
      <c r="C347" s="97">
        <v>942126226</v>
      </c>
      <c r="D347" s="97" t="s">
        <v>1761</v>
      </c>
      <c r="E347" s="97">
        <v>17179870242</v>
      </c>
      <c r="F347" s="97" t="s">
        <v>152</v>
      </c>
      <c r="G347" s="97">
        <v>1000</v>
      </c>
      <c r="H347" s="97" t="s">
        <v>1738</v>
      </c>
      <c r="I347" s="97" t="s">
        <v>1739</v>
      </c>
      <c r="J347" s="104" t="s">
        <v>109</v>
      </c>
      <c r="K347" s="98" t="s">
        <v>1759</v>
      </c>
      <c r="L347" s="96" t="s">
        <v>1760</v>
      </c>
      <c r="M347" s="101">
        <v>100.46</v>
      </c>
      <c r="N347" s="101">
        <v>4795</v>
      </c>
      <c r="O347" s="105"/>
      <c r="P347" s="105">
        <v>28.75</v>
      </c>
      <c r="Q347" s="105">
        <v>4795</v>
      </c>
      <c r="R347" s="101">
        <f t="shared" si="12"/>
        <v>4866.71</v>
      </c>
      <c r="S347" s="117"/>
      <c r="T347" s="118"/>
      <c r="U347" s="101"/>
      <c r="V347" s="101">
        <v>4866.71</v>
      </c>
      <c r="W347" s="101"/>
      <c r="X347" s="116">
        <v>100</v>
      </c>
      <c r="Y347" s="128"/>
      <c r="Z347" s="125" t="s">
        <v>31</v>
      </c>
      <c r="AA347" s="126">
        <v>43920</v>
      </c>
      <c r="AB347" s="127" t="s">
        <v>1900</v>
      </c>
    </row>
    <row r="348" ht="18" customHeight="1" spans="2:28">
      <c r="B348" s="96" t="s">
        <v>1806</v>
      </c>
      <c r="C348" s="97">
        <v>995376856</v>
      </c>
      <c r="D348" s="97" t="s">
        <v>1807</v>
      </c>
      <c r="E348" s="97">
        <v>17179870479</v>
      </c>
      <c r="F348" s="97" t="s">
        <v>152</v>
      </c>
      <c r="G348" s="97">
        <v>1000</v>
      </c>
      <c r="H348" s="97" t="s">
        <v>1780</v>
      </c>
      <c r="I348" s="97" t="s">
        <v>1781</v>
      </c>
      <c r="J348" s="104" t="s">
        <v>103</v>
      </c>
      <c r="K348" s="98" t="s">
        <v>1803</v>
      </c>
      <c r="L348" s="96" t="s">
        <v>1806</v>
      </c>
      <c r="M348" s="101">
        <v>378.29</v>
      </c>
      <c r="N348" s="101">
        <v>4496</v>
      </c>
      <c r="O348" s="105"/>
      <c r="P348" s="105">
        <v>26.96</v>
      </c>
      <c r="Q348" s="105">
        <v>4496</v>
      </c>
      <c r="R348" s="101">
        <f t="shared" si="12"/>
        <v>4847.33</v>
      </c>
      <c r="S348" s="117"/>
      <c r="T348" s="118"/>
      <c r="U348" s="101"/>
      <c r="V348" s="101">
        <v>4847.33</v>
      </c>
      <c r="W348" s="101"/>
      <c r="X348" s="116">
        <v>0.5</v>
      </c>
      <c r="Y348" s="128"/>
      <c r="Z348" s="125" t="s">
        <v>31</v>
      </c>
      <c r="AA348" s="126">
        <v>43920</v>
      </c>
      <c r="AB348" s="127" t="s">
        <v>1900</v>
      </c>
    </row>
    <row r="349" ht="18" customHeight="1" spans="2:28">
      <c r="B349" s="96" t="s">
        <v>1847</v>
      </c>
      <c r="C349" s="97">
        <v>902866499</v>
      </c>
      <c r="D349" s="97" t="s">
        <v>1848</v>
      </c>
      <c r="E349" s="97">
        <v>17179870745</v>
      </c>
      <c r="F349" s="97" t="s">
        <v>152</v>
      </c>
      <c r="G349" s="97">
        <v>1000</v>
      </c>
      <c r="H349" s="97" t="s">
        <v>1849</v>
      </c>
      <c r="I349" s="97" t="s">
        <v>1850</v>
      </c>
      <c r="J349" s="104" t="s">
        <v>103</v>
      </c>
      <c r="K349" s="98" t="s">
        <v>1851</v>
      </c>
      <c r="L349" s="96" t="s">
        <v>1847</v>
      </c>
      <c r="M349" s="101">
        <v>100.06</v>
      </c>
      <c r="N349" s="101">
        <v>4395</v>
      </c>
      <c r="O349" s="105"/>
      <c r="P349" s="105">
        <v>26.35</v>
      </c>
      <c r="Q349" s="105">
        <v>4395</v>
      </c>
      <c r="R349" s="101">
        <f t="shared" si="12"/>
        <v>4468.71</v>
      </c>
      <c r="S349" s="117"/>
      <c r="T349" s="118"/>
      <c r="U349" s="101"/>
      <c r="V349" s="101">
        <v>4468.71</v>
      </c>
      <c r="W349" s="101"/>
      <c r="X349" s="116">
        <v>100</v>
      </c>
      <c r="Y349" s="128"/>
      <c r="Z349" s="125" t="s">
        <v>31</v>
      </c>
      <c r="AA349" s="126">
        <v>43920</v>
      </c>
      <c r="AB349" s="127" t="s">
        <v>1900</v>
      </c>
    </row>
    <row r="350" ht="18" customHeight="1" spans="2:28">
      <c r="B350" s="96" t="s">
        <v>1864</v>
      </c>
      <c r="C350" s="97">
        <v>654259774</v>
      </c>
      <c r="D350" s="97" t="s">
        <v>1865</v>
      </c>
      <c r="E350" s="97">
        <v>17179870480</v>
      </c>
      <c r="F350" s="97" t="s">
        <v>152</v>
      </c>
      <c r="G350" s="97">
        <v>1000</v>
      </c>
      <c r="H350" s="97" t="s">
        <v>1849</v>
      </c>
      <c r="I350" s="97" t="s">
        <v>1850</v>
      </c>
      <c r="J350" s="104" t="s">
        <v>103</v>
      </c>
      <c r="K350" s="98" t="s">
        <v>1851</v>
      </c>
      <c r="L350" s="96" t="s">
        <v>1864</v>
      </c>
      <c r="M350" s="101">
        <v>100.46</v>
      </c>
      <c r="N350" s="101">
        <v>3996</v>
      </c>
      <c r="O350" s="105"/>
      <c r="P350" s="105">
        <v>23.96</v>
      </c>
      <c r="Q350" s="105">
        <v>3996</v>
      </c>
      <c r="R350" s="101">
        <f t="shared" si="12"/>
        <v>4072.5</v>
      </c>
      <c r="S350" s="117"/>
      <c r="T350" s="118"/>
      <c r="U350" s="101"/>
      <c r="V350" s="101">
        <v>4072.5</v>
      </c>
      <c r="W350" s="101"/>
      <c r="X350" s="116">
        <v>100</v>
      </c>
      <c r="Y350" s="128"/>
      <c r="Z350" s="125" t="s">
        <v>31</v>
      </c>
      <c r="AA350" s="126">
        <v>43920</v>
      </c>
      <c r="AB350" s="127" t="s">
        <v>1900</v>
      </c>
    </row>
    <row r="351" ht="18" customHeight="1" spans="2:28">
      <c r="B351" s="96" t="s">
        <v>1866</v>
      </c>
      <c r="C351" s="97">
        <v>871201823</v>
      </c>
      <c r="D351" s="97" t="s">
        <v>1867</v>
      </c>
      <c r="E351" s="97">
        <v>17179870640</v>
      </c>
      <c r="F351" s="97" t="s">
        <v>152</v>
      </c>
      <c r="G351" s="97">
        <v>1000</v>
      </c>
      <c r="H351" s="97" t="s">
        <v>1849</v>
      </c>
      <c r="I351" s="97" t="s">
        <v>1850</v>
      </c>
      <c r="J351" s="104" t="s">
        <v>103</v>
      </c>
      <c r="K351" s="98" t="s">
        <v>1851</v>
      </c>
      <c r="L351" s="96" t="s">
        <v>1866</v>
      </c>
      <c r="M351" s="101">
        <v>100.06</v>
      </c>
      <c r="N351" s="101">
        <v>4795</v>
      </c>
      <c r="O351" s="105"/>
      <c r="P351" s="105">
        <v>28.75</v>
      </c>
      <c r="Q351" s="105">
        <v>4795</v>
      </c>
      <c r="R351" s="101">
        <f t="shared" si="12"/>
        <v>4866.31</v>
      </c>
      <c r="S351" s="117"/>
      <c r="T351" s="118"/>
      <c r="U351" s="101"/>
      <c r="V351" s="101">
        <v>4866.31</v>
      </c>
      <c r="W351" s="101"/>
      <c r="X351" s="116">
        <v>100</v>
      </c>
      <c r="Y351" s="128"/>
      <c r="Z351" s="125" t="s">
        <v>31</v>
      </c>
      <c r="AA351" s="126">
        <v>43920</v>
      </c>
      <c r="AB351" s="127" t="s">
        <v>1900</v>
      </c>
    </row>
    <row r="352" ht="18" customHeight="1" spans="2:28">
      <c r="B352" s="96" t="s">
        <v>1870</v>
      </c>
      <c r="C352" s="97">
        <v>528797560</v>
      </c>
      <c r="D352" s="97" t="s">
        <v>1871</v>
      </c>
      <c r="E352" s="97">
        <v>17179870484</v>
      </c>
      <c r="F352" s="97" t="s">
        <v>152</v>
      </c>
      <c r="G352" s="97">
        <v>1000</v>
      </c>
      <c r="H352" s="97" t="s">
        <v>1849</v>
      </c>
      <c r="I352" s="97" t="s">
        <v>1850</v>
      </c>
      <c r="J352" s="104" t="s">
        <v>103</v>
      </c>
      <c r="K352" s="98" t="s">
        <v>1872</v>
      </c>
      <c r="L352" s="96" t="s">
        <v>1870</v>
      </c>
      <c r="M352" s="101">
        <v>100.67</v>
      </c>
      <c r="N352" s="101">
        <v>4996</v>
      </c>
      <c r="O352" s="105"/>
      <c r="P352" s="105">
        <v>29.96</v>
      </c>
      <c r="Q352" s="105">
        <v>4996</v>
      </c>
      <c r="R352" s="101">
        <f t="shared" si="12"/>
        <v>5066.71</v>
      </c>
      <c r="S352" s="117"/>
      <c r="T352" s="118"/>
      <c r="U352" s="101"/>
      <c r="V352" s="101">
        <v>5066.71</v>
      </c>
      <c r="W352" s="101"/>
      <c r="X352" s="116">
        <v>100</v>
      </c>
      <c r="Y352" s="128"/>
      <c r="Z352" s="125" t="s">
        <v>31</v>
      </c>
      <c r="AA352" s="126">
        <v>43920</v>
      </c>
      <c r="AB352" s="127" t="s">
        <v>1900</v>
      </c>
    </row>
    <row r="353" ht="18" customHeight="1" spans="2:28">
      <c r="B353" s="96" t="s">
        <v>1873</v>
      </c>
      <c r="C353" s="97">
        <v>432335080</v>
      </c>
      <c r="D353" s="97" t="s">
        <v>1874</v>
      </c>
      <c r="E353" s="97">
        <v>17179870481</v>
      </c>
      <c r="F353" s="97" t="s">
        <v>152</v>
      </c>
      <c r="G353" s="97">
        <v>1000</v>
      </c>
      <c r="H353" s="97" t="s">
        <v>1849</v>
      </c>
      <c r="I353" s="97" t="s">
        <v>1850</v>
      </c>
      <c r="J353" s="104" t="s">
        <v>103</v>
      </c>
      <c r="K353" s="98" t="s">
        <v>1872</v>
      </c>
      <c r="L353" s="96" t="s">
        <v>1873</v>
      </c>
      <c r="M353" s="101">
        <v>100.05</v>
      </c>
      <c r="N353" s="101">
        <v>4993</v>
      </c>
      <c r="O353" s="105"/>
      <c r="P353" s="105">
        <v>29.93</v>
      </c>
      <c r="Q353" s="105">
        <v>4993</v>
      </c>
      <c r="R353" s="101">
        <f t="shared" si="12"/>
        <v>5063.12</v>
      </c>
      <c r="S353" s="117"/>
      <c r="T353" s="118"/>
      <c r="U353" s="101"/>
      <c r="V353" s="101">
        <v>5063.12</v>
      </c>
      <c r="W353" s="101"/>
      <c r="X353" s="116">
        <v>100</v>
      </c>
      <c r="Y353" s="128"/>
      <c r="Z353" s="125" t="s">
        <v>31</v>
      </c>
      <c r="AA353" s="126">
        <v>43920</v>
      </c>
      <c r="AB353" s="127" t="s">
        <v>1900</v>
      </c>
    </row>
    <row r="354" ht="18" customHeight="1" spans="2:28">
      <c r="B354" s="96" t="s">
        <v>1877</v>
      </c>
      <c r="C354" s="97">
        <v>350278540</v>
      </c>
      <c r="D354" s="97" t="s">
        <v>1878</v>
      </c>
      <c r="E354" s="97">
        <v>17179870475</v>
      </c>
      <c r="F354" s="97" t="s">
        <v>152</v>
      </c>
      <c r="G354" s="97">
        <v>1000</v>
      </c>
      <c r="H354" s="97" t="s">
        <v>1849</v>
      </c>
      <c r="I354" s="97" t="s">
        <v>1850</v>
      </c>
      <c r="J354" s="104" t="s">
        <v>103</v>
      </c>
      <c r="K354" s="98" t="s">
        <v>1872</v>
      </c>
      <c r="L354" s="96" t="s">
        <v>1877</v>
      </c>
      <c r="M354" s="101">
        <v>100.06</v>
      </c>
      <c r="N354" s="101">
        <v>4999</v>
      </c>
      <c r="O354" s="105"/>
      <c r="P354" s="105">
        <v>29.99</v>
      </c>
      <c r="Q354" s="105">
        <v>4999</v>
      </c>
      <c r="R354" s="101">
        <f t="shared" si="12"/>
        <v>5069.07</v>
      </c>
      <c r="S354" s="117"/>
      <c r="T354" s="118"/>
      <c r="U354" s="101"/>
      <c r="V354" s="101">
        <v>5069.07</v>
      </c>
      <c r="W354" s="101"/>
      <c r="X354" s="116">
        <v>100</v>
      </c>
      <c r="Y354" s="128"/>
      <c r="Z354" s="125" t="s">
        <v>31</v>
      </c>
      <c r="AA354" s="126">
        <v>43920</v>
      </c>
      <c r="AB354" s="127" t="s">
        <v>1900</v>
      </c>
    </row>
    <row r="355" ht="18" customHeight="1" spans="2:28">
      <c r="B355" s="96" t="s">
        <v>1879</v>
      </c>
      <c r="C355" s="97">
        <v>754542006</v>
      </c>
      <c r="D355" s="97" t="s">
        <v>1880</v>
      </c>
      <c r="E355" s="97">
        <v>17179870544</v>
      </c>
      <c r="F355" s="97" t="s">
        <v>152</v>
      </c>
      <c r="G355" s="97">
        <v>1000</v>
      </c>
      <c r="H355" s="97" t="s">
        <v>1849</v>
      </c>
      <c r="I355" s="97" t="s">
        <v>1850</v>
      </c>
      <c r="J355" s="104" t="s">
        <v>103</v>
      </c>
      <c r="K355" s="98" t="s">
        <v>1872</v>
      </c>
      <c r="L355" s="96" t="s">
        <v>1879</v>
      </c>
      <c r="M355" s="101">
        <v>100.05</v>
      </c>
      <c r="N355" s="101">
        <v>4495</v>
      </c>
      <c r="O355" s="105"/>
      <c r="P355" s="105">
        <v>26.95</v>
      </c>
      <c r="Q355" s="105">
        <v>4495</v>
      </c>
      <c r="R355" s="101">
        <f t="shared" si="12"/>
        <v>4568.1</v>
      </c>
      <c r="S355" s="117"/>
      <c r="T355" s="118"/>
      <c r="U355" s="101"/>
      <c r="V355" s="101">
        <v>4568.1</v>
      </c>
      <c r="W355" s="101"/>
      <c r="X355" s="116">
        <v>100</v>
      </c>
      <c r="Y355" s="128"/>
      <c r="Z355" s="125" t="s">
        <v>31</v>
      </c>
      <c r="AA355" s="126">
        <v>43920</v>
      </c>
      <c r="AB355" s="127" t="s">
        <v>1900</v>
      </c>
    </row>
    <row r="356" ht="18" customHeight="1" spans="2:28">
      <c r="B356" s="96" t="s">
        <v>1881</v>
      </c>
      <c r="C356" s="97">
        <v>932260068</v>
      </c>
      <c r="D356" s="97" t="s">
        <v>1882</v>
      </c>
      <c r="E356" s="97">
        <v>17179870494</v>
      </c>
      <c r="F356" s="97" t="s">
        <v>152</v>
      </c>
      <c r="G356" s="97">
        <v>1000</v>
      </c>
      <c r="H356" s="97" t="s">
        <v>1849</v>
      </c>
      <c r="I356" s="97" t="s">
        <v>1850</v>
      </c>
      <c r="J356" s="104" t="s">
        <v>103</v>
      </c>
      <c r="K356" s="98" t="s">
        <v>1872</v>
      </c>
      <c r="L356" s="96" t="s">
        <v>1881</v>
      </c>
      <c r="M356" s="101">
        <v>100.07</v>
      </c>
      <c r="N356" s="101">
        <v>4993</v>
      </c>
      <c r="O356" s="105"/>
      <c r="P356" s="105">
        <v>29.93</v>
      </c>
      <c r="Q356" s="105">
        <v>4993</v>
      </c>
      <c r="R356" s="101">
        <f t="shared" si="12"/>
        <v>5063.14</v>
      </c>
      <c r="S356" s="117"/>
      <c r="T356" s="118"/>
      <c r="U356" s="101"/>
      <c r="V356" s="101">
        <v>5063.14</v>
      </c>
      <c r="W356" s="101"/>
      <c r="X356" s="116">
        <v>100</v>
      </c>
      <c r="Y356" s="128"/>
      <c r="Z356" s="125" t="s">
        <v>31</v>
      </c>
      <c r="AA356" s="126">
        <v>43920</v>
      </c>
      <c r="AB356" s="127" t="s">
        <v>1900</v>
      </c>
    </row>
    <row r="357" ht="18" customHeight="1" spans="2:28">
      <c r="B357" s="96" t="s">
        <v>1889</v>
      </c>
      <c r="C357" s="97">
        <v>949309484</v>
      </c>
      <c r="D357" s="97" t="s">
        <v>1890</v>
      </c>
      <c r="E357" s="97">
        <v>17179870474</v>
      </c>
      <c r="F357" s="97" t="s">
        <v>152</v>
      </c>
      <c r="G357" s="97">
        <v>1000</v>
      </c>
      <c r="H357" s="97" t="s">
        <v>1849</v>
      </c>
      <c r="I357" s="97" t="s">
        <v>1850</v>
      </c>
      <c r="J357" s="104" t="s">
        <v>103</v>
      </c>
      <c r="K357" s="98" t="s">
        <v>1872</v>
      </c>
      <c r="L357" s="96" t="s">
        <v>1889</v>
      </c>
      <c r="M357" s="101">
        <v>100.03</v>
      </c>
      <c r="N357" s="101">
        <v>4695</v>
      </c>
      <c r="O357" s="105"/>
      <c r="P357" s="105">
        <v>28.15</v>
      </c>
      <c r="Q357" s="105">
        <v>4695</v>
      </c>
      <c r="R357" s="101">
        <f t="shared" si="12"/>
        <v>4766.88</v>
      </c>
      <c r="S357" s="117"/>
      <c r="T357" s="118"/>
      <c r="U357" s="101"/>
      <c r="V357" s="101">
        <v>4766.88</v>
      </c>
      <c r="W357" s="101"/>
      <c r="X357" s="116">
        <v>100</v>
      </c>
      <c r="Y357" s="128"/>
      <c r="Z357" s="125" t="s">
        <v>31</v>
      </c>
      <c r="AA357" s="126">
        <v>43920</v>
      </c>
      <c r="AB357" s="127" t="s">
        <v>1900</v>
      </c>
    </row>
    <row r="358" ht="18" customHeight="1"/>
    <row r="359" ht="18" customHeight="1" spans="7:23">
      <c r="G359" s="23">
        <f>SUM(G95:G358)</f>
        <v>265000</v>
      </c>
      <c r="R359" s="47">
        <f>SUM(R48:R358)</f>
        <v>1378592.99</v>
      </c>
      <c r="V359" s="47">
        <f>SUM(V95:V358)</f>
        <v>929508.54</v>
      </c>
      <c r="W359" s="4">
        <f>SUM(W95:W358)</f>
        <v>0</v>
      </c>
    </row>
    <row r="360" ht="18" customHeight="1" spans="22:22">
      <c r="V360" s="47">
        <f>V359+W359</f>
        <v>929508.54</v>
      </c>
    </row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 spans="28:28">
      <c r="AB370" s="4"/>
    </row>
    <row r="371" ht="18" customHeight="1" spans="13:28">
      <c r="M371" s="112" t="s">
        <v>658</v>
      </c>
      <c r="N371" s="112" t="s">
        <v>659</v>
      </c>
      <c r="O371" s="112" t="s">
        <v>660</v>
      </c>
      <c r="P371" s="112" t="s">
        <v>661</v>
      </c>
      <c r="Q371" s="47" t="s">
        <v>23</v>
      </c>
      <c r="R371" s="178" t="s">
        <v>24</v>
      </c>
      <c r="X371" s="4"/>
      <c r="Z371" s="9"/>
      <c r="AA371" s="4"/>
      <c r="AB371" s="6"/>
    </row>
    <row r="372" ht="18" customHeight="1" spans="2:28">
      <c r="B372" s="164" t="s">
        <v>662</v>
      </c>
      <c r="C372" s="165">
        <v>154870128</v>
      </c>
      <c r="D372" s="165" t="s">
        <v>663</v>
      </c>
      <c r="E372" s="166">
        <v>16504175990</v>
      </c>
      <c r="F372" s="165" t="s">
        <v>664</v>
      </c>
      <c r="G372" s="165">
        <v>1000</v>
      </c>
      <c r="H372" s="165">
        <v>13422075559</v>
      </c>
      <c r="I372" s="165" t="s">
        <v>567</v>
      </c>
      <c r="J372" s="167" t="s">
        <v>29</v>
      </c>
      <c r="K372" s="168" t="s">
        <v>568</v>
      </c>
      <c r="L372" s="164" t="s">
        <v>662</v>
      </c>
      <c r="M372" s="169">
        <v>0</v>
      </c>
      <c r="N372" s="169"/>
      <c r="O372" s="169"/>
      <c r="P372" s="170"/>
      <c r="Q372" s="168" t="s">
        <v>31</v>
      </c>
      <c r="R372" s="179">
        <v>43913</v>
      </c>
      <c r="S372" s="87" t="s">
        <v>665</v>
      </c>
      <c r="T372" s="6"/>
      <c r="U372" s="6"/>
      <c r="V372" s="6"/>
      <c r="W372" s="6"/>
      <c r="X372" s="6"/>
      <c r="Y372" s="6"/>
      <c r="Z372" s="6"/>
      <c r="AA372" s="6"/>
      <c r="AB372" s="6"/>
    </row>
    <row r="373" ht="18" customHeight="1" spans="2:28">
      <c r="B373" s="164" t="s">
        <v>666</v>
      </c>
      <c r="C373" s="165">
        <v>129795212</v>
      </c>
      <c r="D373" s="165" t="s">
        <v>667</v>
      </c>
      <c r="E373" s="165">
        <v>17192714993</v>
      </c>
      <c r="F373" s="165" t="s">
        <v>27</v>
      </c>
      <c r="G373" s="165">
        <v>1000</v>
      </c>
      <c r="H373" s="165">
        <v>18672882330</v>
      </c>
      <c r="I373" s="165" t="s">
        <v>361</v>
      </c>
      <c r="J373" s="171" t="s">
        <v>367</v>
      </c>
      <c r="K373" s="168" t="s">
        <v>362</v>
      </c>
      <c r="L373" s="164" t="s">
        <v>666</v>
      </c>
      <c r="M373" s="169">
        <v>0</v>
      </c>
      <c r="N373" s="169"/>
      <c r="O373" s="172"/>
      <c r="P373" s="173"/>
      <c r="Q373" s="168" t="s">
        <v>31</v>
      </c>
      <c r="R373" s="179">
        <v>43913</v>
      </c>
      <c r="S373" s="87" t="s">
        <v>668</v>
      </c>
      <c r="T373" s="6"/>
      <c r="U373" s="6"/>
      <c r="V373" s="6"/>
      <c r="W373" s="6"/>
      <c r="X373" s="6"/>
      <c r="Y373" s="6"/>
      <c r="Z373" s="6"/>
      <c r="AA373" s="6"/>
      <c r="AB373" s="6"/>
    </row>
    <row r="374" ht="18" customHeight="1" spans="2:28">
      <c r="B374" s="164" t="s">
        <v>669</v>
      </c>
      <c r="C374" s="165">
        <v>850834450</v>
      </c>
      <c r="D374" s="165" t="s">
        <v>670</v>
      </c>
      <c r="E374" s="165">
        <v>17192714589</v>
      </c>
      <c r="F374" s="165" t="s">
        <v>27</v>
      </c>
      <c r="G374" s="165">
        <v>1000</v>
      </c>
      <c r="H374" s="165">
        <v>18672882330</v>
      </c>
      <c r="I374" s="165" t="s">
        <v>361</v>
      </c>
      <c r="J374" s="171" t="s">
        <v>367</v>
      </c>
      <c r="K374" s="168" t="s">
        <v>362</v>
      </c>
      <c r="L374" s="164" t="s">
        <v>669</v>
      </c>
      <c r="M374" s="169">
        <v>0</v>
      </c>
      <c r="N374" s="169"/>
      <c r="O374" s="172"/>
      <c r="P374" s="173"/>
      <c r="Q374" s="168" t="s">
        <v>31</v>
      </c>
      <c r="R374" s="179">
        <v>43913</v>
      </c>
      <c r="S374" s="87" t="s">
        <v>668</v>
      </c>
      <c r="T374" s="6"/>
      <c r="U374" s="6"/>
      <c r="V374" s="6"/>
      <c r="W374" s="6"/>
      <c r="X374" s="6"/>
      <c r="Y374" s="6"/>
      <c r="Z374" s="6"/>
      <c r="AA374" s="6"/>
      <c r="AB374" s="6"/>
    </row>
    <row r="375" ht="18" customHeight="1" spans="2:28">
      <c r="B375" s="164" t="s">
        <v>671</v>
      </c>
      <c r="C375" s="165">
        <v>243111393</v>
      </c>
      <c r="D375" s="165" t="s">
        <v>672</v>
      </c>
      <c r="E375" s="165">
        <v>17192710478</v>
      </c>
      <c r="F375" s="165" t="s">
        <v>27</v>
      </c>
      <c r="G375" s="165">
        <v>1000</v>
      </c>
      <c r="H375" s="165">
        <v>13545476959</v>
      </c>
      <c r="I375" s="165" t="s">
        <v>265</v>
      </c>
      <c r="J375" s="174" t="s">
        <v>109</v>
      </c>
      <c r="K375" s="168" t="s">
        <v>266</v>
      </c>
      <c r="L375" s="164" t="s">
        <v>671</v>
      </c>
      <c r="M375" s="169">
        <v>0</v>
      </c>
      <c r="N375" s="169"/>
      <c r="O375" s="172"/>
      <c r="P375" s="173"/>
      <c r="Q375" s="168" t="s">
        <v>31</v>
      </c>
      <c r="R375" s="179">
        <v>43913</v>
      </c>
      <c r="S375" s="8" t="s">
        <v>673</v>
      </c>
      <c r="T375" s="6"/>
      <c r="U375" s="6"/>
      <c r="V375" s="6"/>
      <c r="W375" s="6"/>
      <c r="X375" s="6"/>
      <c r="Y375" s="6"/>
      <c r="Z375" s="6"/>
      <c r="AA375" s="6"/>
      <c r="AB375" s="6"/>
    </row>
    <row r="376" ht="18" customHeight="1" spans="2:28">
      <c r="B376" s="164" t="s">
        <v>674</v>
      </c>
      <c r="C376" s="165">
        <v>128051264</v>
      </c>
      <c r="D376" s="165" t="s">
        <v>675</v>
      </c>
      <c r="E376" s="165">
        <v>17192711408</v>
      </c>
      <c r="F376" s="165" t="s">
        <v>27</v>
      </c>
      <c r="G376" s="165">
        <v>1000</v>
      </c>
      <c r="H376" s="165">
        <v>13545476959</v>
      </c>
      <c r="I376" s="165" t="s">
        <v>265</v>
      </c>
      <c r="J376" s="175" t="s">
        <v>103</v>
      </c>
      <c r="K376" s="168" t="s">
        <v>266</v>
      </c>
      <c r="L376" s="164" t="s">
        <v>674</v>
      </c>
      <c r="M376" s="169">
        <v>0</v>
      </c>
      <c r="N376" s="169"/>
      <c r="O376" s="172"/>
      <c r="P376" s="173"/>
      <c r="Q376" s="168" t="s">
        <v>31</v>
      </c>
      <c r="R376" s="179">
        <v>43913</v>
      </c>
      <c r="S376" s="8" t="s">
        <v>673</v>
      </c>
      <c r="T376" s="6"/>
      <c r="U376" s="6"/>
      <c r="V376" s="6"/>
      <c r="W376" s="6"/>
      <c r="X376" s="6"/>
      <c r="Y376" s="6"/>
      <c r="Z376" s="6"/>
      <c r="AA376" s="6"/>
      <c r="AB376" s="6"/>
    </row>
    <row r="377" ht="18" customHeight="1" spans="2:28">
      <c r="B377" s="164" t="s">
        <v>676</v>
      </c>
      <c r="C377" s="165">
        <v>356428951</v>
      </c>
      <c r="D377" s="165" t="s">
        <v>677</v>
      </c>
      <c r="E377" s="165">
        <v>17192711429</v>
      </c>
      <c r="F377" s="165" t="s">
        <v>27</v>
      </c>
      <c r="G377" s="165">
        <v>1000</v>
      </c>
      <c r="H377" s="165">
        <v>13545476959</v>
      </c>
      <c r="I377" s="165" t="s">
        <v>265</v>
      </c>
      <c r="J377" s="175" t="s">
        <v>103</v>
      </c>
      <c r="K377" s="168" t="s">
        <v>266</v>
      </c>
      <c r="L377" s="164" t="s">
        <v>676</v>
      </c>
      <c r="M377" s="169">
        <v>0</v>
      </c>
      <c r="N377" s="169"/>
      <c r="O377" s="172"/>
      <c r="P377" s="173"/>
      <c r="Q377" s="168" t="s">
        <v>31</v>
      </c>
      <c r="R377" s="179">
        <v>43913</v>
      </c>
      <c r="S377" s="8" t="s">
        <v>673</v>
      </c>
      <c r="T377" s="6"/>
      <c r="U377" s="6"/>
      <c r="V377" s="6"/>
      <c r="W377" s="6"/>
      <c r="X377" s="6"/>
      <c r="Y377" s="6"/>
      <c r="Z377" s="6"/>
      <c r="AA377" s="6"/>
      <c r="AB377" s="6"/>
    </row>
    <row r="378" ht="18" customHeight="1" spans="2:28">
      <c r="B378" s="164" t="s">
        <v>678</v>
      </c>
      <c r="C378" s="165">
        <v>226171846</v>
      </c>
      <c r="D378" s="165" t="s">
        <v>679</v>
      </c>
      <c r="E378" s="165">
        <v>17192714829</v>
      </c>
      <c r="F378" s="165" t="s">
        <v>27</v>
      </c>
      <c r="G378" s="165">
        <v>1000</v>
      </c>
      <c r="H378" s="165">
        <v>15072125895</v>
      </c>
      <c r="I378" s="165" t="s">
        <v>680</v>
      </c>
      <c r="J378" s="175" t="s">
        <v>103</v>
      </c>
      <c r="K378" s="168" t="s">
        <v>681</v>
      </c>
      <c r="L378" s="164" t="s">
        <v>678</v>
      </c>
      <c r="M378" s="169">
        <v>0</v>
      </c>
      <c r="N378" s="169"/>
      <c r="O378" s="172"/>
      <c r="P378" s="173"/>
      <c r="Q378" s="168" t="s">
        <v>31</v>
      </c>
      <c r="R378" s="179">
        <v>43913</v>
      </c>
      <c r="S378" s="8" t="s">
        <v>673</v>
      </c>
      <c r="T378" s="6"/>
      <c r="U378" s="6"/>
      <c r="V378" s="6"/>
      <c r="W378" s="6"/>
      <c r="X378" s="6"/>
      <c r="Y378" s="6"/>
      <c r="Z378" s="6"/>
      <c r="AA378" s="6"/>
      <c r="AB378" s="6"/>
    </row>
    <row r="379" s="1" customFormat="1" ht="18" customHeight="1" spans="2:27">
      <c r="B379" s="164" t="s">
        <v>682</v>
      </c>
      <c r="C379" s="165">
        <v>967630827</v>
      </c>
      <c r="D379" s="165" t="s">
        <v>683</v>
      </c>
      <c r="E379" s="165">
        <v>17192714936</v>
      </c>
      <c r="F379" s="165" t="s">
        <v>27</v>
      </c>
      <c r="G379" s="165">
        <v>1000</v>
      </c>
      <c r="H379" s="165">
        <v>15072125895</v>
      </c>
      <c r="I379" s="165" t="s">
        <v>680</v>
      </c>
      <c r="J379" s="176" t="s">
        <v>285</v>
      </c>
      <c r="K379" s="168" t="s">
        <v>681</v>
      </c>
      <c r="L379" s="164" t="s">
        <v>682</v>
      </c>
      <c r="M379" s="169">
        <v>0</v>
      </c>
      <c r="N379" s="169"/>
      <c r="O379" s="172"/>
      <c r="P379" s="173"/>
      <c r="Q379" s="168" t="s">
        <v>31</v>
      </c>
      <c r="R379" s="179">
        <v>43913</v>
      </c>
      <c r="S379" s="8" t="s">
        <v>673</v>
      </c>
      <c r="T379" s="6"/>
      <c r="U379" s="6"/>
      <c r="V379" s="6"/>
      <c r="W379" s="6"/>
      <c r="X379" s="6"/>
      <c r="Y379" s="6"/>
      <c r="Z379" s="6"/>
      <c r="AA379" s="6"/>
    </row>
    <row r="380" s="1" customFormat="1" ht="18" customHeight="1" spans="2:19">
      <c r="B380" s="164" t="s">
        <v>684</v>
      </c>
      <c r="C380" s="165">
        <v>747488052</v>
      </c>
      <c r="D380" s="165" t="s">
        <v>685</v>
      </c>
      <c r="E380" s="165">
        <v>17192714491</v>
      </c>
      <c r="F380" s="165" t="s">
        <v>27</v>
      </c>
      <c r="G380" s="165">
        <v>1000</v>
      </c>
      <c r="H380" s="165">
        <v>18872118075</v>
      </c>
      <c r="I380" s="165" t="s">
        <v>389</v>
      </c>
      <c r="J380" s="177" t="s">
        <v>29</v>
      </c>
      <c r="K380" s="168" t="s">
        <v>390</v>
      </c>
      <c r="L380" s="164" t="s">
        <v>684</v>
      </c>
      <c r="M380" s="169">
        <v>0</v>
      </c>
      <c r="N380" s="169"/>
      <c r="O380" s="172"/>
      <c r="P380" s="173"/>
      <c r="Q380" s="168" t="s">
        <v>31</v>
      </c>
      <c r="R380" s="179">
        <v>43913</v>
      </c>
      <c r="S380" s="8" t="s">
        <v>686</v>
      </c>
    </row>
    <row r="381" ht="18" customHeight="1" spans="2:28">
      <c r="B381" s="164" t="s">
        <v>687</v>
      </c>
      <c r="C381" s="165">
        <v>534913361</v>
      </c>
      <c r="D381" s="165" t="s">
        <v>688</v>
      </c>
      <c r="E381" s="165">
        <v>17192710956</v>
      </c>
      <c r="F381" s="165" t="s">
        <v>27</v>
      </c>
      <c r="G381" s="165">
        <v>1000</v>
      </c>
      <c r="H381" s="165">
        <v>13545476959</v>
      </c>
      <c r="I381" s="165" t="s">
        <v>265</v>
      </c>
      <c r="J381" s="174" t="s">
        <v>109</v>
      </c>
      <c r="K381" s="168" t="s">
        <v>266</v>
      </c>
      <c r="L381" s="164" t="s">
        <v>687</v>
      </c>
      <c r="M381" s="169">
        <v>0</v>
      </c>
      <c r="N381" s="169"/>
      <c r="O381" s="172"/>
      <c r="P381" s="173"/>
      <c r="Q381" s="168" t="s">
        <v>31</v>
      </c>
      <c r="R381" s="179">
        <v>43913</v>
      </c>
      <c r="S381" s="8" t="s">
        <v>686</v>
      </c>
      <c r="T381" s="1"/>
      <c r="U381" s="1"/>
      <c r="V381" s="1"/>
      <c r="W381" s="1"/>
      <c r="X381" s="1"/>
      <c r="Y381" s="1"/>
      <c r="Z381" s="1"/>
      <c r="AA381" s="1"/>
      <c r="AB381" s="6"/>
    </row>
    <row r="382" ht="18" customHeight="1" spans="2:28">
      <c r="B382" s="164" t="s">
        <v>689</v>
      </c>
      <c r="C382" s="165">
        <v>227144798</v>
      </c>
      <c r="D382" s="165" t="s">
        <v>690</v>
      </c>
      <c r="E382" s="165">
        <v>17192714945</v>
      </c>
      <c r="F382" s="165" t="s">
        <v>27</v>
      </c>
      <c r="G382" s="165">
        <v>1000</v>
      </c>
      <c r="H382" s="165">
        <v>15072125895</v>
      </c>
      <c r="I382" s="165" t="s">
        <v>680</v>
      </c>
      <c r="J382" s="176" t="s">
        <v>285</v>
      </c>
      <c r="K382" s="168" t="s">
        <v>681</v>
      </c>
      <c r="L382" s="164" t="s">
        <v>689</v>
      </c>
      <c r="M382" s="169">
        <v>0</v>
      </c>
      <c r="N382" s="169"/>
      <c r="O382" s="172"/>
      <c r="P382" s="173"/>
      <c r="Q382" s="168" t="s">
        <v>31</v>
      </c>
      <c r="R382" s="179">
        <v>43913</v>
      </c>
      <c r="S382" s="8" t="s">
        <v>691</v>
      </c>
      <c r="T382" s="180"/>
      <c r="U382" s="180"/>
      <c r="V382" s="6"/>
      <c r="W382" s="6"/>
      <c r="X382" s="6"/>
      <c r="Y382" s="6"/>
      <c r="Z382" s="6"/>
      <c r="AA382" s="6"/>
      <c r="AB382" s="6"/>
    </row>
    <row r="383" ht="18" customHeight="1" spans="2:28">
      <c r="B383" s="164" t="s">
        <v>695</v>
      </c>
      <c r="C383" s="165">
        <v>462277319</v>
      </c>
      <c r="D383" s="165" t="s">
        <v>696</v>
      </c>
      <c r="E383" s="165">
        <v>17192715608</v>
      </c>
      <c r="F383" s="165" t="s">
        <v>27</v>
      </c>
      <c r="G383" s="165">
        <v>1000</v>
      </c>
      <c r="H383" s="165">
        <v>18672882330</v>
      </c>
      <c r="I383" s="165" t="s">
        <v>361</v>
      </c>
      <c r="J383" s="171" t="s">
        <v>367</v>
      </c>
      <c r="K383" s="168" t="s">
        <v>362</v>
      </c>
      <c r="L383" s="164" t="s">
        <v>695</v>
      </c>
      <c r="M383" s="169">
        <v>0</v>
      </c>
      <c r="N383" s="169"/>
      <c r="O383" s="172"/>
      <c r="P383" s="173"/>
      <c r="Q383" s="168" t="s">
        <v>31</v>
      </c>
      <c r="R383" s="179">
        <v>43913</v>
      </c>
      <c r="S383" s="8" t="s">
        <v>694</v>
      </c>
      <c r="T383" s="6"/>
      <c r="U383" s="6"/>
      <c r="V383" s="6"/>
      <c r="W383" s="6"/>
      <c r="X383" s="6"/>
      <c r="Y383" s="6"/>
      <c r="Z383" s="6"/>
      <c r="AA383" s="6"/>
      <c r="AB383" s="6"/>
    </row>
    <row r="384" ht="18" customHeight="1" spans="2:28">
      <c r="B384" s="164" t="s">
        <v>692</v>
      </c>
      <c r="C384" s="165">
        <v>141896778</v>
      </c>
      <c r="D384" s="165" t="s">
        <v>693</v>
      </c>
      <c r="E384" s="165">
        <v>17192715354</v>
      </c>
      <c r="F384" s="165" t="s">
        <v>27</v>
      </c>
      <c r="G384" s="165">
        <v>1000</v>
      </c>
      <c r="H384" s="165">
        <v>18672882330</v>
      </c>
      <c r="I384" s="165" t="s">
        <v>361</v>
      </c>
      <c r="J384" s="174" t="s">
        <v>109</v>
      </c>
      <c r="K384" s="168" t="s">
        <v>362</v>
      </c>
      <c r="L384" s="164" t="s">
        <v>692</v>
      </c>
      <c r="M384" s="169"/>
      <c r="N384" s="169"/>
      <c r="O384" s="172"/>
      <c r="P384" s="173"/>
      <c r="Q384" s="168" t="s">
        <v>31</v>
      </c>
      <c r="R384" s="179">
        <v>43913</v>
      </c>
      <c r="S384" s="8" t="s">
        <v>694</v>
      </c>
      <c r="T384" s="6"/>
      <c r="U384" s="6"/>
      <c r="V384" s="6"/>
      <c r="W384" s="6"/>
      <c r="X384" s="6"/>
      <c r="Y384" s="6"/>
      <c r="Z384" s="6"/>
      <c r="AA384" s="6"/>
      <c r="AB384" s="6"/>
    </row>
    <row r="385" ht="18" customHeight="1" spans="2:28">
      <c r="B385" s="164" t="s">
        <v>697</v>
      </c>
      <c r="C385" s="165">
        <v>461654074</v>
      </c>
      <c r="D385" s="165" t="s">
        <v>698</v>
      </c>
      <c r="E385" s="165">
        <v>17192714986</v>
      </c>
      <c r="F385" s="165" t="s">
        <v>27</v>
      </c>
      <c r="G385" s="165">
        <v>1000</v>
      </c>
      <c r="H385" s="165">
        <v>18672882330</v>
      </c>
      <c r="I385" s="165" t="s">
        <v>361</v>
      </c>
      <c r="J385" s="171" t="s">
        <v>367</v>
      </c>
      <c r="K385" s="168" t="s">
        <v>362</v>
      </c>
      <c r="L385" s="164" t="s">
        <v>697</v>
      </c>
      <c r="M385" s="169"/>
      <c r="N385" s="169"/>
      <c r="O385" s="172"/>
      <c r="P385" s="173"/>
      <c r="Q385" s="168" t="s">
        <v>31</v>
      </c>
      <c r="R385" s="179">
        <v>43923</v>
      </c>
      <c r="S385" s="8" t="s">
        <v>694</v>
      </c>
      <c r="T385" s="6"/>
      <c r="U385" s="6"/>
      <c r="V385" s="6"/>
      <c r="W385" s="6"/>
      <c r="X385" s="6"/>
      <c r="Y385" s="6"/>
      <c r="Z385" s="6"/>
      <c r="AA385" s="6"/>
      <c r="AB385" s="6"/>
    </row>
    <row r="386" ht="18" customHeight="1" spans="2:28">
      <c r="B386" s="164" t="s">
        <v>699</v>
      </c>
      <c r="C386" s="165">
        <v>516375951</v>
      </c>
      <c r="D386" s="165" t="s">
        <v>700</v>
      </c>
      <c r="E386" s="165">
        <v>17192714586</v>
      </c>
      <c r="F386" s="165" t="s">
        <v>27</v>
      </c>
      <c r="G386" s="165">
        <v>1000</v>
      </c>
      <c r="H386" s="165">
        <v>18672882330</v>
      </c>
      <c r="I386" s="165" t="s">
        <v>361</v>
      </c>
      <c r="J386" s="171" t="s">
        <v>367</v>
      </c>
      <c r="K386" s="168" t="s">
        <v>362</v>
      </c>
      <c r="L386" s="164" t="s">
        <v>699</v>
      </c>
      <c r="M386" s="169"/>
      <c r="N386" s="169"/>
      <c r="O386" s="172"/>
      <c r="P386" s="173"/>
      <c r="Q386" s="168" t="s">
        <v>31</v>
      </c>
      <c r="R386" s="179">
        <v>43913</v>
      </c>
      <c r="S386" s="8" t="s">
        <v>694</v>
      </c>
      <c r="T386" s="6"/>
      <c r="U386" s="6"/>
      <c r="V386" s="6"/>
      <c r="W386" s="6"/>
      <c r="X386" s="6"/>
      <c r="Y386" s="6"/>
      <c r="Z386" s="6"/>
      <c r="AA386" s="6"/>
      <c r="AB386" s="6"/>
    </row>
    <row r="387" ht="18" customHeight="1" spans="2:28">
      <c r="B387" s="164" t="s">
        <v>701</v>
      </c>
      <c r="C387" s="165">
        <v>822304964</v>
      </c>
      <c r="D387" s="165" t="s">
        <v>702</v>
      </c>
      <c r="E387" s="165">
        <v>17192710461</v>
      </c>
      <c r="F387" s="165" t="s">
        <v>27</v>
      </c>
      <c r="G387" s="165">
        <v>1000</v>
      </c>
      <c r="H387" s="165">
        <v>13545476959</v>
      </c>
      <c r="I387" s="165" t="s">
        <v>265</v>
      </c>
      <c r="J387" s="174" t="s">
        <v>109</v>
      </c>
      <c r="K387" s="168" t="s">
        <v>266</v>
      </c>
      <c r="L387" s="164" t="s">
        <v>701</v>
      </c>
      <c r="M387" s="172"/>
      <c r="N387" s="169"/>
      <c r="O387" s="172"/>
      <c r="P387" s="172"/>
      <c r="Q387" s="168" t="s">
        <v>31</v>
      </c>
      <c r="R387" s="179">
        <v>43913</v>
      </c>
      <c r="S387" s="129" t="s">
        <v>703</v>
      </c>
      <c r="T387" s="6"/>
      <c r="U387" s="6"/>
      <c r="V387" s="6"/>
      <c r="W387" s="6"/>
      <c r="X387" s="6"/>
      <c r="Y387" s="6"/>
      <c r="Z387" s="6"/>
      <c r="AA387" s="6"/>
      <c r="AB387" s="6"/>
    </row>
    <row r="388" ht="18" customHeight="1" spans="2:28">
      <c r="B388" s="164" t="s">
        <v>704</v>
      </c>
      <c r="C388" s="165">
        <v>690791128</v>
      </c>
      <c r="D388" s="165" t="s">
        <v>705</v>
      </c>
      <c r="E388" s="165">
        <v>17192710731</v>
      </c>
      <c r="F388" s="165" t="s">
        <v>27</v>
      </c>
      <c r="G388" s="165">
        <v>1000</v>
      </c>
      <c r="H388" s="165">
        <v>13545476959</v>
      </c>
      <c r="I388" s="165" t="s">
        <v>265</v>
      </c>
      <c r="J388" s="174" t="s">
        <v>109</v>
      </c>
      <c r="K388" s="168" t="s">
        <v>266</v>
      </c>
      <c r="L388" s="164" t="s">
        <v>704</v>
      </c>
      <c r="M388" s="172"/>
      <c r="N388" s="169"/>
      <c r="O388" s="172"/>
      <c r="P388" s="170"/>
      <c r="Q388" s="168" t="s">
        <v>31</v>
      </c>
      <c r="R388" s="179">
        <v>43913</v>
      </c>
      <c r="S388" s="129" t="s">
        <v>703</v>
      </c>
      <c r="T388" s="6"/>
      <c r="U388" s="6"/>
      <c r="V388" s="6"/>
      <c r="W388" s="6"/>
      <c r="X388" s="6"/>
      <c r="Y388" s="6"/>
      <c r="Z388" s="6"/>
      <c r="AA388" s="6"/>
      <c r="AB388" s="6"/>
    </row>
    <row r="389" ht="18" customHeight="1" spans="2:28">
      <c r="B389" s="164" t="s">
        <v>706</v>
      </c>
      <c r="C389" s="165">
        <v>343625652</v>
      </c>
      <c r="D389" s="165" t="s">
        <v>707</v>
      </c>
      <c r="E389" s="165">
        <v>17192710998</v>
      </c>
      <c r="F389" s="165" t="s">
        <v>27</v>
      </c>
      <c r="G389" s="165">
        <v>1000</v>
      </c>
      <c r="H389" s="165">
        <v>13545476959</v>
      </c>
      <c r="I389" s="165" t="s">
        <v>265</v>
      </c>
      <c r="J389" s="174" t="s">
        <v>109</v>
      </c>
      <c r="K389" s="168" t="s">
        <v>266</v>
      </c>
      <c r="L389" s="164" t="s">
        <v>706</v>
      </c>
      <c r="M389" s="172"/>
      <c r="N389" s="169"/>
      <c r="O389" s="172"/>
      <c r="P389" s="172"/>
      <c r="Q389" s="168" t="s">
        <v>31</v>
      </c>
      <c r="R389" s="179">
        <v>43913</v>
      </c>
      <c r="S389" s="129" t="s">
        <v>703</v>
      </c>
      <c r="T389" s="6"/>
      <c r="U389" s="6"/>
      <c r="V389" s="6"/>
      <c r="W389" s="6"/>
      <c r="X389" s="6"/>
      <c r="Y389" s="6"/>
      <c r="Z389" s="6"/>
      <c r="AA389" s="6"/>
      <c r="AB389" s="6"/>
    </row>
    <row r="390" ht="18" customHeight="1" spans="2:28">
      <c r="B390" s="164" t="s">
        <v>708</v>
      </c>
      <c r="C390" s="165">
        <v>921774161</v>
      </c>
      <c r="D390" s="165" t="s">
        <v>709</v>
      </c>
      <c r="E390" s="165">
        <v>17192715334</v>
      </c>
      <c r="F390" s="165" t="s">
        <v>27</v>
      </c>
      <c r="G390" s="165">
        <v>1000</v>
      </c>
      <c r="H390" s="165">
        <v>18672882330</v>
      </c>
      <c r="I390" s="165" t="s">
        <v>361</v>
      </c>
      <c r="J390" s="174" t="s">
        <v>109</v>
      </c>
      <c r="K390" s="168" t="s">
        <v>362</v>
      </c>
      <c r="L390" s="164" t="s">
        <v>708</v>
      </c>
      <c r="M390" s="172"/>
      <c r="N390" s="169"/>
      <c r="O390" s="172"/>
      <c r="P390" s="170"/>
      <c r="Q390" s="168" t="s">
        <v>31</v>
      </c>
      <c r="R390" s="179">
        <v>43913</v>
      </c>
      <c r="S390" s="129" t="s">
        <v>710</v>
      </c>
      <c r="T390" s="6"/>
      <c r="U390" s="6"/>
      <c r="V390" s="6"/>
      <c r="W390" s="6"/>
      <c r="X390" s="6"/>
      <c r="Y390" s="6"/>
      <c r="Z390" s="6"/>
      <c r="AA390" s="6"/>
      <c r="AB390" s="6"/>
    </row>
    <row r="391" ht="18" customHeight="1" spans="2:28">
      <c r="B391" s="164" t="s">
        <v>711</v>
      </c>
      <c r="C391" s="165">
        <v>468397439</v>
      </c>
      <c r="D391" s="165" t="s">
        <v>712</v>
      </c>
      <c r="E391" s="165">
        <v>17192715411</v>
      </c>
      <c r="F391" s="165" t="s">
        <v>27</v>
      </c>
      <c r="G391" s="165">
        <v>1000</v>
      </c>
      <c r="H391" s="165">
        <v>18672882330</v>
      </c>
      <c r="I391" s="165" t="s">
        <v>361</v>
      </c>
      <c r="J391" s="174" t="s">
        <v>109</v>
      </c>
      <c r="K391" s="168" t="s">
        <v>362</v>
      </c>
      <c r="L391" s="164" t="s">
        <v>711</v>
      </c>
      <c r="M391" s="172"/>
      <c r="N391" s="169"/>
      <c r="O391" s="172"/>
      <c r="P391" s="170"/>
      <c r="Q391" s="168" t="s">
        <v>31</v>
      </c>
      <c r="R391" s="179">
        <v>43923</v>
      </c>
      <c r="S391" s="129" t="s">
        <v>710</v>
      </c>
      <c r="T391" s="6"/>
      <c r="U391" s="6"/>
      <c r="V391" s="6"/>
      <c r="W391" s="6"/>
      <c r="X391" s="6"/>
      <c r="Y391" s="6"/>
      <c r="Z391" s="6"/>
      <c r="AA391" s="6"/>
      <c r="AB391" s="6"/>
    </row>
    <row r="392" ht="18" customHeight="1" spans="2:28">
      <c r="B392" s="164" t="s">
        <v>713</v>
      </c>
      <c r="C392" s="165">
        <v>119535694</v>
      </c>
      <c r="D392" s="165" t="s">
        <v>714</v>
      </c>
      <c r="E392" s="165">
        <v>17192710094</v>
      </c>
      <c r="F392" s="165" t="s">
        <v>27</v>
      </c>
      <c r="G392" s="165">
        <v>1000</v>
      </c>
      <c r="H392" s="165">
        <v>18672882330</v>
      </c>
      <c r="I392" s="165" t="s">
        <v>361</v>
      </c>
      <c r="J392" s="174" t="s">
        <v>109</v>
      </c>
      <c r="K392" s="168" t="s">
        <v>362</v>
      </c>
      <c r="L392" s="164" t="s">
        <v>713</v>
      </c>
      <c r="M392" s="172"/>
      <c r="N392" s="169"/>
      <c r="O392" s="172"/>
      <c r="P392" s="172"/>
      <c r="Q392" s="201" t="s">
        <v>31</v>
      </c>
      <c r="R392" s="179">
        <v>43913</v>
      </c>
      <c r="S392" s="129" t="s">
        <v>710</v>
      </c>
      <c r="T392" s="6"/>
      <c r="U392" s="6"/>
      <c r="V392" s="6"/>
      <c r="W392" s="6"/>
      <c r="X392" s="6"/>
      <c r="Y392" s="6"/>
      <c r="Z392" s="6"/>
      <c r="AA392" s="6"/>
      <c r="AB392" s="6"/>
    </row>
    <row r="393" ht="18" customHeight="1" spans="2:28">
      <c r="B393" s="164" t="s">
        <v>715</v>
      </c>
      <c r="C393" s="165">
        <v>374785933</v>
      </c>
      <c r="D393" s="165" t="s">
        <v>716</v>
      </c>
      <c r="E393" s="165">
        <v>17192715431</v>
      </c>
      <c r="F393" s="165" t="s">
        <v>27</v>
      </c>
      <c r="G393" s="165">
        <v>1000</v>
      </c>
      <c r="H393" s="165">
        <v>18672882330</v>
      </c>
      <c r="I393" s="165" t="s">
        <v>361</v>
      </c>
      <c r="J393" s="174" t="s">
        <v>109</v>
      </c>
      <c r="K393" s="168" t="s">
        <v>362</v>
      </c>
      <c r="L393" s="164" t="s">
        <v>715</v>
      </c>
      <c r="M393" s="172"/>
      <c r="N393" s="169"/>
      <c r="O393" s="172"/>
      <c r="P393" s="170"/>
      <c r="Q393" s="201" t="s">
        <v>31</v>
      </c>
      <c r="R393" s="179">
        <v>43913</v>
      </c>
      <c r="S393" s="129" t="s">
        <v>710</v>
      </c>
      <c r="T393" s="6"/>
      <c r="U393" s="6"/>
      <c r="V393" s="6"/>
      <c r="W393" s="6"/>
      <c r="X393" s="6"/>
      <c r="Y393" s="6"/>
      <c r="Z393" s="6"/>
      <c r="AA393" s="6"/>
      <c r="AB393" s="6"/>
    </row>
    <row r="394" ht="18" customHeight="1" spans="2:28">
      <c r="B394" s="164" t="s">
        <v>717</v>
      </c>
      <c r="C394" s="165">
        <v>245317681</v>
      </c>
      <c r="D394" s="165" t="s">
        <v>718</v>
      </c>
      <c r="E394" s="165">
        <v>17192715430</v>
      </c>
      <c r="F394" s="165" t="s">
        <v>27</v>
      </c>
      <c r="G394" s="165">
        <v>1000</v>
      </c>
      <c r="H394" s="165">
        <v>18672882330</v>
      </c>
      <c r="I394" s="165" t="s">
        <v>361</v>
      </c>
      <c r="J394" s="174" t="s">
        <v>109</v>
      </c>
      <c r="K394" s="168" t="s">
        <v>362</v>
      </c>
      <c r="L394" s="164" t="s">
        <v>717</v>
      </c>
      <c r="M394" s="172"/>
      <c r="N394" s="169"/>
      <c r="O394" s="172"/>
      <c r="P394" s="170"/>
      <c r="Q394" s="201" t="s">
        <v>31</v>
      </c>
      <c r="R394" s="179">
        <v>43913</v>
      </c>
      <c r="S394" s="129" t="s">
        <v>710</v>
      </c>
      <c r="T394" s="6"/>
      <c r="U394" s="6"/>
      <c r="V394" s="6"/>
      <c r="W394" s="6"/>
      <c r="X394" s="6"/>
      <c r="Y394" s="6"/>
      <c r="Z394" s="6"/>
      <c r="AA394" s="6"/>
      <c r="AB394" s="6"/>
    </row>
    <row r="395" ht="18" customHeight="1" spans="2:28">
      <c r="B395" s="164" t="s">
        <v>719</v>
      </c>
      <c r="C395" s="165">
        <v>395394090</v>
      </c>
      <c r="D395" s="165" t="s">
        <v>720</v>
      </c>
      <c r="E395" s="165">
        <v>17192714989</v>
      </c>
      <c r="F395" s="165" t="s">
        <v>27</v>
      </c>
      <c r="G395" s="165">
        <v>1000</v>
      </c>
      <c r="H395" s="165">
        <v>18672882330</v>
      </c>
      <c r="I395" s="165" t="s">
        <v>361</v>
      </c>
      <c r="J395" s="171" t="s">
        <v>367</v>
      </c>
      <c r="K395" s="168" t="s">
        <v>362</v>
      </c>
      <c r="L395" s="164" t="s">
        <v>719</v>
      </c>
      <c r="M395" s="172"/>
      <c r="N395" s="169"/>
      <c r="O395" s="172"/>
      <c r="P395" s="170"/>
      <c r="Q395" s="201" t="s">
        <v>31</v>
      </c>
      <c r="R395" s="179">
        <v>43913</v>
      </c>
      <c r="S395" s="129" t="s">
        <v>710</v>
      </c>
      <c r="T395" s="6"/>
      <c r="U395" s="6"/>
      <c r="V395" s="6"/>
      <c r="W395" s="6"/>
      <c r="X395" s="6"/>
      <c r="Y395" s="6"/>
      <c r="Z395" s="6"/>
      <c r="AA395" s="6"/>
      <c r="AB395" s="6"/>
    </row>
    <row r="396" ht="18" customHeight="1" spans="2:28">
      <c r="B396" s="164" t="s">
        <v>721</v>
      </c>
      <c r="C396" s="165">
        <v>214698047</v>
      </c>
      <c r="D396" s="165" t="s">
        <v>722</v>
      </c>
      <c r="E396" s="165">
        <v>17192714984</v>
      </c>
      <c r="F396" s="165" t="s">
        <v>27</v>
      </c>
      <c r="G396" s="165">
        <v>1000</v>
      </c>
      <c r="H396" s="165">
        <v>18672882330</v>
      </c>
      <c r="I396" s="165" t="s">
        <v>361</v>
      </c>
      <c r="J396" s="171" t="s">
        <v>367</v>
      </c>
      <c r="K396" s="168" t="s">
        <v>362</v>
      </c>
      <c r="L396" s="164" t="s">
        <v>721</v>
      </c>
      <c r="M396" s="172"/>
      <c r="N396" s="169"/>
      <c r="O396" s="172"/>
      <c r="P396" s="172"/>
      <c r="Q396" s="201" t="s">
        <v>31</v>
      </c>
      <c r="R396" s="179">
        <v>43913</v>
      </c>
      <c r="S396" s="129" t="s">
        <v>710</v>
      </c>
      <c r="T396" s="6"/>
      <c r="U396" s="6"/>
      <c r="V396" s="6"/>
      <c r="W396" s="6"/>
      <c r="X396" s="6"/>
      <c r="Y396" s="6"/>
      <c r="Z396" s="6"/>
      <c r="AA396" s="6"/>
      <c r="AB396" s="6"/>
    </row>
    <row r="397" ht="18" customHeight="1" spans="2:28">
      <c r="B397" s="164" t="s">
        <v>723</v>
      </c>
      <c r="C397" s="165">
        <v>391168722</v>
      </c>
      <c r="D397" s="165" t="s">
        <v>724</v>
      </c>
      <c r="E397" s="165">
        <v>17192714592</v>
      </c>
      <c r="F397" s="165" t="s">
        <v>27</v>
      </c>
      <c r="G397" s="165">
        <v>1000</v>
      </c>
      <c r="H397" s="165">
        <v>18672882330</v>
      </c>
      <c r="I397" s="165" t="s">
        <v>361</v>
      </c>
      <c r="J397" s="171" t="s">
        <v>367</v>
      </c>
      <c r="K397" s="168" t="s">
        <v>362</v>
      </c>
      <c r="L397" s="164" t="s">
        <v>723</v>
      </c>
      <c r="M397" s="172"/>
      <c r="N397" s="169"/>
      <c r="O397" s="172"/>
      <c r="P397" s="172"/>
      <c r="Q397" s="201" t="s">
        <v>31</v>
      </c>
      <c r="R397" s="179">
        <v>43913</v>
      </c>
      <c r="S397" s="129" t="s">
        <v>710</v>
      </c>
      <c r="T397" s="6"/>
      <c r="U397" s="6"/>
      <c r="V397" s="6"/>
      <c r="W397" s="6"/>
      <c r="X397" s="6"/>
      <c r="Y397" s="6"/>
      <c r="Z397" s="6"/>
      <c r="AA397" s="6"/>
      <c r="AB397" s="6"/>
    </row>
    <row r="398" ht="18" customHeight="1" spans="2:28">
      <c r="B398" s="164" t="s">
        <v>725</v>
      </c>
      <c r="C398" s="165">
        <v>807450909</v>
      </c>
      <c r="D398" s="165" t="s">
        <v>726</v>
      </c>
      <c r="E398" s="165">
        <v>16572877618</v>
      </c>
      <c r="F398" s="165" t="s">
        <v>27</v>
      </c>
      <c r="G398" s="165">
        <v>1000</v>
      </c>
      <c r="H398" s="165">
        <v>16602049418</v>
      </c>
      <c r="I398" s="165" t="s">
        <v>377</v>
      </c>
      <c r="J398" s="174" t="s">
        <v>109</v>
      </c>
      <c r="K398" s="168" t="s">
        <v>378</v>
      </c>
      <c r="L398" s="164" t="s">
        <v>725</v>
      </c>
      <c r="M398" s="172"/>
      <c r="N398" s="169"/>
      <c r="O398" s="172"/>
      <c r="P398" s="172"/>
      <c r="Q398" s="202" t="s">
        <v>31</v>
      </c>
      <c r="R398" s="203">
        <v>43861</v>
      </c>
      <c r="S398" s="129" t="s">
        <v>710</v>
      </c>
      <c r="T398" s="6"/>
      <c r="U398" s="6"/>
      <c r="V398" s="6"/>
      <c r="W398" s="6"/>
      <c r="X398" s="6"/>
      <c r="Y398" s="6"/>
      <c r="Z398" s="6"/>
      <c r="AA398" s="6"/>
      <c r="AB398" s="6"/>
    </row>
    <row r="399" ht="18" customHeight="1" spans="2:28">
      <c r="B399" s="164" t="s">
        <v>727</v>
      </c>
      <c r="C399" s="165">
        <v>966697625</v>
      </c>
      <c r="D399" s="165" t="s">
        <v>728</v>
      </c>
      <c r="E399" s="165">
        <v>16572877621</v>
      </c>
      <c r="F399" s="165" t="s">
        <v>27</v>
      </c>
      <c r="G399" s="165">
        <v>1000</v>
      </c>
      <c r="H399" s="165">
        <v>16602049418</v>
      </c>
      <c r="I399" s="165" t="s">
        <v>377</v>
      </c>
      <c r="J399" s="174" t="s">
        <v>109</v>
      </c>
      <c r="K399" s="168" t="s">
        <v>378</v>
      </c>
      <c r="L399" s="164" t="s">
        <v>727</v>
      </c>
      <c r="M399" s="172"/>
      <c r="N399" s="172"/>
      <c r="O399" s="172">
        <v>100.38</v>
      </c>
      <c r="P399" s="172" t="s">
        <v>1901</v>
      </c>
      <c r="Q399" s="202" t="s">
        <v>31</v>
      </c>
      <c r="R399" s="203">
        <v>43861</v>
      </c>
      <c r="S399" s="129" t="s">
        <v>710</v>
      </c>
      <c r="T399" s="6"/>
      <c r="U399" s="6"/>
      <c r="V399" s="6"/>
      <c r="W399" s="6"/>
      <c r="X399" s="6"/>
      <c r="Y399" s="6"/>
      <c r="Z399" s="6"/>
      <c r="AA399" s="6"/>
      <c r="AB399" s="6"/>
    </row>
    <row r="400" ht="18" customHeight="1" spans="2:28">
      <c r="B400" s="164" t="s">
        <v>731</v>
      </c>
      <c r="C400" s="165">
        <v>809282502</v>
      </c>
      <c r="D400" s="165" t="s">
        <v>732</v>
      </c>
      <c r="E400" s="165">
        <v>17192714450</v>
      </c>
      <c r="F400" s="165" t="s">
        <v>27</v>
      </c>
      <c r="G400" s="165">
        <v>1000</v>
      </c>
      <c r="H400" s="165">
        <v>18872118075</v>
      </c>
      <c r="I400" s="165" t="s">
        <v>389</v>
      </c>
      <c r="J400" s="185" t="s">
        <v>170</v>
      </c>
      <c r="K400" s="168" t="s">
        <v>390</v>
      </c>
      <c r="L400" s="164" t="s">
        <v>731</v>
      </c>
      <c r="M400" s="172"/>
      <c r="N400" s="169"/>
      <c r="O400" s="172"/>
      <c r="P400" s="172"/>
      <c r="Q400" s="168" t="s">
        <v>31</v>
      </c>
      <c r="R400" s="179">
        <v>43913</v>
      </c>
      <c r="S400" s="129" t="s">
        <v>710</v>
      </c>
      <c r="T400" s="6"/>
      <c r="U400" s="6"/>
      <c r="V400" s="6"/>
      <c r="W400" s="6"/>
      <c r="X400" s="6"/>
      <c r="Y400" s="6"/>
      <c r="Z400" s="6"/>
      <c r="AA400" s="6"/>
      <c r="AB400" s="6"/>
    </row>
    <row r="401" ht="18" customHeight="1" spans="2:28">
      <c r="B401" s="164" t="s">
        <v>733</v>
      </c>
      <c r="C401" s="165">
        <v>780159088</v>
      </c>
      <c r="D401" s="165" t="s">
        <v>734</v>
      </c>
      <c r="E401" s="165">
        <v>17192714403</v>
      </c>
      <c r="F401" s="165" t="s">
        <v>27</v>
      </c>
      <c r="G401" s="165">
        <v>1000</v>
      </c>
      <c r="H401" s="165">
        <v>18872118075</v>
      </c>
      <c r="I401" s="165" t="s">
        <v>389</v>
      </c>
      <c r="J401" s="177" t="s">
        <v>29</v>
      </c>
      <c r="K401" s="168" t="s">
        <v>390</v>
      </c>
      <c r="L401" s="164" t="s">
        <v>733</v>
      </c>
      <c r="M401" s="172"/>
      <c r="N401" s="169"/>
      <c r="O401" s="172"/>
      <c r="P401" s="172"/>
      <c r="Q401" s="168" t="s">
        <v>31</v>
      </c>
      <c r="R401" s="179">
        <v>43913</v>
      </c>
      <c r="S401" s="129" t="s">
        <v>703</v>
      </c>
      <c r="T401" s="6"/>
      <c r="U401" s="6"/>
      <c r="V401" s="6"/>
      <c r="W401" s="6"/>
      <c r="X401" s="6"/>
      <c r="Y401" s="6"/>
      <c r="Z401" s="6"/>
      <c r="AA401" s="6"/>
      <c r="AB401" s="6"/>
    </row>
    <row r="402" ht="18" customHeight="1" spans="2:28">
      <c r="B402" s="164" t="s">
        <v>735</v>
      </c>
      <c r="C402" s="168">
        <v>732218670</v>
      </c>
      <c r="D402" s="168" t="s">
        <v>736</v>
      </c>
      <c r="E402" s="165">
        <v>17192714828</v>
      </c>
      <c r="F402" s="165" t="s">
        <v>27</v>
      </c>
      <c r="G402" s="165">
        <v>1000</v>
      </c>
      <c r="H402" s="165">
        <v>15072125895</v>
      </c>
      <c r="I402" s="165" t="s">
        <v>680</v>
      </c>
      <c r="J402" s="175" t="s">
        <v>103</v>
      </c>
      <c r="K402" s="168" t="s">
        <v>681</v>
      </c>
      <c r="L402" s="164" t="s">
        <v>735</v>
      </c>
      <c r="M402" s="172"/>
      <c r="N402" s="169"/>
      <c r="O402" s="172"/>
      <c r="P402" s="170"/>
      <c r="Q402" s="202" t="s">
        <v>31</v>
      </c>
      <c r="R402" s="179">
        <v>43920</v>
      </c>
      <c r="S402" s="129" t="s">
        <v>703</v>
      </c>
      <c r="T402" s="6"/>
      <c r="U402" s="6"/>
      <c r="V402" s="6"/>
      <c r="W402" s="6"/>
      <c r="X402" s="6"/>
      <c r="Y402" s="6"/>
      <c r="Z402" s="6"/>
      <c r="AA402" s="6"/>
      <c r="AB402" s="6"/>
    </row>
    <row r="403" ht="18" customHeight="1" spans="2:28">
      <c r="B403" s="164" t="s">
        <v>737</v>
      </c>
      <c r="C403" s="168">
        <v>525768162</v>
      </c>
      <c r="D403" s="168" t="s">
        <v>738</v>
      </c>
      <c r="E403" s="165">
        <v>17192714889</v>
      </c>
      <c r="F403" s="165" t="s">
        <v>27</v>
      </c>
      <c r="G403" s="165">
        <v>1000</v>
      </c>
      <c r="H403" s="165">
        <v>15072125895</v>
      </c>
      <c r="I403" s="165" t="s">
        <v>680</v>
      </c>
      <c r="J403" s="175" t="s">
        <v>103</v>
      </c>
      <c r="K403" s="168" t="s">
        <v>681</v>
      </c>
      <c r="L403" s="164" t="s">
        <v>737</v>
      </c>
      <c r="M403" s="172"/>
      <c r="N403" s="169"/>
      <c r="O403" s="172"/>
      <c r="P403" s="170"/>
      <c r="Q403" s="202" t="s">
        <v>31</v>
      </c>
      <c r="R403" s="179">
        <v>43913</v>
      </c>
      <c r="S403" s="129" t="s">
        <v>703</v>
      </c>
      <c r="T403" s="6"/>
      <c r="U403" s="6"/>
      <c r="V403" s="6"/>
      <c r="W403" s="6"/>
      <c r="X403" s="6"/>
      <c r="Y403" s="6"/>
      <c r="Z403" s="6"/>
      <c r="AA403" s="6"/>
      <c r="AB403" s="6"/>
    </row>
    <row r="404" ht="18" customHeight="1" spans="2:28">
      <c r="B404" s="164" t="s">
        <v>739</v>
      </c>
      <c r="C404" s="168">
        <v>379548521</v>
      </c>
      <c r="D404" s="168" t="s">
        <v>740</v>
      </c>
      <c r="E404" s="165">
        <v>17192714961</v>
      </c>
      <c r="F404" s="165" t="s">
        <v>27</v>
      </c>
      <c r="G404" s="165">
        <v>1000</v>
      </c>
      <c r="H404" s="165">
        <v>15072125895</v>
      </c>
      <c r="I404" s="165" t="s">
        <v>680</v>
      </c>
      <c r="J404" s="175" t="s">
        <v>103</v>
      </c>
      <c r="K404" s="168" t="s">
        <v>681</v>
      </c>
      <c r="L404" s="164" t="s">
        <v>739</v>
      </c>
      <c r="M404" s="172"/>
      <c r="N404" s="169"/>
      <c r="O404" s="172"/>
      <c r="P404" s="170"/>
      <c r="Q404" s="202" t="s">
        <v>31</v>
      </c>
      <c r="R404" s="179">
        <v>43913</v>
      </c>
      <c r="S404" s="129" t="s">
        <v>703</v>
      </c>
      <c r="T404" s="6"/>
      <c r="U404" s="6"/>
      <c r="V404" s="6"/>
      <c r="W404" s="6"/>
      <c r="X404" s="6"/>
      <c r="Y404" s="6"/>
      <c r="Z404" s="6"/>
      <c r="AA404" s="6"/>
      <c r="AB404" s="6"/>
    </row>
    <row r="405" ht="18" customHeight="1" spans="2:28">
      <c r="B405" s="164" t="s">
        <v>741</v>
      </c>
      <c r="C405" s="168">
        <v>968211200</v>
      </c>
      <c r="D405" s="168" t="s">
        <v>742</v>
      </c>
      <c r="E405" s="165">
        <v>17192714833</v>
      </c>
      <c r="F405" s="165" t="s">
        <v>27</v>
      </c>
      <c r="G405" s="165">
        <v>1000</v>
      </c>
      <c r="H405" s="165">
        <v>15072125895</v>
      </c>
      <c r="I405" s="165" t="s">
        <v>680</v>
      </c>
      <c r="J405" s="175" t="s">
        <v>103</v>
      </c>
      <c r="K405" s="168" t="s">
        <v>681</v>
      </c>
      <c r="L405" s="164" t="s">
        <v>741</v>
      </c>
      <c r="M405" s="169">
        <v>8538.77</v>
      </c>
      <c r="N405" s="169"/>
      <c r="O405" s="172" t="s">
        <v>1839</v>
      </c>
      <c r="P405" s="170"/>
      <c r="Q405" s="202" t="s">
        <v>31</v>
      </c>
      <c r="R405" s="179">
        <v>43920</v>
      </c>
      <c r="S405" s="129" t="s">
        <v>710</v>
      </c>
      <c r="T405" s="6"/>
      <c r="U405" s="6"/>
      <c r="V405" s="6"/>
      <c r="W405" s="6"/>
      <c r="X405" s="6"/>
      <c r="Y405" s="6"/>
      <c r="Z405" s="6"/>
      <c r="AA405" s="6"/>
      <c r="AB405" s="6"/>
    </row>
    <row r="406" ht="18" customHeight="1" spans="2:28">
      <c r="B406" s="164" t="s">
        <v>743</v>
      </c>
      <c r="C406" s="168">
        <v>175131659</v>
      </c>
      <c r="D406" s="168" t="s">
        <v>744</v>
      </c>
      <c r="E406" s="165">
        <v>17192714872</v>
      </c>
      <c r="F406" s="165" t="s">
        <v>27</v>
      </c>
      <c r="G406" s="165">
        <v>1000</v>
      </c>
      <c r="H406" s="165">
        <v>15072125895</v>
      </c>
      <c r="I406" s="165" t="s">
        <v>680</v>
      </c>
      <c r="J406" s="175" t="s">
        <v>103</v>
      </c>
      <c r="K406" s="168" t="s">
        <v>681</v>
      </c>
      <c r="L406" s="164" t="s">
        <v>743</v>
      </c>
      <c r="M406" s="172"/>
      <c r="N406" s="169"/>
      <c r="O406" s="172"/>
      <c r="P406" s="172"/>
      <c r="Q406" s="202" t="s">
        <v>31</v>
      </c>
      <c r="R406" s="179">
        <v>43920</v>
      </c>
      <c r="S406" s="129" t="s">
        <v>710</v>
      </c>
      <c r="T406" s="6"/>
      <c r="U406" s="6"/>
      <c r="V406" s="6"/>
      <c r="W406" s="6"/>
      <c r="X406" s="6"/>
      <c r="Y406" s="6"/>
      <c r="Z406" s="6"/>
      <c r="AA406" s="6"/>
      <c r="AB406" s="6"/>
    </row>
    <row r="407" ht="18" customHeight="1" spans="2:28">
      <c r="B407" s="164" t="s">
        <v>745</v>
      </c>
      <c r="C407" s="168">
        <v>167115616</v>
      </c>
      <c r="D407" s="168" t="s">
        <v>746</v>
      </c>
      <c r="E407" s="165">
        <v>17192714927</v>
      </c>
      <c r="F407" s="165" t="s">
        <v>27</v>
      </c>
      <c r="G407" s="165">
        <v>1000</v>
      </c>
      <c r="H407" s="165">
        <v>15072125895</v>
      </c>
      <c r="I407" s="165" t="s">
        <v>680</v>
      </c>
      <c r="J407" s="176" t="s">
        <v>285</v>
      </c>
      <c r="K407" s="168" t="s">
        <v>681</v>
      </c>
      <c r="L407" s="164" t="s">
        <v>745</v>
      </c>
      <c r="M407" s="172"/>
      <c r="N407" s="169"/>
      <c r="O407" s="172"/>
      <c r="P407" s="170"/>
      <c r="Q407" s="202" t="s">
        <v>31</v>
      </c>
      <c r="R407" s="179">
        <v>43913</v>
      </c>
      <c r="S407" s="129" t="s">
        <v>703</v>
      </c>
      <c r="T407" s="6"/>
      <c r="U407" s="6"/>
      <c r="V407" s="6"/>
      <c r="W407" s="6"/>
      <c r="X407" s="6"/>
      <c r="Y407" s="6"/>
      <c r="Z407" s="6"/>
      <c r="AA407" s="6"/>
      <c r="AB407" s="6"/>
    </row>
    <row r="408" ht="18" customHeight="1" spans="2:28">
      <c r="B408" s="164" t="s">
        <v>747</v>
      </c>
      <c r="C408" s="168">
        <v>183114670</v>
      </c>
      <c r="D408" s="168" t="s">
        <v>748</v>
      </c>
      <c r="E408" s="165">
        <v>16741725604</v>
      </c>
      <c r="F408" s="165" t="s">
        <v>27</v>
      </c>
      <c r="G408" s="165">
        <v>1000</v>
      </c>
      <c r="H408" s="165">
        <v>18771678907</v>
      </c>
      <c r="I408" s="165" t="s">
        <v>409</v>
      </c>
      <c r="J408" s="176" t="s">
        <v>109</v>
      </c>
      <c r="K408" s="168" t="s">
        <v>410</v>
      </c>
      <c r="L408" s="164" t="s">
        <v>747</v>
      </c>
      <c r="M408" s="172"/>
      <c r="N408" s="169"/>
      <c r="O408" s="172"/>
      <c r="P408" s="172"/>
      <c r="Q408" s="202" t="s">
        <v>31</v>
      </c>
      <c r="R408" s="179">
        <v>43895</v>
      </c>
      <c r="S408" s="129" t="s">
        <v>749</v>
      </c>
      <c r="T408" s="6"/>
      <c r="U408" s="6"/>
      <c r="V408" s="6"/>
      <c r="W408" s="6"/>
      <c r="X408" s="6"/>
      <c r="Y408" s="6"/>
      <c r="Z408" s="6"/>
      <c r="AA408" s="6"/>
      <c r="AB408" s="6"/>
    </row>
    <row r="409" ht="18" customHeight="1" spans="2:28">
      <c r="B409" s="164" t="s">
        <v>750</v>
      </c>
      <c r="C409" s="168">
        <v>338405675</v>
      </c>
      <c r="D409" s="168" t="s">
        <v>751</v>
      </c>
      <c r="E409" s="165">
        <v>16741725611</v>
      </c>
      <c r="F409" s="165" t="s">
        <v>27</v>
      </c>
      <c r="G409" s="165">
        <v>1000</v>
      </c>
      <c r="H409" s="165">
        <v>18771678907</v>
      </c>
      <c r="I409" s="165" t="s">
        <v>409</v>
      </c>
      <c r="J409" s="176" t="s">
        <v>109</v>
      </c>
      <c r="K409" s="168" t="s">
        <v>410</v>
      </c>
      <c r="L409" s="164" t="s">
        <v>750</v>
      </c>
      <c r="M409" s="172"/>
      <c r="N409" s="169"/>
      <c r="O409" s="172"/>
      <c r="P409" s="172"/>
      <c r="Q409" s="202" t="s">
        <v>31</v>
      </c>
      <c r="R409" s="179">
        <v>43895</v>
      </c>
      <c r="S409" s="129" t="s">
        <v>710</v>
      </c>
      <c r="T409" s="6"/>
      <c r="U409" s="6"/>
      <c r="V409" s="6"/>
      <c r="W409" s="6"/>
      <c r="X409" s="6"/>
      <c r="Y409" s="6"/>
      <c r="Z409" s="6"/>
      <c r="AA409" s="6"/>
      <c r="AB409" s="6"/>
    </row>
    <row r="410" ht="18" customHeight="1" spans="2:28">
      <c r="B410" s="164" t="s">
        <v>756</v>
      </c>
      <c r="C410" s="168">
        <v>755205083</v>
      </c>
      <c r="D410" s="168" t="s">
        <v>757</v>
      </c>
      <c r="E410" s="165">
        <v>16741725640</v>
      </c>
      <c r="F410" s="165" t="s">
        <v>27</v>
      </c>
      <c r="G410" s="165">
        <v>1000</v>
      </c>
      <c r="H410" s="165">
        <v>18771678907</v>
      </c>
      <c r="I410" s="165" t="s">
        <v>409</v>
      </c>
      <c r="J410" s="176" t="s">
        <v>29</v>
      </c>
      <c r="K410" s="168" t="s">
        <v>410</v>
      </c>
      <c r="L410" s="164" t="s">
        <v>756</v>
      </c>
      <c r="M410" s="172"/>
      <c r="N410" s="169"/>
      <c r="O410" s="172"/>
      <c r="P410" s="172"/>
      <c r="Q410" s="202" t="s">
        <v>31</v>
      </c>
      <c r="R410" s="179">
        <v>43895</v>
      </c>
      <c r="S410" s="129" t="s">
        <v>710</v>
      </c>
      <c r="T410" s="6"/>
      <c r="U410" s="6"/>
      <c r="V410" s="6"/>
      <c r="W410" s="6"/>
      <c r="X410" s="6"/>
      <c r="Y410" s="6"/>
      <c r="Z410" s="6"/>
      <c r="AA410" s="6"/>
      <c r="AB410" s="6"/>
    </row>
    <row r="411" ht="18" customHeight="1" spans="2:28">
      <c r="B411" s="164" t="s">
        <v>762</v>
      </c>
      <c r="C411" s="165">
        <v>113190114</v>
      </c>
      <c r="D411" s="165" t="s">
        <v>763</v>
      </c>
      <c r="E411" s="165">
        <v>17136866638</v>
      </c>
      <c r="F411" s="165" t="s">
        <v>107</v>
      </c>
      <c r="G411" s="165">
        <v>1000</v>
      </c>
      <c r="H411" s="165">
        <v>13422075559</v>
      </c>
      <c r="I411" s="165" t="s">
        <v>567</v>
      </c>
      <c r="J411" s="167" t="s">
        <v>29</v>
      </c>
      <c r="K411" s="168" t="s">
        <v>568</v>
      </c>
      <c r="L411" s="164" t="s">
        <v>762</v>
      </c>
      <c r="M411" s="172"/>
      <c r="N411" s="169"/>
      <c r="O411" s="172"/>
      <c r="P411" s="172"/>
      <c r="Q411" s="202" t="s">
        <v>31</v>
      </c>
      <c r="R411" s="179">
        <v>43910</v>
      </c>
      <c r="S411" s="129" t="s">
        <v>710</v>
      </c>
      <c r="T411" s="6"/>
      <c r="U411" s="6"/>
      <c r="V411" s="6"/>
      <c r="W411" s="6"/>
      <c r="X411" s="6"/>
      <c r="Y411" s="6"/>
      <c r="Z411" s="6"/>
      <c r="AA411" s="6"/>
      <c r="AB411" s="6"/>
    </row>
    <row r="412" ht="18" customHeight="1" spans="2:28">
      <c r="B412" s="164" t="s">
        <v>764</v>
      </c>
      <c r="C412" s="165">
        <v>790228211</v>
      </c>
      <c r="D412" s="165" t="s">
        <v>765</v>
      </c>
      <c r="E412" s="165">
        <v>17136866807</v>
      </c>
      <c r="F412" s="165" t="s">
        <v>107</v>
      </c>
      <c r="G412" s="165">
        <v>1000</v>
      </c>
      <c r="H412" s="165">
        <v>13632223538</v>
      </c>
      <c r="I412" s="165" t="s">
        <v>567</v>
      </c>
      <c r="J412" s="171" t="s">
        <v>367</v>
      </c>
      <c r="K412" s="168" t="s">
        <v>568</v>
      </c>
      <c r="L412" s="164" t="s">
        <v>764</v>
      </c>
      <c r="M412" s="172"/>
      <c r="N412" s="169"/>
      <c r="O412" s="172"/>
      <c r="P412" s="172"/>
      <c r="Q412" s="202" t="s">
        <v>31</v>
      </c>
      <c r="R412" s="179">
        <v>43910</v>
      </c>
      <c r="S412" s="129" t="s">
        <v>710</v>
      </c>
      <c r="T412" s="6"/>
      <c r="U412" s="6"/>
      <c r="V412" s="6"/>
      <c r="W412" s="6"/>
      <c r="X412" s="6"/>
      <c r="Y412" s="6"/>
      <c r="Z412" s="6"/>
      <c r="AA412" s="6"/>
      <c r="AB412" s="6"/>
    </row>
    <row r="413" ht="18" customHeight="1" spans="2:28">
      <c r="B413" s="164" t="s">
        <v>766</v>
      </c>
      <c r="C413" s="165">
        <v>887720662</v>
      </c>
      <c r="D413" s="165" t="s">
        <v>767</v>
      </c>
      <c r="E413" s="165">
        <v>17136866641</v>
      </c>
      <c r="F413" s="165" t="s">
        <v>107</v>
      </c>
      <c r="G413" s="165">
        <v>1000</v>
      </c>
      <c r="H413" s="165">
        <v>13632223538</v>
      </c>
      <c r="I413" s="165" t="s">
        <v>567</v>
      </c>
      <c r="J413" s="175" t="s">
        <v>103</v>
      </c>
      <c r="K413" s="168" t="s">
        <v>568</v>
      </c>
      <c r="L413" s="164" t="s">
        <v>766</v>
      </c>
      <c r="M413" s="172"/>
      <c r="N413" s="169"/>
      <c r="O413" s="172"/>
      <c r="P413" s="172"/>
      <c r="Q413" s="202" t="s">
        <v>31</v>
      </c>
      <c r="R413" s="179">
        <v>43910</v>
      </c>
      <c r="S413" s="129" t="s">
        <v>710</v>
      </c>
      <c r="T413" s="6"/>
      <c r="U413" s="6"/>
      <c r="V413" s="6"/>
      <c r="W413" s="6"/>
      <c r="X413" s="6"/>
      <c r="Y413" s="6"/>
      <c r="Z413" s="6"/>
      <c r="AA413" s="6"/>
      <c r="AB413" s="6"/>
    </row>
    <row r="414" s="1" customFormat="1" ht="18" customHeight="1" spans="2:27">
      <c r="B414" s="164" t="s">
        <v>768</v>
      </c>
      <c r="C414" s="165">
        <v>484129820</v>
      </c>
      <c r="D414" s="165" t="s">
        <v>769</v>
      </c>
      <c r="E414" s="165">
        <v>17038923374</v>
      </c>
      <c r="F414" s="165" t="s">
        <v>27</v>
      </c>
      <c r="G414" s="165">
        <v>1000</v>
      </c>
      <c r="H414" s="165">
        <v>17720254512</v>
      </c>
      <c r="I414" s="165" t="s">
        <v>253</v>
      </c>
      <c r="J414" s="403" t="s">
        <v>294</v>
      </c>
      <c r="K414" s="168" t="s">
        <v>254</v>
      </c>
      <c r="L414" s="164" t="s">
        <v>768</v>
      </c>
      <c r="M414" s="169"/>
      <c r="N414" s="169"/>
      <c r="O414" s="169"/>
      <c r="P414" s="170"/>
      <c r="Q414" s="202" t="s">
        <v>31</v>
      </c>
      <c r="R414" s="179">
        <v>43895</v>
      </c>
      <c r="S414" s="129" t="s">
        <v>770</v>
      </c>
      <c r="T414" s="6"/>
      <c r="U414" s="6"/>
      <c r="V414" s="6"/>
      <c r="W414" s="6"/>
      <c r="X414" s="6"/>
      <c r="Y414" s="6"/>
      <c r="Z414" s="6"/>
      <c r="AA414" s="6"/>
    </row>
    <row r="415" ht="18" customHeight="1" spans="2:28">
      <c r="B415" s="164" t="s">
        <v>771</v>
      </c>
      <c r="C415" s="165">
        <v>348633157</v>
      </c>
      <c r="D415" s="165" t="s">
        <v>772</v>
      </c>
      <c r="E415" s="165">
        <v>17192714513</v>
      </c>
      <c r="F415" s="165" t="s">
        <v>27</v>
      </c>
      <c r="G415" s="165">
        <v>1000</v>
      </c>
      <c r="H415" s="165">
        <v>18872118075</v>
      </c>
      <c r="I415" s="165" t="s">
        <v>389</v>
      </c>
      <c r="J415" s="185" t="s">
        <v>170</v>
      </c>
      <c r="K415" s="168" t="s">
        <v>390</v>
      </c>
      <c r="L415" s="164" t="s">
        <v>771</v>
      </c>
      <c r="M415" s="172"/>
      <c r="N415" s="169"/>
      <c r="O415" s="172"/>
      <c r="P415" s="170"/>
      <c r="Q415" s="201" t="s">
        <v>31</v>
      </c>
      <c r="R415" s="179">
        <v>43913</v>
      </c>
      <c r="S415" s="129" t="s">
        <v>773</v>
      </c>
      <c r="T415" s="1"/>
      <c r="U415" s="1"/>
      <c r="V415" s="1"/>
      <c r="W415" s="1"/>
      <c r="X415" s="1"/>
      <c r="Y415" s="1"/>
      <c r="Z415" s="1"/>
      <c r="AA415" s="1"/>
      <c r="AB415" s="6"/>
    </row>
    <row r="416" ht="18" customHeight="1" spans="2:28">
      <c r="B416" s="164" t="s">
        <v>774</v>
      </c>
      <c r="C416" s="165">
        <v>832548948</v>
      </c>
      <c r="D416" s="165" t="s">
        <v>775</v>
      </c>
      <c r="E416" s="165">
        <v>17192714464</v>
      </c>
      <c r="F416" s="165" t="s">
        <v>27</v>
      </c>
      <c r="G416" s="165">
        <v>1000</v>
      </c>
      <c r="H416" s="165">
        <v>18872118075</v>
      </c>
      <c r="I416" s="165" t="s">
        <v>389</v>
      </c>
      <c r="J416" s="185" t="s">
        <v>170</v>
      </c>
      <c r="K416" s="168" t="s">
        <v>390</v>
      </c>
      <c r="L416" s="164" t="s">
        <v>774</v>
      </c>
      <c r="M416" s="172"/>
      <c r="N416" s="169"/>
      <c r="O416" s="172"/>
      <c r="P416" s="170"/>
      <c r="Q416" s="201" t="s">
        <v>31</v>
      </c>
      <c r="R416" s="179">
        <v>43913</v>
      </c>
      <c r="S416" s="129" t="s">
        <v>776</v>
      </c>
      <c r="T416" s="6"/>
      <c r="U416" s="6"/>
      <c r="V416" s="6"/>
      <c r="W416" s="6"/>
      <c r="X416" s="6"/>
      <c r="Y416" s="6"/>
      <c r="Z416" s="6"/>
      <c r="AA416" s="6"/>
      <c r="AB416" s="6"/>
    </row>
    <row r="417" ht="18" customHeight="1" spans="2:28">
      <c r="B417" s="164" t="s">
        <v>777</v>
      </c>
      <c r="C417" s="165">
        <v>729449661</v>
      </c>
      <c r="D417" s="165" t="s">
        <v>778</v>
      </c>
      <c r="E417" s="165">
        <v>17192714471</v>
      </c>
      <c r="F417" s="165" t="s">
        <v>27</v>
      </c>
      <c r="G417" s="165">
        <v>1000</v>
      </c>
      <c r="H417" s="165">
        <v>18872118075</v>
      </c>
      <c r="I417" s="165" t="s">
        <v>389</v>
      </c>
      <c r="J417" s="185" t="s">
        <v>170</v>
      </c>
      <c r="K417" s="168" t="s">
        <v>390</v>
      </c>
      <c r="L417" s="164" t="s">
        <v>777</v>
      </c>
      <c r="M417" s="172"/>
      <c r="N417" s="169"/>
      <c r="O417" s="172"/>
      <c r="P417" s="170"/>
      <c r="Q417" s="201" t="s">
        <v>31</v>
      </c>
      <c r="R417" s="179">
        <v>43913</v>
      </c>
      <c r="S417" s="129" t="s">
        <v>776</v>
      </c>
      <c r="T417" s="6"/>
      <c r="U417" s="6"/>
      <c r="V417" s="6"/>
      <c r="W417" s="6"/>
      <c r="X417" s="6"/>
      <c r="Y417" s="6"/>
      <c r="Z417" s="6"/>
      <c r="AA417" s="6"/>
      <c r="AB417" s="6"/>
    </row>
    <row r="418" ht="18" customHeight="1" spans="2:28">
      <c r="B418" s="164" t="s">
        <v>779</v>
      </c>
      <c r="C418" s="165">
        <v>420897029</v>
      </c>
      <c r="D418" s="165" t="s">
        <v>780</v>
      </c>
      <c r="E418" s="165">
        <v>17192714502</v>
      </c>
      <c r="F418" s="165" t="s">
        <v>27</v>
      </c>
      <c r="G418" s="165">
        <v>1000</v>
      </c>
      <c r="H418" s="165">
        <v>18872118075</v>
      </c>
      <c r="I418" s="165" t="s">
        <v>389</v>
      </c>
      <c r="J418" s="177" t="s">
        <v>29</v>
      </c>
      <c r="K418" s="168" t="s">
        <v>390</v>
      </c>
      <c r="L418" s="164" t="s">
        <v>779</v>
      </c>
      <c r="M418" s="172"/>
      <c r="N418" s="169"/>
      <c r="O418" s="172"/>
      <c r="P418" s="170"/>
      <c r="Q418" s="201" t="s">
        <v>31</v>
      </c>
      <c r="R418" s="179">
        <v>43913</v>
      </c>
      <c r="S418" s="129" t="s">
        <v>776</v>
      </c>
      <c r="T418" s="6"/>
      <c r="U418" s="6"/>
      <c r="V418" s="6"/>
      <c r="W418" s="6"/>
      <c r="X418" s="6"/>
      <c r="Y418" s="6"/>
      <c r="Z418" s="6"/>
      <c r="AA418" s="6"/>
      <c r="AB418" s="6"/>
    </row>
    <row r="419" ht="18" customHeight="1" spans="2:28">
      <c r="B419" s="164" t="s">
        <v>781</v>
      </c>
      <c r="C419" s="168">
        <v>735590645</v>
      </c>
      <c r="D419" s="168" t="s">
        <v>782</v>
      </c>
      <c r="E419" s="165">
        <v>17192714935</v>
      </c>
      <c r="F419" s="165" t="s">
        <v>27</v>
      </c>
      <c r="G419" s="165">
        <v>1000</v>
      </c>
      <c r="H419" s="165">
        <v>15072125895</v>
      </c>
      <c r="I419" s="165" t="s">
        <v>680</v>
      </c>
      <c r="J419" s="176" t="s">
        <v>285</v>
      </c>
      <c r="K419" s="168" t="s">
        <v>681</v>
      </c>
      <c r="L419" s="164" t="s">
        <v>781</v>
      </c>
      <c r="M419" s="172"/>
      <c r="N419" s="169"/>
      <c r="O419" s="172"/>
      <c r="P419" s="170"/>
      <c r="Q419" s="202" t="s">
        <v>31</v>
      </c>
      <c r="R419" s="179">
        <v>43913</v>
      </c>
      <c r="S419" s="129" t="s">
        <v>776</v>
      </c>
      <c r="T419" s="6"/>
      <c r="U419" s="6"/>
      <c r="V419" s="6"/>
      <c r="W419" s="6"/>
      <c r="X419" s="6"/>
      <c r="Y419" s="6"/>
      <c r="Z419" s="6"/>
      <c r="AA419" s="6"/>
      <c r="AB419" s="6"/>
    </row>
    <row r="420" ht="18" customHeight="1" spans="2:28">
      <c r="B420" s="181" t="s">
        <v>783</v>
      </c>
      <c r="C420" s="165">
        <v>857618028</v>
      </c>
      <c r="D420" s="165" t="s">
        <v>784</v>
      </c>
      <c r="E420" s="165">
        <v>16741725645</v>
      </c>
      <c r="F420" s="165" t="s">
        <v>27</v>
      </c>
      <c r="G420" s="165">
        <v>1000</v>
      </c>
      <c r="H420" s="165">
        <v>18771678907</v>
      </c>
      <c r="I420" s="165" t="s">
        <v>409</v>
      </c>
      <c r="J420" s="177" t="s">
        <v>29</v>
      </c>
      <c r="K420" s="168" t="s">
        <v>410</v>
      </c>
      <c r="L420" s="181" t="s">
        <v>783</v>
      </c>
      <c r="M420" s="172"/>
      <c r="N420" s="169"/>
      <c r="O420" s="172"/>
      <c r="P420" s="170"/>
      <c r="Q420" s="202" t="s">
        <v>31</v>
      </c>
      <c r="R420" s="203">
        <v>43900</v>
      </c>
      <c r="S420" s="129" t="s">
        <v>785</v>
      </c>
      <c r="T420" s="6"/>
      <c r="U420" s="6"/>
      <c r="V420" s="6"/>
      <c r="W420" s="6"/>
      <c r="X420" s="6"/>
      <c r="Y420" s="6"/>
      <c r="Z420" s="6"/>
      <c r="AA420" s="6"/>
      <c r="AB420" s="6"/>
    </row>
    <row r="421" ht="18" customHeight="1" spans="2:28">
      <c r="B421" s="181" t="s">
        <v>786</v>
      </c>
      <c r="C421" s="165">
        <v>755005723</v>
      </c>
      <c r="D421" s="165" t="s">
        <v>787</v>
      </c>
      <c r="E421" s="165">
        <v>16741725644</v>
      </c>
      <c r="F421" s="165" t="s">
        <v>27</v>
      </c>
      <c r="G421" s="165">
        <v>1000</v>
      </c>
      <c r="H421" s="165">
        <v>18771678907</v>
      </c>
      <c r="I421" s="165" t="s">
        <v>409</v>
      </c>
      <c r="J421" s="177" t="s">
        <v>29</v>
      </c>
      <c r="K421" s="168" t="s">
        <v>410</v>
      </c>
      <c r="L421" s="181" t="s">
        <v>786</v>
      </c>
      <c r="M421" s="172"/>
      <c r="N421" s="169"/>
      <c r="O421" s="172"/>
      <c r="P421" s="170"/>
      <c r="Q421" s="202" t="s">
        <v>31</v>
      </c>
      <c r="R421" s="203">
        <v>43900</v>
      </c>
      <c r="S421" s="129" t="s">
        <v>785</v>
      </c>
      <c r="T421" s="6"/>
      <c r="U421" s="6"/>
      <c r="V421" s="6"/>
      <c r="W421" s="6"/>
      <c r="X421" s="6"/>
      <c r="Y421" s="6"/>
      <c r="Z421" s="6"/>
      <c r="AA421" s="6"/>
      <c r="AB421" s="6"/>
    </row>
    <row r="422" ht="18" customHeight="1" spans="2:28">
      <c r="B422" s="164" t="s">
        <v>788</v>
      </c>
      <c r="C422" s="165">
        <v>982613012</v>
      </c>
      <c r="D422" s="165" t="s">
        <v>789</v>
      </c>
      <c r="E422" s="165">
        <v>17192710798</v>
      </c>
      <c r="F422" s="165" t="s">
        <v>27</v>
      </c>
      <c r="G422" s="165">
        <v>1000</v>
      </c>
      <c r="H422" s="165">
        <v>13545476959</v>
      </c>
      <c r="I422" s="165" t="s">
        <v>265</v>
      </c>
      <c r="J422" s="174" t="s">
        <v>109</v>
      </c>
      <c r="K422" s="168" t="s">
        <v>266</v>
      </c>
      <c r="L422" s="164" t="s">
        <v>788</v>
      </c>
      <c r="M422" s="169">
        <v>9928.64</v>
      </c>
      <c r="N422" s="169"/>
      <c r="O422" s="169"/>
      <c r="P422" s="170"/>
      <c r="Q422" s="201" t="s">
        <v>31</v>
      </c>
      <c r="R422" s="179">
        <v>43913</v>
      </c>
      <c r="S422" s="129" t="s">
        <v>790</v>
      </c>
      <c r="T422" s="6"/>
      <c r="U422" s="6"/>
      <c r="V422" s="6"/>
      <c r="W422" s="6"/>
      <c r="X422" s="6"/>
      <c r="Y422" s="6"/>
      <c r="Z422" s="6"/>
      <c r="AA422" s="6"/>
      <c r="AB422" s="6"/>
    </row>
    <row r="423" ht="18" customHeight="1" spans="2:28">
      <c r="B423" s="164" t="s">
        <v>791</v>
      </c>
      <c r="C423" s="165">
        <v>674551731</v>
      </c>
      <c r="D423" s="165" t="s">
        <v>792</v>
      </c>
      <c r="E423" s="165">
        <v>17192715413</v>
      </c>
      <c r="F423" s="165" t="s">
        <v>27</v>
      </c>
      <c r="G423" s="165">
        <v>1000</v>
      </c>
      <c r="H423" s="165">
        <v>18672882330</v>
      </c>
      <c r="I423" s="165" t="s">
        <v>361</v>
      </c>
      <c r="J423" s="174" t="s">
        <v>109</v>
      </c>
      <c r="K423" s="168" t="s">
        <v>362</v>
      </c>
      <c r="L423" s="164" t="s">
        <v>791</v>
      </c>
      <c r="M423" s="169">
        <v>10523.32</v>
      </c>
      <c r="N423" s="169"/>
      <c r="O423" s="169"/>
      <c r="P423" s="170"/>
      <c r="Q423" s="201" t="s">
        <v>31</v>
      </c>
      <c r="R423" s="179">
        <v>43913</v>
      </c>
      <c r="S423" s="8" t="s">
        <v>793</v>
      </c>
      <c r="T423" s="6"/>
      <c r="U423" s="6"/>
      <c r="V423" s="6"/>
      <c r="W423" s="6"/>
      <c r="X423" s="6"/>
      <c r="Y423" s="6"/>
      <c r="Z423" s="6"/>
      <c r="AA423" s="6"/>
      <c r="AB423" s="6"/>
    </row>
    <row r="424" ht="18" customHeight="1" spans="2:28">
      <c r="B424" s="164" t="s">
        <v>794</v>
      </c>
      <c r="C424" s="165">
        <v>335180183</v>
      </c>
      <c r="D424" s="165" t="s">
        <v>795</v>
      </c>
      <c r="E424" s="165">
        <v>17192714987</v>
      </c>
      <c r="F424" s="165" t="s">
        <v>27</v>
      </c>
      <c r="G424" s="165">
        <v>1000</v>
      </c>
      <c r="H424" s="165">
        <v>18672882330</v>
      </c>
      <c r="I424" s="165" t="s">
        <v>361</v>
      </c>
      <c r="J424" s="171" t="s">
        <v>367</v>
      </c>
      <c r="K424" s="168" t="s">
        <v>362</v>
      </c>
      <c r="L424" s="164" t="s">
        <v>794</v>
      </c>
      <c r="M424" s="169">
        <v>10159.84</v>
      </c>
      <c r="N424" s="169"/>
      <c r="O424" s="169"/>
      <c r="P424" s="170"/>
      <c r="Q424" s="201" t="s">
        <v>31</v>
      </c>
      <c r="R424" s="179">
        <v>43913</v>
      </c>
      <c r="S424" s="8" t="s">
        <v>790</v>
      </c>
      <c r="T424" s="6"/>
      <c r="U424" s="6"/>
      <c r="V424" s="6"/>
      <c r="W424" s="6"/>
      <c r="X424" s="6"/>
      <c r="Y424" s="6"/>
      <c r="Z424" s="6"/>
      <c r="AA424" s="6"/>
      <c r="AB424" s="6"/>
    </row>
    <row r="425" ht="18" customHeight="1" spans="2:28">
      <c r="B425" s="164" t="s">
        <v>796</v>
      </c>
      <c r="C425" s="165">
        <v>498254878</v>
      </c>
      <c r="D425" s="165" t="s">
        <v>797</v>
      </c>
      <c r="E425" s="165">
        <v>17192714370</v>
      </c>
      <c r="F425" s="165" t="s">
        <v>27</v>
      </c>
      <c r="G425" s="165">
        <v>1000</v>
      </c>
      <c r="H425" s="165">
        <v>18872118075</v>
      </c>
      <c r="I425" s="165" t="s">
        <v>389</v>
      </c>
      <c r="J425" s="185" t="s">
        <v>170</v>
      </c>
      <c r="K425" s="168" t="s">
        <v>390</v>
      </c>
      <c r="L425" s="164" t="s">
        <v>796</v>
      </c>
      <c r="M425" s="169">
        <v>5061.74</v>
      </c>
      <c r="N425" s="169"/>
      <c r="O425" s="169"/>
      <c r="P425" s="170"/>
      <c r="Q425" s="201" t="s">
        <v>31</v>
      </c>
      <c r="R425" s="179">
        <v>43913</v>
      </c>
      <c r="S425" s="8" t="s">
        <v>798</v>
      </c>
      <c r="T425" s="6"/>
      <c r="U425" s="6"/>
      <c r="V425" s="6"/>
      <c r="W425" s="6"/>
      <c r="X425" s="6"/>
      <c r="Y425" s="6"/>
      <c r="Z425" s="6"/>
      <c r="AA425" s="6"/>
      <c r="AB425" s="6"/>
    </row>
    <row r="426" ht="18" customHeight="1" spans="2:28">
      <c r="B426" s="164" t="s">
        <v>799</v>
      </c>
      <c r="C426" s="168">
        <v>652926149</v>
      </c>
      <c r="D426" s="168" t="s">
        <v>800</v>
      </c>
      <c r="E426" s="165">
        <v>17192714832</v>
      </c>
      <c r="F426" s="165" t="s">
        <v>27</v>
      </c>
      <c r="G426" s="165">
        <v>1000</v>
      </c>
      <c r="H426" s="165">
        <v>15072125895</v>
      </c>
      <c r="I426" s="165" t="s">
        <v>680</v>
      </c>
      <c r="J426" s="175" t="s">
        <v>103</v>
      </c>
      <c r="K426" s="168" t="s">
        <v>681</v>
      </c>
      <c r="L426" s="164" t="s">
        <v>799</v>
      </c>
      <c r="M426" s="169">
        <v>4965.73</v>
      </c>
      <c r="N426" s="169"/>
      <c r="O426" s="169"/>
      <c r="P426" s="170"/>
      <c r="Q426" s="202" t="s">
        <v>31</v>
      </c>
      <c r="R426" s="179">
        <v>43913</v>
      </c>
      <c r="S426" s="8" t="s">
        <v>790</v>
      </c>
      <c r="T426" s="6"/>
      <c r="U426" s="6"/>
      <c r="V426" s="6"/>
      <c r="W426" s="6"/>
      <c r="X426" s="6"/>
      <c r="Y426" s="6"/>
      <c r="Z426" s="6"/>
      <c r="AA426" s="6"/>
      <c r="AB426" s="6"/>
    </row>
    <row r="427" ht="18" customHeight="1" spans="2:28">
      <c r="B427" s="164" t="s">
        <v>801</v>
      </c>
      <c r="C427" s="168">
        <v>789491775</v>
      </c>
      <c r="D427" s="168" t="s">
        <v>802</v>
      </c>
      <c r="E427" s="165">
        <v>17192714892</v>
      </c>
      <c r="F427" s="165" t="s">
        <v>27</v>
      </c>
      <c r="G427" s="165">
        <v>1000</v>
      </c>
      <c r="H427" s="165">
        <v>15072125895</v>
      </c>
      <c r="I427" s="165" t="s">
        <v>680</v>
      </c>
      <c r="J427" s="175" t="s">
        <v>103</v>
      </c>
      <c r="K427" s="168" t="s">
        <v>681</v>
      </c>
      <c r="L427" s="164" t="s">
        <v>801</v>
      </c>
      <c r="M427" s="169">
        <v>100.52</v>
      </c>
      <c r="N427" s="169"/>
      <c r="O427" s="169"/>
      <c r="P427" s="170"/>
      <c r="Q427" s="202" t="s">
        <v>31</v>
      </c>
      <c r="R427" s="179">
        <v>43913</v>
      </c>
      <c r="S427" s="8" t="s">
        <v>790</v>
      </c>
      <c r="T427" s="6"/>
      <c r="U427" s="6"/>
      <c r="V427" s="6"/>
      <c r="W427" s="6"/>
      <c r="X427" s="6"/>
      <c r="Y427" s="6"/>
      <c r="Z427" s="6"/>
      <c r="AA427" s="6"/>
      <c r="AB427" s="6"/>
    </row>
    <row r="428" ht="18" customHeight="1" spans="2:28">
      <c r="B428" s="181" t="s">
        <v>803</v>
      </c>
      <c r="C428" s="165">
        <v>689251681</v>
      </c>
      <c r="D428" s="165" t="s">
        <v>804</v>
      </c>
      <c r="E428" s="165">
        <v>16741725603</v>
      </c>
      <c r="F428" s="165" t="s">
        <v>27</v>
      </c>
      <c r="G428" s="165">
        <v>1000</v>
      </c>
      <c r="H428" s="165">
        <v>18771678907</v>
      </c>
      <c r="I428" s="165" t="s">
        <v>409</v>
      </c>
      <c r="J428" s="174" t="s">
        <v>109</v>
      </c>
      <c r="K428" s="168" t="s">
        <v>410</v>
      </c>
      <c r="L428" s="181" t="s">
        <v>803</v>
      </c>
      <c r="M428" s="169">
        <v>5755.95</v>
      </c>
      <c r="N428" s="169"/>
      <c r="O428" s="169"/>
      <c r="P428" s="170"/>
      <c r="Q428" s="202" t="s">
        <v>31</v>
      </c>
      <c r="R428" s="203">
        <v>43900</v>
      </c>
      <c r="S428" s="8" t="s">
        <v>798</v>
      </c>
      <c r="T428" s="6"/>
      <c r="U428" s="6"/>
      <c r="V428" s="6"/>
      <c r="W428" s="6"/>
      <c r="X428" s="6"/>
      <c r="Y428" s="6"/>
      <c r="Z428" s="6"/>
      <c r="AA428" s="6"/>
      <c r="AB428" s="6"/>
    </row>
    <row r="429" ht="18" customHeight="1" spans="2:28">
      <c r="B429" s="164" t="s">
        <v>805</v>
      </c>
      <c r="C429" s="168">
        <v>867295666</v>
      </c>
      <c r="D429" s="168" t="s">
        <v>806</v>
      </c>
      <c r="E429" s="165">
        <v>16741725266</v>
      </c>
      <c r="F429" s="165" t="s">
        <v>27</v>
      </c>
      <c r="G429" s="165">
        <v>1000</v>
      </c>
      <c r="H429" s="165">
        <v>13545445297</v>
      </c>
      <c r="I429" s="165" t="s">
        <v>313</v>
      </c>
      <c r="J429" s="177" t="s">
        <v>29</v>
      </c>
      <c r="K429" s="168" t="s">
        <v>314</v>
      </c>
      <c r="L429" s="164" t="s">
        <v>805</v>
      </c>
      <c r="M429" s="169">
        <v>8047.88</v>
      </c>
      <c r="N429" s="169"/>
      <c r="O429" s="169"/>
      <c r="P429" s="170"/>
      <c r="Q429" s="202" t="s">
        <v>31</v>
      </c>
      <c r="R429" s="203">
        <v>43900</v>
      </c>
      <c r="S429" s="8" t="s">
        <v>807</v>
      </c>
      <c r="T429" s="6"/>
      <c r="U429" s="6"/>
      <c r="V429" s="6"/>
      <c r="W429" s="6"/>
      <c r="X429" s="6"/>
      <c r="Y429" s="6"/>
      <c r="Z429" s="6"/>
      <c r="AA429" s="6"/>
      <c r="AB429" s="6"/>
    </row>
    <row r="430" ht="18" customHeight="1" spans="1:28">
      <c r="A430" s="180"/>
      <c r="B430" s="164" t="s">
        <v>808</v>
      </c>
      <c r="C430" s="168">
        <v>406041342</v>
      </c>
      <c r="D430" s="168" t="s">
        <v>809</v>
      </c>
      <c r="E430" s="168">
        <v>16572875402</v>
      </c>
      <c r="F430" s="168" t="s">
        <v>27</v>
      </c>
      <c r="G430" s="165">
        <v>1000</v>
      </c>
      <c r="H430" s="168">
        <v>17520439418</v>
      </c>
      <c r="I430" s="168" t="s">
        <v>377</v>
      </c>
      <c r="J430" s="186" t="s">
        <v>285</v>
      </c>
      <c r="K430" s="168" t="s">
        <v>378</v>
      </c>
      <c r="L430" s="164" t="s">
        <v>808</v>
      </c>
      <c r="M430" s="169">
        <v>5069.58</v>
      </c>
      <c r="N430" s="169"/>
      <c r="O430" s="169"/>
      <c r="P430" s="170"/>
      <c r="Q430" s="187" t="s">
        <v>31</v>
      </c>
      <c r="R430" s="203">
        <v>43902</v>
      </c>
      <c r="S430" s="8" t="s">
        <v>810</v>
      </c>
      <c r="T430" s="6"/>
      <c r="U430" s="6"/>
      <c r="V430" s="6"/>
      <c r="W430" s="6"/>
      <c r="X430" s="6"/>
      <c r="Y430" s="6"/>
      <c r="Z430" s="6"/>
      <c r="AA430" s="6"/>
      <c r="AB430" s="6"/>
    </row>
    <row r="431" ht="18" customHeight="1" spans="2:28">
      <c r="B431" s="181" t="s">
        <v>811</v>
      </c>
      <c r="C431" s="165">
        <v>785914580</v>
      </c>
      <c r="D431" s="165" t="s">
        <v>812</v>
      </c>
      <c r="E431" s="165">
        <v>16741725606</v>
      </c>
      <c r="F431" s="165" t="s">
        <v>27</v>
      </c>
      <c r="G431" s="165">
        <v>1000</v>
      </c>
      <c r="H431" s="165">
        <v>18771678907</v>
      </c>
      <c r="I431" s="165" t="s">
        <v>409</v>
      </c>
      <c r="J431" s="174" t="s">
        <v>109</v>
      </c>
      <c r="K431" s="168" t="s">
        <v>410</v>
      </c>
      <c r="L431" s="181" t="s">
        <v>811</v>
      </c>
      <c r="M431" s="169">
        <v>8243.24</v>
      </c>
      <c r="N431" s="169"/>
      <c r="O431" s="169"/>
      <c r="P431" s="170"/>
      <c r="Q431" s="187" t="s">
        <v>31</v>
      </c>
      <c r="R431" s="203">
        <v>43902</v>
      </c>
      <c r="S431" s="8" t="s">
        <v>813</v>
      </c>
      <c r="T431" s="6"/>
      <c r="U431" s="6"/>
      <c r="V431" s="6"/>
      <c r="W431" s="6"/>
      <c r="X431" s="6"/>
      <c r="Y431" s="6"/>
      <c r="Z431" s="6"/>
      <c r="AA431" s="6"/>
      <c r="AB431" s="6"/>
    </row>
    <row r="432" ht="18" customHeight="1" spans="2:28">
      <c r="B432" s="164" t="s">
        <v>814</v>
      </c>
      <c r="C432" s="165">
        <v>111204758</v>
      </c>
      <c r="D432" s="165" t="s">
        <v>815</v>
      </c>
      <c r="E432" s="165">
        <v>17192714462</v>
      </c>
      <c r="F432" s="165" t="s">
        <v>27</v>
      </c>
      <c r="G432" s="165">
        <v>1000</v>
      </c>
      <c r="H432" s="165">
        <v>18872118075</v>
      </c>
      <c r="I432" s="165" t="s">
        <v>389</v>
      </c>
      <c r="J432" s="185" t="s">
        <v>170</v>
      </c>
      <c r="K432" s="168" t="s">
        <v>390</v>
      </c>
      <c r="L432" s="164" t="s">
        <v>814</v>
      </c>
      <c r="M432" s="169">
        <v>7936.5</v>
      </c>
      <c r="N432" s="169"/>
      <c r="O432" s="169"/>
      <c r="P432" s="170"/>
      <c r="Q432" s="202" t="s">
        <v>31</v>
      </c>
      <c r="R432" s="179">
        <v>43913</v>
      </c>
      <c r="S432" s="8" t="s">
        <v>816</v>
      </c>
      <c r="T432" s="6"/>
      <c r="U432" s="6"/>
      <c r="V432" s="6"/>
      <c r="W432" s="6"/>
      <c r="X432" s="6"/>
      <c r="Y432" s="6"/>
      <c r="Z432" s="6"/>
      <c r="AA432" s="6"/>
      <c r="AB432" s="6"/>
    </row>
    <row r="433" ht="18" customHeight="1" spans="2:28">
      <c r="B433" s="164" t="s">
        <v>817</v>
      </c>
      <c r="C433" s="168">
        <v>804881373</v>
      </c>
      <c r="D433" s="168" t="s">
        <v>818</v>
      </c>
      <c r="E433" s="165">
        <v>17192714897</v>
      </c>
      <c r="F433" s="165" t="s">
        <v>27</v>
      </c>
      <c r="G433" s="165">
        <v>1000</v>
      </c>
      <c r="H433" s="165">
        <v>15072125895</v>
      </c>
      <c r="I433" s="165" t="s">
        <v>680</v>
      </c>
      <c r="J433" s="175" t="s">
        <v>103</v>
      </c>
      <c r="K433" s="168" t="s">
        <v>681</v>
      </c>
      <c r="L433" s="164" t="s">
        <v>817</v>
      </c>
      <c r="M433" s="169">
        <v>15980.63</v>
      </c>
      <c r="N433" s="169"/>
      <c r="O433" s="169"/>
      <c r="P433" s="170"/>
      <c r="Q433" s="202" t="s">
        <v>31</v>
      </c>
      <c r="R433" s="179">
        <v>43913</v>
      </c>
      <c r="S433" s="8" t="s">
        <v>819</v>
      </c>
      <c r="T433" s="6"/>
      <c r="U433" s="6"/>
      <c r="V433" s="6"/>
      <c r="W433" s="6"/>
      <c r="X433" s="6"/>
      <c r="Y433" s="6"/>
      <c r="Z433" s="6"/>
      <c r="AA433" s="6"/>
      <c r="AB433" s="6"/>
    </row>
    <row r="434" ht="18" customHeight="1" spans="2:28">
      <c r="B434" s="164" t="s">
        <v>820</v>
      </c>
      <c r="C434" s="168">
        <v>924031657</v>
      </c>
      <c r="D434" s="168" t="s">
        <v>821</v>
      </c>
      <c r="E434" s="165">
        <v>17192714952</v>
      </c>
      <c r="F434" s="165" t="s">
        <v>27</v>
      </c>
      <c r="G434" s="165">
        <v>1000</v>
      </c>
      <c r="H434" s="165">
        <v>15072125895</v>
      </c>
      <c r="I434" s="165" t="s">
        <v>680</v>
      </c>
      <c r="J434" s="175" t="s">
        <v>103</v>
      </c>
      <c r="K434" s="168" t="s">
        <v>681</v>
      </c>
      <c r="L434" s="164" t="s">
        <v>820</v>
      </c>
      <c r="M434" s="169">
        <v>9725.77</v>
      </c>
      <c r="N434" s="169"/>
      <c r="O434" s="169"/>
      <c r="P434" s="170"/>
      <c r="Q434" s="189" t="s">
        <v>31</v>
      </c>
      <c r="R434" s="179">
        <v>43920</v>
      </c>
      <c r="S434" s="8" t="s">
        <v>822</v>
      </c>
      <c r="T434" s="6"/>
      <c r="U434" s="6"/>
      <c r="V434" s="6"/>
      <c r="W434" s="6"/>
      <c r="X434" s="6"/>
      <c r="Y434" s="6"/>
      <c r="Z434" s="6"/>
      <c r="AA434" s="6"/>
      <c r="AB434" s="6"/>
    </row>
    <row r="435" ht="18" customHeight="1" spans="2:28">
      <c r="B435" s="181" t="s">
        <v>823</v>
      </c>
      <c r="C435" s="165">
        <v>377832390</v>
      </c>
      <c r="D435" s="165" t="s">
        <v>824</v>
      </c>
      <c r="E435" s="165">
        <v>16741725618</v>
      </c>
      <c r="F435" s="165" t="s">
        <v>27</v>
      </c>
      <c r="G435" s="165">
        <v>1000</v>
      </c>
      <c r="H435" s="165">
        <v>18771678907</v>
      </c>
      <c r="I435" s="165" t="s">
        <v>409</v>
      </c>
      <c r="J435" s="174" t="s">
        <v>109</v>
      </c>
      <c r="K435" s="168" t="s">
        <v>410</v>
      </c>
      <c r="L435" s="181" t="s">
        <v>823</v>
      </c>
      <c r="M435" s="169">
        <v>5061.12</v>
      </c>
      <c r="N435" s="169"/>
      <c r="O435" s="187"/>
      <c r="P435" s="170"/>
      <c r="Q435" s="189" t="s">
        <v>31</v>
      </c>
      <c r="R435" s="205">
        <v>43901</v>
      </c>
      <c r="S435" s="8" t="s">
        <v>825</v>
      </c>
      <c r="T435" s="6"/>
      <c r="U435" s="6"/>
      <c r="V435" s="6"/>
      <c r="W435" s="6"/>
      <c r="X435" s="6"/>
      <c r="Y435" s="6"/>
      <c r="Z435" s="6"/>
      <c r="AA435" s="6"/>
      <c r="AB435" s="6"/>
    </row>
    <row r="436" ht="18" customHeight="1" spans="2:28">
      <c r="B436" s="182" t="s">
        <v>826</v>
      </c>
      <c r="C436" s="165">
        <v>123481921</v>
      </c>
      <c r="D436" s="165" t="s">
        <v>827</v>
      </c>
      <c r="E436" s="165">
        <v>17192715534</v>
      </c>
      <c r="F436" s="165" t="s">
        <v>27</v>
      </c>
      <c r="G436" s="165">
        <v>1000</v>
      </c>
      <c r="H436" s="183">
        <v>18672882330</v>
      </c>
      <c r="I436" s="165" t="s">
        <v>361</v>
      </c>
      <c r="J436" s="188" t="s">
        <v>109</v>
      </c>
      <c r="K436" s="189" t="s">
        <v>362</v>
      </c>
      <c r="L436" s="182" t="s">
        <v>826</v>
      </c>
      <c r="M436" s="190">
        <v>5061.57</v>
      </c>
      <c r="N436" s="190"/>
      <c r="O436" s="191"/>
      <c r="P436" s="192"/>
      <c r="Q436" s="189" t="s">
        <v>31</v>
      </c>
      <c r="R436" s="179">
        <v>43910</v>
      </c>
      <c r="S436" s="8" t="s">
        <v>828</v>
      </c>
      <c r="T436" s="6"/>
      <c r="U436" s="6"/>
      <c r="V436" s="6"/>
      <c r="W436" s="6"/>
      <c r="X436" s="6"/>
      <c r="Y436" s="6"/>
      <c r="Z436" s="6"/>
      <c r="AA436" s="6"/>
      <c r="AB436" s="6"/>
    </row>
    <row r="437" ht="18" customHeight="1" spans="2:28">
      <c r="B437" s="182" t="s">
        <v>829</v>
      </c>
      <c r="C437" s="165">
        <v>772772761</v>
      </c>
      <c r="D437" s="165" t="s">
        <v>830</v>
      </c>
      <c r="E437" s="165">
        <v>17192715524</v>
      </c>
      <c r="F437" s="165" t="s">
        <v>27</v>
      </c>
      <c r="G437" s="165">
        <v>1000</v>
      </c>
      <c r="H437" s="183">
        <v>18672882330</v>
      </c>
      <c r="I437" s="165" t="s">
        <v>361</v>
      </c>
      <c r="J437" s="188" t="s">
        <v>109</v>
      </c>
      <c r="K437" s="189" t="s">
        <v>362</v>
      </c>
      <c r="L437" s="182" t="s">
        <v>829</v>
      </c>
      <c r="M437" s="190">
        <v>5057.82</v>
      </c>
      <c r="N437" s="190"/>
      <c r="O437" s="191"/>
      <c r="P437" s="192"/>
      <c r="Q437" s="189" t="s">
        <v>31</v>
      </c>
      <c r="R437" s="179">
        <v>43910</v>
      </c>
      <c r="S437" s="8" t="s">
        <v>831</v>
      </c>
      <c r="T437" s="6"/>
      <c r="U437" s="6"/>
      <c r="V437" s="6"/>
      <c r="W437" s="6"/>
      <c r="X437" s="6"/>
      <c r="Y437" s="6"/>
      <c r="Z437" s="6"/>
      <c r="AA437" s="6"/>
      <c r="AB437" s="6"/>
    </row>
    <row r="438" ht="18" customHeight="1" spans="2:28">
      <c r="B438" s="182" t="s">
        <v>832</v>
      </c>
      <c r="C438" s="165">
        <v>392803062</v>
      </c>
      <c r="D438" s="165" t="s">
        <v>833</v>
      </c>
      <c r="E438" s="165">
        <v>17192715131</v>
      </c>
      <c r="F438" s="165" t="s">
        <v>27</v>
      </c>
      <c r="G438" s="165">
        <v>1000</v>
      </c>
      <c r="H438" s="183">
        <v>18672882330</v>
      </c>
      <c r="I438" s="165" t="s">
        <v>361</v>
      </c>
      <c r="J438" s="193" t="s">
        <v>367</v>
      </c>
      <c r="K438" s="189" t="s">
        <v>362</v>
      </c>
      <c r="L438" s="182" t="s">
        <v>832</v>
      </c>
      <c r="M438" s="190">
        <v>5064.86</v>
      </c>
      <c r="N438" s="190"/>
      <c r="O438" s="191"/>
      <c r="P438" s="192"/>
      <c r="Q438" s="189" t="s">
        <v>31</v>
      </c>
      <c r="R438" s="179">
        <v>43910</v>
      </c>
      <c r="S438" s="8" t="s">
        <v>828</v>
      </c>
      <c r="T438" s="6"/>
      <c r="U438" s="6"/>
      <c r="V438" s="6"/>
      <c r="W438" s="6"/>
      <c r="X438" s="6"/>
      <c r="Y438" s="6"/>
      <c r="Z438" s="6"/>
      <c r="AA438" s="6"/>
      <c r="AB438" s="6"/>
    </row>
    <row r="439" ht="18" customHeight="1" spans="2:28">
      <c r="B439" s="184" t="s">
        <v>834</v>
      </c>
      <c r="C439" s="165">
        <v>264218547</v>
      </c>
      <c r="D439" s="165" t="s">
        <v>835</v>
      </c>
      <c r="E439" s="165">
        <v>16741725484</v>
      </c>
      <c r="F439" s="165" t="s">
        <v>27</v>
      </c>
      <c r="G439" s="165">
        <v>1000</v>
      </c>
      <c r="H439" s="183">
        <v>13545472582</v>
      </c>
      <c r="I439" s="165" t="s">
        <v>370</v>
      </c>
      <c r="J439" s="194" t="s">
        <v>285</v>
      </c>
      <c r="K439" s="189" t="s">
        <v>371</v>
      </c>
      <c r="L439" s="184" t="s">
        <v>834</v>
      </c>
      <c r="M439" s="190">
        <v>4957.11</v>
      </c>
      <c r="N439" s="190"/>
      <c r="O439" s="195"/>
      <c r="P439" s="196"/>
      <c r="Q439" s="189" t="s">
        <v>31</v>
      </c>
      <c r="R439" s="205">
        <v>43902</v>
      </c>
      <c r="S439" s="8" t="s">
        <v>836</v>
      </c>
      <c r="T439" s="6"/>
      <c r="U439" s="6"/>
      <c r="V439" s="6"/>
      <c r="W439" s="6"/>
      <c r="X439" s="6"/>
      <c r="Y439" s="6"/>
      <c r="Z439" s="6"/>
      <c r="AA439" s="6"/>
      <c r="AB439" s="6"/>
    </row>
    <row r="440" ht="18" customHeight="1" spans="2:28">
      <c r="B440" s="184" t="s">
        <v>837</v>
      </c>
      <c r="C440" s="165">
        <v>990852531</v>
      </c>
      <c r="D440" s="165" t="s">
        <v>838</v>
      </c>
      <c r="E440" s="165">
        <v>16741725460</v>
      </c>
      <c r="F440" s="165" t="s">
        <v>27</v>
      </c>
      <c r="G440" s="165">
        <v>1000</v>
      </c>
      <c r="H440" s="183">
        <v>13545472582</v>
      </c>
      <c r="I440" s="165" t="s">
        <v>370</v>
      </c>
      <c r="J440" s="194" t="s">
        <v>285</v>
      </c>
      <c r="K440" s="189" t="s">
        <v>371</v>
      </c>
      <c r="L440" s="184" t="s">
        <v>837</v>
      </c>
      <c r="M440" s="190">
        <v>5060.04</v>
      </c>
      <c r="N440" s="190"/>
      <c r="O440" s="195"/>
      <c r="P440" s="196"/>
      <c r="Q440" s="189" t="s">
        <v>31</v>
      </c>
      <c r="R440" s="205">
        <v>43901</v>
      </c>
      <c r="S440" s="8" t="s">
        <v>839</v>
      </c>
      <c r="T440" s="6"/>
      <c r="U440" s="6"/>
      <c r="V440" s="6"/>
      <c r="W440" s="6"/>
      <c r="X440" s="6"/>
      <c r="Y440" s="6"/>
      <c r="Z440" s="6"/>
      <c r="AA440" s="6"/>
      <c r="AB440" s="6"/>
    </row>
    <row r="441" ht="18" customHeight="1" spans="2:28">
      <c r="B441" s="184" t="s">
        <v>840</v>
      </c>
      <c r="C441" s="165">
        <v>508181496</v>
      </c>
      <c r="D441" s="165" t="s">
        <v>841</v>
      </c>
      <c r="E441" s="165">
        <v>16741725481</v>
      </c>
      <c r="F441" s="165" t="s">
        <v>27</v>
      </c>
      <c r="G441" s="165">
        <v>1000</v>
      </c>
      <c r="H441" s="183">
        <v>13545472582</v>
      </c>
      <c r="I441" s="165" t="s">
        <v>370</v>
      </c>
      <c r="J441" s="194" t="s">
        <v>285</v>
      </c>
      <c r="K441" s="189" t="s">
        <v>371</v>
      </c>
      <c r="L441" s="184" t="s">
        <v>840</v>
      </c>
      <c r="M441" s="190">
        <v>7946.66</v>
      </c>
      <c r="N441" s="190"/>
      <c r="O441" s="195"/>
      <c r="P441" s="196"/>
      <c r="Q441" s="189" t="s">
        <v>31</v>
      </c>
      <c r="R441" s="205">
        <v>43902</v>
      </c>
      <c r="S441" s="8" t="s">
        <v>839</v>
      </c>
      <c r="T441" s="6"/>
      <c r="U441" s="6"/>
      <c r="V441" s="6"/>
      <c r="W441" s="6"/>
      <c r="X441" s="6"/>
      <c r="Y441" s="6"/>
      <c r="Z441" s="6"/>
      <c r="AA441" s="6"/>
      <c r="AB441" s="6"/>
    </row>
    <row r="442" ht="18" customHeight="1" spans="2:28">
      <c r="B442" s="184" t="s">
        <v>842</v>
      </c>
      <c r="C442" s="165">
        <v>380498456</v>
      </c>
      <c r="D442" s="165" t="s">
        <v>843</v>
      </c>
      <c r="E442" s="165">
        <v>16741725490</v>
      </c>
      <c r="F442" s="165" t="s">
        <v>27</v>
      </c>
      <c r="G442" s="165">
        <v>1000</v>
      </c>
      <c r="H442" s="183">
        <v>13545472582</v>
      </c>
      <c r="I442" s="165" t="s">
        <v>370</v>
      </c>
      <c r="J442" s="194" t="s">
        <v>285</v>
      </c>
      <c r="K442" s="189" t="s">
        <v>371</v>
      </c>
      <c r="L442" s="184" t="s">
        <v>842</v>
      </c>
      <c r="M442" s="190">
        <v>15974.63</v>
      </c>
      <c r="N442" s="190"/>
      <c r="O442" s="195"/>
      <c r="P442" s="196"/>
      <c r="Q442" s="189" t="s">
        <v>31</v>
      </c>
      <c r="R442" s="205">
        <v>43902</v>
      </c>
      <c r="S442" s="8" t="s">
        <v>844</v>
      </c>
      <c r="T442" s="6"/>
      <c r="U442" s="6"/>
      <c r="V442" s="6"/>
      <c r="W442" s="6"/>
      <c r="X442" s="6"/>
      <c r="Y442" s="6"/>
      <c r="Z442" s="6"/>
      <c r="AA442" s="6"/>
      <c r="AB442" s="6"/>
    </row>
    <row r="443" ht="18" customHeight="1" spans="2:28">
      <c r="B443" s="184" t="s">
        <v>845</v>
      </c>
      <c r="C443" s="165">
        <v>696378948</v>
      </c>
      <c r="D443" s="165" t="s">
        <v>846</v>
      </c>
      <c r="E443" s="165">
        <v>16741725477</v>
      </c>
      <c r="F443" s="165" t="s">
        <v>27</v>
      </c>
      <c r="G443" s="165">
        <v>1000</v>
      </c>
      <c r="H443" s="183">
        <v>13545472582</v>
      </c>
      <c r="I443" s="165" t="s">
        <v>370</v>
      </c>
      <c r="J443" s="194" t="s">
        <v>285</v>
      </c>
      <c r="K443" s="189" t="s">
        <v>371</v>
      </c>
      <c r="L443" s="184" t="s">
        <v>845</v>
      </c>
      <c r="M443" s="190">
        <v>8037.05</v>
      </c>
      <c r="N443" s="190"/>
      <c r="O443" s="195"/>
      <c r="P443" s="196"/>
      <c r="Q443" s="189" t="s">
        <v>31</v>
      </c>
      <c r="R443" s="205">
        <v>43902</v>
      </c>
      <c r="S443" s="8" t="s">
        <v>847</v>
      </c>
      <c r="T443" s="6"/>
      <c r="U443" s="6"/>
      <c r="V443" s="6"/>
      <c r="W443" s="6"/>
      <c r="X443" s="6"/>
      <c r="Y443" s="6"/>
      <c r="Z443" s="6"/>
      <c r="AA443" s="6"/>
      <c r="AB443" s="6"/>
    </row>
    <row r="444" ht="18" customHeight="1" spans="2:28">
      <c r="B444" s="182" t="s">
        <v>848</v>
      </c>
      <c r="C444" s="165">
        <v>734460565</v>
      </c>
      <c r="D444" s="165" t="s">
        <v>849</v>
      </c>
      <c r="E444" s="165">
        <v>17190430951</v>
      </c>
      <c r="F444" s="165" t="s">
        <v>27</v>
      </c>
      <c r="G444" s="165">
        <v>1000</v>
      </c>
      <c r="H444" s="183">
        <v>17720254512</v>
      </c>
      <c r="I444" s="165" t="s">
        <v>253</v>
      </c>
      <c r="J444" s="197" t="s">
        <v>294</v>
      </c>
      <c r="K444" s="189" t="s">
        <v>254</v>
      </c>
      <c r="L444" s="182" t="s">
        <v>848</v>
      </c>
      <c r="M444" s="190">
        <v>4957.41</v>
      </c>
      <c r="N444" s="190"/>
      <c r="O444" s="198"/>
      <c r="P444" s="196"/>
      <c r="Q444" s="189" t="s">
        <v>31</v>
      </c>
      <c r="R444" s="205">
        <v>43902</v>
      </c>
      <c r="S444" s="8" t="s">
        <v>831</v>
      </c>
      <c r="T444" s="6"/>
      <c r="U444" s="6"/>
      <c r="V444" s="6"/>
      <c r="W444" s="6"/>
      <c r="X444" s="6"/>
      <c r="Y444" s="6"/>
      <c r="Z444" s="6"/>
      <c r="AA444" s="6"/>
      <c r="AB444" s="6"/>
    </row>
    <row r="445" ht="18" customHeight="1" spans="2:28">
      <c r="B445" s="182" t="s">
        <v>850</v>
      </c>
      <c r="C445" s="165">
        <v>715565187</v>
      </c>
      <c r="D445" s="165" t="s">
        <v>851</v>
      </c>
      <c r="E445" s="165">
        <v>16572208494</v>
      </c>
      <c r="F445" s="165" t="s">
        <v>27</v>
      </c>
      <c r="G445" s="165">
        <v>1000</v>
      </c>
      <c r="H445" s="183">
        <v>17720254512</v>
      </c>
      <c r="I445" s="165" t="s">
        <v>253</v>
      </c>
      <c r="J445" s="199" t="s">
        <v>103</v>
      </c>
      <c r="K445" s="189" t="s">
        <v>254</v>
      </c>
      <c r="L445" s="182" t="s">
        <v>850</v>
      </c>
      <c r="M445" s="190">
        <v>8038.42</v>
      </c>
      <c r="N445" s="190"/>
      <c r="O445" s="198"/>
      <c r="P445" s="196"/>
      <c r="Q445" s="189" t="s">
        <v>31</v>
      </c>
      <c r="R445" s="205">
        <v>43902</v>
      </c>
      <c r="S445" s="8" t="s">
        <v>831</v>
      </c>
      <c r="T445" s="6"/>
      <c r="U445" s="6"/>
      <c r="V445" s="6"/>
      <c r="W445" s="6"/>
      <c r="X445" s="6"/>
      <c r="Y445" s="6"/>
      <c r="Z445" s="6"/>
      <c r="AA445" s="6"/>
      <c r="AB445" s="6"/>
    </row>
    <row r="446" ht="18" customHeight="1" spans="2:28">
      <c r="B446" s="182" t="s">
        <v>852</v>
      </c>
      <c r="C446" s="165">
        <v>696750581</v>
      </c>
      <c r="D446" s="165" t="s">
        <v>853</v>
      </c>
      <c r="E446" s="165">
        <v>16741725526</v>
      </c>
      <c r="F446" s="165" t="s">
        <v>27</v>
      </c>
      <c r="G446" s="165">
        <v>1000</v>
      </c>
      <c r="H446" s="183">
        <v>18327671812</v>
      </c>
      <c r="I446" s="165" t="s">
        <v>247</v>
      </c>
      <c r="J446" s="199" t="s">
        <v>103</v>
      </c>
      <c r="K446" s="189" t="s">
        <v>298</v>
      </c>
      <c r="L446" s="182" t="s">
        <v>852</v>
      </c>
      <c r="M446" s="190">
        <v>5058.68</v>
      </c>
      <c r="N446" s="190"/>
      <c r="O446" s="195"/>
      <c r="P446" s="196"/>
      <c r="Q446" s="189" t="s">
        <v>31</v>
      </c>
      <c r="R446" s="205">
        <v>43900</v>
      </c>
      <c r="S446" s="8" t="s">
        <v>831</v>
      </c>
      <c r="T446" s="6"/>
      <c r="U446" s="6"/>
      <c r="V446" s="6"/>
      <c r="W446" s="6"/>
      <c r="X446" s="6"/>
      <c r="Y446" s="6"/>
      <c r="Z446" s="6"/>
      <c r="AA446" s="6"/>
      <c r="AB446" s="6"/>
    </row>
    <row r="447" ht="18" customHeight="1" spans="2:28">
      <c r="B447" s="182" t="s">
        <v>854</v>
      </c>
      <c r="C447" s="165">
        <v>504174990</v>
      </c>
      <c r="D447" s="165" t="s">
        <v>855</v>
      </c>
      <c r="E447" s="165">
        <v>16741725527</v>
      </c>
      <c r="F447" s="165" t="s">
        <v>27</v>
      </c>
      <c r="G447" s="165">
        <v>1000</v>
      </c>
      <c r="H447" s="183">
        <v>18327671812</v>
      </c>
      <c r="I447" s="165" t="s">
        <v>247</v>
      </c>
      <c r="J447" s="199" t="s">
        <v>103</v>
      </c>
      <c r="K447" s="189" t="s">
        <v>298</v>
      </c>
      <c r="L447" s="182" t="s">
        <v>854</v>
      </c>
      <c r="M447" s="190">
        <v>4966.34</v>
      </c>
      <c r="N447" s="190"/>
      <c r="O447" s="195"/>
      <c r="P447" s="196"/>
      <c r="Q447" s="189" t="s">
        <v>31</v>
      </c>
      <c r="R447" s="205">
        <v>43900</v>
      </c>
      <c r="S447" s="8" t="s">
        <v>856</v>
      </c>
      <c r="T447" s="6"/>
      <c r="U447" s="6"/>
      <c r="V447" s="6"/>
      <c r="W447" s="6"/>
      <c r="X447" s="6"/>
      <c r="Y447" s="6"/>
      <c r="Z447" s="6"/>
      <c r="AA447" s="6"/>
      <c r="AB447" s="6"/>
    </row>
    <row r="448" ht="18" customHeight="1" spans="2:28">
      <c r="B448" s="182" t="s">
        <v>857</v>
      </c>
      <c r="C448" s="165">
        <v>966263586</v>
      </c>
      <c r="D448" s="165" t="s">
        <v>858</v>
      </c>
      <c r="E448" s="165">
        <v>17136315118</v>
      </c>
      <c r="F448" s="165" t="s">
        <v>27</v>
      </c>
      <c r="G448" s="165">
        <v>1000</v>
      </c>
      <c r="H448" s="183">
        <v>18771691121</v>
      </c>
      <c r="I448" s="165" t="s">
        <v>258</v>
      </c>
      <c r="J448" s="199" t="s">
        <v>103</v>
      </c>
      <c r="K448" s="189" t="s">
        <v>259</v>
      </c>
      <c r="L448" s="182" t="s">
        <v>857</v>
      </c>
      <c r="M448" s="190">
        <v>7942.19</v>
      </c>
      <c r="N448" s="190"/>
      <c r="O448" s="195"/>
      <c r="P448" s="196"/>
      <c r="Q448" s="189" t="s">
        <v>31</v>
      </c>
      <c r="R448" s="205">
        <v>43900</v>
      </c>
      <c r="S448" s="8" t="s">
        <v>847</v>
      </c>
      <c r="T448" s="6"/>
      <c r="U448" s="6"/>
      <c r="V448" s="6"/>
      <c r="W448" s="6"/>
      <c r="X448" s="6"/>
      <c r="Y448" s="6"/>
      <c r="Z448" s="6"/>
      <c r="AA448" s="6"/>
      <c r="AB448" s="6"/>
    </row>
    <row r="449" ht="18" customHeight="1" spans="2:28">
      <c r="B449" s="184" t="s">
        <v>859</v>
      </c>
      <c r="C449" s="165">
        <v>796629575</v>
      </c>
      <c r="D449" s="165" t="s">
        <v>860</v>
      </c>
      <c r="E449" s="165">
        <v>16741725608</v>
      </c>
      <c r="F449" s="165" t="s">
        <v>27</v>
      </c>
      <c r="G449" s="165">
        <v>1000</v>
      </c>
      <c r="H449" s="183">
        <v>18771678907</v>
      </c>
      <c r="I449" s="165" t="s">
        <v>409</v>
      </c>
      <c r="J449" s="188" t="s">
        <v>109</v>
      </c>
      <c r="K449" s="189" t="s">
        <v>410</v>
      </c>
      <c r="L449" s="184" t="s">
        <v>859</v>
      </c>
      <c r="M449" s="190">
        <v>5057.54</v>
      </c>
      <c r="N449" s="190"/>
      <c r="O449" s="200"/>
      <c r="P449" s="196"/>
      <c r="Q449" s="189" t="s">
        <v>31</v>
      </c>
      <c r="R449" s="205">
        <v>43901</v>
      </c>
      <c r="S449" s="8" t="s">
        <v>828</v>
      </c>
      <c r="T449" s="6"/>
      <c r="U449" s="6"/>
      <c r="V449" s="6"/>
      <c r="W449" s="6"/>
      <c r="X449" s="6"/>
      <c r="Y449" s="6"/>
      <c r="Z449" s="6"/>
      <c r="AA449" s="6"/>
      <c r="AB449" s="6"/>
    </row>
    <row r="450" ht="18" customHeight="1" spans="2:28">
      <c r="B450" s="184" t="s">
        <v>861</v>
      </c>
      <c r="C450" s="165">
        <v>306818383</v>
      </c>
      <c r="D450" s="165" t="s">
        <v>862</v>
      </c>
      <c r="E450" s="165">
        <v>16741725605</v>
      </c>
      <c r="F450" s="165" t="s">
        <v>27</v>
      </c>
      <c r="G450" s="165">
        <v>1000</v>
      </c>
      <c r="H450" s="183">
        <v>18771678907</v>
      </c>
      <c r="I450" s="165" t="s">
        <v>409</v>
      </c>
      <c r="J450" s="188" t="s">
        <v>109</v>
      </c>
      <c r="K450" s="189" t="s">
        <v>410</v>
      </c>
      <c r="L450" s="184" t="s">
        <v>861</v>
      </c>
      <c r="M450" s="190">
        <v>5058.38</v>
      </c>
      <c r="N450" s="190"/>
      <c r="O450" s="200"/>
      <c r="P450" s="196"/>
      <c r="Q450" s="189" t="s">
        <v>31</v>
      </c>
      <c r="R450" s="205">
        <v>43901</v>
      </c>
      <c r="S450" s="8" t="s">
        <v>828</v>
      </c>
      <c r="T450" s="6"/>
      <c r="U450" s="6"/>
      <c r="V450" s="6"/>
      <c r="W450" s="6"/>
      <c r="X450" s="6"/>
      <c r="Y450" s="6"/>
      <c r="Z450" s="6"/>
      <c r="AA450" s="6"/>
      <c r="AB450" s="6"/>
    </row>
    <row r="451" ht="18" customHeight="1" spans="2:28">
      <c r="B451" s="184" t="s">
        <v>863</v>
      </c>
      <c r="C451" s="165">
        <v>583383426</v>
      </c>
      <c r="D451" s="165" t="s">
        <v>864</v>
      </c>
      <c r="E451" s="165">
        <v>16741725623</v>
      </c>
      <c r="F451" s="165" t="s">
        <v>27</v>
      </c>
      <c r="G451" s="165">
        <v>1000</v>
      </c>
      <c r="H451" s="183">
        <v>18771678907</v>
      </c>
      <c r="I451" s="165" t="s">
        <v>409</v>
      </c>
      <c r="J451" s="188" t="s">
        <v>109</v>
      </c>
      <c r="K451" s="189" t="s">
        <v>410</v>
      </c>
      <c r="L451" s="184" t="s">
        <v>863</v>
      </c>
      <c r="M451" s="190">
        <v>4958.8</v>
      </c>
      <c r="N451" s="190"/>
      <c r="O451" s="200"/>
      <c r="P451" s="196"/>
      <c r="Q451" s="189" t="s">
        <v>31</v>
      </c>
      <c r="R451" s="205">
        <v>43901</v>
      </c>
      <c r="S451" s="8" t="s">
        <v>828</v>
      </c>
      <c r="T451" s="6"/>
      <c r="U451" s="6"/>
      <c r="V451" s="6"/>
      <c r="W451" s="6"/>
      <c r="X451" s="6"/>
      <c r="Y451" s="6"/>
      <c r="Z451" s="6"/>
      <c r="AA451" s="6"/>
      <c r="AB451" s="6"/>
    </row>
    <row r="452" ht="18" customHeight="1" spans="2:28">
      <c r="B452" s="182" t="s">
        <v>865</v>
      </c>
      <c r="C452" s="165">
        <v>207586113</v>
      </c>
      <c r="D452" s="165" t="s">
        <v>866</v>
      </c>
      <c r="E452" s="165">
        <v>17192714352</v>
      </c>
      <c r="F452" s="165" t="s">
        <v>27</v>
      </c>
      <c r="G452" s="165">
        <v>1000</v>
      </c>
      <c r="H452" s="183">
        <v>18872118075</v>
      </c>
      <c r="I452" s="165" t="s">
        <v>389</v>
      </c>
      <c r="J452" s="208" t="s">
        <v>170</v>
      </c>
      <c r="K452" s="189" t="s">
        <v>390</v>
      </c>
      <c r="L452" s="182" t="s">
        <v>865</v>
      </c>
      <c r="M452" s="190">
        <v>7947.03</v>
      </c>
      <c r="N452" s="190"/>
      <c r="O452" s="195"/>
      <c r="P452" s="196"/>
      <c r="Q452" s="189" t="s">
        <v>31</v>
      </c>
      <c r="R452" s="179">
        <v>43913</v>
      </c>
      <c r="S452" s="8" t="s">
        <v>867</v>
      </c>
      <c r="T452" s="6"/>
      <c r="U452" s="6"/>
      <c r="V452" s="6"/>
      <c r="W452" s="6"/>
      <c r="X452" s="6"/>
      <c r="Y452" s="6"/>
      <c r="Z452" s="6"/>
      <c r="AA452" s="6"/>
      <c r="AB452" s="6"/>
    </row>
    <row r="453" ht="18" customHeight="1" spans="2:28">
      <c r="B453" s="182" t="s">
        <v>868</v>
      </c>
      <c r="C453" s="165">
        <v>129716832</v>
      </c>
      <c r="D453" s="165" t="s">
        <v>869</v>
      </c>
      <c r="E453" s="165">
        <v>17136314470</v>
      </c>
      <c r="F453" s="165" t="s">
        <v>27</v>
      </c>
      <c r="G453" s="165">
        <v>1000</v>
      </c>
      <c r="H453" s="183">
        <v>18771691121</v>
      </c>
      <c r="I453" s="165" t="s">
        <v>258</v>
      </c>
      <c r="J453" s="199" t="s">
        <v>103</v>
      </c>
      <c r="K453" s="189" t="s">
        <v>259</v>
      </c>
      <c r="L453" s="182" t="s">
        <v>868</v>
      </c>
      <c r="M453" s="190">
        <v>7938.23</v>
      </c>
      <c r="N453" s="190"/>
      <c r="O453" s="195"/>
      <c r="P453" s="196"/>
      <c r="Q453" s="189" t="s">
        <v>31</v>
      </c>
      <c r="R453" s="205">
        <v>43900</v>
      </c>
      <c r="S453" s="8" t="s">
        <v>870</v>
      </c>
      <c r="T453" s="6"/>
      <c r="U453" s="6"/>
      <c r="V453" s="6"/>
      <c r="W453" s="6"/>
      <c r="X453" s="6"/>
      <c r="Y453" s="6"/>
      <c r="Z453" s="6"/>
      <c r="AA453" s="6"/>
      <c r="AB453" s="6"/>
    </row>
    <row r="454" ht="18" customHeight="1" spans="2:28">
      <c r="B454" s="182" t="s">
        <v>871</v>
      </c>
      <c r="C454" s="168">
        <v>486457658</v>
      </c>
      <c r="D454" s="168" t="s">
        <v>872</v>
      </c>
      <c r="E454" s="165">
        <v>17192714960</v>
      </c>
      <c r="F454" s="165" t="s">
        <v>27</v>
      </c>
      <c r="G454" s="165">
        <v>1000</v>
      </c>
      <c r="H454" s="183">
        <v>15072125895</v>
      </c>
      <c r="I454" s="165" t="s">
        <v>680</v>
      </c>
      <c r="J454" s="199" t="s">
        <v>103</v>
      </c>
      <c r="K454" s="189" t="s">
        <v>681</v>
      </c>
      <c r="L454" s="182" t="s">
        <v>871</v>
      </c>
      <c r="M454" s="190">
        <v>5065.98</v>
      </c>
      <c r="N454" s="190"/>
      <c r="O454" s="200"/>
      <c r="P454" s="196"/>
      <c r="Q454" s="189" t="s">
        <v>31</v>
      </c>
      <c r="R454" s="179">
        <v>43920</v>
      </c>
      <c r="S454" s="8" t="s">
        <v>867</v>
      </c>
      <c r="T454" s="6"/>
      <c r="U454" s="6"/>
      <c r="V454" s="6"/>
      <c r="W454" s="6"/>
      <c r="X454" s="6"/>
      <c r="Y454" s="6"/>
      <c r="Z454" s="6"/>
      <c r="AA454" s="6"/>
      <c r="AB454" s="6"/>
    </row>
    <row r="455" ht="18" customHeight="1" spans="2:28">
      <c r="B455" s="184" t="s">
        <v>873</v>
      </c>
      <c r="C455" s="165">
        <v>875185444</v>
      </c>
      <c r="D455" s="165" t="s">
        <v>874</v>
      </c>
      <c r="E455" s="165">
        <v>16741725610</v>
      </c>
      <c r="F455" s="165" t="s">
        <v>27</v>
      </c>
      <c r="G455" s="165">
        <v>1000</v>
      </c>
      <c r="H455" s="183">
        <v>18771678907</v>
      </c>
      <c r="I455" s="165" t="s">
        <v>409</v>
      </c>
      <c r="J455" s="188" t="s">
        <v>109</v>
      </c>
      <c r="K455" s="189" t="s">
        <v>410</v>
      </c>
      <c r="L455" s="184" t="s">
        <v>873</v>
      </c>
      <c r="M455" s="190">
        <v>4958.42</v>
      </c>
      <c r="N455" s="190"/>
      <c r="O455" s="200"/>
      <c r="P455" s="196"/>
      <c r="Q455" s="189" t="s">
        <v>31</v>
      </c>
      <c r="R455" s="205">
        <v>43901</v>
      </c>
      <c r="S455" s="8" t="s">
        <v>867</v>
      </c>
      <c r="T455" s="6"/>
      <c r="U455" s="6"/>
      <c r="V455" s="6"/>
      <c r="W455" s="6"/>
      <c r="X455" s="6"/>
      <c r="Y455" s="6"/>
      <c r="Z455" s="6"/>
      <c r="AA455" s="6"/>
      <c r="AB455" s="6"/>
    </row>
    <row r="456" ht="18" customHeight="1" spans="2:28">
      <c r="B456" s="184" t="s">
        <v>875</v>
      </c>
      <c r="C456" s="165">
        <v>409834317</v>
      </c>
      <c r="D456" s="165" t="s">
        <v>876</v>
      </c>
      <c r="E456" s="165">
        <v>16741725638</v>
      </c>
      <c r="F456" s="165" t="s">
        <v>27</v>
      </c>
      <c r="G456" s="165">
        <v>1000</v>
      </c>
      <c r="H456" s="183">
        <v>18771678907</v>
      </c>
      <c r="I456" s="165" t="s">
        <v>409</v>
      </c>
      <c r="J456" s="209" t="s">
        <v>29</v>
      </c>
      <c r="K456" s="189" t="s">
        <v>410</v>
      </c>
      <c r="L456" s="184" t="s">
        <v>875</v>
      </c>
      <c r="M456" s="190">
        <v>4961.46</v>
      </c>
      <c r="N456" s="190"/>
      <c r="O456" s="200"/>
      <c r="P456" s="196"/>
      <c r="Q456" s="189" t="s">
        <v>31</v>
      </c>
      <c r="R456" s="205">
        <v>43901</v>
      </c>
      <c r="S456" s="8" t="s">
        <v>867</v>
      </c>
      <c r="T456" s="6"/>
      <c r="U456" s="6"/>
      <c r="V456" s="6"/>
      <c r="W456" s="6"/>
      <c r="X456" s="6"/>
      <c r="Y456" s="6"/>
      <c r="Z456" s="6"/>
      <c r="AA456" s="6"/>
      <c r="AB456" s="6"/>
    </row>
    <row r="457" ht="18" customHeight="1" spans="2:28">
      <c r="B457" s="184" t="s">
        <v>877</v>
      </c>
      <c r="C457" s="165">
        <v>377109484</v>
      </c>
      <c r="D457" s="165" t="s">
        <v>878</v>
      </c>
      <c r="E457" s="165">
        <v>16741725637</v>
      </c>
      <c r="F457" s="165" t="s">
        <v>27</v>
      </c>
      <c r="G457" s="165">
        <v>1000</v>
      </c>
      <c r="H457" s="183">
        <v>18771678907</v>
      </c>
      <c r="I457" s="165" t="s">
        <v>409</v>
      </c>
      <c r="J457" s="209" t="s">
        <v>29</v>
      </c>
      <c r="K457" s="189" t="s">
        <v>410</v>
      </c>
      <c r="L457" s="184" t="s">
        <v>877</v>
      </c>
      <c r="M457" s="190">
        <v>4959.54</v>
      </c>
      <c r="N457" s="190"/>
      <c r="O457" s="200"/>
      <c r="P457" s="196"/>
      <c r="Q457" s="189" t="s">
        <v>31</v>
      </c>
      <c r="R457" s="205">
        <v>43901</v>
      </c>
      <c r="S457" s="8" t="s">
        <v>867</v>
      </c>
      <c r="T457" s="6"/>
      <c r="U457" s="6"/>
      <c r="V457" s="6"/>
      <c r="W457" s="6"/>
      <c r="X457" s="6"/>
      <c r="Y457" s="6"/>
      <c r="Z457" s="6"/>
      <c r="AA457" s="6"/>
      <c r="AB457" s="6"/>
    </row>
    <row r="458" ht="18" customHeight="1" spans="2:28">
      <c r="B458" s="184" t="s">
        <v>879</v>
      </c>
      <c r="C458" s="165">
        <v>340207633</v>
      </c>
      <c r="D458" s="165" t="s">
        <v>880</v>
      </c>
      <c r="E458" s="165">
        <v>16741725615</v>
      </c>
      <c r="F458" s="165" t="s">
        <v>27</v>
      </c>
      <c r="G458" s="165">
        <v>1000</v>
      </c>
      <c r="H458" s="183">
        <v>18771678907</v>
      </c>
      <c r="I458" s="165" t="s">
        <v>409</v>
      </c>
      <c r="J458" s="188" t="s">
        <v>109</v>
      </c>
      <c r="K458" s="189" t="s">
        <v>410</v>
      </c>
      <c r="L458" s="184" t="s">
        <v>879</v>
      </c>
      <c r="M458" s="190">
        <v>6579.04</v>
      </c>
      <c r="N458" s="190"/>
      <c r="O458" s="200"/>
      <c r="P458" s="196"/>
      <c r="Q458" s="189" t="s">
        <v>31</v>
      </c>
      <c r="R458" s="205">
        <v>43901</v>
      </c>
      <c r="S458" s="8" t="s">
        <v>867</v>
      </c>
      <c r="T458" s="6"/>
      <c r="U458" s="6"/>
      <c r="V458" s="6"/>
      <c r="W458" s="6"/>
      <c r="X458" s="6"/>
      <c r="Y458" s="6"/>
      <c r="Z458" s="6"/>
      <c r="AA458" s="6"/>
      <c r="AB458" s="6"/>
    </row>
    <row r="459" ht="18" customHeight="1" spans="2:28">
      <c r="B459" s="182" t="s">
        <v>881</v>
      </c>
      <c r="C459" s="165">
        <v>710137487</v>
      </c>
      <c r="D459" s="165" t="s">
        <v>882</v>
      </c>
      <c r="E459" s="165">
        <v>17192710511</v>
      </c>
      <c r="F459" s="165" t="s">
        <v>27</v>
      </c>
      <c r="G459" s="165">
        <v>1000</v>
      </c>
      <c r="H459" s="183">
        <v>13545476959</v>
      </c>
      <c r="I459" s="165" t="s">
        <v>265</v>
      </c>
      <c r="J459" s="188" t="s">
        <v>109</v>
      </c>
      <c r="K459" s="189" t="s">
        <v>266</v>
      </c>
      <c r="L459" s="182" t="s">
        <v>881</v>
      </c>
      <c r="M459" s="190">
        <v>5060.64</v>
      </c>
      <c r="N459" s="190"/>
      <c r="O459" s="191"/>
      <c r="P459" s="192"/>
      <c r="Q459" s="189" t="s">
        <v>31</v>
      </c>
      <c r="R459" s="179">
        <v>43913</v>
      </c>
      <c r="S459" s="87" t="s">
        <v>883</v>
      </c>
      <c r="T459" s="6"/>
      <c r="U459" s="6"/>
      <c r="V459" s="6"/>
      <c r="W459" s="6"/>
      <c r="X459" s="6"/>
      <c r="Y459" s="6"/>
      <c r="Z459" s="6"/>
      <c r="AA459" s="6"/>
      <c r="AB459" s="6"/>
    </row>
    <row r="460" ht="18" customHeight="1" spans="2:28">
      <c r="B460" s="182" t="s">
        <v>884</v>
      </c>
      <c r="C460" s="165">
        <v>683261128</v>
      </c>
      <c r="D460" s="165" t="s">
        <v>885</v>
      </c>
      <c r="E460" s="165">
        <v>17192710415</v>
      </c>
      <c r="F460" s="165" t="s">
        <v>27</v>
      </c>
      <c r="G460" s="165">
        <v>1000</v>
      </c>
      <c r="H460" s="183">
        <v>13545476959</v>
      </c>
      <c r="I460" s="165" t="s">
        <v>265</v>
      </c>
      <c r="J460" s="199" t="s">
        <v>103</v>
      </c>
      <c r="K460" s="189" t="s">
        <v>266</v>
      </c>
      <c r="L460" s="182" t="s">
        <v>884</v>
      </c>
      <c r="M460" s="190">
        <v>4964.5</v>
      </c>
      <c r="N460" s="190"/>
      <c r="O460" s="191"/>
      <c r="P460" s="192"/>
      <c r="Q460" s="189" t="s">
        <v>31</v>
      </c>
      <c r="R460" s="179">
        <v>43913</v>
      </c>
      <c r="S460" s="87" t="s">
        <v>886</v>
      </c>
      <c r="T460" s="6"/>
      <c r="U460" s="6"/>
      <c r="V460" s="6"/>
      <c r="W460" s="6"/>
      <c r="X460" s="6"/>
      <c r="Y460" s="6"/>
      <c r="Z460" s="6"/>
      <c r="AA460" s="6"/>
      <c r="AB460" s="6"/>
    </row>
    <row r="461" ht="18" customHeight="1" spans="2:28">
      <c r="B461" s="182" t="s">
        <v>887</v>
      </c>
      <c r="C461" s="165">
        <v>658506057</v>
      </c>
      <c r="D461" s="165" t="s">
        <v>888</v>
      </c>
      <c r="E461" s="165">
        <v>17192711435</v>
      </c>
      <c r="F461" s="165" t="s">
        <v>27</v>
      </c>
      <c r="G461" s="165">
        <v>1000</v>
      </c>
      <c r="H461" s="183">
        <v>13545476959</v>
      </c>
      <c r="I461" s="165" t="s">
        <v>265</v>
      </c>
      <c r="J461" s="199" t="s">
        <v>103</v>
      </c>
      <c r="K461" s="189" t="s">
        <v>266</v>
      </c>
      <c r="L461" s="182" t="s">
        <v>887</v>
      </c>
      <c r="M461" s="190">
        <v>8139.04</v>
      </c>
      <c r="N461" s="190"/>
      <c r="O461" s="191"/>
      <c r="P461" s="192"/>
      <c r="Q461" s="189" t="s">
        <v>31</v>
      </c>
      <c r="R461" s="179">
        <v>43913</v>
      </c>
      <c r="S461" s="87" t="s">
        <v>889</v>
      </c>
      <c r="T461" s="6"/>
      <c r="U461" s="6"/>
      <c r="V461" s="6"/>
      <c r="W461" s="6"/>
      <c r="X461" s="6"/>
      <c r="Y461" s="6"/>
      <c r="Z461" s="6"/>
      <c r="AA461" s="6"/>
      <c r="AB461" s="6"/>
    </row>
    <row r="462" ht="18" customHeight="1" spans="2:28">
      <c r="B462" s="182" t="s">
        <v>892</v>
      </c>
      <c r="C462" s="165">
        <v>215460169</v>
      </c>
      <c r="D462" s="165" t="s">
        <v>893</v>
      </c>
      <c r="E462" s="165">
        <v>17192714994</v>
      </c>
      <c r="F462" s="165" t="s">
        <v>27</v>
      </c>
      <c r="G462" s="165">
        <v>1000</v>
      </c>
      <c r="H462" s="183">
        <v>18672882330</v>
      </c>
      <c r="I462" s="165" t="s">
        <v>361</v>
      </c>
      <c r="J462" s="193" t="s">
        <v>367</v>
      </c>
      <c r="K462" s="189" t="s">
        <v>362</v>
      </c>
      <c r="L462" s="182" t="s">
        <v>892</v>
      </c>
      <c r="M462" s="190">
        <v>5155.54</v>
      </c>
      <c r="N462" s="190"/>
      <c r="O462" s="191"/>
      <c r="P462" s="192"/>
      <c r="Q462" s="189" t="s">
        <v>31</v>
      </c>
      <c r="R462" s="179">
        <v>43913</v>
      </c>
      <c r="S462" s="87" t="s">
        <v>883</v>
      </c>
      <c r="T462" s="6"/>
      <c r="U462" s="6"/>
      <c r="V462" s="6"/>
      <c r="W462" s="6"/>
      <c r="X462" s="6"/>
      <c r="Y462" s="6"/>
      <c r="Z462" s="6"/>
      <c r="AA462" s="6"/>
      <c r="AB462" s="6"/>
    </row>
    <row r="463" ht="18" customHeight="1" spans="2:28">
      <c r="B463" s="182" t="s">
        <v>894</v>
      </c>
      <c r="C463" s="165">
        <v>826734945</v>
      </c>
      <c r="D463" s="165" t="s">
        <v>895</v>
      </c>
      <c r="E463" s="165">
        <v>17192714968</v>
      </c>
      <c r="F463" s="165" t="s">
        <v>27</v>
      </c>
      <c r="G463" s="165">
        <v>1000</v>
      </c>
      <c r="H463" s="183">
        <v>18672882330</v>
      </c>
      <c r="I463" s="165" t="s">
        <v>361</v>
      </c>
      <c r="J463" s="193" t="s">
        <v>367</v>
      </c>
      <c r="K463" s="189" t="s">
        <v>362</v>
      </c>
      <c r="L463" s="182" t="s">
        <v>894</v>
      </c>
      <c r="M463" s="190">
        <v>7944.05</v>
      </c>
      <c r="N463" s="190"/>
      <c r="O463" s="191"/>
      <c r="P463" s="192"/>
      <c r="Q463" s="189" t="s">
        <v>31</v>
      </c>
      <c r="R463" s="179">
        <v>43913</v>
      </c>
      <c r="S463" s="87" t="s">
        <v>896</v>
      </c>
      <c r="T463" s="6"/>
      <c r="U463" s="6"/>
      <c r="V463" s="6"/>
      <c r="W463" s="6"/>
      <c r="X463" s="6"/>
      <c r="Y463" s="6"/>
      <c r="Z463" s="6"/>
      <c r="AA463" s="6"/>
      <c r="AB463" s="6"/>
    </row>
    <row r="464" ht="18" customHeight="1" spans="2:28">
      <c r="B464" s="184" t="s">
        <v>897</v>
      </c>
      <c r="C464" s="165">
        <v>326918384</v>
      </c>
      <c r="D464" s="165" t="s">
        <v>898</v>
      </c>
      <c r="E464" s="165">
        <v>16741725478</v>
      </c>
      <c r="F464" s="165" t="s">
        <v>27</v>
      </c>
      <c r="G464" s="165">
        <v>1000</v>
      </c>
      <c r="H464" s="183">
        <v>13545472582</v>
      </c>
      <c r="I464" s="165" t="s">
        <v>370</v>
      </c>
      <c r="J464" s="194" t="s">
        <v>285</v>
      </c>
      <c r="K464" s="189" t="s">
        <v>371</v>
      </c>
      <c r="L464" s="184" t="s">
        <v>897</v>
      </c>
      <c r="M464" s="190">
        <v>7948.63</v>
      </c>
      <c r="N464" s="190"/>
      <c r="O464" s="191"/>
      <c r="P464" s="192"/>
      <c r="Q464" s="189" t="s">
        <v>31</v>
      </c>
      <c r="R464" s="205">
        <v>43902</v>
      </c>
      <c r="S464" s="87" t="s">
        <v>899</v>
      </c>
      <c r="T464" s="6"/>
      <c r="U464" s="6"/>
      <c r="V464" s="6"/>
      <c r="W464" s="6"/>
      <c r="X464" s="6"/>
      <c r="Y464" s="6"/>
      <c r="Z464" s="6"/>
      <c r="AA464" s="6"/>
      <c r="AB464" s="6"/>
    </row>
    <row r="465" ht="18" customHeight="1" spans="2:28">
      <c r="B465" s="184" t="s">
        <v>900</v>
      </c>
      <c r="C465" s="165">
        <v>676343278</v>
      </c>
      <c r="D465" s="165" t="s">
        <v>901</v>
      </c>
      <c r="E465" s="165">
        <v>16741725479</v>
      </c>
      <c r="F465" s="165" t="s">
        <v>27</v>
      </c>
      <c r="G465" s="165">
        <v>1000</v>
      </c>
      <c r="H465" s="183">
        <v>13545472582</v>
      </c>
      <c r="I465" s="165" t="s">
        <v>370</v>
      </c>
      <c r="J465" s="194" t="s">
        <v>285</v>
      </c>
      <c r="K465" s="189" t="s">
        <v>371</v>
      </c>
      <c r="L465" s="184" t="s">
        <v>900</v>
      </c>
      <c r="M465" s="190">
        <v>6249.39</v>
      </c>
      <c r="N465" s="190"/>
      <c r="O465" s="191"/>
      <c r="P465" s="192"/>
      <c r="Q465" s="189" t="s">
        <v>31</v>
      </c>
      <c r="R465" s="205">
        <v>43902</v>
      </c>
      <c r="S465" s="87" t="s">
        <v>899</v>
      </c>
      <c r="T465" s="6"/>
      <c r="U465" s="6"/>
      <c r="V465" s="6"/>
      <c r="W465" s="6"/>
      <c r="X465" s="6"/>
      <c r="Y465" s="6"/>
      <c r="Z465" s="6"/>
      <c r="AA465" s="6"/>
      <c r="AB465" s="6"/>
    </row>
    <row r="466" ht="18" customHeight="1" spans="2:28">
      <c r="B466" s="184" t="s">
        <v>902</v>
      </c>
      <c r="C466" s="165">
        <v>666031702</v>
      </c>
      <c r="D466" s="165" t="s">
        <v>903</v>
      </c>
      <c r="E466" s="165">
        <v>16741725483</v>
      </c>
      <c r="F466" s="165" t="s">
        <v>27</v>
      </c>
      <c r="G466" s="165">
        <v>1000</v>
      </c>
      <c r="H466" s="183">
        <v>13545472582</v>
      </c>
      <c r="I466" s="165" t="s">
        <v>370</v>
      </c>
      <c r="J466" s="194" t="s">
        <v>285</v>
      </c>
      <c r="K466" s="189" t="s">
        <v>371</v>
      </c>
      <c r="L466" s="184" t="s">
        <v>902</v>
      </c>
      <c r="M466" s="190">
        <v>5062.73</v>
      </c>
      <c r="N466" s="190"/>
      <c r="O466" s="195"/>
      <c r="P466" s="196"/>
      <c r="Q466" s="189" t="s">
        <v>31</v>
      </c>
      <c r="R466" s="205">
        <v>43902</v>
      </c>
      <c r="S466" s="87" t="s">
        <v>904</v>
      </c>
      <c r="T466" s="6"/>
      <c r="U466" s="6"/>
      <c r="V466" s="6"/>
      <c r="W466" s="6"/>
      <c r="X466" s="6"/>
      <c r="Y466" s="6"/>
      <c r="Z466" s="6"/>
      <c r="AA466" s="6"/>
      <c r="AB466" s="6"/>
    </row>
    <row r="467" ht="18" customHeight="1" spans="2:28">
      <c r="B467" s="184" t="s">
        <v>905</v>
      </c>
      <c r="C467" s="165">
        <v>953258937</v>
      </c>
      <c r="D467" s="165" t="s">
        <v>906</v>
      </c>
      <c r="E467" s="165">
        <v>16741725506</v>
      </c>
      <c r="F467" s="165" t="s">
        <v>27</v>
      </c>
      <c r="G467" s="165">
        <v>1000</v>
      </c>
      <c r="H467" s="183">
        <v>13545472582</v>
      </c>
      <c r="I467" s="165" t="s">
        <v>370</v>
      </c>
      <c r="J467" s="194" t="s">
        <v>285</v>
      </c>
      <c r="K467" s="189" t="s">
        <v>371</v>
      </c>
      <c r="L467" s="184" t="s">
        <v>905</v>
      </c>
      <c r="M467" s="190">
        <v>4964.74</v>
      </c>
      <c r="N467" s="190"/>
      <c r="O467" s="195"/>
      <c r="P467" s="196"/>
      <c r="Q467" s="189" t="s">
        <v>31</v>
      </c>
      <c r="R467" s="205">
        <v>43902</v>
      </c>
      <c r="S467" s="87" t="s">
        <v>886</v>
      </c>
      <c r="T467" s="6"/>
      <c r="U467" s="6"/>
      <c r="V467" s="6"/>
      <c r="W467" s="6"/>
      <c r="X467" s="6"/>
      <c r="Y467" s="6"/>
      <c r="Z467" s="6"/>
      <c r="AA467" s="6"/>
      <c r="AB467" s="6"/>
    </row>
    <row r="468" ht="18" customHeight="1" spans="2:28">
      <c r="B468" s="184" t="s">
        <v>907</v>
      </c>
      <c r="C468" s="165">
        <v>315215256</v>
      </c>
      <c r="D468" s="165" t="s">
        <v>908</v>
      </c>
      <c r="E468" s="165">
        <v>16741725474</v>
      </c>
      <c r="F468" s="165" t="s">
        <v>27</v>
      </c>
      <c r="G468" s="165">
        <v>1000</v>
      </c>
      <c r="H468" s="183">
        <v>13545472582</v>
      </c>
      <c r="I468" s="165" t="s">
        <v>370</v>
      </c>
      <c r="J468" s="194" t="s">
        <v>285</v>
      </c>
      <c r="K468" s="189" t="s">
        <v>371</v>
      </c>
      <c r="L468" s="184" t="s">
        <v>907</v>
      </c>
      <c r="M468" s="190">
        <v>7936.92</v>
      </c>
      <c r="N468" s="190"/>
      <c r="O468" s="195"/>
      <c r="P468" s="196"/>
      <c r="Q468" s="189" t="s">
        <v>31</v>
      </c>
      <c r="R468" s="205">
        <v>43902</v>
      </c>
      <c r="S468" s="87" t="s">
        <v>909</v>
      </c>
      <c r="T468" s="6"/>
      <c r="U468" s="6"/>
      <c r="V468" s="6"/>
      <c r="W468" s="6"/>
      <c r="X468" s="6"/>
      <c r="Y468" s="6"/>
      <c r="Z468" s="6"/>
      <c r="AA468" s="6"/>
      <c r="AB468" s="6"/>
    </row>
    <row r="469" ht="18" customHeight="1" spans="2:28">
      <c r="B469" s="184" t="s">
        <v>910</v>
      </c>
      <c r="C469" s="165">
        <v>513393706</v>
      </c>
      <c r="D469" s="165" t="s">
        <v>911</v>
      </c>
      <c r="E469" s="165">
        <v>16741725482</v>
      </c>
      <c r="F469" s="165" t="s">
        <v>27</v>
      </c>
      <c r="G469" s="165">
        <v>1000</v>
      </c>
      <c r="H469" s="183">
        <v>13545472582</v>
      </c>
      <c r="I469" s="165" t="s">
        <v>370</v>
      </c>
      <c r="J469" s="194" t="s">
        <v>285</v>
      </c>
      <c r="K469" s="189" t="s">
        <v>371</v>
      </c>
      <c r="L469" s="184" t="s">
        <v>910</v>
      </c>
      <c r="M469" s="190">
        <v>8042.71</v>
      </c>
      <c r="N469" s="190"/>
      <c r="O469" s="195"/>
      <c r="P469" s="196"/>
      <c r="Q469" s="189" t="s">
        <v>31</v>
      </c>
      <c r="R469" s="205">
        <v>43902</v>
      </c>
      <c r="S469" s="87" t="s">
        <v>909</v>
      </c>
      <c r="T469" s="6"/>
      <c r="U469" s="6"/>
      <c r="V469" s="6"/>
      <c r="W469" s="6"/>
      <c r="X469" s="6"/>
      <c r="Y469" s="6"/>
      <c r="Z469" s="6"/>
      <c r="AA469" s="6"/>
      <c r="AB469" s="6"/>
    </row>
    <row r="470" ht="18" customHeight="1" spans="2:28">
      <c r="B470" s="182" t="s">
        <v>912</v>
      </c>
      <c r="C470" s="165">
        <v>209832189</v>
      </c>
      <c r="D470" s="165" t="s">
        <v>913</v>
      </c>
      <c r="E470" s="165">
        <v>16572879521</v>
      </c>
      <c r="F470" s="165" t="s">
        <v>27</v>
      </c>
      <c r="G470" s="165">
        <v>1000</v>
      </c>
      <c r="H470" s="183">
        <v>16602049418</v>
      </c>
      <c r="I470" s="165" t="s">
        <v>377</v>
      </c>
      <c r="J470" s="188" t="s">
        <v>109</v>
      </c>
      <c r="K470" s="189" t="s">
        <v>378</v>
      </c>
      <c r="L470" s="182" t="s">
        <v>912</v>
      </c>
      <c r="M470" s="190">
        <v>9036.72</v>
      </c>
      <c r="N470" s="190"/>
      <c r="O470" s="198"/>
      <c r="P470" s="196"/>
      <c r="Q470" s="189" t="s">
        <v>31</v>
      </c>
      <c r="R470" s="205">
        <v>43902</v>
      </c>
      <c r="S470" s="87" t="s">
        <v>904</v>
      </c>
      <c r="T470" s="6"/>
      <c r="U470" s="6"/>
      <c r="V470" s="6"/>
      <c r="W470" s="6"/>
      <c r="X470" s="6"/>
      <c r="Y470" s="6"/>
      <c r="Z470" s="6"/>
      <c r="AA470" s="6"/>
      <c r="AB470" s="6"/>
    </row>
    <row r="471" ht="18" customHeight="1" spans="2:28">
      <c r="B471" s="182" t="s">
        <v>914</v>
      </c>
      <c r="C471" s="165">
        <v>408146594</v>
      </c>
      <c r="D471" s="165" t="s">
        <v>915</v>
      </c>
      <c r="E471" s="165">
        <v>16572875409</v>
      </c>
      <c r="F471" s="165" t="s">
        <v>27</v>
      </c>
      <c r="G471" s="165">
        <v>1000</v>
      </c>
      <c r="H471" s="183">
        <v>17520439418</v>
      </c>
      <c r="I471" s="165" t="s">
        <v>377</v>
      </c>
      <c r="J471" s="194" t="s">
        <v>285</v>
      </c>
      <c r="K471" s="189" t="s">
        <v>378</v>
      </c>
      <c r="L471" s="182" t="s">
        <v>914</v>
      </c>
      <c r="M471" s="190">
        <v>9035.02</v>
      </c>
      <c r="N471" s="190"/>
      <c r="O471" s="198"/>
      <c r="P471" s="196"/>
      <c r="Q471" s="189" t="s">
        <v>31</v>
      </c>
      <c r="R471" s="205">
        <v>43902</v>
      </c>
      <c r="S471" s="87" t="s">
        <v>904</v>
      </c>
      <c r="T471" s="6"/>
      <c r="U471" s="6"/>
      <c r="V471" s="6"/>
      <c r="W471" s="6"/>
      <c r="X471" s="6"/>
      <c r="Y471" s="6"/>
      <c r="Z471" s="6"/>
      <c r="AA471" s="6"/>
      <c r="AB471" s="6"/>
    </row>
    <row r="472" ht="18" customHeight="1" spans="2:28">
      <c r="B472" s="182" t="s">
        <v>916</v>
      </c>
      <c r="C472" s="165">
        <v>632040172</v>
      </c>
      <c r="D472" s="165" t="s">
        <v>917</v>
      </c>
      <c r="E472" s="165">
        <v>16572203191</v>
      </c>
      <c r="F472" s="165" t="s">
        <v>27</v>
      </c>
      <c r="G472" s="165">
        <v>1000</v>
      </c>
      <c r="H472" s="183">
        <v>17720254512</v>
      </c>
      <c r="I472" s="165" t="s">
        <v>253</v>
      </c>
      <c r="J472" s="199" t="s">
        <v>103</v>
      </c>
      <c r="K472" s="189" t="s">
        <v>254</v>
      </c>
      <c r="L472" s="182" t="s">
        <v>916</v>
      </c>
      <c r="M472" s="190">
        <v>4959.86</v>
      </c>
      <c r="N472" s="190"/>
      <c r="O472" s="198"/>
      <c r="P472" s="196"/>
      <c r="Q472" s="189" t="s">
        <v>31</v>
      </c>
      <c r="R472" s="205">
        <v>43902</v>
      </c>
      <c r="S472" s="87" t="s">
        <v>904</v>
      </c>
      <c r="T472" s="6"/>
      <c r="U472" s="6"/>
      <c r="V472" s="6"/>
      <c r="W472" s="6"/>
      <c r="X472" s="6"/>
      <c r="Y472" s="6"/>
      <c r="Z472" s="6"/>
      <c r="AA472" s="6"/>
      <c r="AB472" s="6"/>
    </row>
    <row r="473" ht="18" customHeight="1" spans="2:28">
      <c r="B473" s="182" t="s">
        <v>918</v>
      </c>
      <c r="C473" s="165">
        <v>165646277</v>
      </c>
      <c r="D473" s="165" t="s">
        <v>919</v>
      </c>
      <c r="E473" s="165">
        <v>16572204408</v>
      </c>
      <c r="F473" s="165" t="s">
        <v>27</v>
      </c>
      <c r="G473" s="165">
        <v>1000</v>
      </c>
      <c r="H473" s="183">
        <v>17720254512</v>
      </c>
      <c r="I473" s="165" t="s">
        <v>253</v>
      </c>
      <c r="J473" s="199" t="s">
        <v>103</v>
      </c>
      <c r="K473" s="189" t="s">
        <v>254</v>
      </c>
      <c r="L473" s="182" t="s">
        <v>918</v>
      </c>
      <c r="M473" s="190">
        <v>5062.7</v>
      </c>
      <c r="N473" s="190"/>
      <c r="O473" s="198"/>
      <c r="P473" s="196"/>
      <c r="Q473" s="189" t="s">
        <v>31</v>
      </c>
      <c r="R473" s="205">
        <v>43902</v>
      </c>
      <c r="S473" s="87" t="s">
        <v>886</v>
      </c>
      <c r="T473" s="6"/>
      <c r="U473" s="6"/>
      <c r="V473" s="6"/>
      <c r="W473" s="6"/>
      <c r="X473" s="6"/>
      <c r="Y473" s="6"/>
      <c r="Z473" s="6"/>
      <c r="AA473" s="6"/>
      <c r="AB473" s="6"/>
    </row>
    <row r="474" ht="18" customHeight="1" spans="2:28">
      <c r="B474" s="182" t="s">
        <v>920</v>
      </c>
      <c r="C474" s="165">
        <v>924026476</v>
      </c>
      <c r="D474" s="165" t="s">
        <v>921</v>
      </c>
      <c r="E474" s="165">
        <v>17192712645</v>
      </c>
      <c r="F474" s="165" t="s">
        <v>27</v>
      </c>
      <c r="G474" s="165">
        <v>1000</v>
      </c>
      <c r="H474" s="183">
        <v>17720254512</v>
      </c>
      <c r="I474" s="165" t="s">
        <v>253</v>
      </c>
      <c r="J474" s="199" t="s">
        <v>103</v>
      </c>
      <c r="K474" s="189" t="s">
        <v>254</v>
      </c>
      <c r="L474" s="182" t="s">
        <v>920</v>
      </c>
      <c r="M474" s="190">
        <v>5065.06</v>
      </c>
      <c r="N474" s="190"/>
      <c r="O474" s="198"/>
      <c r="P474" s="196"/>
      <c r="Q474" s="189" t="s">
        <v>31</v>
      </c>
      <c r="R474" s="179">
        <v>43910</v>
      </c>
      <c r="S474" s="87" t="s">
        <v>886</v>
      </c>
      <c r="T474" s="6"/>
      <c r="U474" s="6"/>
      <c r="V474" s="6"/>
      <c r="W474" s="6"/>
      <c r="X474" s="6"/>
      <c r="Y474" s="6"/>
      <c r="Z474" s="6"/>
      <c r="AA474" s="6"/>
      <c r="AB474" s="6"/>
    </row>
    <row r="475" ht="18" customHeight="1" spans="2:28">
      <c r="B475" s="182" t="s">
        <v>922</v>
      </c>
      <c r="C475" s="165">
        <v>950596110</v>
      </c>
      <c r="D475" s="165" t="s">
        <v>923</v>
      </c>
      <c r="E475" s="165">
        <v>17192714452</v>
      </c>
      <c r="F475" s="165" t="s">
        <v>27</v>
      </c>
      <c r="G475" s="165">
        <v>1000</v>
      </c>
      <c r="H475" s="183">
        <v>18872118075</v>
      </c>
      <c r="I475" s="165" t="s">
        <v>389</v>
      </c>
      <c r="J475" s="208" t="s">
        <v>170</v>
      </c>
      <c r="K475" s="189" t="s">
        <v>390</v>
      </c>
      <c r="L475" s="182" t="s">
        <v>922</v>
      </c>
      <c r="M475" s="190">
        <v>5259.05</v>
      </c>
      <c r="N475" s="190"/>
      <c r="O475" s="210"/>
      <c r="P475" s="192"/>
      <c r="Q475" s="189" t="s">
        <v>31</v>
      </c>
      <c r="R475" s="179">
        <v>43913</v>
      </c>
      <c r="S475" s="87" t="s">
        <v>924</v>
      </c>
      <c r="T475" s="6"/>
      <c r="U475" s="6"/>
      <c r="V475" s="6"/>
      <c r="W475" s="6"/>
      <c r="X475" s="6"/>
      <c r="Y475" s="6"/>
      <c r="Z475" s="6"/>
      <c r="AA475" s="6"/>
      <c r="AB475" s="6"/>
    </row>
    <row r="476" ht="18" customHeight="1" spans="2:28">
      <c r="B476" s="182" t="s">
        <v>925</v>
      </c>
      <c r="C476" s="165">
        <v>200656603</v>
      </c>
      <c r="D476" s="165" t="s">
        <v>926</v>
      </c>
      <c r="E476" s="165">
        <v>16741725517</v>
      </c>
      <c r="F476" s="165" t="s">
        <v>27</v>
      </c>
      <c r="G476" s="165">
        <v>1000</v>
      </c>
      <c r="H476" s="183">
        <v>18327671812</v>
      </c>
      <c r="I476" s="165" t="s">
        <v>247</v>
      </c>
      <c r="J476" s="199" t="s">
        <v>103</v>
      </c>
      <c r="K476" s="189" t="s">
        <v>298</v>
      </c>
      <c r="L476" s="182" t="s">
        <v>925</v>
      </c>
      <c r="M476" s="190">
        <v>5059.66</v>
      </c>
      <c r="N476" s="190"/>
      <c r="O476" s="210"/>
      <c r="P476" s="192"/>
      <c r="Q476" s="189" t="s">
        <v>31</v>
      </c>
      <c r="R476" s="205">
        <v>43900</v>
      </c>
      <c r="S476" s="87" t="s">
        <v>886</v>
      </c>
      <c r="T476" s="6"/>
      <c r="U476" s="6"/>
      <c r="V476" s="6"/>
      <c r="W476" s="6"/>
      <c r="X476" s="6"/>
      <c r="Y476" s="6"/>
      <c r="Z476" s="6"/>
      <c r="AA476" s="6"/>
      <c r="AB476" s="6"/>
    </row>
    <row r="477" ht="18" customHeight="1" spans="2:28">
      <c r="B477" s="182" t="s">
        <v>927</v>
      </c>
      <c r="C477" s="165">
        <v>172633706</v>
      </c>
      <c r="D477" s="165" t="s">
        <v>928</v>
      </c>
      <c r="E477" s="165">
        <v>16741725452</v>
      </c>
      <c r="F477" s="165" t="s">
        <v>27</v>
      </c>
      <c r="G477" s="165">
        <v>1000</v>
      </c>
      <c r="H477" s="183">
        <v>18327671812</v>
      </c>
      <c r="I477" s="165" t="s">
        <v>247</v>
      </c>
      <c r="J477" s="199" t="s">
        <v>103</v>
      </c>
      <c r="K477" s="189" t="s">
        <v>298</v>
      </c>
      <c r="L477" s="182" t="s">
        <v>927</v>
      </c>
      <c r="M477" s="190">
        <v>8046.19</v>
      </c>
      <c r="N477" s="190"/>
      <c r="O477" s="210"/>
      <c r="P477" s="192"/>
      <c r="Q477" s="189" t="s">
        <v>31</v>
      </c>
      <c r="R477" s="205">
        <v>43900</v>
      </c>
      <c r="S477" s="87" t="s">
        <v>929</v>
      </c>
      <c r="T477" s="6"/>
      <c r="U477" s="6"/>
      <c r="V477" s="6"/>
      <c r="W477" s="6"/>
      <c r="X477" s="6"/>
      <c r="Y477" s="6"/>
      <c r="Z477" s="6"/>
      <c r="AA477" s="6"/>
      <c r="AB477" s="6"/>
    </row>
    <row r="478" ht="18" customHeight="1" spans="2:28">
      <c r="B478" s="182" t="s">
        <v>930</v>
      </c>
      <c r="C478" s="165">
        <v>744028099</v>
      </c>
      <c r="D478" s="165" t="s">
        <v>931</v>
      </c>
      <c r="E478" s="165">
        <v>16741725523</v>
      </c>
      <c r="F478" s="165" t="s">
        <v>27</v>
      </c>
      <c r="G478" s="165">
        <v>1000</v>
      </c>
      <c r="H478" s="183">
        <v>18327671812</v>
      </c>
      <c r="I478" s="165" t="s">
        <v>247</v>
      </c>
      <c r="J478" s="199" t="s">
        <v>103</v>
      </c>
      <c r="K478" s="189" t="s">
        <v>298</v>
      </c>
      <c r="L478" s="182" t="s">
        <v>930</v>
      </c>
      <c r="M478" s="190">
        <v>8339.05</v>
      </c>
      <c r="N478" s="190"/>
      <c r="O478" s="210"/>
      <c r="P478" s="192"/>
      <c r="Q478" s="189" t="s">
        <v>31</v>
      </c>
      <c r="R478" s="205">
        <v>43900</v>
      </c>
      <c r="S478" s="87" t="s">
        <v>929</v>
      </c>
      <c r="T478" s="6"/>
      <c r="U478" s="6"/>
      <c r="V478" s="6"/>
      <c r="W478" s="6"/>
      <c r="X478" s="6"/>
      <c r="Y478" s="6"/>
      <c r="Z478" s="6"/>
      <c r="AA478" s="6"/>
      <c r="AB478" s="6"/>
    </row>
    <row r="479" ht="18" customHeight="1" spans="2:28">
      <c r="B479" s="182" t="s">
        <v>932</v>
      </c>
      <c r="C479" s="165">
        <v>365509050</v>
      </c>
      <c r="D479" s="165" t="s">
        <v>933</v>
      </c>
      <c r="E479" s="165">
        <v>17136314500</v>
      </c>
      <c r="F479" s="165" t="s">
        <v>27</v>
      </c>
      <c r="G479" s="165">
        <v>1000</v>
      </c>
      <c r="H479" s="183">
        <v>18771691121</v>
      </c>
      <c r="I479" s="165" t="s">
        <v>258</v>
      </c>
      <c r="J479" s="199" t="s">
        <v>103</v>
      </c>
      <c r="K479" s="189" t="s">
        <v>259</v>
      </c>
      <c r="L479" s="182" t="s">
        <v>932</v>
      </c>
      <c r="M479" s="190">
        <v>5059.75</v>
      </c>
      <c r="N479" s="190"/>
      <c r="O479" s="210"/>
      <c r="P479" s="192"/>
      <c r="Q479" s="189" t="s">
        <v>31</v>
      </c>
      <c r="R479" s="205">
        <v>43900</v>
      </c>
      <c r="S479" s="87" t="s">
        <v>889</v>
      </c>
      <c r="T479" s="6"/>
      <c r="U479" s="6"/>
      <c r="V479" s="6"/>
      <c r="W479" s="6"/>
      <c r="X479" s="6"/>
      <c r="Y479" s="6"/>
      <c r="Z479" s="6"/>
      <c r="AA479" s="6"/>
      <c r="AB479" s="6"/>
    </row>
    <row r="480" ht="18" customHeight="1" spans="2:28">
      <c r="B480" s="182" t="s">
        <v>934</v>
      </c>
      <c r="C480" s="165">
        <v>299124480</v>
      </c>
      <c r="D480" s="165" t="s">
        <v>935</v>
      </c>
      <c r="E480" s="165">
        <v>17136314459</v>
      </c>
      <c r="F480" s="165" t="s">
        <v>27</v>
      </c>
      <c r="G480" s="165">
        <v>1000</v>
      </c>
      <c r="H480" s="183">
        <v>18771691121</v>
      </c>
      <c r="I480" s="165" t="s">
        <v>258</v>
      </c>
      <c r="J480" s="199" t="s">
        <v>103</v>
      </c>
      <c r="K480" s="189" t="s">
        <v>259</v>
      </c>
      <c r="L480" s="182" t="s">
        <v>934</v>
      </c>
      <c r="M480" s="190">
        <v>7737.64</v>
      </c>
      <c r="N480" s="190"/>
      <c r="O480" s="210"/>
      <c r="P480" s="192"/>
      <c r="Q480" s="189" t="s">
        <v>31</v>
      </c>
      <c r="R480" s="205">
        <v>43900</v>
      </c>
      <c r="S480" s="87" t="s">
        <v>889</v>
      </c>
      <c r="T480" s="6"/>
      <c r="U480" s="6"/>
      <c r="V480" s="6"/>
      <c r="W480" s="6"/>
      <c r="X480" s="6"/>
      <c r="Y480" s="6"/>
      <c r="Z480" s="6"/>
      <c r="AA480" s="6"/>
      <c r="AB480" s="6"/>
    </row>
    <row r="481" ht="18" customHeight="1" spans="2:28">
      <c r="B481" s="182" t="s">
        <v>936</v>
      </c>
      <c r="C481" s="165">
        <v>469289271</v>
      </c>
      <c r="D481" s="165" t="s">
        <v>937</v>
      </c>
      <c r="E481" s="165">
        <v>17136314946</v>
      </c>
      <c r="F481" s="165" t="s">
        <v>27</v>
      </c>
      <c r="G481" s="165">
        <v>1000</v>
      </c>
      <c r="H481" s="183">
        <v>18771691121</v>
      </c>
      <c r="I481" s="165" t="s">
        <v>258</v>
      </c>
      <c r="J481" s="199" t="s">
        <v>103</v>
      </c>
      <c r="K481" s="189" t="s">
        <v>259</v>
      </c>
      <c r="L481" s="182" t="s">
        <v>936</v>
      </c>
      <c r="M481" s="190">
        <v>8043.17</v>
      </c>
      <c r="N481" s="190"/>
      <c r="O481" s="210"/>
      <c r="P481" s="192"/>
      <c r="Q481" s="189" t="s">
        <v>31</v>
      </c>
      <c r="R481" s="205">
        <v>43900</v>
      </c>
      <c r="S481" s="87" t="s">
        <v>938</v>
      </c>
      <c r="T481" s="6"/>
      <c r="U481" s="6"/>
      <c r="V481" s="6"/>
      <c r="W481" s="6"/>
      <c r="X481" s="6"/>
      <c r="Y481" s="6"/>
      <c r="Z481" s="6"/>
      <c r="AA481" s="6"/>
      <c r="AB481" s="6"/>
    </row>
    <row r="482" ht="18" customHeight="1" spans="2:28">
      <c r="B482" s="182" t="s">
        <v>939</v>
      </c>
      <c r="C482" s="165">
        <v>638342669</v>
      </c>
      <c r="D482" s="165" t="s">
        <v>940</v>
      </c>
      <c r="E482" s="165">
        <v>17136316497</v>
      </c>
      <c r="F482" s="165" t="s">
        <v>27</v>
      </c>
      <c r="G482" s="165">
        <v>1000</v>
      </c>
      <c r="H482" s="183">
        <v>18771691121</v>
      </c>
      <c r="I482" s="165" t="s">
        <v>258</v>
      </c>
      <c r="J482" s="199" t="s">
        <v>103</v>
      </c>
      <c r="K482" s="189" t="s">
        <v>259</v>
      </c>
      <c r="L482" s="182" t="s">
        <v>939</v>
      </c>
      <c r="M482" s="190">
        <v>7944.15</v>
      </c>
      <c r="N482" s="190"/>
      <c r="O482" s="210"/>
      <c r="P482" s="192"/>
      <c r="Q482" s="189" t="s">
        <v>31</v>
      </c>
      <c r="R482" s="205">
        <v>43900</v>
      </c>
      <c r="S482" s="87" t="s">
        <v>938</v>
      </c>
      <c r="T482" s="6"/>
      <c r="U482" s="6"/>
      <c r="V482" s="6"/>
      <c r="W482" s="6"/>
      <c r="X482" s="6"/>
      <c r="Y482" s="6"/>
      <c r="Z482" s="6"/>
      <c r="AA482" s="6"/>
      <c r="AB482" s="6"/>
    </row>
    <row r="483" ht="18" customHeight="1" spans="2:28">
      <c r="B483" s="182" t="s">
        <v>941</v>
      </c>
      <c r="C483" s="165">
        <v>689940669</v>
      </c>
      <c r="D483" s="165" t="s">
        <v>942</v>
      </c>
      <c r="E483" s="165">
        <v>17038951577</v>
      </c>
      <c r="F483" s="165" t="s">
        <v>27</v>
      </c>
      <c r="G483" s="165">
        <v>1000</v>
      </c>
      <c r="H483" s="183">
        <v>18771691121</v>
      </c>
      <c r="I483" s="165" t="s">
        <v>258</v>
      </c>
      <c r="J483" s="199" t="s">
        <v>103</v>
      </c>
      <c r="K483" s="189" t="s">
        <v>259</v>
      </c>
      <c r="L483" s="182" t="s">
        <v>941</v>
      </c>
      <c r="M483" s="190">
        <v>8044.83</v>
      </c>
      <c r="N483" s="190"/>
      <c r="O483" s="210"/>
      <c r="P483" s="192"/>
      <c r="Q483" s="189" t="s">
        <v>31</v>
      </c>
      <c r="R483" s="205">
        <v>43900</v>
      </c>
      <c r="S483" s="87" t="s">
        <v>938</v>
      </c>
      <c r="T483" s="6"/>
      <c r="U483" s="6"/>
      <c r="V483" s="6"/>
      <c r="W483" s="6"/>
      <c r="X483" s="6"/>
      <c r="Y483" s="6"/>
      <c r="Z483" s="6"/>
      <c r="AA483" s="6"/>
      <c r="AB483" s="6"/>
    </row>
    <row r="484" ht="18" customHeight="1" spans="2:28">
      <c r="B484" s="182" t="s">
        <v>943</v>
      </c>
      <c r="C484" s="165">
        <v>761247535</v>
      </c>
      <c r="D484" s="165" t="s">
        <v>944</v>
      </c>
      <c r="E484" s="165">
        <v>17136317461</v>
      </c>
      <c r="F484" s="165" t="s">
        <v>27</v>
      </c>
      <c r="G484" s="165">
        <v>1000</v>
      </c>
      <c r="H484" s="183">
        <v>18771691121</v>
      </c>
      <c r="I484" s="165" t="s">
        <v>258</v>
      </c>
      <c r="J484" s="199" t="s">
        <v>103</v>
      </c>
      <c r="K484" s="189" t="s">
        <v>259</v>
      </c>
      <c r="L484" s="182" t="s">
        <v>943</v>
      </c>
      <c r="M484" s="190">
        <v>7245.66</v>
      </c>
      <c r="N484" s="190"/>
      <c r="O484" s="210"/>
      <c r="P484" s="192"/>
      <c r="Q484" s="189" t="s">
        <v>31</v>
      </c>
      <c r="R484" s="205">
        <v>43900</v>
      </c>
      <c r="S484" s="87" t="s">
        <v>945</v>
      </c>
      <c r="T484" s="6"/>
      <c r="U484" s="6"/>
      <c r="V484" s="6"/>
      <c r="W484" s="6"/>
      <c r="X484" s="6"/>
      <c r="Y484" s="6"/>
      <c r="Z484" s="6"/>
      <c r="AA484" s="6"/>
      <c r="AB484" s="6"/>
    </row>
    <row r="485" ht="18" customHeight="1" spans="2:28">
      <c r="B485" s="182" t="s">
        <v>946</v>
      </c>
      <c r="C485" s="165">
        <v>230999129</v>
      </c>
      <c r="D485" s="165" t="s">
        <v>947</v>
      </c>
      <c r="E485" s="165">
        <v>17136318499</v>
      </c>
      <c r="F485" s="165" t="s">
        <v>27</v>
      </c>
      <c r="G485" s="165">
        <v>1000</v>
      </c>
      <c r="H485" s="183">
        <v>18771691121</v>
      </c>
      <c r="I485" s="165" t="s">
        <v>258</v>
      </c>
      <c r="J485" s="199" t="s">
        <v>103</v>
      </c>
      <c r="K485" s="189" t="s">
        <v>259</v>
      </c>
      <c r="L485" s="182" t="s">
        <v>946</v>
      </c>
      <c r="M485" s="190">
        <v>8135.73</v>
      </c>
      <c r="N485" s="190"/>
      <c r="O485" s="210"/>
      <c r="P485" s="192"/>
      <c r="Q485" s="189" t="s">
        <v>31</v>
      </c>
      <c r="R485" s="205">
        <v>43900</v>
      </c>
      <c r="S485" s="87" t="s">
        <v>945</v>
      </c>
      <c r="T485" s="6"/>
      <c r="U485" s="6"/>
      <c r="V485" s="6"/>
      <c r="W485" s="6"/>
      <c r="X485" s="6"/>
      <c r="Y485" s="6"/>
      <c r="Z485" s="6"/>
      <c r="AA485" s="6"/>
      <c r="AB485" s="6"/>
    </row>
    <row r="486" ht="18" customHeight="1" spans="2:28">
      <c r="B486" s="182" t="s">
        <v>948</v>
      </c>
      <c r="C486" s="165">
        <v>490799447</v>
      </c>
      <c r="D486" s="165" t="s">
        <v>949</v>
      </c>
      <c r="E486" s="165">
        <v>17187465031</v>
      </c>
      <c r="F486" s="165" t="s">
        <v>27</v>
      </c>
      <c r="G486" s="165">
        <v>1000</v>
      </c>
      <c r="H486" s="183">
        <v>18771691121</v>
      </c>
      <c r="I486" s="165" t="s">
        <v>258</v>
      </c>
      <c r="J486" s="199" t="s">
        <v>103</v>
      </c>
      <c r="K486" s="189" t="s">
        <v>259</v>
      </c>
      <c r="L486" s="182" t="s">
        <v>948</v>
      </c>
      <c r="M486" s="190">
        <v>9132.72</v>
      </c>
      <c r="N486" s="190"/>
      <c r="O486" s="210"/>
      <c r="P486" s="192"/>
      <c r="Q486" s="189" t="s">
        <v>31</v>
      </c>
      <c r="R486" s="205">
        <v>43900</v>
      </c>
      <c r="S486" s="87" t="s">
        <v>950</v>
      </c>
      <c r="T486" s="6"/>
      <c r="U486" s="6"/>
      <c r="V486" s="6"/>
      <c r="W486" s="6"/>
      <c r="X486" s="6"/>
      <c r="Y486" s="6"/>
      <c r="Z486" s="6"/>
      <c r="AA486" s="6"/>
      <c r="AB486" s="6"/>
    </row>
    <row r="487" ht="18" customHeight="1" spans="2:28">
      <c r="B487" s="182" t="s">
        <v>951</v>
      </c>
      <c r="C487" s="165">
        <v>130391043</v>
      </c>
      <c r="D487" s="165" t="s">
        <v>952</v>
      </c>
      <c r="E487" s="165">
        <v>17038924118</v>
      </c>
      <c r="F487" s="165" t="s">
        <v>27</v>
      </c>
      <c r="G487" s="165">
        <v>1000</v>
      </c>
      <c r="H487" s="183">
        <v>18771691121</v>
      </c>
      <c r="I487" s="165" t="s">
        <v>258</v>
      </c>
      <c r="J487" s="199" t="s">
        <v>103</v>
      </c>
      <c r="K487" s="189" t="s">
        <v>259</v>
      </c>
      <c r="L487" s="182" t="s">
        <v>951</v>
      </c>
      <c r="M487" s="190">
        <v>8833.49</v>
      </c>
      <c r="N487" s="190"/>
      <c r="O487" s="210"/>
      <c r="P487" s="192"/>
      <c r="Q487" s="189" t="s">
        <v>31</v>
      </c>
      <c r="R487" s="205">
        <v>43900</v>
      </c>
      <c r="S487" s="87" t="s">
        <v>953</v>
      </c>
      <c r="T487" s="6"/>
      <c r="U487" s="6"/>
      <c r="V487" s="6"/>
      <c r="W487" s="6"/>
      <c r="X487" s="6"/>
      <c r="Y487" s="6"/>
      <c r="Z487" s="6"/>
      <c r="AA487" s="6"/>
      <c r="AB487" s="6"/>
    </row>
    <row r="488" ht="18" customHeight="1" spans="2:28">
      <c r="B488" s="182" t="s">
        <v>954</v>
      </c>
      <c r="C488" s="168">
        <v>179571129</v>
      </c>
      <c r="D488" s="168" t="s">
        <v>955</v>
      </c>
      <c r="E488" s="165">
        <v>17192714824</v>
      </c>
      <c r="F488" s="165" t="s">
        <v>27</v>
      </c>
      <c r="G488" s="165">
        <v>1000</v>
      </c>
      <c r="H488" s="183">
        <v>15072125895</v>
      </c>
      <c r="I488" s="165" t="s">
        <v>680</v>
      </c>
      <c r="J488" s="199" t="s">
        <v>103</v>
      </c>
      <c r="K488" s="189" t="s">
        <v>681</v>
      </c>
      <c r="L488" s="182" t="s">
        <v>954</v>
      </c>
      <c r="M488" s="190">
        <v>5059.81</v>
      </c>
      <c r="N488" s="190"/>
      <c r="O488" s="200"/>
      <c r="P488" s="196"/>
      <c r="Q488" s="189" t="s">
        <v>31</v>
      </c>
      <c r="R488" s="179">
        <v>43913</v>
      </c>
      <c r="S488" s="87" t="s">
        <v>883</v>
      </c>
      <c r="T488" s="6"/>
      <c r="U488" s="6"/>
      <c r="V488" s="6"/>
      <c r="W488" s="6"/>
      <c r="X488" s="6"/>
      <c r="Y488" s="6"/>
      <c r="Z488" s="6"/>
      <c r="AA488" s="6"/>
      <c r="AB488" s="6"/>
    </row>
    <row r="489" ht="18" customHeight="1" spans="2:28">
      <c r="B489" s="182" t="s">
        <v>956</v>
      </c>
      <c r="C489" s="168">
        <v>587314749</v>
      </c>
      <c r="D489" s="168" t="s">
        <v>957</v>
      </c>
      <c r="E489" s="165">
        <v>17192714853</v>
      </c>
      <c r="F489" s="165" t="s">
        <v>27</v>
      </c>
      <c r="G489" s="165">
        <v>1000</v>
      </c>
      <c r="H489" s="183">
        <v>15072125895</v>
      </c>
      <c r="I489" s="165" t="s">
        <v>680</v>
      </c>
      <c r="J489" s="194" t="s">
        <v>285</v>
      </c>
      <c r="K489" s="189" t="s">
        <v>681</v>
      </c>
      <c r="L489" s="182" t="s">
        <v>956</v>
      </c>
      <c r="M489" s="190">
        <v>8039.97</v>
      </c>
      <c r="N489" s="190"/>
      <c r="O489" s="200"/>
      <c r="P489" s="196"/>
      <c r="Q489" s="214"/>
      <c r="R489" s="215"/>
      <c r="S489" s="87" t="s">
        <v>889</v>
      </c>
      <c r="T489" s="6"/>
      <c r="U489" s="6"/>
      <c r="V489" s="6"/>
      <c r="W489" s="6"/>
      <c r="X489" s="6"/>
      <c r="Y489" s="6"/>
      <c r="Z489" s="6"/>
      <c r="AA489" s="6"/>
      <c r="AB489" s="6"/>
    </row>
    <row r="490" ht="18" customHeight="1" spans="2:28">
      <c r="B490" s="184" t="s">
        <v>958</v>
      </c>
      <c r="C490" s="165">
        <v>574307312</v>
      </c>
      <c r="D490" s="165" t="s">
        <v>959</v>
      </c>
      <c r="E490" s="165">
        <v>16741725622</v>
      </c>
      <c r="F490" s="165" t="s">
        <v>27</v>
      </c>
      <c r="G490" s="165">
        <v>1000</v>
      </c>
      <c r="H490" s="183">
        <v>18771678907</v>
      </c>
      <c r="I490" s="165" t="s">
        <v>409</v>
      </c>
      <c r="J490" s="188" t="s">
        <v>109</v>
      </c>
      <c r="K490" s="189" t="s">
        <v>410</v>
      </c>
      <c r="L490" s="184" t="s">
        <v>958</v>
      </c>
      <c r="M490" s="190">
        <v>4966.47</v>
      </c>
      <c r="N490" s="190"/>
      <c r="O490" s="200"/>
      <c r="P490" s="196"/>
      <c r="Q490" s="189" t="s">
        <v>31</v>
      </c>
      <c r="R490" s="205">
        <v>43901</v>
      </c>
      <c r="S490" s="87" t="s">
        <v>883</v>
      </c>
      <c r="T490" s="6"/>
      <c r="U490" s="6"/>
      <c r="V490" s="6"/>
      <c r="W490" s="6"/>
      <c r="X490" s="6"/>
      <c r="Y490" s="6"/>
      <c r="Z490" s="6"/>
      <c r="AA490" s="6"/>
      <c r="AB490" s="6"/>
    </row>
    <row r="491" ht="18" customHeight="1" spans="2:28">
      <c r="B491" s="184" t="s">
        <v>960</v>
      </c>
      <c r="C491" s="165">
        <v>588646454</v>
      </c>
      <c r="D491" s="165" t="s">
        <v>961</v>
      </c>
      <c r="E491" s="165">
        <v>16741725607</v>
      </c>
      <c r="F491" s="165" t="s">
        <v>27</v>
      </c>
      <c r="G491" s="165">
        <v>1000</v>
      </c>
      <c r="H491" s="183">
        <v>18771678907</v>
      </c>
      <c r="I491" s="165" t="s">
        <v>409</v>
      </c>
      <c r="J491" s="188" t="s">
        <v>109</v>
      </c>
      <c r="K491" s="189" t="s">
        <v>410</v>
      </c>
      <c r="L491" s="184" t="s">
        <v>960</v>
      </c>
      <c r="M491" s="190">
        <v>4959.14</v>
      </c>
      <c r="N491" s="190"/>
      <c r="O491" s="200"/>
      <c r="P491" s="196"/>
      <c r="Q491" s="189" t="s">
        <v>31</v>
      </c>
      <c r="R491" s="205">
        <v>43899</v>
      </c>
      <c r="S491" s="87" t="s">
        <v>886</v>
      </c>
      <c r="T491" s="6"/>
      <c r="U491" s="6"/>
      <c r="V491" s="6"/>
      <c r="W491" s="6"/>
      <c r="X491" s="6"/>
      <c r="Y491" s="6"/>
      <c r="Z491" s="6"/>
      <c r="AA491" s="6"/>
      <c r="AB491" s="6"/>
    </row>
    <row r="492" ht="18" customHeight="1" spans="2:28">
      <c r="B492" s="184" t="s">
        <v>962</v>
      </c>
      <c r="C492" s="165">
        <v>258749863</v>
      </c>
      <c r="D492" s="165" t="s">
        <v>963</v>
      </c>
      <c r="E492" s="165">
        <v>16741725626</v>
      </c>
      <c r="F492" s="165" t="s">
        <v>27</v>
      </c>
      <c r="G492" s="165">
        <v>1000</v>
      </c>
      <c r="H492" s="183">
        <v>18771678907</v>
      </c>
      <c r="I492" s="165" t="s">
        <v>409</v>
      </c>
      <c r="J492" s="209" t="s">
        <v>29</v>
      </c>
      <c r="K492" s="189" t="s">
        <v>410</v>
      </c>
      <c r="L492" s="184" t="s">
        <v>962</v>
      </c>
      <c r="M492" s="190">
        <v>5276.71</v>
      </c>
      <c r="N492" s="190"/>
      <c r="O492" s="200"/>
      <c r="P492" s="196"/>
      <c r="Q492" s="189" t="s">
        <v>31</v>
      </c>
      <c r="R492" s="205">
        <v>43901</v>
      </c>
      <c r="S492" s="87" t="s">
        <v>883</v>
      </c>
      <c r="T492" s="6"/>
      <c r="U492" s="6"/>
      <c r="V492" s="6"/>
      <c r="W492" s="6"/>
      <c r="X492" s="6"/>
      <c r="Y492" s="6"/>
      <c r="Z492" s="6"/>
      <c r="AA492" s="6"/>
      <c r="AB492" s="6"/>
    </row>
    <row r="493" ht="18" customHeight="1" spans="2:28">
      <c r="B493" s="182" t="s">
        <v>964</v>
      </c>
      <c r="C493" s="168">
        <v>768975813</v>
      </c>
      <c r="D493" s="168" t="s">
        <v>965</v>
      </c>
      <c r="E493" s="165">
        <v>16741725284</v>
      </c>
      <c r="F493" s="165" t="s">
        <v>27</v>
      </c>
      <c r="G493" s="165">
        <v>1000</v>
      </c>
      <c r="H493" s="183">
        <v>13545445297</v>
      </c>
      <c r="I493" s="165" t="s">
        <v>313</v>
      </c>
      <c r="J493" s="209" t="s">
        <v>29</v>
      </c>
      <c r="K493" s="189" t="s">
        <v>314</v>
      </c>
      <c r="L493" s="182" t="s">
        <v>964</v>
      </c>
      <c r="M493" s="190">
        <v>7943.19</v>
      </c>
      <c r="N493" s="190"/>
      <c r="O493" s="200"/>
      <c r="P493" s="196"/>
      <c r="Q493" s="189" t="s">
        <v>31</v>
      </c>
      <c r="R493" s="205">
        <v>43899</v>
      </c>
      <c r="S493" s="87" t="s">
        <v>904</v>
      </c>
      <c r="T493" s="6"/>
      <c r="U493" s="6"/>
      <c r="V493" s="6"/>
      <c r="W493" s="6"/>
      <c r="X493" s="6"/>
      <c r="Y493" s="6"/>
      <c r="Z493" s="6"/>
      <c r="AA493" s="6"/>
      <c r="AB493" s="6"/>
    </row>
    <row r="494" ht="18" customHeight="1" spans="2:28">
      <c r="B494" s="182" t="s">
        <v>966</v>
      </c>
      <c r="C494" s="165">
        <v>202968372</v>
      </c>
      <c r="D494" s="165" t="s">
        <v>967</v>
      </c>
      <c r="E494" s="165">
        <v>16741725270</v>
      </c>
      <c r="F494" s="165" t="s">
        <v>27</v>
      </c>
      <c r="G494" s="165">
        <v>1000</v>
      </c>
      <c r="H494" s="183">
        <v>13545445297</v>
      </c>
      <c r="I494" s="165" t="s">
        <v>313</v>
      </c>
      <c r="J494" s="194" t="s">
        <v>285</v>
      </c>
      <c r="K494" s="189" t="s">
        <v>314</v>
      </c>
      <c r="L494" s="182" t="s">
        <v>966</v>
      </c>
      <c r="M494" s="190">
        <v>4957.89</v>
      </c>
      <c r="N494" s="190"/>
      <c r="O494" s="200"/>
      <c r="P494" s="196"/>
      <c r="Q494" s="189" t="s">
        <v>31</v>
      </c>
      <c r="R494" s="205">
        <v>43902</v>
      </c>
      <c r="S494" s="87" t="s">
        <v>968</v>
      </c>
      <c r="T494" s="6"/>
      <c r="U494" s="6"/>
      <c r="V494" s="6"/>
      <c r="W494" s="6"/>
      <c r="X494" s="6"/>
      <c r="Y494" s="6"/>
      <c r="Z494" s="6"/>
      <c r="AA494" s="6"/>
      <c r="AB494" s="6"/>
    </row>
    <row r="495" ht="18" customHeight="1" spans="2:28">
      <c r="B495" s="182" t="s">
        <v>969</v>
      </c>
      <c r="C495" s="165">
        <v>915979170</v>
      </c>
      <c r="D495" s="165" t="s">
        <v>970</v>
      </c>
      <c r="E495" s="165">
        <v>17136866793</v>
      </c>
      <c r="F495" s="165" t="s">
        <v>107</v>
      </c>
      <c r="G495" s="165">
        <v>1000</v>
      </c>
      <c r="H495" s="183">
        <v>13422075559</v>
      </c>
      <c r="I495" s="165" t="s">
        <v>971</v>
      </c>
      <c r="J495" s="211" t="s">
        <v>29</v>
      </c>
      <c r="K495" s="189" t="s">
        <v>568</v>
      </c>
      <c r="L495" s="182" t="s">
        <v>969</v>
      </c>
      <c r="M495" s="190">
        <v>4961.01</v>
      </c>
      <c r="N495" s="190"/>
      <c r="O495" s="200"/>
      <c r="P495" s="196"/>
      <c r="Q495" s="189" t="s">
        <v>31</v>
      </c>
      <c r="R495" s="205">
        <v>43910</v>
      </c>
      <c r="S495" s="87" t="s">
        <v>886</v>
      </c>
      <c r="T495" s="6"/>
      <c r="U495" s="6"/>
      <c r="V495" s="6"/>
      <c r="W495" s="6"/>
      <c r="X495" s="6"/>
      <c r="Y495" s="6"/>
      <c r="Z495" s="6"/>
      <c r="AA495" s="6"/>
      <c r="AB495" s="6"/>
    </row>
    <row r="496" ht="18" customHeight="1" spans="2:28">
      <c r="B496" s="182" t="s">
        <v>972</v>
      </c>
      <c r="C496" s="165">
        <v>399078587</v>
      </c>
      <c r="D496" s="165" t="s">
        <v>973</v>
      </c>
      <c r="E496" s="165">
        <v>17136866645</v>
      </c>
      <c r="F496" s="165" t="s">
        <v>107</v>
      </c>
      <c r="G496" s="165">
        <v>1000</v>
      </c>
      <c r="H496" s="183">
        <v>13632223538</v>
      </c>
      <c r="I496" s="165" t="s">
        <v>971</v>
      </c>
      <c r="J496" s="199" t="s">
        <v>103</v>
      </c>
      <c r="K496" s="189" t="s">
        <v>568</v>
      </c>
      <c r="L496" s="182" t="s">
        <v>972</v>
      </c>
      <c r="M496" s="190">
        <v>5248.99</v>
      </c>
      <c r="N496" s="190"/>
      <c r="O496" s="200"/>
      <c r="P496" s="196"/>
      <c r="Q496" s="189" t="s">
        <v>31</v>
      </c>
      <c r="R496" s="205">
        <v>43911</v>
      </c>
      <c r="S496" s="87" t="s">
        <v>886</v>
      </c>
      <c r="T496" s="6"/>
      <c r="U496" s="6"/>
      <c r="V496" s="6"/>
      <c r="W496" s="6"/>
      <c r="X496" s="6"/>
      <c r="Y496" s="6"/>
      <c r="Z496" s="6"/>
      <c r="AA496" s="6"/>
      <c r="AB496" s="6"/>
    </row>
    <row r="497" ht="18" customHeight="1" spans="2:28">
      <c r="B497" s="164" t="s">
        <v>974</v>
      </c>
      <c r="C497" s="165">
        <v>331270480</v>
      </c>
      <c r="D497" s="165" t="s">
        <v>975</v>
      </c>
      <c r="E497" s="165">
        <v>17192715414</v>
      </c>
      <c r="F497" s="165" t="s">
        <v>27</v>
      </c>
      <c r="G497" s="165">
        <v>1000</v>
      </c>
      <c r="H497" s="165">
        <v>18672882330</v>
      </c>
      <c r="I497" s="165" t="s">
        <v>361</v>
      </c>
      <c r="J497" s="174" t="s">
        <v>109</v>
      </c>
      <c r="K497" s="168" t="s">
        <v>362</v>
      </c>
      <c r="L497" s="164" t="s">
        <v>974</v>
      </c>
      <c r="M497" s="190">
        <v>7940.12</v>
      </c>
      <c r="N497" s="190"/>
      <c r="O497" s="191"/>
      <c r="P497" s="192"/>
      <c r="Q497" s="189" t="s">
        <v>31</v>
      </c>
      <c r="R497" s="205">
        <v>43912</v>
      </c>
      <c r="S497" s="87" t="s">
        <v>976</v>
      </c>
      <c r="T497" s="6"/>
      <c r="U497" s="6"/>
      <c r="V497" s="6"/>
      <c r="W497" s="6"/>
      <c r="X497" s="6"/>
      <c r="Y497" s="6"/>
      <c r="Z497" s="6"/>
      <c r="AA497" s="6"/>
      <c r="AB497" s="6"/>
    </row>
    <row r="498" ht="18" customHeight="1" spans="2:28">
      <c r="B498" s="181" t="s">
        <v>25</v>
      </c>
      <c r="C498" s="165">
        <v>873188732</v>
      </c>
      <c r="D498" s="165" t="s">
        <v>26</v>
      </c>
      <c r="E498" s="165">
        <v>16741725723</v>
      </c>
      <c r="F498" s="165" t="s">
        <v>27</v>
      </c>
      <c r="G498" s="165">
        <v>1000</v>
      </c>
      <c r="H498" s="165">
        <v>19172865290</v>
      </c>
      <c r="I498" s="165" t="s">
        <v>28</v>
      </c>
      <c r="J498" s="177" t="s">
        <v>29</v>
      </c>
      <c r="K498" s="168" t="s">
        <v>30</v>
      </c>
      <c r="L498" s="181" t="s">
        <v>25</v>
      </c>
      <c r="M498" s="169">
        <v>5061.17</v>
      </c>
      <c r="N498" s="169"/>
      <c r="O498" s="187"/>
      <c r="P498" s="187"/>
      <c r="Q498" s="189" t="s">
        <v>31</v>
      </c>
      <c r="R498" s="205">
        <v>43900</v>
      </c>
      <c r="S498" s="8" t="s">
        <v>1689</v>
      </c>
      <c r="T498" s="6"/>
      <c r="U498" s="6"/>
      <c r="V498" s="6"/>
      <c r="W498" s="6"/>
      <c r="X498" s="6"/>
      <c r="Y498" s="6"/>
      <c r="Z498" s="6"/>
      <c r="AA498" s="6"/>
      <c r="AB498" s="6"/>
    </row>
    <row r="499" ht="18" customHeight="1" spans="2:28">
      <c r="B499" s="181" t="s">
        <v>33</v>
      </c>
      <c r="C499" s="165">
        <v>117413929</v>
      </c>
      <c r="D499" s="165" t="s">
        <v>34</v>
      </c>
      <c r="E499" s="165">
        <v>16741725704</v>
      </c>
      <c r="F499" s="165" t="s">
        <v>27</v>
      </c>
      <c r="G499" s="165">
        <v>1000</v>
      </c>
      <c r="H499" s="165">
        <v>19172865290</v>
      </c>
      <c r="I499" s="165" t="s">
        <v>28</v>
      </c>
      <c r="J499" s="177" t="s">
        <v>29</v>
      </c>
      <c r="K499" s="168" t="s">
        <v>30</v>
      </c>
      <c r="L499" s="181" t="s">
        <v>33</v>
      </c>
      <c r="M499" s="169">
        <v>5751.68</v>
      </c>
      <c r="N499" s="169"/>
      <c r="O499" s="187"/>
      <c r="P499" s="187"/>
      <c r="Q499" s="189" t="s">
        <v>31</v>
      </c>
      <c r="R499" s="205">
        <v>43900</v>
      </c>
      <c r="S499" s="8" t="s">
        <v>1689</v>
      </c>
      <c r="T499" s="6"/>
      <c r="U499" s="6"/>
      <c r="V499" s="6"/>
      <c r="W499" s="6"/>
      <c r="X499" s="6"/>
      <c r="Y499" s="6"/>
      <c r="Z499" s="6"/>
      <c r="AA499" s="6"/>
      <c r="AB499" s="6"/>
    </row>
    <row r="500" ht="18" customHeight="1" spans="2:28">
      <c r="B500" s="181" t="s">
        <v>35</v>
      </c>
      <c r="C500" s="165">
        <v>988774831</v>
      </c>
      <c r="D500" s="165" t="s">
        <v>36</v>
      </c>
      <c r="E500" s="165">
        <v>16741725724</v>
      </c>
      <c r="F500" s="165" t="s">
        <v>27</v>
      </c>
      <c r="G500" s="165">
        <v>1000</v>
      </c>
      <c r="H500" s="165">
        <v>19172865290</v>
      </c>
      <c r="I500" s="165" t="s">
        <v>28</v>
      </c>
      <c r="J500" s="177" t="s">
        <v>29</v>
      </c>
      <c r="K500" s="168" t="s">
        <v>30</v>
      </c>
      <c r="L500" s="181" t="s">
        <v>35</v>
      </c>
      <c r="M500" s="169">
        <v>6542.3</v>
      </c>
      <c r="N500" s="169"/>
      <c r="O500" s="187"/>
      <c r="P500" s="187"/>
      <c r="Q500" s="189" t="s">
        <v>31</v>
      </c>
      <c r="R500" s="205">
        <v>43900</v>
      </c>
      <c r="S500" s="8" t="s">
        <v>1689</v>
      </c>
      <c r="T500" s="6"/>
      <c r="U500" s="6"/>
      <c r="V500" s="6"/>
      <c r="W500" s="6"/>
      <c r="X500" s="6"/>
      <c r="Y500" s="6"/>
      <c r="Z500" s="6"/>
      <c r="AA500" s="6"/>
      <c r="AB500" s="6"/>
    </row>
    <row r="501" ht="18" customHeight="1" spans="2:28">
      <c r="B501" s="181" t="s">
        <v>37</v>
      </c>
      <c r="C501" s="165">
        <v>317719885</v>
      </c>
      <c r="D501" s="165" t="s">
        <v>38</v>
      </c>
      <c r="E501" s="165">
        <v>16741725732</v>
      </c>
      <c r="F501" s="165" t="s">
        <v>27</v>
      </c>
      <c r="G501" s="165">
        <v>1000</v>
      </c>
      <c r="H501" s="165">
        <v>19172865290</v>
      </c>
      <c r="I501" s="165" t="s">
        <v>28</v>
      </c>
      <c r="J501" s="177" t="s">
        <v>29</v>
      </c>
      <c r="K501" s="168" t="s">
        <v>30</v>
      </c>
      <c r="L501" s="181" t="s">
        <v>37</v>
      </c>
      <c r="M501" s="169">
        <v>4961.42</v>
      </c>
      <c r="N501" s="169"/>
      <c r="O501" s="187"/>
      <c r="P501" s="187"/>
      <c r="Q501" s="189" t="s">
        <v>31</v>
      </c>
      <c r="R501" s="205">
        <v>43900</v>
      </c>
      <c r="S501" s="8" t="s">
        <v>1689</v>
      </c>
      <c r="T501" s="6"/>
      <c r="U501" s="6"/>
      <c r="V501" s="6"/>
      <c r="W501" s="6"/>
      <c r="X501" s="6"/>
      <c r="Y501" s="6"/>
      <c r="Z501" s="6"/>
      <c r="AA501" s="6"/>
      <c r="AB501" s="6"/>
    </row>
    <row r="502" ht="18" customHeight="1" spans="2:28">
      <c r="B502" s="181" t="s">
        <v>41</v>
      </c>
      <c r="C502" s="165">
        <v>806416294</v>
      </c>
      <c r="D502" s="165" t="s">
        <v>42</v>
      </c>
      <c r="E502" s="165">
        <v>16741725662</v>
      </c>
      <c r="F502" s="165" t="s">
        <v>27</v>
      </c>
      <c r="G502" s="165">
        <v>1000</v>
      </c>
      <c r="H502" s="165">
        <v>19172865290</v>
      </c>
      <c r="I502" s="165" t="s">
        <v>28</v>
      </c>
      <c r="J502" s="177" t="s">
        <v>29</v>
      </c>
      <c r="K502" s="168" t="s">
        <v>30</v>
      </c>
      <c r="L502" s="181" t="s">
        <v>41</v>
      </c>
      <c r="M502" s="169">
        <v>5060.12</v>
      </c>
      <c r="N502" s="169"/>
      <c r="O502" s="187"/>
      <c r="P502" s="187"/>
      <c r="Q502" s="189" t="s">
        <v>31</v>
      </c>
      <c r="R502" s="205">
        <v>43900</v>
      </c>
      <c r="S502" s="8" t="s">
        <v>1689</v>
      </c>
      <c r="T502" s="6"/>
      <c r="U502" s="6"/>
      <c r="V502" s="6"/>
      <c r="W502" s="6"/>
      <c r="X502" s="6"/>
      <c r="Y502" s="6"/>
      <c r="Z502" s="6"/>
      <c r="AA502" s="6"/>
      <c r="AB502" s="6"/>
    </row>
    <row r="503" ht="18" customHeight="1" spans="2:28">
      <c r="B503" s="181" t="s">
        <v>53</v>
      </c>
      <c r="C503" s="165">
        <v>298287973</v>
      </c>
      <c r="D503" s="165" t="s">
        <v>54</v>
      </c>
      <c r="E503" s="165">
        <v>16741725705</v>
      </c>
      <c r="F503" s="165" t="s">
        <v>27</v>
      </c>
      <c r="G503" s="165">
        <v>1000</v>
      </c>
      <c r="H503" s="165">
        <v>19172865290</v>
      </c>
      <c r="I503" s="165" t="s">
        <v>28</v>
      </c>
      <c r="J503" s="177" t="s">
        <v>29</v>
      </c>
      <c r="K503" s="168" t="s">
        <v>30</v>
      </c>
      <c r="L503" s="181" t="s">
        <v>53</v>
      </c>
      <c r="M503" s="169">
        <v>5064.73</v>
      </c>
      <c r="N503" s="169"/>
      <c r="O503" s="187"/>
      <c r="P503" s="187"/>
      <c r="Q503" s="189" t="s">
        <v>31</v>
      </c>
      <c r="R503" s="205">
        <v>43900</v>
      </c>
      <c r="S503" s="8" t="s">
        <v>1689</v>
      </c>
      <c r="T503" s="6"/>
      <c r="U503" s="6"/>
      <c r="V503" s="6"/>
      <c r="W503" s="6"/>
      <c r="X503" s="6"/>
      <c r="Y503" s="6"/>
      <c r="Z503" s="6"/>
      <c r="AA503" s="6"/>
      <c r="AB503" s="6"/>
    </row>
    <row r="504" ht="18" customHeight="1" spans="2:28">
      <c r="B504" s="181" t="s">
        <v>95</v>
      </c>
      <c r="C504" s="165">
        <v>920180665</v>
      </c>
      <c r="D504" s="165" t="s">
        <v>96</v>
      </c>
      <c r="E504" s="165">
        <v>16741725734</v>
      </c>
      <c r="F504" s="165" t="s">
        <v>27</v>
      </c>
      <c r="G504" s="165">
        <v>1000</v>
      </c>
      <c r="H504" s="165">
        <v>19172865290</v>
      </c>
      <c r="I504" s="165" t="s">
        <v>28</v>
      </c>
      <c r="J504" s="177" t="s">
        <v>29</v>
      </c>
      <c r="K504" s="168" t="s">
        <v>30</v>
      </c>
      <c r="L504" s="181" t="s">
        <v>95</v>
      </c>
      <c r="M504" s="169">
        <v>4958.73</v>
      </c>
      <c r="N504" s="169"/>
      <c r="O504" s="187"/>
      <c r="P504" s="187"/>
      <c r="Q504" s="189" t="s">
        <v>31</v>
      </c>
      <c r="R504" s="205">
        <v>43900</v>
      </c>
      <c r="S504" s="8" t="s">
        <v>1689</v>
      </c>
      <c r="T504" s="6"/>
      <c r="U504" s="6"/>
      <c r="V504" s="6"/>
      <c r="W504" s="6"/>
      <c r="X504" s="6"/>
      <c r="Y504" s="6"/>
      <c r="Z504" s="6"/>
      <c r="AA504" s="6"/>
      <c r="AB504" s="6"/>
    </row>
    <row r="505" s="1" customFormat="1" ht="18" customHeight="1" spans="2:27">
      <c r="B505" s="206" t="s">
        <v>97</v>
      </c>
      <c r="C505" s="207">
        <v>130649544</v>
      </c>
      <c r="D505" s="207" t="s">
        <v>98</v>
      </c>
      <c r="E505" s="207">
        <v>16741725735</v>
      </c>
      <c r="F505" s="207" t="s">
        <v>27</v>
      </c>
      <c r="G505" s="165">
        <v>1000</v>
      </c>
      <c r="H505" s="207">
        <v>19172865290</v>
      </c>
      <c r="I505" s="207" t="s">
        <v>28</v>
      </c>
      <c r="J505" s="212" t="s">
        <v>29</v>
      </c>
      <c r="K505" s="213" t="s">
        <v>30</v>
      </c>
      <c r="L505" s="206" t="s">
        <v>97</v>
      </c>
      <c r="M505" s="169">
        <v>5159.21</v>
      </c>
      <c r="N505" s="169"/>
      <c r="O505" s="187"/>
      <c r="P505" s="187"/>
      <c r="Q505" s="189" t="s">
        <v>31</v>
      </c>
      <c r="R505" s="205">
        <v>43900</v>
      </c>
      <c r="S505" s="8" t="s">
        <v>1689</v>
      </c>
      <c r="T505" s="6"/>
      <c r="U505" s="6"/>
      <c r="V505" s="6"/>
      <c r="W505" s="6"/>
      <c r="X505" s="6"/>
      <c r="Y505" s="6"/>
      <c r="Z505" s="6"/>
      <c r="AA505" s="6"/>
    </row>
    <row r="506" s="1" customFormat="1" ht="18" customHeight="1" spans="2:27">
      <c r="B506" s="206" t="s">
        <v>39</v>
      </c>
      <c r="C506" s="207">
        <v>229390855</v>
      </c>
      <c r="D506" s="207" t="s">
        <v>40</v>
      </c>
      <c r="E506" s="207">
        <v>16741725661</v>
      </c>
      <c r="F506" s="207" t="s">
        <v>27</v>
      </c>
      <c r="G506" s="165">
        <v>1000</v>
      </c>
      <c r="H506" s="207">
        <v>19172865290</v>
      </c>
      <c r="I506" s="207" t="s">
        <v>28</v>
      </c>
      <c r="J506" s="212" t="s">
        <v>29</v>
      </c>
      <c r="K506" s="213" t="s">
        <v>30</v>
      </c>
      <c r="L506" s="206" t="s">
        <v>39</v>
      </c>
      <c r="M506" s="169">
        <v>5065.37</v>
      </c>
      <c r="N506" s="169">
        <v>0</v>
      </c>
      <c r="O506" s="187"/>
      <c r="P506" s="187"/>
      <c r="Q506" s="189" t="s">
        <v>31</v>
      </c>
      <c r="R506" s="205">
        <v>43900</v>
      </c>
      <c r="S506" s="8" t="s">
        <v>1845</v>
      </c>
      <c r="T506" s="6"/>
      <c r="U506" s="6"/>
      <c r="V506" s="6"/>
      <c r="W506" s="6"/>
      <c r="X506" s="6"/>
      <c r="Y506" s="6"/>
      <c r="Z506" s="6"/>
      <c r="AA506" s="6"/>
    </row>
    <row r="507" s="1" customFormat="1" ht="18" customHeight="1" spans="2:27">
      <c r="B507" s="206" t="s">
        <v>43</v>
      </c>
      <c r="C507" s="207">
        <v>411718290</v>
      </c>
      <c r="D507" s="207" t="s">
        <v>44</v>
      </c>
      <c r="E507" s="207">
        <v>16741725663</v>
      </c>
      <c r="F507" s="207" t="s">
        <v>27</v>
      </c>
      <c r="G507" s="165">
        <v>1000</v>
      </c>
      <c r="H507" s="207">
        <v>19172865290</v>
      </c>
      <c r="I507" s="207" t="s">
        <v>28</v>
      </c>
      <c r="J507" s="212" t="s">
        <v>29</v>
      </c>
      <c r="K507" s="213" t="s">
        <v>30</v>
      </c>
      <c r="L507" s="206" t="s">
        <v>43</v>
      </c>
      <c r="M507" s="169">
        <v>5066.21</v>
      </c>
      <c r="N507" s="169">
        <v>0</v>
      </c>
      <c r="O507" s="187"/>
      <c r="P507" s="187"/>
      <c r="Q507" s="189" t="s">
        <v>31</v>
      </c>
      <c r="R507" s="205">
        <v>43900</v>
      </c>
      <c r="S507" s="8" t="s">
        <v>1845</v>
      </c>
      <c r="T507" s="6"/>
      <c r="U507" s="6"/>
      <c r="V507" s="6"/>
      <c r="W507" s="6"/>
      <c r="X507" s="6"/>
      <c r="Y507" s="6"/>
      <c r="Z507" s="6"/>
      <c r="AA507" s="6"/>
    </row>
    <row r="508" s="1" customFormat="1" ht="18" customHeight="1" spans="2:27">
      <c r="B508" s="206" t="s">
        <v>55</v>
      </c>
      <c r="C508" s="207">
        <v>114228664</v>
      </c>
      <c r="D508" s="207" t="s">
        <v>56</v>
      </c>
      <c r="E508" s="207">
        <v>16741725706</v>
      </c>
      <c r="F508" s="207" t="s">
        <v>27</v>
      </c>
      <c r="G508" s="165">
        <v>1000</v>
      </c>
      <c r="H508" s="207">
        <v>19172865290</v>
      </c>
      <c r="I508" s="207" t="s">
        <v>28</v>
      </c>
      <c r="J508" s="212" t="s">
        <v>29</v>
      </c>
      <c r="K508" s="213" t="s">
        <v>30</v>
      </c>
      <c r="L508" s="206" t="s">
        <v>55</v>
      </c>
      <c r="M508" s="169">
        <v>5065.71</v>
      </c>
      <c r="N508" s="169">
        <v>0</v>
      </c>
      <c r="O508" s="187"/>
      <c r="P508" s="187"/>
      <c r="Q508" s="189" t="s">
        <v>31</v>
      </c>
      <c r="R508" s="205">
        <v>43900</v>
      </c>
      <c r="S508" s="8" t="s">
        <v>1845</v>
      </c>
      <c r="T508" s="6"/>
      <c r="U508" s="6"/>
      <c r="V508" s="6"/>
      <c r="W508" s="6"/>
      <c r="X508" s="6"/>
      <c r="Y508" s="6"/>
      <c r="Z508" s="6"/>
      <c r="AA508" s="6"/>
    </row>
    <row r="509" s="1" customFormat="1" ht="18" customHeight="1" spans="2:27">
      <c r="B509" s="206" t="s">
        <v>63</v>
      </c>
      <c r="C509" s="207">
        <v>222513396</v>
      </c>
      <c r="D509" s="207" t="s">
        <v>64</v>
      </c>
      <c r="E509" s="207">
        <v>16741725710</v>
      </c>
      <c r="F509" s="207" t="s">
        <v>27</v>
      </c>
      <c r="G509" s="165">
        <v>1000</v>
      </c>
      <c r="H509" s="207">
        <v>19172865290</v>
      </c>
      <c r="I509" s="207" t="s">
        <v>28</v>
      </c>
      <c r="J509" s="212" t="s">
        <v>29</v>
      </c>
      <c r="K509" s="213" t="s">
        <v>30</v>
      </c>
      <c r="L509" s="206" t="s">
        <v>63</v>
      </c>
      <c r="M509" s="169">
        <v>5067.78</v>
      </c>
      <c r="N509" s="169">
        <v>0</v>
      </c>
      <c r="O509" s="187"/>
      <c r="P509" s="187"/>
      <c r="Q509" s="189" t="s">
        <v>31</v>
      </c>
      <c r="R509" s="205">
        <v>43900</v>
      </c>
      <c r="S509" s="8" t="s">
        <v>1845</v>
      </c>
      <c r="T509" s="6"/>
      <c r="U509" s="6"/>
      <c r="V509" s="6"/>
      <c r="W509" s="6"/>
      <c r="X509" s="6"/>
      <c r="Y509" s="6"/>
      <c r="Z509" s="6"/>
      <c r="AA509" s="6"/>
    </row>
    <row r="510" s="1" customFormat="1" ht="18" customHeight="1" spans="2:27">
      <c r="B510" s="206" t="s">
        <v>67</v>
      </c>
      <c r="C510" s="207">
        <v>873203512</v>
      </c>
      <c r="D510" s="207" t="s">
        <v>68</v>
      </c>
      <c r="E510" s="207">
        <v>16741725712</v>
      </c>
      <c r="F510" s="207" t="s">
        <v>27</v>
      </c>
      <c r="G510" s="165">
        <v>1000</v>
      </c>
      <c r="H510" s="207">
        <v>19172865290</v>
      </c>
      <c r="I510" s="207" t="s">
        <v>28</v>
      </c>
      <c r="J510" s="212" t="s">
        <v>29</v>
      </c>
      <c r="K510" s="213" t="s">
        <v>30</v>
      </c>
      <c r="L510" s="206" t="s">
        <v>67</v>
      </c>
      <c r="M510" s="169">
        <v>5065.87</v>
      </c>
      <c r="N510" s="169">
        <v>0</v>
      </c>
      <c r="O510" s="187"/>
      <c r="P510" s="187"/>
      <c r="Q510" s="189" t="s">
        <v>31</v>
      </c>
      <c r="R510" s="205">
        <v>43900</v>
      </c>
      <c r="S510" s="8" t="s">
        <v>1845</v>
      </c>
      <c r="T510" s="6"/>
      <c r="U510" s="6"/>
      <c r="V510" s="6"/>
      <c r="W510" s="6"/>
      <c r="X510" s="6"/>
      <c r="Y510" s="6"/>
      <c r="Z510" s="6"/>
      <c r="AA510" s="6"/>
    </row>
    <row r="511" s="1" customFormat="1" ht="18" customHeight="1" spans="2:27">
      <c r="B511" s="206" t="s">
        <v>79</v>
      </c>
      <c r="C511" s="207">
        <v>400510118</v>
      </c>
      <c r="D511" s="207" t="s">
        <v>80</v>
      </c>
      <c r="E511" s="207">
        <v>16741725718</v>
      </c>
      <c r="F511" s="207" t="s">
        <v>27</v>
      </c>
      <c r="G511" s="165">
        <v>1000</v>
      </c>
      <c r="H511" s="207">
        <v>19172865290</v>
      </c>
      <c r="I511" s="207" t="s">
        <v>28</v>
      </c>
      <c r="J511" s="212" t="s">
        <v>29</v>
      </c>
      <c r="K511" s="213" t="s">
        <v>30</v>
      </c>
      <c r="L511" s="206" t="s">
        <v>79</v>
      </c>
      <c r="M511" s="169">
        <v>4966.4</v>
      </c>
      <c r="N511" s="169">
        <v>0</v>
      </c>
      <c r="O511" s="187"/>
      <c r="P511" s="187"/>
      <c r="Q511" s="189" t="s">
        <v>31</v>
      </c>
      <c r="R511" s="205">
        <v>43900</v>
      </c>
      <c r="S511" s="8" t="s">
        <v>1845</v>
      </c>
      <c r="T511" s="6"/>
      <c r="U511" s="6"/>
      <c r="V511" s="6"/>
      <c r="W511" s="6"/>
      <c r="X511" s="6"/>
      <c r="Y511" s="6"/>
      <c r="Z511" s="6"/>
      <c r="AA511" s="6"/>
    </row>
    <row r="512" s="1" customFormat="1" ht="18" customHeight="1" spans="2:27">
      <c r="B512" s="206" t="s">
        <v>45</v>
      </c>
      <c r="C512" s="207">
        <v>298391875</v>
      </c>
      <c r="D512" s="207" t="s">
        <v>46</v>
      </c>
      <c r="E512" s="207">
        <v>16741725664</v>
      </c>
      <c r="F512" s="207" t="s">
        <v>27</v>
      </c>
      <c r="G512" s="165">
        <v>1000</v>
      </c>
      <c r="H512" s="207">
        <v>19172865290</v>
      </c>
      <c r="I512" s="207" t="s">
        <v>28</v>
      </c>
      <c r="J512" s="212" t="s">
        <v>29</v>
      </c>
      <c r="K512" s="213" t="s">
        <v>30</v>
      </c>
      <c r="L512" s="206" t="s">
        <v>45</v>
      </c>
      <c r="M512" s="169">
        <v>5066.45</v>
      </c>
      <c r="N512" s="169">
        <v>0</v>
      </c>
      <c r="O512" s="187"/>
      <c r="P512" s="187"/>
      <c r="Q512" s="189" t="s">
        <v>31</v>
      </c>
      <c r="R512" s="205">
        <v>43900</v>
      </c>
      <c r="S512" s="8" t="s">
        <v>1845</v>
      </c>
      <c r="T512" s="6"/>
      <c r="U512" s="6"/>
      <c r="V512" s="6"/>
      <c r="W512" s="6"/>
      <c r="X512" s="6"/>
      <c r="Y512" s="6"/>
      <c r="Z512" s="6"/>
      <c r="AA512" s="6"/>
    </row>
    <row r="513" s="1" customFormat="1" ht="18" customHeight="1" spans="2:27">
      <c r="B513" s="206" t="s">
        <v>47</v>
      </c>
      <c r="C513" s="207">
        <v>873501608</v>
      </c>
      <c r="D513" s="207" t="s">
        <v>48</v>
      </c>
      <c r="E513" s="207">
        <v>16741725699</v>
      </c>
      <c r="F513" s="207" t="s">
        <v>27</v>
      </c>
      <c r="G513" s="165">
        <v>1000</v>
      </c>
      <c r="H513" s="207">
        <v>19172865290</v>
      </c>
      <c r="I513" s="207" t="s">
        <v>28</v>
      </c>
      <c r="J513" s="212" t="s">
        <v>29</v>
      </c>
      <c r="K513" s="213" t="s">
        <v>30</v>
      </c>
      <c r="L513" s="206" t="s">
        <v>47</v>
      </c>
      <c r="M513" s="169">
        <v>4765.13</v>
      </c>
      <c r="N513" s="169">
        <v>0</v>
      </c>
      <c r="O513" s="187"/>
      <c r="P513" s="187"/>
      <c r="Q513" s="189" t="s">
        <v>31</v>
      </c>
      <c r="R513" s="205">
        <v>43900</v>
      </c>
      <c r="S513" s="8" t="s">
        <v>1845</v>
      </c>
      <c r="T513" s="6"/>
      <c r="U513" s="6"/>
      <c r="V513" s="6"/>
      <c r="W513" s="6"/>
      <c r="X513" s="6"/>
      <c r="Y513" s="6"/>
      <c r="Z513" s="6"/>
      <c r="AA513" s="6"/>
    </row>
    <row r="514" s="1" customFormat="1" ht="18" customHeight="1" spans="2:27">
      <c r="B514" s="206" t="s">
        <v>49</v>
      </c>
      <c r="C514" s="207">
        <v>500975505</v>
      </c>
      <c r="D514" s="207" t="s">
        <v>50</v>
      </c>
      <c r="E514" s="207">
        <v>16741725701</v>
      </c>
      <c r="F514" s="207" t="s">
        <v>27</v>
      </c>
      <c r="G514" s="165">
        <v>1000</v>
      </c>
      <c r="H514" s="207">
        <v>19172865290</v>
      </c>
      <c r="I514" s="207" t="s">
        <v>28</v>
      </c>
      <c r="J514" s="212" t="s">
        <v>29</v>
      </c>
      <c r="K514" s="213" t="s">
        <v>30</v>
      </c>
      <c r="L514" s="206" t="s">
        <v>49</v>
      </c>
      <c r="M514" s="169">
        <v>5067.73</v>
      </c>
      <c r="N514" s="169">
        <v>0</v>
      </c>
      <c r="O514" s="187"/>
      <c r="P514" s="187"/>
      <c r="Q514" s="189" t="s">
        <v>31</v>
      </c>
      <c r="R514" s="205">
        <v>43900</v>
      </c>
      <c r="S514" s="8" t="s">
        <v>1845</v>
      </c>
      <c r="T514" s="6"/>
      <c r="U514" s="6"/>
      <c r="V514" s="6"/>
      <c r="W514" s="6"/>
      <c r="X514" s="6"/>
      <c r="Y514" s="6"/>
      <c r="Z514" s="6"/>
      <c r="AA514" s="6"/>
    </row>
    <row r="515" s="1" customFormat="1" ht="18" customHeight="1" spans="2:27">
      <c r="B515" s="206" t="s">
        <v>59</v>
      </c>
      <c r="C515" s="207">
        <v>425369820</v>
      </c>
      <c r="D515" s="207" t="s">
        <v>60</v>
      </c>
      <c r="E515" s="207">
        <v>16741725708</v>
      </c>
      <c r="F515" s="207" t="s">
        <v>27</v>
      </c>
      <c r="G515" s="165">
        <v>1000</v>
      </c>
      <c r="H515" s="207">
        <v>19172865290</v>
      </c>
      <c r="I515" s="207" t="s">
        <v>28</v>
      </c>
      <c r="J515" s="212" t="s">
        <v>29</v>
      </c>
      <c r="K515" s="213" t="s">
        <v>30</v>
      </c>
      <c r="L515" s="206" t="s">
        <v>59</v>
      </c>
      <c r="M515" s="169">
        <v>5067.26</v>
      </c>
      <c r="N515" s="169">
        <v>0</v>
      </c>
      <c r="O515" s="187"/>
      <c r="P515" s="187"/>
      <c r="Q515" s="189" t="s">
        <v>31</v>
      </c>
      <c r="R515" s="205">
        <v>43900</v>
      </c>
      <c r="S515" s="8" t="s">
        <v>1845</v>
      </c>
      <c r="T515" s="6"/>
      <c r="U515" s="6"/>
      <c r="V515" s="6"/>
      <c r="W515" s="6"/>
      <c r="X515" s="6"/>
      <c r="Y515" s="6"/>
      <c r="Z515" s="6"/>
      <c r="AA515" s="6"/>
    </row>
    <row r="516" s="1" customFormat="1" ht="18" customHeight="1" spans="2:27">
      <c r="B516" s="206" t="s">
        <v>65</v>
      </c>
      <c r="C516" s="207">
        <v>739797100</v>
      </c>
      <c r="D516" s="207" t="s">
        <v>66</v>
      </c>
      <c r="E516" s="207">
        <v>16741725711</v>
      </c>
      <c r="F516" s="207" t="s">
        <v>27</v>
      </c>
      <c r="G516" s="165">
        <v>1000</v>
      </c>
      <c r="H516" s="207">
        <v>19172865290</v>
      </c>
      <c r="I516" s="207" t="s">
        <v>28</v>
      </c>
      <c r="J516" s="212" t="s">
        <v>29</v>
      </c>
      <c r="K516" s="213" t="s">
        <v>30</v>
      </c>
      <c r="L516" s="206" t="s">
        <v>65</v>
      </c>
      <c r="M516" s="169">
        <v>4768.69</v>
      </c>
      <c r="N516" s="169">
        <v>0</v>
      </c>
      <c r="O516" s="187"/>
      <c r="P516" s="187"/>
      <c r="Q516" s="189" t="s">
        <v>31</v>
      </c>
      <c r="R516" s="205">
        <v>43900</v>
      </c>
      <c r="S516" s="8" t="s">
        <v>1845</v>
      </c>
      <c r="T516" s="6"/>
      <c r="U516" s="6"/>
      <c r="V516" s="6"/>
      <c r="W516" s="6"/>
      <c r="X516" s="6"/>
      <c r="Y516" s="6"/>
      <c r="Z516" s="6"/>
      <c r="AA516" s="6"/>
    </row>
    <row r="517" s="1" customFormat="1" ht="18" customHeight="1" spans="2:27">
      <c r="B517" s="206" t="s">
        <v>69</v>
      </c>
      <c r="C517" s="207">
        <v>936895374</v>
      </c>
      <c r="D517" s="207" t="s">
        <v>70</v>
      </c>
      <c r="E517" s="207">
        <v>16741725713</v>
      </c>
      <c r="F517" s="207" t="s">
        <v>27</v>
      </c>
      <c r="G517" s="165">
        <v>1000</v>
      </c>
      <c r="H517" s="207">
        <v>19172865290</v>
      </c>
      <c r="I517" s="207" t="s">
        <v>28</v>
      </c>
      <c r="J517" s="212" t="s">
        <v>29</v>
      </c>
      <c r="K517" s="213" t="s">
        <v>30</v>
      </c>
      <c r="L517" s="206" t="s">
        <v>69</v>
      </c>
      <c r="M517" s="169">
        <v>4967.11</v>
      </c>
      <c r="N517" s="169">
        <v>0</v>
      </c>
      <c r="O517" s="187"/>
      <c r="P517" s="187"/>
      <c r="Q517" s="189" t="s">
        <v>31</v>
      </c>
      <c r="R517" s="205">
        <v>43900</v>
      </c>
      <c r="S517" s="8" t="s">
        <v>1845</v>
      </c>
      <c r="T517" s="6"/>
      <c r="U517" s="6"/>
      <c r="V517" s="6"/>
      <c r="W517" s="6"/>
      <c r="X517" s="6"/>
      <c r="Y517" s="6"/>
      <c r="Z517" s="6"/>
      <c r="AA517" s="6"/>
    </row>
    <row r="518" s="1" customFormat="1" ht="18" customHeight="1" spans="2:27">
      <c r="B518" s="206" t="s">
        <v>71</v>
      </c>
      <c r="C518" s="207">
        <v>363536259</v>
      </c>
      <c r="D518" s="207" t="s">
        <v>72</v>
      </c>
      <c r="E518" s="207">
        <v>16741725714</v>
      </c>
      <c r="F518" s="207" t="s">
        <v>27</v>
      </c>
      <c r="G518" s="165">
        <v>1000</v>
      </c>
      <c r="H518" s="207">
        <v>19172865290</v>
      </c>
      <c r="I518" s="207" t="s">
        <v>28</v>
      </c>
      <c r="J518" s="212" t="s">
        <v>29</v>
      </c>
      <c r="K518" s="213" t="s">
        <v>30</v>
      </c>
      <c r="L518" s="206" t="s">
        <v>71</v>
      </c>
      <c r="M518" s="169">
        <v>4864.52</v>
      </c>
      <c r="N518" s="169">
        <v>0</v>
      </c>
      <c r="O518" s="187"/>
      <c r="P518" s="187"/>
      <c r="Q518" s="189" t="s">
        <v>31</v>
      </c>
      <c r="R518" s="205">
        <v>43900</v>
      </c>
      <c r="S518" s="8" t="s">
        <v>1845</v>
      </c>
      <c r="T518" s="6"/>
      <c r="U518" s="6"/>
      <c r="V518" s="6"/>
      <c r="W518" s="6"/>
      <c r="X518" s="6"/>
      <c r="Y518" s="6"/>
      <c r="Z518" s="6"/>
      <c r="AA518" s="6"/>
    </row>
    <row r="519" s="1" customFormat="1" ht="18" customHeight="1" spans="2:27">
      <c r="B519" s="206" t="s">
        <v>73</v>
      </c>
      <c r="C519" s="207">
        <v>365504164</v>
      </c>
      <c r="D519" s="207" t="s">
        <v>74</v>
      </c>
      <c r="E519" s="207">
        <v>16741725715</v>
      </c>
      <c r="F519" s="207" t="s">
        <v>27</v>
      </c>
      <c r="G519" s="165">
        <v>1000</v>
      </c>
      <c r="H519" s="207">
        <v>19172865290</v>
      </c>
      <c r="I519" s="207" t="s">
        <v>28</v>
      </c>
      <c r="J519" s="212" t="s">
        <v>29</v>
      </c>
      <c r="K519" s="213" t="s">
        <v>30</v>
      </c>
      <c r="L519" s="206" t="s">
        <v>73</v>
      </c>
      <c r="M519" s="169">
        <v>4766.5</v>
      </c>
      <c r="N519" s="169">
        <v>0</v>
      </c>
      <c r="O519" s="187"/>
      <c r="P519" s="187"/>
      <c r="Q519" s="189" t="s">
        <v>31</v>
      </c>
      <c r="R519" s="205">
        <v>43900</v>
      </c>
      <c r="S519" s="8" t="s">
        <v>1845</v>
      </c>
      <c r="T519" s="6"/>
      <c r="U519" s="6"/>
      <c r="V519" s="6"/>
      <c r="W519" s="6"/>
      <c r="X519" s="6"/>
      <c r="Y519" s="6"/>
      <c r="Z519" s="6"/>
      <c r="AA519" s="6"/>
    </row>
    <row r="520" s="1" customFormat="1" ht="18" customHeight="1" spans="2:27">
      <c r="B520" s="206" t="s">
        <v>75</v>
      </c>
      <c r="C520" s="207">
        <v>475298636</v>
      </c>
      <c r="D520" s="207" t="s">
        <v>76</v>
      </c>
      <c r="E520" s="207">
        <v>16741725716</v>
      </c>
      <c r="F520" s="207" t="s">
        <v>27</v>
      </c>
      <c r="G520" s="165">
        <v>1000</v>
      </c>
      <c r="H520" s="207">
        <v>19172865290</v>
      </c>
      <c r="I520" s="207" t="s">
        <v>28</v>
      </c>
      <c r="J520" s="212" t="s">
        <v>29</v>
      </c>
      <c r="K520" s="213" t="s">
        <v>30</v>
      </c>
      <c r="L520" s="206" t="s">
        <v>75</v>
      </c>
      <c r="M520" s="169">
        <v>4669.5</v>
      </c>
      <c r="N520" s="169">
        <v>0</v>
      </c>
      <c r="O520" s="187"/>
      <c r="P520" s="187"/>
      <c r="Q520" s="189" t="s">
        <v>31</v>
      </c>
      <c r="R520" s="205">
        <v>43900</v>
      </c>
      <c r="S520" s="8" t="s">
        <v>1845</v>
      </c>
      <c r="T520" s="6"/>
      <c r="U520" s="6"/>
      <c r="V520" s="6"/>
      <c r="W520" s="6"/>
      <c r="X520" s="6"/>
      <c r="Y520" s="6"/>
      <c r="Z520" s="6"/>
      <c r="AA520" s="6"/>
    </row>
    <row r="521" s="1" customFormat="1" ht="18" customHeight="1" spans="2:27">
      <c r="B521" s="206" t="s">
        <v>81</v>
      </c>
      <c r="C521" s="207">
        <v>266766977</v>
      </c>
      <c r="D521" s="207" t="s">
        <v>82</v>
      </c>
      <c r="E521" s="207">
        <v>16741725719</v>
      </c>
      <c r="F521" s="207" t="s">
        <v>27</v>
      </c>
      <c r="G521" s="165">
        <v>1000</v>
      </c>
      <c r="H521" s="207">
        <v>19172865290</v>
      </c>
      <c r="I521" s="207" t="s">
        <v>28</v>
      </c>
      <c r="J521" s="212" t="s">
        <v>29</v>
      </c>
      <c r="K521" s="213" t="s">
        <v>30</v>
      </c>
      <c r="L521" s="206" t="s">
        <v>81</v>
      </c>
      <c r="M521" s="169">
        <v>4867.48</v>
      </c>
      <c r="N521" s="169">
        <v>0</v>
      </c>
      <c r="O521" s="187"/>
      <c r="P521" s="187"/>
      <c r="Q521" s="189" t="s">
        <v>31</v>
      </c>
      <c r="R521" s="205">
        <v>43900</v>
      </c>
      <c r="S521" s="8" t="s">
        <v>1845</v>
      </c>
      <c r="T521" s="6"/>
      <c r="U521" s="6"/>
      <c r="V521" s="6"/>
      <c r="W521" s="6"/>
      <c r="X521" s="6"/>
      <c r="Y521" s="6"/>
      <c r="Z521" s="6"/>
      <c r="AA521" s="6"/>
    </row>
    <row r="522" s="1" customFormat="1" ht="18" customHeight="1" spans="2:27">
      <c r="B522" s="206" t="s">
        <v>87</v>
      </c>
      <c r="C522" s="207">
        <v>725057097</v>
      </c>
      <c r="D522" s="207" t="s">
        <v>88</v>
      </c>
      <c r="E522" s="207">
        <v>16741725728</v>
      </c>
      <c r="F522" s="207" t="s">
        <v>27</v>
      </c>
      <c r="G522" s="165">
        <v>1000</v>
      </c>
      <c r="H522" s="207">
        <v>19172865290</v>
      </c>
      <c r="I522" s="207" t="s">
        <v>28</v>
      </c>
      <c r="J522" s="212" t="s">
        <v>29</v>
      </c>
      <c r="K522" s="213" t="s">
        <v>30</v>
      </c>
      <c r="L522" s="206" t="s">
        <v>87</v>
      </c>
      <c r="M522" s="169">
        <v>5066.73</v>
      </c>
      <c r="N522" s="169">
        <v>0</v>
      </c>
      <c r="O522" s="187"/>
      <c r="P522" s="187"/>
      <c r="Q522" s="189" t="s">
        <v>31</v>
      </c>
      <c r="R522" s="205">
        <v>43900</v>
      </c>
      <c r="S522" s="8" t="s">
        <v>1845</v>
      </c>
      <c r="T522" s="6"/>
      <c r="U522" s="6"/>
      <c r="V522" s="6"/>
      <c r="W522" s="6"/>
      <c r="X522" s="6"/>
      <c r="Y522" s="6"/>
      <c r="Z522" s="6"/>
      <c r="AA522" s="6"/>
    </row>
    <row r="523" s="1" customFormat="1" ht="18" customHeight="1" spans="2:27">
      <c r="B523" s="206" t="s">
        <v>89</v>
      </c>
      <c r="C523" s="207">
        <v>369251682</v>
      </c>
      <c r="D523" s="207" t="s">
        <v>90</v>
      </c>
      <c r="E523" s="207">
        <v>16741725729</v>
      </c>
      <c r="F523" s="207" t="s">
        <v>27</v>
      </c>
      <c r="G523" s="165">
        <v>1000</v>
      </c>
      <c r="H523" s="207">
        <v>19172865290</v>
      </c>
      <c r="I523" s="207" t="s">
        <v>28</v>
      </c>
      <c r="J523" s="212" t="s">
        <v>29</v>
      </c>
      <c r="K523" s="213" t="s">
        <v>30</v>
      </c>
      <c r="L523" s="206" t="s">
        <v>89</v>
      </c>
      <c r="M523" s="169">
        <v>5065.96</v>
      </c>
      <c r="N523" s="169">
        <v>0</v>
      </c>
      <c r="O523" s="187"/>
      <c r="P523" s="187"/>
      <c r="Q523" s="189" t="s">
        <v>31</v>
      </c>
      <c r="R523" s="205">
        <v>43900</v>
      </c>
      <c r="S523" s="8" t="s">
        <v>1845</v>
      </c>
      <c r="T523" s="6"/>
      <c r="U523" s="6"/>
      <c r="V523" s="6"/>
      <c r="W523" s="6"/>
      <c r="X523" s="6"/>
      <c r="Y523" s="6"/>
      <c r="Z523" s="6"/>
      <c r="AA523" s="6"/>
    </row>
    <row r="524" ht="18" customHeight="1" spans="13:28">
      <c r="M524" s="6"/>
      <c r="N524" s="6"/>
      <c r="O524" s="6"/>
      <c r="P524" s="6"/>
      <c r="X524" s="4"/>
      <c r="Z524" s="6"/>
      <c r="AA524" s="6"/>
      <c r="AB524" s="6"/>
    </row>
    <row r="525" ht="18" customHeight="1" spans="7:28">
      <c r="G525" s="23">
        <f>SUM(G372:G524)</f>
        <v>152000</v>
      </c>
      <c r="M525" s="47">
        <f>SUM(M372:M524)</f>
        <v>653428.83</v>
      </c>
      <c r="N525" s="4">
        <f>SUM(N372:N524)</f>
        <v>0</v>
      </c>
      <c r="V525" s="6"/>
      <c r="W525" s="6"/>
      <c r="X525" s="6"/>
      <c r="Y525" s="6"/>
      <c r="Z525" s="6"/>
      <c r="AA525" s="6"/>
      <c r="AB525" s="6"/>
    </row>
    <row r="526" ht="18" customHeight="1" spans="13:28">
      <c r="M526" s="47">
        <f>M525+N525</f>
        <v>653428.83</v>
      </c>
      <c r="V526" s="6"/>
      <c r="W526" s="6"/>
      <c r="X526" s="6"/>
      <c r="Y526" s="6"/>
      <c r="Z526" s="6"/>
      <c r="AA526" s="6"/>
      <c r="AB526" s="1"/>
    </row>
    <row r="527" ht="18" customHeight="1" spans="13:28">
      <c r="M527" s="47"/>
      <c r="V527" s="1"/>
      <c r="W527" s="1"/>
      <c r="X527" s="1"/>
      <c r="Y527" s="1"/>
      <c r="Z527" s="1"/>
      <c r="AA527" s="1"/>
      <c r="AB527" s="6"/>
    </row>
    <row r="528" ht="18" customHeight="1" spans="13:28">
      <c r="M528" s="47"/>
      <c r="V528" s="6"/>
      <c r="W528" s="6"/>
      <c r="X528" s="6"/>
      <c r="Y528" s="6"/>
      <c r="Z528" s="6"/>
      <c r="AA528" s="6"/>
      <c r="AB528" s="6"/>
    </row>
    <row r="529" ht="18" customHeight="1" spans="13:28">
      <c r="M529" s="47"/>
      <c r="V529" s="6"/>
      <c r="W529" s="6"/>
      <c r="X529" s="6"/>
      <c r="Y529" s="6"/>
      <c r="Z529" s="6"/>
      <c r="AA529" s="6"/>
      <c r="AB529" s="6"/>
    </row>
    <row r="530" ht="18" customHeight="1" spans="13:28">
      <c r="M530" s="47"/>
      <c r="V530" s="6"/>
      <c r="W530" s="6"/>
      <c r="X530" s="6"/>
      <c r="Y530" s="6"/>
      <c r="Z530" s="6"/>
      <c r="AA530" s="6"/>
      <c r="AB530" s="6"/>
    </row>
    <row r="531" ht="18" customHeight="1" spans="13:28">
      <c r="M531" s="47"/>
      <c r="V531" s="6"/>
      <c r="W531" s="6"/>
      <c r="X531" s="6"/>
      <c r="Y531" s="6"/>
      <c r="Z531" s="6"/>
      <c r="AA531" s="6"/>
      <c r="AB531" s="6"/>
    </row>
    <row r="532" ht="18" customHeight="1" spans="13:28">
      <c r="M532" s="47"/>
      <c r="V532" s="6"/>
      <c r="W532" s="6"/>
      <c r="X532" s="6"/>
      <c r="Y532" s="6"/>
      <c r="Z532" s="6"/>
      <c r="AA532" s="6"/>
      <c r="AB532" s="6"/>
    </row>
    <row r="533" ht="18" customHeight="1" spans="13:28">
      <c r="M533" s="47"/>
      <c r="V533" s="6"/>
      <c r="W533" s="6"/>
      <c r="X533" s="6"/>
      <c r="Y533" s="6"/>
      <c r="Z533" s="6"/>
      <c r="AA533" s="6"/>
      <c r="AB533" s="6"/>
    </row>
    <row r="534" ht="18" customHeight="1" spans="13:28">
      <c r="M534" s="47"/>
      <c r="V534" s="6"/>
      <c r="W534" s="6"/>
      <c r="X534" s="6"/>
      <c r="Y534" s="6"/>
      <c r="Z534" s="6"/>
      <c r="AA534" s="6"/>
      <c r="AB534" s="6"/>
    </row>
    <row r="535" ht="18" customHeight="1" spans="22:28">
      <c r="V535" s="6"/>
      <c r="W535" s="6"/>
      <c r="X535" s="6"/>
      <c r="Y535" s="6"/>
      <c r="Z535" s="6"/>
      <c r="AA535" s="6"/>
      <c r="AB535" s="6"/>
    </row>
    <row r="536" ht="18" customHeight="1" spans="9:28">
      <c r="I536" s="6">
        <v>1</v>
      </c>
      <c r="J536" s="6">
        <v>1</v>
      </c>
      <c r="K536" s="7">
        <v>1</v>
      </c>
      <c r="L536" s="8">
        <v>1</v>
      </c>
      <c r="M536" s="112" t="s">
        <v>658</v>
      </c>
      <c r="N536" s="112" t="s">
        <v>977</v>
      </c>
      <c r="O536" s="112" t="s">
        <v>660</v>
      </c>
      <c r="P536" s="112" t="s">
        <v>661</v>
      </c>
      <c r="Q536" s="47" t="s">
        <v>23</v>
      </c>
      <c r="R536" s="178" t="s">
        <v>24</v>
      </c>
      <c r="S536" s="4" t="s">
        <v>1688</v>
      </c>
      <c r="V536" s="6"/>
      <c r="W536" s="6"/>
      <c r="X536" s="6"/>
      <c r="Y536" s="6"/>
      <c r="Z536" s="6"/>
      <c r="AA536" s="6"/>
      <c r="AB536" s="6"/>
    </row>
    <row r="537" ht="18" customHeight="1" spans="2:28">
      <c r="B537" s="216" t="s">
        <v>978</v>
      </c>
      <c r="C537" s="217">
        <v>837512951</v>
      </c>
      <c r="D537" s="217" t="s">
        <v>979</v>
      </c>
      <c r="E537" s="217">
        <v>16741725496</v>
      </c>
      <c r="F537" s="217" t="s">
        <v>27</v>
      </c>
      <c r="G537" s="217">
        <v>1000</v>
      </c>
      <c r="H537" s="217">
        <v>13545472582</v>
      </c>
      <c r="I537" s="217" t="s">
        <v>370</v>
      </c>
      <c r="J537" s="227" t="s">
        <v>285</v>
      </c>
      <c r="K537" s="219" t="s">
        <v>371</v>
      </c>
      <c r="L537" s="216" t="s">
        <v>978</v>
      </c>
      <c r="M537" s="228">
        <v>0</v>
      </c>
      <c r="N537" s="94"/>
      <c r="O537" s="229"/>
      <c r="P537" s="94"/>
      <c r="Q537" s="234" t="s">
        <v>31</v>
      </c>
      <c r="R537" s="249">
        <v>43902</v>
      </c>
      <c r="S537" s="8" t="s">
        <v>980</v>
      </c>
      <c r="T537" s="6"/>
      <c r="U537" s="6"/>
      <c r="V537" s="6"/>
      <c r="W537" s="6"/>
      <c r="X537" s="6"/>
      <c r="Y537" s="6"/>
      <c r="Z537" s="6"/>
      <c r="AA537" s="6"/>
      <c r="AB537" s="6"/>
    </row>
    <row r="538" s="1" customFormat="1" ht="19.9" customHeight="1" spans="2:28">
      <c r="B538" s="216" t="s">
        <v>981</v>
      </c>
      <c r="C538" s="217">
        <v>929582944</v>
      </c>
      <c r="D538" s="217" t="s">
        <v>982</v>
      </c>
      <c r="E538" s="217">
        <v>16741725503</v>
      </c>
      <c r="F538" s="217" t="s">
        <v>27</v>
      </c>
      <c r="G538" s="217">
        <v>1000</v>
      </c>
      <c r="H538" s="217">
        <v>13545472582</v>
      </c>
      <c r="I538" s="217" t="s">
        <v>370</v>
      </c>
      <c r="J538" s="227" t="s">
        <v>285</v>
      </c>
      <c r="K538" s="219" t="s">
        <v>371</v>
      </c>
      <c r="L538" s="216" t="s">
        <v>981</v>
      </c>
      <c r="M538" s="228">
        <v>0</v>
      </c>
      <c r="N538" s="94"/>
      <c r="O538" s="229"/>
      <c r="P538" s="94"/>
      <c r="Q538" s="234" t="s">
        <v>31</v>
      </c>
      <c r="R538" s="249">
        <v>43902</v>
      </c>
      <c r="S538" s="8" t="s">
        <v>980</v>
      </c>
      <c r="T538" s="6"/>
      <c r="U538" s="6"/>
      <c r="V538" s="6"/>
      <c r="W538" s="6"/>
      <c r="X538" s="6"/>
      <c r="Y538" s="6"/>
      <c r="Z538" s="6"/>
      <c r="AA538" s="6"/>
      <c r="AB538" s="6"/>
    </row>
    <row r="539" ht="18" customHeight="1" spans="2:28">
      <c r="B539" s="218" t="s">
        <v>983</v>
      </c>
      <c r="C539" s="219">
        <v>396656416</v>
      </c>
      <c r="D539" s="219" t="s">
        <v>984</v>
      </c>
      <c r="E539" s="217">
        <v>17102786712</v>
      </c>
      <c r="F539" s="217" t="s">
        <v>27</v>
      </c>
      <c r="G539" s="217">
        <v>1000</v>
      </c>
      <c r="H539" s="217">
        <v>13545435217</v>
      </c>
      <c r="I539" s="217" t="s">
        <v>284</v>
      </c>
      <c r="J539" s="227" t="s">
        <v>285</v>
      </c>
      <c r="K539" s="219" t="s">
        <v>286</v>
      </c>
      <c r="L539" s="218" t="s">
        <v>983</v>
      </c>
      <c r="M539" s="228">
        <v>0</v>
      </c>
      <c r="N539" s="94"/>
      <c r="O539" s="229"/>
      <c r="P539" s="230"/>
      <c r="Q539" s="234" t="s">
        <v>31</v>
      </c>
      <c r="R539" s="249">
        <v>43901</v>
      </c>
      <c r="S539" s="87" t="s">
        <v>985</v>
      </c>
      <c r="T539" s="1"/>
      <c r="U539" s="1"/>
      <c r="V539" s="6"/>
      <c r="W539" s="6"/>
      <c r="X539" s="6"/>
      <c r="Y539" s="6"/>
      <c r="Z539" s="6"/>
      <c r="AA539" s="6"/>
      <c r="AB539" s="6"/>
    </row>
    <row r="540" ht="18" customHeight="1" spans="2:28">
      <c r="B540" s="218" t="s">
        <v>986</v>
      </c>
      <c r="C540" s="217">
        <v>567498651</v>
      </c>
      <c r="D540" s="217" t="s">
        <v>987</v>
      </c>
      <c r="E540" s="217">
        <v>18645604937</v>
      </c>
      <c r="F540" s="217" t="s">
        <v>664</v>
      </c>
      <c r="G540" s="217">
        <v>1000</v>
      </c>
      <c r="H540" s="217">
        <v>17665435181</v>
      </c>
      <c r="I540" s="217" t="s">
        <v>988</v>
      </c>
      <c r="J540" s="231" t="s">
        <v>103</v>
      </c>
      <c r="K540" s="219" t="s">
        <v>989</v>
      </c>
      <c r="L540" s="218" t="s">
        <v>986</v>
      </c>
      <c r="M540" s="94">
        <v>0</v>
      </c>
      <c r="N540" s="94"/>
      <c r="O540" s="94"/>
      <c r="P540" s="94"/>
      <c r="Q540" s="94" t="s">
        <v>31</v>
      </c>
      <c r="R540" s="249">
        <v>43910</v>
      </c>
      <c r="S540" s="87" t="s">
        <v>985</v>
      </c>
      <c r="T540" s="6"/>
      <c r="U540" s="6"/>
      <c r="V540" s="6"/>
      <c r="W540" s="6"/>
      <c r="X540" s="6"/>
      <c r="Y540" s="6"/>
      <c r="Z540" s="6"/>
      <c r="AA540" s="6"/>
      <c r="AB540" s="6"/>
    </row>
    <row r="541" ht="18" customHeight="1" spans="2:28">
      <c r="B541" s="218" t="s">
        <v>990</v>
      </c>
      <c r="C541" s="217">
        <v>365216773</v>
      </c>
      <c r="D541" s="217" t="s">
        <v>991</v>
      </c>
      <c r="E541" s="217">
        <v>17136866654</v>
      </c>
      <c r="F541" s="217" t="s">
        <v>107</v>
      </c>
      <c r="G541" s="217">
        <v>1000</v>
      </c>
      <c r="H541" s="217">
        <v>17665435181</v>
      </c>
      <c r="I541" s="217" t="s">
        <v>988</v>
      </c>
      <c r="J541" s="232" t="s">
        <v>109</v>
      </c>
      <c r="K541" s="219" t="s">
        <v>989</v>
      </c>
      <c r="L541" s="218" t="s">
        <v>990</v>
      </c>
      <c r="M541" s="94">
        <v>0</v>
      </c>
      <c r="N541" s="94"/>
      <c r="O541" s="94"/>
      <c r="P541" s="94"/>
      <c r="Q541" s="94" t="s">
        <v>31</v>
      </c>
      <c r="R541" s="249">
        <v>43910</v>
      </c>
      <c r="S541" s="87" t="s">
        <v>985</v>
      </c>
      <c r="T541" s="6"/>
      <c r="U541" s="6"/>
      <c r="V541" s="6"/>
      <c r="W541" s="6"/>
      <c r="X541" s="6"/>
      <c r="Y541" s="6"/>
      <c r="Z541" s="6"/>
      <c r="AA541" s="6"/>
      <c r="AB541" s="6"/>
    </row>
    <row r="542" ht="18" customHeight="1" spans="2:28">
      <c r="B542" s="218" t="s">
        <v>992</v>
      </c>
      <c r="C542" s="217">
        <v>887955512</v>
      </c>
      <c r="D542" s="217" t="s">
        <v>993</v>
      </c>
      <c r="E542" s="217">
        <v>17136866773</v>
      </c>
      <c r="F542" s="217" t="s">
        <v>107</v>
      </c>
      <c r="G542" s="217">
        <v>1000</v>
      </c>
      <c r="H542" s="217">
        <v>17665435181</v>
      </c>
      <c r="I542" s="217" t="s">
        <v>988</v>
      </c>
      <c r="J542" s="232" t="s">
        <v>109</v>
      </c>
      <c r="K542" s="219" t="s">
        <v>989</v>
      </c>
      <c r="L542" s="218" t="s">
        <v>992</v>
      </c>
      <c r="M542" s="94">
        <v>0.13</v>
      </c>
      <c r="N542" s="94"/>
      <c r="O542" s="94"/>
      <c r="P542" s="94"/>
      <c r="Q542" s="94" t="s">
        <v>31</v>
      </c>
      <c r="R542" s="249">
        <v>43910</v>
      </c>
      <c r="S542" s="87" t="s">
        <v>985</v>
      </c>
      <c r="T542" s="6"/>
      <c r="U542" s="6"/>
      <c r="V542" s="6"/>
      <c r="W542" s="6"/>
      <c r="X542" s="6"/>
      <c r="Y542" s="6"/>
      <c r="Z542" s="6"/>
      <c r="AA542" s="6"/>
      <c r="AB542" s="6"/>
    </row>
    <row r="543" ht="18" customHeight="1" spans="2:28">
      <c r="B543" s="220" t="s">
        <v>994</v>
      </c>
      <c r="C543" s="217">
        <v>130276725</v>
      </c>
      <c r="D543" s="217" t="s">
        <v>995</v>
      </c>
      <c r="E543" s="217">
        <v>16741725504</v>
      </c>
      <c r="F543" s="217" t="s">
        <v>27</v>
      </c>
      <c r="G543" s="221">
        <v>1000</v>
      </c>
      <c r="H543" s="221">
        <v>13545472582</v>
      </c>
      <c r="I543" s="217" t="s">
        <v>370</v>
      </c>
      <c r="J543" s="233" t="s">
        <v>285</v>
      </c>
      <c r="K543" s="234" t="s">
        <v>371</v>
      </c>
      <c r="L543" s="220" t="s">
        <v>994</v>
      </c>
      <c r="M543" s="235">
        <v>0</v>
      </c>
      <c r="N543" s="235"/>
      <c r="O543" s="235"/>
      <c r="P543" s="235"/>
      <c r="Q543" s="234" t="s">
        <v>31</v>
      </c>
      <c r="R543" s="249">
        <v>43902</v>
      </c>
      <c r="S543" s="8" t="s">
        <v>996</v>
      </c>
      <c r="T543" s="6"/>
      <c r="U543" s="6"/>
      <c r="V543" s="6"/>
      <c r="W543" s="6"/>
      <c r="X543" s="6"/>
      <c r="Y543" s="6"/>
      <c r="Z543" s="6"/>
      <c r="AA543" s="6"/>
      <c r="AB543" s="6"/>
    </row>
    <row r="544" ht="18" customHeight="1" spans="2:28">
      <c r="B544" s="220" t="s">
        <v>997</v>
      </c>
      <c r="C544" s="217">
        <v>390732860</v>
      </c>
      <c r="D544" s="217" t="s">
        <v>998</v>
      </c>
      <c r="E544" s="217">
        <v>16741725463</v>
      </c>
      <c r="F544" s="217" t="s">
        <v>27</v>
      </c>
      <c r="G544" s="221">
        <v>1000</v>
      </c>
      <c r="H544" s="221">
        <v>13545472582</v>
      </c>
      <c r="I544" s="217" t="s">
        <v>370</v>
      </c>
      <c r="J544" s="233" t="s">
        <v>285</v>
      </c>
      <c r="K544" s="234" t="s">
        <v>371</v>
      </c>
      <c r="L544" s="220" t="s">
        <v>997</v>
      </c>
      <c r="M544" s="235">
        <v>0.49</v>
      </c>
      <c r="N544" s="235"/>
      <c r="O544" s="235"/>
      <c r="P544" s="235"/>
      <c r="Q544" s="234" t="s">
        <v>31</v>
      </c>
      <c r="R544" s="249">
        <v>43902</v>
      </c>
      <c r="S544" s="8" t="s">
        <v>999</v>
      </c>
      <c r="T544" s="6"/>
      <c r="U544" s="6"/>
      <c r="V544" s="6"/>
      <c r="W544" s="6"/>
      <c r="X544" s="6"/>
      <c r="Y544" s="6"/>
      <c r="Z544" s="6"/>
      <c r="AA544" s="6"/>
      <c r="AB544" s="6"/>
    </row>
    <row r="545" ht="18" customHeight="1" spans="2:28">
      <c r="B545" s="220" t="s">
        <v>1000</v>
      </c>
      <c r="C545" s="217">
        <v>110991842</v>
      </c>
      <c r="D545" s="217" t="s">
        <v>1001</v>
      </c>
      <c r="E545" s="217">
        <v>16741725466</v>
      </c>
      <c r="F545" s="217" t="s">
        <v>27</v>
      </c>
      <c r="G545" s="221">
        <v>1000</v>
      </c>
      <c r="H545" s="221">
        <v>13545472582</v>
      </c>
      <c r="I545" s="217" t="s">
        <v>370</v>
      </c>
      <c r="J545" s="233" t="s">
        <v>285</v>
      </c>
      <c r="K545" s="234" t="s">
        <v>371</v>
      </c>
      <c r="L545" s="220" t="s">
        <v>1000</v>
      </c>
      <c r="M545" s="235">
        <v>0</v>
      </c>
      <c r="N545" s="235"/>
      <c r="O545" s="235"/>
      <c r="P545" s="235"/>
      <c r="Q545" s="234" t="s">
        <v>31</v>
      </c>
      <c r="R545" s="249">
        <v>43902</v>
      </c>
      <c r="S545" s="8" t="s">
        <v>1002</v>
      </c>
      <c r="T545" s="6"/>
      <c r="U545" s="6"/>
      <c r="V545" s="6"/>
      <c r="W545" s="6"/>
      <c r="X545" s="6"/>
      <c r="Y545" s="6"/>
      <c r="Z545" s="6"/>
      <c r="AA545" s="6"/>
      <c r="AB545" s="6"/>
    </row>
    <row r="546" ht="18" customHeight="1" spans="2:28">
      <c r="B546" s="220" t="s">
        <v>1003</v>
      </c>
      <c r="C546" s="217">
        <v>208487261</v>
      </c>
      <c r="D546" s="217" t="s">
        <v>1004</v>
      </c>
      <c r="E546" s="217">
        <v>16741725505</v>
      </c>
      <c r="F546" s="217" t="s">
        <v>27</v>
      </c>
      <c r="G546" s="221">
        <v>1000</v>
      </c>
      <c r="H546" s="221">
        <v>13545472582</v>
      </c>
      <c r="I546" s="217" t="s">
        <v>370</v>
      </c>
      <c r="J546" s="233" t="s">
        <v>285</v>
      </c>
      <c r="K546" s="234" t="s">
        <v>371</v>
      </c>
      <c r="L546" s="220" t="s">
        <v>1003</v>
      </c>
      <c r="M546" s="235">
        <v>0</v>
      </c>
      <c r="N546" s="235"/>
      <c r="O546" s="235"/>
      <c r="P546" s="235"/>
      <c r="Q546" s="234" t="s">
        <v>31</v>
      </c>
      <c r="R546" s="249">
        <v>43902</v>
      </c>
      <c r="S546" s="8" t="s">
        <v>1005</v>
      </c>
      <c r="T546" s="6"/>
      <c r="U546" s="6"/>
      <c r="V546" s="1"/>
      <c r="W546" s="6"/>
      <c r="X546" s="6"/>
      <c r="Y546" s="6"/>
      <c r="Z546" s="6"/>
      <c r="AA546" s="6"/>
      <c r="AB546" s="6"/>
    </row>
    <row r="547" ht="18" customHeight="1" spans="2:28">
      <c r="B547" s="216" t="s">
        <v>1006</v>
      </c>
      <c r="C547" s="217">
        <v>190348641</v>
      </c>
      <c r="D547" s="217" t="s">
        <v>1007</v>
      </c>
      <c r="E547" s="217">
        <v>16741725468</v>
      </c>
      <c r="F547" s="217" t="s">
        <v>27</v>
      </c>
      <c r="G547" s="217">
        <v>1000</v>
      </c>
      <c r="H547" s="217">
        <v>13545472582</v>
      </c>
      <c r="I547" s="217" t="s">
        <v>370</v>
      </c>
      <c r="J547" s="227" t="s">
        <v>285</v>
      </c>
      <c r="K547" s="234" t="s">
        <v>371</v>
      </c>
      <c r="L547" s="216" t="s">
        <v>1006</v>
      </c>
      <c r="M547" s="235">
        <v>0</v>
      </c>
      <c r="N547" s="235"/>
      <c r="O547" s="235"/>
      <c r="P547" s="235"/>
      <c r="Q547" s="234" t="s">
        <v>31</v>
      </c>
      <c r="R547" s="249">
        <v>43902</v>
      </c>
      <c r="S547" s="8" t="s">
        <v>1008</v>
      </c>
      <c r="T547" s="6"/>
      <c r="U547" s="6"/>
      <c r="V547" s="1"/>
      <c r="W547" s="6"/>
      <c r="X547" s="6"/>
      <c r="Y547" s="6"/>
      <c r="Z547" s="6"/>
      <c r="AA547" s="6"/>
      <c r="AB547" s="6"/>
    </row>
    <row r="548" ht="18" customHeight="1" spans="2:28">
      <c r="B548" s="222" t="s">
        <v>1009</v>
      </c>
      <c r="C548" s="217">
        <v>798295988</v>
      </c>
      <c r="D548" s="217" t="s">
        <v>1010</v>
      </c>
      <c r="E548" s="217">
        <v>16572204407</v>
      </c>
      <c r="F548" s="217" t="s">
        <v>27</v>
      </c>
      <c r="G548" s="221">
        <v>1000</v>
      </c>
      <c r="H548" s="221">
        <v>17720254512</v>
      </c>
      <c r="I548" s="217" t="s">
        <v>253</v>
      </c>
      <c r="J548" s="236" t="s">
        <v>103</v>
      </c>
      <c r="K548" s="234" t="s">
        <v>254</v>
      </c>
      <c r="L548" s="222" t="s">
        <v>1009</v>
      </c>
      <c r="M548" s="235">
        <v>0</v>
      </c>
      <c r="N548" s="235"/>
      <c r="O548" s="235"/>
      <c r="P548" s="235"/>
      <c r="Q548" s="234" t="s">
        <v>31</v>
      </c>
      <c r="R548" s="249">
        <v>43902</v>
      </c>
      <c r="S548" s="8" t="s">
        <v>1011</v>
      </c>
      <c r="T548" s="6"/>
      <c r="U548" s="6"/>
      <c r="V548" s="6"/>
      <c r="W548" s="6"/>
      <c r="X548" s="6"/>
      <c r="Y548" s="6"/>
      <c r="Z548" s="6"/>
      <c r="AA548" s="6"/>
      <c r="AB548" s="6"/>
    </row>
    <row r="549" ht="18" customHeight="1" spans="2:28">
      <c r="B549" s="222" t="s">
        <v>1012</v>
      </c>
      <c r="C549" s="217">
        <v>678489800</v>
      </c>
      <c r="D549" s="217" t="s">
        <v>1013</v>
      </c>
      <c r="E549" s="217">
        <v>17192714356</v>
      </c>
      <c r="F549" s="217" t="s">
        <v>27</v>
      </c>
      <c r="G549" s="221">
        <v>1000</v>
      </c>
      <c r="H549" s="221">
        <v>18872118075</v>
      </c>
      <c r="I549" s="217" t="s">
        <v>389</v>
      </c>
      <c r="J549" s="237" t="s">
        <v>170</v>
      </c>
      <c r="K549" s="234" t="s">
        <v>390</v>
      </c>
      <c r="L549" s="222" t="s">
        <v>1012</v>
      </c>
      <c r="M549" s="235">
        <v>0</v>
      </c>
      <c r="N549" s="235"/>
      <c r="O549" s="235"/>
      <c r="P549" s="235"/>
      <c r="Q549" s="234" t="s">
        <v>31</v>
      </c>
      <c r="R549" s="249">
        <v>43913</v>
      </c>
      <c r="S549" s="8" t="s">
        <v>980</v>
      </c>
      <c r="T549" s="6"/>
      <c r="U549" s="6"/>
      <c r="V549" s="6"/>
      <c r="W549" s="6"/>
      <c r="X549" s="6"/>
      <c r="Y549" s="6"/>
      <c r="Z549" s="6"/>
      <c r="AA549" s="6"/>
      <c r="AB549" s="6"/>
    </row>
    <row r="550" ht="18" customHeight="1" spans="2:28">
      <c r="B550" s="218" t="s">
        <v>1014</v>
      </c>
      <c r="C550" s="217">
        <v>317752392</v>
      </c>
      <c r="D550" s="217" t="s">
        <v>1015</v>
      </c>
      <c r="E550" s="217">
        <v>17192714484</v>
      </c>
      <c r="F550" s="217" t="s">
        <v>27</v>
      </c>
      <c r="G550" s="217">
        <v>1000</v>
      </c>
      <c r="H550" s="217">
        <v>18872118075</v>
      </c>
      <c r="I550" s="217" t="s">
        <v>389</v>
      </c>
      <c r="J550" s="238" t="s">
        <v>29</v>
      </c>
      <c r="K550" s="219" t="s">
        <v>390</v>
      </c>
      <c r="L550" s="218" t="s">
        <v>1014</v>
      </c>
      <c r="M550" s="235">
        <v>0</v>
      </c>
      <c r="N550" s="235"/>
      <c r="O550" s="235"/>
      <c r="P550" s="235"/>
      <c r="Q550" s="234" t="s">
        <v>31</v>
      </c>
      <c r="R550" s="249">
        <v>43920</v>
      </c>
      <c r="S550" s="8" t="s">
        <v>1008</v>
      </c>
      <c r="T550" s="6"/>
      <c r="U550" s="6"/>
      <c r="V550" s="6"/>
      <c r="W550" s="6"/>
      <c r="X550" s="6"/>
      <c r="Y550" s="6"/>
      <c r="Z550" s="6"/>
      <c r="AA550" s="6"/>
      <c r="AB550" s="6"/>
    </row>
    <row r="551" ht="18" customHeight="1" spans="2:28">
      <c r="B551" s="222" t="s">
        <v>1016</v>
      </c>
      <c r="C551" s="217">
        <v>448197054</v>
      </c>
      <c r="D551" s="217" t="s">
        <v>1017</v>
      </c>
      <c r="E551" s="217">
        <v>16741725524</v>
      </c>
      <c r="F551" s="217" t="s">
        <v>27</v>
      </c>
      <c r="G551" s="221">
        <v>1000</v>
      </c>
      <c r="H551" s="221">
        <v>18327671812</v>
      </c>
      <c r="I551" s="217" t="s">
        <v>247</v>
      </c>
      <c r="J551" s="236" t="s">
        <v>103</v>
      </c>
      <c r="K551" s="234" t="s">
        <v>298</v>
      </c>
      <c r="L551" s="222" t="s">
        <v>1016</v>
      </c>
      <c r="M551" s="235">
        <v>0</v>
      </c>
      <c r="N551" s="235"/>
      <c r="O551" s="235"/>
      <c r="P551" s="235"/>
      <c r="Q551" s="234" t="s">
        <v>31</v>
      </c>
      <c r="R551" s="249">
        <v>43900</v>
      </c>
      <c r="S551" s="8" t="s">
        <v>980</v>
      </c>
      <c r="T551" s="6"/>
      <c r="U551" s="6"/>
      <c r="V551" s="6"/>
      <c r="W551" s="6"/>
      <c r="X551" s="6"/>
      <c r="Y551" s="6"/>
      <c r="Z551" s="6"/>
      <c r="AA551" s="6"/>
      <c r="AB551" s="6"/>
    </row>
    <row r="552" ht="18" customHeight="1" spans="2:28">
      <c r="B552" s="222" t="s">
        <v>1018</v>
      </c>
      <c r="C552" s="219" t="s">
        <v>1019</v>
      </c>
      <c r="D552" s="219" t="s">
        <v>1020</v>
      </c>
      <c r="E552" s="217">
        <v>16741725258</v>
      </c>
      <c r="F552" s="217" t="s">
        <v>27</v>
      </c>
      <c r="G552" s="221">
        <v>1000</v>
      </c>
      <c r="H552" s="221">
        <v>13545445297</v>
      </c>
      <c r="I552" s="217" t="s">
        <v>313</v>
      </c>
      <c r="J552" s="239" t="s">
        <v>29</v>
      </c>
      <c r="K552" s="234" t="s">
        <v>314</v>
      </c>
      <c r="L552" s="222" t="s">
        <v>1018</v>
      </c>
      <c r="M552" s="235">
        <v>0.01</v>
      </c>
      <c r="N552" s="235"/>
      <c r="O552" s="235"/>
      <c r="P552" s="235"/>
      <c r="Q552" s="234" t="s">
        <v>31</v>
      </c>
      <c r="R552" s="249">
        <v>43900</v>
      </c>
      <c r="S552" s="8" t="s">
        <v>980</v>
      </c>
      <c r="T552" s="6"/>
      <c r="U552" s="6"/>
      <c r="V552" s="6"/>
      <c r="W552" s="6"/>
      <c r="X552" s="6"/>
      <c r="Y552" s="6"/>
      <c r="Z552" s="6"/>
      <c r="AA552" s="6"/>
      <c r="AB552" s="6"/>
    </row>
    <row r="553" ht="18" customHeight="1" spans="2:28">
      <c r="B553" s="222" t="s">
        <v>1021</v>
      </c>
      <c r="C553" s="217">
        <v>373731697</v>
      </c>
      <c r="D553" s="217" t="s">
        <v>1022</v>
      </c>
      <c r="E553" s="217">
        <v>16741725278</v>
      </c>
      <c r="F553" s="217" t="s">
        <v>27</v>
      </c>
      <c r="G553" s="221">
        <v>1000</v>
      </c>
      <c r="H553" s="221">
        <v>13545445297</v>
      </c>
      <c r="I553" s="217" t="s">
        <v>313</v>
      </c>
      <c r="J553" s="233" t="s">
        <v>285</v>
      </c>
      <c r="K553" s="234" t="s">
        <v>314</v>
      </c>
      <c r="L553" s="222" t="s">
        <v>1021</v>
      </c>
      <c r="M553" s="235">
        <v>0</v>
      </c>
      <c r="N553" s="235"/>
      <c r="O553" s="235"/>
      <c r="P553" s="235"/>
      <c r="Q553" s="234" t="s">
        <v>31</v>
      </c>
      <c r="R553" s="249">
        <v>43901</v>
      </c>
      <c r="S553" s="8" t="s">
        <v>980</v>
      </c>
      <c r="T553" s="6"/>
      <c r="U553" s="6"/>
      <c r="V553" s="6"/>
      <c r="W553" s="6"/>
      <c r="X553" s="6"/>
      <c r="Y553" s="6"/>
      <c r="Z553" s="6"/>
      <c r="AA553" s="6"/>
      <c r="AB553" s="6"/>
    </row>
    <row r="554" ht="18" customHeight="1" spans="2:28">
      <c r="B554" s="223" t="s">
        <v>1023</v>
      </c>
      <c r="C554" s="224">
        <v>685840360</v>
      </c>
      <c r="D554" s="224" t="s">
        <v>1024</v>
      </c>
      <c r="E554" s="224">
        <v>17136866507</v>
      </c>
      <c r="F554" s="224" t="s">
        <v>107</v>
      </c>
      <c r="G554" s="224">
        <v>1000</v>
      </c>
      <c r="H554" s="224">
        <v>17665435181</v>
      </c>
      <c r="I554" s="224" t="s">
        <v>988</v>
      </c>
      <c r="J554" s="240" t="s">
        <v>103</v>
      </c>
      <c r="K554" s="226" t="s">
        <v>989</v>
      </c>
      <c r="L554" s="223" t="s">
        <v>1023</v>
      </c>
      <c r="M554" s="241">
        <v>0.3</v>
      </c>
      <c r="N554" s="241"/>
      <c r="O554" s="241"/>
      <c r="P554" s="241"/>
      <c r="Q554" s="241" t="s">
        <v>31</v>
      </c>
      <c r="R554" s="250">
        <v>43910</v>
      </c>
      <c r="S554" s="87" t="s">
        <v>1025</v>
      </c>
      <c r="T554" s="6"/>
      <c r="U554" s="6"/>
      <c r="V554" s="6"/>
      <c r="W554" s="6"/>
      <c r="X554" s="6"/>
      <c r="Y554" s="6"/>
      <c r="Z554" s="6"/>
      <c r="AA554" s="6"/>
      <c r="AB554" s="6"/>
    </row>
    <row r="555" ht="18" customHeight="1" spans="2:28">
      <c r="B555" s="223" t="s">
        <v>1026</v>
      </c>
      <c r="C555" s="224">
        <v>659619483</v>
      </c>
      <c r="D555" s="224" t="s">
        <v>1027</v>
      </c>
      <c r="E555" s="224">
        <v>17136866718</v>
      </c>
      <c r="F555" s="224" t="s">
        <v>107</v>
      </c>
      <c r="G555" s="224">
        <v>1000</v>
      </c>
      <c r="H555" s="224">
        <v>17665435181</v>
      </c>
      <c r="I555" s="224" t="s">
        <v>988</v>
      </c>
      <c r="J555" s="240" t="s">
        <v>103</v>
      </c>
      <c r="K555" s="226" t="s">
        <v>989</v>
      </c>
      <c r="L555" s="223" t="s">
        <v>1026</v>
      </c>
      <c r="M555" s="241">
        <v>0.88</v>
      </c>
      <c r="N555" s="241"/>
      <c r="O555" s="241"/>
      <c r="P555" s="241"/>
      <c r="Q555" s="241" t="s">
        <v>31</v>
      </c>
      <c r="R555" s="250">
        <v>43910</v>
      </c>
      <c r="S555" s="87" t="s">
        <v>1025</v>
      </c>
      <c r="T555" s="6"/>
      <c r="U555" s="6"/>
      <c r="V555" s="6"/>
      <c r="W555" s="6"/>
      <c r="X555" s="6"/>
      <c r="Y555" s="6"/>
      <c r="Z555" s="6"/>
      <c r="AA555" s="6"/>
      <c r="AB555" s="6"/>
    </row>
    <row r="556" ht="18" customHeight="1" spans="2:28">
      <c r="B556" s="223" t="s">
        <v>1028</v>
      </c>
      <c r="C556" s="224">
        <v>699138387</v>
      </c>
      <c r="D556" s="224" t="s">
        <v>1029</v>
      </c>
      <c r="E556" s="224">
        <v>17192710821</v>
      </c>
      <c r="F556" s="224" t="s">
        <v>27</v>
      </c>
      <c r="G556" s="224">
        <v>1000</v>
      </c>
      <c r="H556" s="224">
        <v>13545476959</v>
      </c>
      <c r="I556" s="224" t="s">
        <v>265</v>
      </c>
      <c r="J556" s="242" t="s">
        <v>109</v>
      </c>
      <c r="K556" s="226" t="s">
        <v>266</v>
      </c>
      <c r="L556" s="223" t="s">
        <v>1028</v>
      </c>
      <c r="M556" s="241">
        <v>0</v>
      </c>
      <c r="N556" s="241"/>
      <c r="O556" s="241"/>
      <c r="P556" s="241"/>
      <c r="Q556" s="226" t="s">
        <v>31</v>
      </c>
      <c r="R556" s="250">
        <v>43910</v>
      </c>
      <c r="S556" s="129" t="s">
        <v>1030</v>
      </c>
      <c r="T556" s="6"/>
      <c r="U556" s="6"/>
      <c r="V556" s="6"/>
      <c r="W556" s="6"/>
      <c r="X556" s="6"/>
      <c r="Y556" s="6"/>
      <c r="Z556" s="6"/>
      <c r="AA556" s="6"/>
      <c r="AB556" s="6"/>
    </row>
    <row r="557" ht="18" customHeight="1" spans="2:28">
      <c r="B557" s="223" t="s">
        <v>1031</v>
      </c>
      <c r="C557" s="224">
        <v>509326095</v>
      </c>
      <c r="D557" s="224" t="s">
        <v>1032</v>
      </c>
      <c r="E557" s="224">
        <v>17192710831</v>
      </c>
      <c r="F557" s="224" t="s">
        <v>27</v>
      </c>
      <c r="G557" s="224">
        <v>1000</v>
      </c>
      <c r="H557" s="224">
        <v>13545476959</v>
      </c>
      <c r="I557" s="224" t="s">
        <v>265</v>
      </c>
      <c r="J557" s="242" t="s">
        <v>109</v>
      </c>
      <c r="K557" s="226" t="s">
        <v>266</v>
      </c>
      <c r="L557" s="223" t="s">
        <v>1031</v>
      </c>
      <c r="M557" s="241">
        <v>0</v>
      </c>
      <c r="N557" s="241"/>
      <c r="O557" s="241"/>
      <c r="P557" s="241"/>
      <c r="Q557" s="226" t="s">
        <v>31</v>
      </c>
      <c r="R557" s="250">
        <v>43910</v>
      </c>
      <c r="S557" s="129" t="s">
        <v>1030</v>
      </c>
      <c r="T557" s="6"/>
      <c r="U557" s="6"/>
      <c r="V557" s="6"/>
      <c r="W557" s="6"/>
      <c r="X557" s="6"/>
      <c r="Y557" s="6"/>
      <c r="Z557" s="6"/>
      <c r="AA557" s="6"/>
      <c r="AB557" s="6"/>
    </row>
    <row r="558" ht="18" customHeight="1" spans="2:28">
      <c r="B558" s="223" t="s">
        <v>1033</v>
      </c>
      <c r="C558" s="224">
        <v>390578471</v>
      </c>
      <c r="D558" s="224" t="s">
        <v>1034</v>
      </c>
      <c r="E558" s="224">
        <v>17192711424</v>
      </c>
      <c r="F558" s="224" t="s">
        <v>27</v>
      </c>
      <c r="G558" s="224">
        <v>1000</v>
      </c>
      <c r="H558" s="224">
        <v>13545476959</v>
      </c>
      <c r="I558" s="224" t="s">
        <v>265</v>
      </c>
      <c r="J558" s="240" t="s">
        <v>103</v>
      </c>
      <c r="K558" s="226" t="s">
        <v>266</v>
      </c>
      <c r="L558" s="223" t="s">
        <v>1033</v>
      </c>
      <c r="M558" s="241">
        <v>0</v>
      </c>
      <c r="N558" s="241"/>
      <c r="O558" s="241"/>
      <c r="P558" s="241"/>
      <c r="Q558" s="226" t="s">
        <v>31</v>
      </c>
      <c r="R558" s="250">
        <v>43910</v>
      </c>
      <c r="S558" s="129" t="s">
        <v>1030</v>
      </c>
      <c r="T558" s="6"/>
      <c r="U558" s="6"/>
      <c r="V558" s="6"/>
      <c r="W558" s="6"/>
      <c r="X558" s="6"/>
      <c r="Y558" s="6"/>
      <c r="Z558" s="6"/>
      <c r="AA558" s="6"/>
      <c r="AB558" s="6"/>
    </row>
    <row r="559" ht="18" customHeight="1" spans="2:28">
      <c r="B559" s="223" t="s">
        <v>1035</v>
      </c>
      <c r="C559" s="224">
        <v>402849151</v>
      </c>
      <c r="D559" s="224" t="s">
        <v>1036</v>
      </c>
      <c r="E559" s="224">
        <v>17192715396</v>
      </c>
      <c r="F559" s="224" t="s">
        <v>27</v>
      </c>
      <c r="G559" s="224">
        <v>1000</v>
      </c>
      <c r="H559" s="224">
        <v>18672882330</v>
      </c>
      <c r="I559" s="224" t="s">
        <v>361</v>
      </c>
      <c r="J559" s="242" t="s">
        <v>109</v>
      </c>
      <c r="K559" s="226" t="s">
        <v>362</v>
      </c>
      <c r="L559" s="223" t="s">
        <v>1035</v>
      </c>
      <c r="M559" s="241">
        <v>0</v>
      </c>
      <c r="N559" s="243"/>
      <c r="O559" s="243"/>
      <c r="P559" s="241"/>
      <c r="Q559" s="226" t="s">
        <v>31</v>
      </c>
      <c r="R559" s="250">
        <v>43910</v>
      </c>
      <c r="S559" s="129" t="s">
        <v>1037</v>
      </c>
      <c r="T559" s="6"/>
      <c r="U559" s="6"/>
      <c r="V559" s="6"/>
      <c r="W559" s="6"/>
      <c r="X559" s="6"/>
      <c r="Y559" s="6"/>
      <c r="Z559" s="6"/>
      <c r="AA559" s="6"/>
      <c r="AB559" s="6"/>
    </row>
    <row r="560" ht="18" customHeight="1" spans="2:28">
      <c r="B560" s="223" t="s">
        <v>1038</v>
      </c>
      <c r="C560" s="224">
        <v>516834208</v>
      </c>
      <c r="D560" s="224" t="s">
        <v>1039</v>
      </c>
      <c r="E560" s="224">
        <v>17192715428</v>
      </c>
      <c r="F560" s="224" t="s">
        <v>27</v>
      </c>
      <c r="G560" s="224">
        <v>1000</v>
      </c>
      <c r="H560" s="224">
        <v>18672882330</v>
      </c>
      <c r="I560" s="224" t="s">
        <v>361</v>
      </c>
      <c r="J560" s="242" t="s">
        <v>109</v>
      </c>
      <c r="K560" s="226" t="s">
        <v>362</v>
      </c>
      <c r="L560" s="223" t="s">
        <v>1038</v>
      </c>
      <c r="M560" s="241">
        <v>0</v>
      </c>
      <c r="N560" s="241"/>
      <c r="O560" s="241"/>
      <c r="P560" s="241"/>
      <c r="Q560" s="226" t="s">
        <v>31</v>
      </c>
      <c r="R560" s="250">
        <v>43910</v>
      </c>
      <c r="S560" s="129" t="s">
        <v>1030</v>
      </c>
      <c r="T560" s="6"/>
      <c r="U560" s="6"/>
      <c r="V560" s="6"/>
      <c r="W560" s="6"/>
      <c r="X560" s="6"/>
      <c r="Y560" s="6"/>
      <c r="Z560" s="6"/>
      <c r="AA560" s="6"/>
      <c r="AB560" s="6"/>
    </row>
    <row r="561" ht="18" customHeight="1" spans="2:28">
      <c r="B561" s="223" t="s">
        <v>1040</v>
      </c>
      <c r="C561" s="224">
        <v>126621449</v>
      </c>
      <c r="D561" s="224" t="s">
        <v>1041</v>
      </c>
      <c r="E561" s="224">
        <v>17192715514</v>
      </c>
      <c r="F561" s="224" t="s">
        <v>27</v>
      </c>
      <c r="G561" s="224">
        <v>1000</v>
      </c>
      <c r="H561" s="224">
        <v>18672882330</v>
      </c>
      <c r="I561" s="224" t="s">
        <v>361</v>
      </c>
      <c r="J561" s="242" t="s">
        <v>109</v>
      </c>
      <c r="K561" s="226" t="s">
        <v>362</v>
      </c>
      <c r="L561" s="223" t="s">
        <v>1040</v>
      </c>
      <c r="M561" s="241">
        <v>0</v>
      </c>
      <c r="N561" s="241"/>
      <c r="O561" s="241"/>
      <c r="P561" s="241"/>
      <c r="Q561" s="226" t="s">
        <v>31</v>
      </c>
      <c r="R561" s="250">
        <v>43910</v>
      </c>
      <c r="S561" s="129" t="s">
        <v>1030</v>
      </c>
      <c r="T561" s="6"/>
      <c r="U561" s="6"/>
      <c r="V561" s="6"/>
      <c r="W561" s="6"/>
      <c r="X561" s="6"/>
      <c r="Y561" s="6"/>
      <c r="Z561" s="6"/>
      <c r="AA561" s="6"/>
      <c r="AB561" s="6"/>
    </row>
    <row r="562" ht="18" customHeight="1" spans="2:28">
      <c r="B562" s="223" t="s">
        <v>1042</v>
      </c>
      <c r="C562" s="224">
        <v>823853406</v>
      </c>
      <c r="D562" s="224" t="s">
        <v>1043</v>
      </c>
      <c r="E562" s="224">
        <v>17192715157</v>
      </c>
      <c r="F562" s="224" t="s">
        <v>27</v>
      </c>
      <c r="G562" s="224">
        <v>1000</v>
      </c>
      <c r="H562" s="224">
        <v>18672882330</v>
      </c>
      <c r="I562" s="224" t="s">
        <v>361</v>
      </c>
      <c r="J562" s="244" t="s">
        <v>367</v>
      </c>
      <c r="K562" s="226" t="s">
        <v>362</v>
      </c>
      <c r="L562" s="223" t="s">
        <v>1042</v>
      </c>
      <c r="M562" s="241">
        <v>0</v>
      </c>
      <c r="N562" s="241"/>
      <c r="O562" s="241"/>
      <c r="P562" s="241"/>
      <c r="Q562" s="226" t="s">
        <v>31</v>
      </c>
      <c r="R562" s="250">
        <v>43910</v>
      </c>
      <c r="S562" s="129" t="s">
        <v>1030</v>
      </c>
      <c r="T562" s="6"/>
      <c r="U562" s="6"/>
      <c r="V562" s="6"/>
      <c r="W562" s="6"/>
      <c r="X562" s="6"/>
      <c r="Y562" s="6"/>
      <c r="Z562" s="6"/>
      <c r="AA562" s="6"/>
      <c r="AB562" s="6"/>
    </row>
    <row r="563" ht="18" customHeight="1" spans="2:28">
      <c r="B563" s="223" t="s">
        <v>1044</v>
      </c>
      <c r="C563" s="224">
        <v>673566175</v>
      </c>
      <c r="D563" s="224" t="s">
        <v>1045</v>
      </c>
      <c r="E563" s="224">
        <v>17192715016</v>
      </c>
      <c r="F563" s="224" t="s">
        <v>27</v>
      </c>
      <c r="G563" s="224">
        <v>1000</v>
      </c>
      <c r="H563" s="224">
        <v>18672882330</v>
      </c>
      <c r="I563" s="224" t="s">
        <v>361</v>
      </c>
      <c r="J563" s="244" t="s">
        <v>367</v>
      </c>
      <c r="K563" s="226" t="s">
        <v>362</v>
      </c>
      <c r="L563" s="223" t="s">
        <v>1044</v>
      </c>
      <c r="M563" s="241">
        <v>0</v>
      </c>
      <c r="N563" s="241"/>
      <c r="O563" s="241"/>
      <c r="P563" s="241"/>
      <c r="Q563" s="226" t="s">
        <v>31</v>
      </c>
      <c r="R563" s="250">
        <v>43910</v>
      </c>
      <c r="S563" s="129" t="s">
        <v>1030</v>
      </c>
      <c r="T563" s="6"/>
      <c r="U563" s="6"/>
      <c r="V563" s="6"/>
      <c r="W563" s="6"/>
      <c r="X563" s="6"/>
      <c r="Y563" s="6"/>
      <c r="Z563" s="6"/>
      <c r="AA563" s="6"/>
      <c r="AB563" s="6"/>
    </row>
    <row r="564" ht="18" customHeight="1" spans="2:28">
      <c r="B564" s="223" t="s">
        <v>1046</v>
      </c>
      <c r="C564" s="224">
        <v>684049329</v>
      </c>
      <c r="D564" s="224" t="s">
        <v>1047</v>
      </c>
      <c r="E564" s="224">
        <v>17192714971</v>
      </c>
      <c r="F564" s="224" t="s">
        <v>27</v>
      </c>
      <c r="G564" s="224">
        <v>1000</v>
      </c>
      <c r="H564" s="224">
        <v>18672882330</v>
      </c>
      <c r="I564" s="224" t="s">
        <v>361</v>
      </c>
      <c r="J564" s="244" t="s">
        <v>367</v>
      </c>
      <c r="K564" s="226" t="s">
        <v>362</v>
      </c>
      <c r="L564" s="223" t="s">
        <v>1046</v>
      </c>
      <c r="M564" s="241">
        <v>0</v>
      </c>
      <c r="N564" s="241"/>
      <c r="O564" s="241"/>
      <c r="P564" s="241"/>
      <c r="Q564" s="226" t="s">
        <v>31</v>
      </c>
      <c r="R564" s="250">
        <v>43910</v>
      </c>
      <c r="S564" s="129" t="s">
        <v>1030</v>
      </c>
      <c r="T564" s="6"/>
      <c r="U564" s="6"/>
      <c r="V564" s="6"/>
      <c r="W564" s="6"/>
      <c r="X564" s="6"/>
      <c r="Y564" s="6"/>
      <c r="Z564" s="6"/>
      <c r="AA564" s="6"/>
      <c r="AB564" s="6"/>
    </row>
    <row r="565" ht="18" customHeight="1" spans="2:28">
      <c r="B565" s="223" t="s">
        <v>1048</v>
      </c>
      <c r="C565" s="224">
        <v>385529365</v>
      </c>
      <c r="D565" s="224" t="s">
        <v>1049</v>
      </c>
      <c r="E565" s="224">
        <v>17192714967</v>
      </c>
      <c r="F565" s="224" t="s">
        <v>27</v>
      </c>
      <c r="G565" s="224">
        <v>1000</v>
      </c>
      <c r="H565" s="224">
        <v>18672882330</v>
      </c>
      <c r="I565" s="224" t="s">
        <v>361</v>
      </c>
      <c r="J565" s="244" t="s">
        <v>367</v>
      </c>
      <c r="K565" s="226" t="s">
        <v>362</v>
      </c>
      <c r="L565" s="223" t="s">
        <v>1048</v>
      </c>
      <c r="M565" s="241">
        <v>0</v>
      </c>
      <c r="N565" s="241"/>
      <c r="O565" s="241"/>
      <c r="P565" s="241"/>
      <c r="Q565" s="226" t="s">
        <v>31</v>
      </c>
      <c r="R565" s="250">
        <v>43923</v>
      </c>
      <c r="S565" s="129" t="s">
        <v>1030</v>
      </c>
      <c r="T565" s="6"/>
      <c r="U565" s="6"/>
      <c r="V565" s="6"/>
      <c r="W565" s="6"/>
      <c r="X565" s="6"/>
      <c r="Y565" s="6"/>
      <c r="Z565" s="6"/>
      <c r="AA565" s="6"/>
      <c r="AB565" s="6"/>
    </row>
    <row r="566" ht="18" customHeight="1" spans="2:28">
      <c r="B566" s="223" t="s">
        <v>1050</v>
      </c>
      <c r="C566" s="224">
        <v>661247668</v>
      </c>
      <c r="D566" s="224" t="s">
        <v>1051</v>
      </c>
      <c r="E566" s="224">
        <v>17192714577</v>
      </c>
      <c r="F566" s="224" t="s">
        <v>27</v>
      </c>
      <c r="G566" s="224">
        <v>1000</v>
      </c>
      <c r="H566" s="224">
        <v>18672882330</v>
      </c>
      <c r="I566" s="224" t="s">
        <v>361</v>
      </c>
      <c r="J566" s="244" t="s">
        <v>367</v>
      </c>
      <c r="K566" s="226" t="s">
        <v>362</v>
      </c>
      <c r="L566" s="223" t="s">
        <v>1050</v>
      </c>
      <c r="M566" s="241">
        <v>0</v>
      </c>
      <c r="N566" s="241"/>
      <c r="O566" s="241"/>
      <c r="P566" s="241"/>
      <c r="Q566" s="226" t="s">
        <v>31</v>
      </c>
      <c r="R566" s="250">
        <v>43910</v>
      </c>
      <c r="S566" s="129" t="s">
        <v>1030</v>
      </c>
      <c r="T566" s="6"/>
      <c r="U566" s="6"/>
      <c r="V566" s="6"/>
      <c r="W566" s="6"/>
      <c r="X566" s="6"/>
      <c r="Y566" s="6"/>
      <c r="Z566" s="6"/>
      <c r="AA566" s="6"/>
      <c r="AB566" s="6"/>
    </row>
    <row r="567" ht="18" customHeight="1" spans="2:28">
      <c r="B567" s="225" t="s">
        <v>1058</v>
      </c>
      <c r="C567" s="224">
        <v>318404956</v>
      </c>
      <c r="D567" s="224" t="s">
        <v>1059</v>
      </c>
      <c r="E567" s="224">
        <v>16741725492</v>
      </c>
      <c r="F567" s="224" t="s">
        <v>27</v>
      </c>
      <c r="G567" s="224">
        <v>1000</v>
      </c>
      <c r="H567" s="224">
        <v>13545472582</v>
      </c>
      <c r="I567" s="224" t="s">
        <v>370</v>
      </c>
      <c r="J567" s="245" t="s">
        <v>285</v>
      </c>
      <c r="K567" s="226" t="s">
        <v>371</v>
      </c>
      <c r="L567" s="225" t="s">
        <v>1058</v>
      </c>
      <c r="M567" s="241">
        <v>0</v>
      </c>
      <c r="N567" s="243"/>
      <c r="O567" s="243"/>
      <c r="P567" s="241"/>
      <c r="Q567" s="226" t="s">
        <v>31</v>
      </c>
      <c r="R567" s="250">
        <v>43894</v>
      </c>
      <c r="S567" s="129" t="s">
        <v>1060</v>
      </c>
      <c r="T567" s="6"/>
      <c r="U567" s="6"/>
      <c r="V567" s="6"/>
      <c r="W567" s="6"/>
      <c r="X567" s="6"/>
      <c r="Y567" s="6"/>
      <c r="Z567" s="6"/>
      <c r="AA567" s="6"/>
      <c r="AB567" s="6"/>
    </row>
    <row r="568" ht="18" customHeight="1" spans="2:28">
      <c r="B568" s="225" t="s">
        <v>1063</v>
      </c>
      <c r="C568" s="224">
        <v>414496131</v>
      </c>
      <c r="D568" s="224" t="s">
        <v>1064</v>
      </c>
      <c r="E568" s="224">
        <v>16741725497</v>
      </c>
      <c r="F568" s="224" t="s">
        <v>27</v>
      </c>
      <c r="G568" s="224">
        <v>1000</v>
      </c>
      <c r="H568" s="224">
        <v>13545472582</v>
      </c>
      <c r="I568" s="224" t="s">
        <v>370</v>
      </c>
      <c r="J568" s="245" t="s">
        <v>285</v>
      </c>
      <c r="K568" s="226" t="s">
        <v>371</v>
      </c>
      <c r="L568" s="225" t="s">
        <v>1063</v>
      </c>
      <c r="M568" s="241">
        <v>0</v>
      </c>
      <c r="N568" s="241"/>
      <c r="O568" s="241"/>
      <c r="P568" s="241"/>
      <c r="Q568" s="226" t="s">
        <v>31</v>
      </c>
      <c r="R568" s="250">
        <v>43894</v>
      </c>
      <c r="S568" s="129" t="s">
        <v>1030</v>
      </c>
      <c r="T568" s="6"/>
      <c r="U568" s="6"/>
      <c r="V568" s="6"/>
      <c r="W568" s="6"/>
      <c r="X568" s="6"/>
      <c r="Y568" s="6"/>
      <c r="Z568" s="6"/>
      <c r="AA568" s="6"/>
      <c r="AB568" s="6"/>
    </row>
    <row r="569" ht="18" customHeight="1" spans="2:28">
      <c r="B569" s="223" t="s">
        <v>1079</v>
      </c>
      <c r="C569" s="224">
        <v>494916572</v>
      </c>
      <c r="D569" s="224" t="s">
        <v>1080</v>
      </c>
      <c r="E569" s="224">
        <v>17038923486</v>
      </c>
      <c r="F569" s="224" t="s">
        <v>27</v>
      </c>
      <c r="G569" s="224">
        <v>1000</v>
      </c>
      <c r="H569" s="224">
        <v>17720254512</v>
      </c>
      <c r="I569" s="224" t="s">
        <v>253</v>
      </c>
      <c r="J569" s="246" t="s">
        <v>294</v>
      </c>
      <c r="K569" s="226" t="s">
        <v>254</v>
      </c>
      <c r="L569" s="223" t="s">
        <v>1079</v>
      </c>
      <c r="M569" s="241">
        <v>0</v>
      </c>
      <c r="N569" s="241"/>
      <c r="O569" s="241"/>
      <c r="P569" s="241"/>
      <c r="Q569" s="251" t="s">
        <v>31</v>
      </c>
      <c r="R569" s="250">
        <v>43894</v>
      </c>
      <c r="S569" s="129" t="s">
        <v>1030</v>
      </c>
      <c r="T569" s="6"/>
      <c r="U569" s="6"/>
      <c r="V569" s="6"/>
      <c r="W569" s="6"/>
      <c r="X569" s="6"/>
      <c r="Y569" s="6"/>
      <c r="Z569" s="6"/>
      <c r="AA569" s="6"/>
      <c r="AB569" s="6"/>
    </row>
    <row r="570" ht="18" customHeight="1" spans="2:28">
      <c r="B570" s="223" t="s">
        <v>1085</v>
      </c>
      <c r="C570" s="224">
        <v>574788214</v>
      </c>
      <c r="D570" s="224" t="s">
        <v>1086</v>
      </c>
      <c r="E570" s="224">
        <v>17192714378</v>
      </c>
      <c r="F570" s="224" t="s">
        <v>27</v>
      </c>
      <c r="G570" s="224">
        <v>1000</v>
      </c>
      <c r="H570" s="224">
        <v>18872118075</v>
      </c>
      <c r="I570" s="224" t="s">
        <v>389</v>
      </c>
      <c r="J570" s="247" t="s">
        <v>170</v>
      </c>
      <c r="K570" s="226" t="s">
        <v>390</v>
      </c>
      <c r="L570" s="223" t="s">
        <v>1085</v>
      </c>
      <c r="M570" s="241">
        <v>0</v>
      </c>
      <c r="N570" s="241"/>
      <c r="O570" s="241"/>
      <c r="P570" s="241"/>
      <c r="Q570" s="252" t="s">
        <v>31</v>
      </c>
      <c r="R570" s="250">
        <v>43913</v>
      </c>
      <c r="S570" s="129" t="s">
        <v>1030</v>
      </c>
      <c r="T570" s="6"/>
      <c r="U570" s="6"/>
      <c r="V570" s="6"/>
      <c r="W570" s="6"/>
      <c r="X570" s="6"/>
      <c r="Y570" s="6"/>
      <c r="Z570" s="6"/>
      <c r="AA570" s="6"/>
      <c r="AB570" s="6"/>
    </row>
    <row r="571" ht="18" customHeight="1" spans="2:28">
      <c r="B571" s="223" t="s">
        <v>1087</v>
      </c>
      <c r="C571" s="224">
        <v>814855011</v>
      </c>
      <c r="D571" s="224" t="s">
        <v>1088</v>
      </c>
      <c r="E571" s="224">
        <v>17192714385</v>
      </c>
      <c r="F571" s="224" t="s">
        <v>27</v>
      </c>
      <c r="G571" s="224">
        <v>1000</v>
      </c>
      <c r="H571" s="224">
        <v>18872118075</v>
      </c>
      <c r="I571" s="224" t="s">
        <v>389</v>
      </c>
      <c r="J571" s="248" t="s">
        <v>29</v>
      </c>
      <c r="K571" s="226" t="s">
        <v>390</v>
      </c>
      <c r="L571" s="223" t="s">
        <v>1087</v>
      </c>
      <c r="M571" s="241">
        <v>0</v>
      </c>
      <c r="N571" s="241"/>
      <c r="O571" s="241"/>
      <c r="P571" s="241"/>
      <c r="Q571" s="226" t="s">
        <v>31</v>
      </c>
      <c r="R571" s="250">
        <v>43913</v>
      </c>
      <c r="S571" s="129" t="s">
        <v>1030</v>
      </c>
      <c r="T571" s="6"/>
      <c r="U571" s="6"/>
      <c r="V571" s="6"/>
      <c r="W571" s="6"/>
      <c r="X571" s="6"/>
      <c r="Y571" s="6"/>
      <c r="Z571" s="6"/>
      <c r="AA571" s="6"/>
      <c r="AB571" s="6"/>
    </row>
    <row r="572" ht="18" customHeight="1" spans="2:28">
      <c r="B572" s="223" t="s">
        <v>1089</v>
      </c>
      <c r="C572" s="224">
        <v>375659402</v>
      </c>
      <c r="D572" s="224" t="s">
        <v>1090</v>
      </c>
      <c r="E572" s="224">
        <v>17192714391</v>
      </c>
      <c r="F572" s="224" t="s">
        <v>27</v>
      </c>
      <c r="G572" s="224">
        <v>1000</v>
      </c>
      <c r="H572" s="224">
        <v>18872118075</v>
      </c>
      <c r="I572" s="224" t="s">
        <v>389</v>
      </c>
      <c r="J572" s="248" t="s">
        <v>29</v>
      </c>
      <c r="K572" s="226" t="s">
        <v>390</v>
      </c>
      <c r="L572" s="223" t="s">
        <v>1089</v>
      </c>
      <c r="M572" s="241">
        <v>0</v>
      </c>
      <c r="N572" s="241"/>
      <c r="O572" s="241"/>
      <c r="P572" s="241"/>
      <c r="Q572" s="252" t="s">
        <v>31</v>
      </c>
      <c r="R572" s="250">
        <v>43913</v>
      </c>
      <c r="S572" s="129" t="s">
        <v>1030</v>
      </c>
      <c r="T572" s="6"/>
      <c r="U572" s="6"/>
      <c r="V572" s="6"/>
      <c r="W572" s="6"/>
      <c r="X572" s="6"/>
      <c r="Y572" s="6"/>
      <c r="Z572" s="6"/>
      <c r="AA572" s="6"/>
      <c r="AB572" s="6"/>
    </row>
    <row r="573" ht="18" customHeight="1" spans="2:28">
      <c r="B573" s="223" t="s">
        <v>1091</v>
      </c>
      <c r="C573" s="224">
        <v>643576334</v>
      </c>
      <c r="D573" s="224" t="s">
        <v>1092</v>
      </c>
      <c r="E573" s="224">
        <v>17192714489</v>
      </c>
      <c r="F573" s="224" t="s">
        <v>27</v>
      </c>
      <c r="G573" s="224">
        <v>1000</v>
      </c>
      <c r="H573" s="224">
        <v>18872118075</v>
      </c>
      <c r="I573" s="224" t="s">
        <v>389</v>
      </c>
      <c r="J573" s="248" t="s">
        <v>29</v>
      </c>
      <c r="K573" s="226" t="s">
        <v>390</v>
      </c>
      <c r="L573" s="223" t="s">
        <v>1091</v>
      </c>
      <c r="M573" s="241">
        <v>0</v>
      </c>
      <c r="N573" s="241"/>
      <c r="O573" s="241"/>
      <c r="P573" s="241"/>
      <c r="Q573" s="252" t="s">
        <v>31</v>
      </c>
      <c r="R573" s="250">
        <v>43913</v>
      </c>
      <c r="S573" s="129" t="s">
        <v>1030</v>
      </c>
      <c r="T573" s="6"/>
      <c r="U573" s="6"/>
      <c r="V573" s="6"/>
      <c r="W573" s="6"/>
      <c r="X573" s="6"/>
      <c r="Y573" s="6"/>
      <c r="Z573" s="6"/>
      <c r="AA573" s="6"/>
      <c r="AB573" s="6"/>
    </row>
    <row r="574" ht="18" customHeight="1" spans="2:28">
      <c r="B574" s="223" t="s">
        <v>1113</v>
      </c>
      <c r="C574" s="226">
        <v>722485201</v>
      </c>
      <c r="D574" s="226" t="s">
        <v>1114</v>
      </c>
      <c r="E574" s="224">
        <v>17192714871</v>
      </c>
      <c r="F574" s="224" t="s">
        <v>27</v>
      </c>
      <c r="G574" s="224">
        <v>1000</v>
      </c>
      <c r="H574" s="224">
        <v>15072125895</v>
      </c>
      <c r="I574" s="224" t="s">
        <v>680</v>
      </c>
      <c r="J574" s="240" t="s">
        <v>103</v>
      </c>
      <c r="K574" s="226" t="s">
        <v>681</v>
      </c>
      <c r="L574" s="223" t="s">
        <v>1113</v>
      </c>
      <c r="M574" s="241">
        <v>0</v>
      </c>
      <c r="N574" s="241"/>
      <c r="O574" s="241"/>
      <c r="P574" s="241"/>
      <c r="Q574" s="252" t="s">
        <v>31</v>
      </c>
      <c r="R574" s="250">
        <v>43913</v>
      </c>
      <c r="S574" s="131" t="s">
        <v>1115</v>
      </c>
      <c r="T574" s="6"/>
      <c r="U574" s="6"/>
      <c r="V574" s="6"/>
      <c r="W574" s="6"/>
      <c r="X574" s="6"/>
      <c r="Y574" s="6"/>
      <c r="Z574" s="6"/>
      <c r="AA574" s="6"/>
      <c r="AB574" s="6"/>
    </row>
    <row r="575" ht="18" customHeight="1" spans="2:28">
      <c r="B575" s="223" t="s">
        <v>1116</v>
      </c>
      <c r="C575" s="226">
        <v>636703198</v>
      </c>
      <c r="D575" s="226" t="s">
        <v>1117</v>
      </c>
      <c r="E575" s="224">
        <v>17192714878</v>
      </c>
      <c r="F575" s="224" t="s">
        <v>27</v>
      </c>
      <c r="G575" s="224">
        <v>1000</v>
      </c>
      <c r="H575" s="224">
        <v>15072125895</v>
      </c>
      <c r="I575" s="224" t="s">
        <v>680</v>
      </c>
      <c r="J575" s="240" t="s">
        <v>103</v>
      </c>
      <c r="K575" s="226" t="s">
        <v>681</v>
      </c>
      <c r="L575" s="223" t="s">
        <v>1116</v>
      </c>
      <c r="M575" s="241">
        <v>0</v>
      </c>
      <c r="N575" s="241"/>
      <c r="O575" s="241"/>
      <c r="P575" s="241"/>
      <c r="Q575" s="252" t="s">
        <v>31</v>
      </c>
      <c r="R575" s="250">
        <v>43913</v>
      </c>
      <c r="S575" s="129" t="s">
        <v>1030</v>
      </c>
      <c r="T575" s="6"/>
      <c r="U575" s="6"/>
      <c r="V575" s="6"/>
      <c r="W575" s="6"/>
      <c r="X575" s="6"/>
      <c r="Y575" s="6"/>
      <c r="Z575" s="6"/>
      <c r="AA575" s="6"/>
      <c r="AB575" s="6"/>
    </row>
    <row r="576" ht="18" customHeight="1" spans="2:28">
      <c r="B576" s="223" t="s">
        <v>1118</v>
      </c>
      <c r="C576" s="226">
        <v>558439294</v>
      </c>
      <c r="D576" s="226" t="s">
        <v>1119</v>
      </c>
      <c r="E576" s="224">
        <v>17192714835</v>
      </c>
      <c r="F576" s="224" t="s">
        <v>27</v>
      </c>
      <c r="G576" s="224">
        <v>1000</v>
      </c>
      <c r="H576" s="224">
        <v>15072125895</v>
      </c>
      <c r="I576" s="224" t="s">
        <v>680</v>
      </c>
      <c r="J576" s="245" t="s">
        <v>285</v>
      </c>
      <c r="K576" s="226" t="s">
        <v>681</v>
      </c>
      <c r="L576" s="223" t="s">
        <v>1118</v>
      </c>
      <c r="M576" s="241">
        <v>0</v>
      </c>
      <c r="N576" s="241"/>
      <c r="O576" s="241"/>
      <c r="P576" s="241"/>
      <c r="Q576" s="252" t="s">
        <v>31</v>
      </c>
      <c r="R576" s="250">
        <v>43913</v>
      </c>
      <c r="S576" s="129" t="s">
        <v>1030</v>
      </c>
      <c r="T576" s="6"/>
      <c r="U576" s="6"/>
      <c r="V576" s="6"/>
      <c r="W576" s="6"/>
      <c r="X576" s="6"/>
      <c r="Y576" s="6"/>
      <c r="Z576" s="6"/>
      <c r="AA576" s="6"/>
      <c r="AB576" s="1"/>
    </row>
    <row r="577" ht="18" customHeight="1" spans="2:28">
      <c r="B577" s="223" t="s">
        <v>1120</v>
      </c>
      <c r="C577" s="226">
        <v>885196020</v>
      </c>
      <c r="D577" s="226" t="s">
        <v>1121</v>
      </c>
      <c r="E577" s="224">
        <v>17192714845</v>
      </c>
      <c r="F577" s="224" t="s">
        <v>27</v>
      </c>
      <c r="G577" s="224">
        <v>1000</v>
      </c>
      <c r="H577" s="224">
        <v>15072125895</v>
      </c>
      <c r="I577" s="224" t="s">
        <v>680</v>
      </c>
      <c r="J577" s="245" t="s">
        <v>285</v>
      </c>
      <c r="K577" s="226" t="s">
        <v>681</v>
      </c>
      <c r="L577" s="223" t="s">
        <v>1120</v>
      </c>
      <c r="M577" s="241">
        <v>0</v>
      </c>
      <c r="N577" s="241"/>
      <c r="O577" s="241"/>
      <c r="P577" s="241"/>
      <c r="Q577" s="252" t="s">
        <v>31</v>
      </c>
      <c r="R577" s="250">
        <v>43913</v>
      </c>
      <c r="S577" s="129" t="s">
        <v>1030</v>
      </c>
      <c r="T577" s="6"/>
      <c r="U577" s="6"/>
      <c r="V577" s="1"/>
      <c r="W577" s="1"/>
      <c r="X577" s="1"/>
      <c r="Y577" s="1"/>
      <c r="Z577" s="1"/>
      <c r="AA577" s="1"/>
      <c r="AB577" s="1"/>
    </row>
    <row r="578" ht="18" customHeight="1" spans="2:28">
      <c r="B578" s="223" t="s">
        <v>1122</v>
      </c>
      <c r="C578" s="226">
        <v>717892107</v>
      </c>
      <c r="D578" s="226" t="s">
        <v>1123</v>
      </c>
      <c r="E578" s="224">
        <v>17192714849</v>
      </c>
      <c r="F578" s="224" t="s">
        <v>27</v>
      </c>
      <c r="G578" s="224">
        <v>1000</v>
      </c>
      <c r="H578" s="224">
        <v>15072125895</v>
      </c>
      <c r="I578" s="224" t="s">
        <v>680</v>
      </c>
      <c r="J578" s="245" t="s">
        <v>285</v>
      </c>
      <c r="K578" s="226" t="s">
        <v>681</v>
      </c>
      <c r="L578" s="223" t="s">
        <v>1122</v>
      </c>
      <c r="M578" s="241">
        <v>0</v>
      </c>
      <c r="N578" s="241"/>
      <c r="O578" s="241"/>
      <c r="P578" s="241"/>
      <c r="Q578" s="252" t="s">
        <v>31</v>
      </c>
      <c r="R578" s="250">
        <v>43913</v>
      </c>
      <c r="S578" s="129" t="s">
        <v>1030</v>
      </c>
      <c r="T578" s="6"/>
      <c r="U578" s="6"/>
      <c r="V578" s="1"/>
      <c r="W578" s="1"/>
      <c r="X578" s="1"/>
      <c r="Y578" s="1"/>
      <c r="Z578" s="1"/>
      <c r="AA578" s="1"/>
      <c r="AB578" s="6"/>
    </row>
    <row r="579" ht="18" customHeight="1" spans="2:28">
      <c r="B579" s="223" t="s">
        <v>1130</v>
      </c>
      <c r="C579" s="224">
        <v>617473420</v>
      </c>
      <c r="D579" s="224" t="s">
        <v>1131</v>
      </c>
      <c r="E579" s="224">
        <v>16741725633</v>
      </c>
      <c r="F579" s="224" t="s">
        <v>27</v>
      </c>
      <c r="G579" s="224">
        <v>1000</v>
      </c>
      <c r="H579" s="224">
        <v>18771678907</v>
      </c>
      <c r="I579" s="224" t="s">
        <v>409</v>
      </c>
      <c r="J579" s="248" t="s">
        <v>29</v>
      </c>
      <c r="K579" s="226" t="s">
        <v>410</v>
      </c>
      <c r="L579" s="223" t="s">
        <v>1130</v>
      </c>
      <c r="M579" s="241">
        <v>0</v>
      </c>
      <c r="N579" s="241"/>
      <c r="O579" s="243"/>
      <c r="P579" s="241"/>
      <c r="Q579" s="252" t="s">
        <v>31</v>
      </c>
      <c r="R579" s="250">
        <v>43895</v>
      </c>
      <c r="S579" s="131" t="s">
        <v>1132</v>
      </c>
      <c r="T579" s="6"/>
      <c r="U579" s="6"/>
      <c r="V579" s="6"/>
      <c r="W579" s="6"/>
      <c r="X579" s="6"/>
      <c r="Y579" s="6"/>
      <c r="Z579" s="6"/>
      <c r="AA579" s="6"/>
      <c r="AB579" s="6"/>
    </row>
    <row r="580" ht="18" customHeight="1" spans="2:28">
      <c r="B580" s="223" t="s">
        <v>1149</v>
      </c>
      <c r="C580" s="224">
        <v>211551030</v>
      </c>
      <c r="D580" s="224" t="s">
        <v>1150</v>
      </c>
      <c r="E580" s="224">
        <v>17136866513</v>
      </c>
      <c r="F580" s="224" t="s">
        <v>664</v>
      </c>
      <c r="G580" s="224">
        <v>1000</v>
      </c>
      <c r="H580" s="224">
        <v>13422075559</v>
      </c>
      <c r="I580" s="224" t="s">
        <v>567</v>
      </c>
      <c r="J580" s="256" t="s">
        <v>29</v>
      </c>
      <c r="K580" s="226" t="s">
        <v>568</v>
      </c>
      <c r="L580" s="223" t="s">
        <v>1149</v>
      </c>
      <c r="M580" s="241">
        <v>0</v>
      </c>
      <c r="N580" s="241"/>
      <c r="O580" s="241"/>
      <c r="P580" s="241"/>
      <c r="Q580" s="266"/>
      <c r="R580" s="267"/>
      <c r="S580" s="129" t="s">
        <v>1030</v>
      </c>
      <c r="T580" s="6"/>
      <c r="U580" s="6"/>
      <c r="V580" s="6"/>
      <c r="W580" s="6"/>
      <c r="X580" s="6"/>
      <c r="Y580" s="6"/>
      <c r="Z580" s="6"/>
      <c r="AA580" s="6"/>
      <c r="AB580" s="6"/>
    </row>
    <row r="581" ht="18" customHeight="1" spans="2:28">
      <c r="B581" s="223" t="s">
        <v>1151</v>
      </c>
      <c r="C581" s="224">
        <v>751772419</v>
      </c>
      <c r="D581" s="224" t="s">
        <v>1152</v>
      </c>
      <c r="E581" s="224">
        <v>16741725601</v>
      </c>
      <c r="F581" s="224" t="s">
        <v>27</v>
      </c>
      <c r="G581" s="224">
        <v>1000</v>
      </c>
      <c r="H581" s="224">
        <v>15771132386</v>
      </c>
      <c r="I581" s="224" t="s">
        <v>584</v>
      </c>
      <c r="J581" s="240" t="s">
        <v>103</v>
      </c>
      <c r="K581" s="226" t="s">
        <v>585</v>
      </c>
      <c r="L581" s="223" t="s">
        <v>1151</v>
      </c>
      <c r="M581" s="241">
        <v>0</v>
      </c>
      <c r="N581" s="241"/>
      <c r="O581" s="241"/>
      <c r="P581" s="241"/>
      <c r="Q581" s="241" t="s">
        <v>31</v>
      </c>
      <c r="R581" s="250">
        <v>43902</v>
      </c>
      <c r="S581" s="8" t="s">
        <v>1153</v>
      </c>
      <c r="T581" s="6"/>
      <c r="U581" s="6"/>
      <c r="V581" s="6"/>
      <c r="W581" s="6"/>
      <c r="X581" s="6"/>
      <c r="Y581" s="6"/>
      <c r="Z581" s="6"/>
      <c r="AA581" s="6"/>
      <c r="AB581" s="6"/>
    </row>
    <row r="582" ht="18" customHeight="1" spans="2:28">
      <c r="B582" s="223" t="s">
        <v>1154</v>
      </c>
      <c r="C582" s="224">
        <v>805176666</v>
      </c>
      <c r="D582" s="224" t="s">
        <v>1155</v>
      </c>
      <c r="E582" s="224">
        <v>16741725583</v>
      </c>
      <c r="F582" s="224" t="s">
        <v>27</v>
      </c>
      <c r="G582" s="224">
        <v>1000</v>
      </c>
      <c r="H582" s="224">
        <v>15771132386</v>
      </c>
      <c r="I582" s="224" t="s">
        <v>584</v>
      </c>
      <c r="J582" s="240" t="s">
        <v>103</v>
      </c>
      <c r="K582" s="226" t="s">
        <v>585</v>
      </c>
      <c r="L582" s="223" t="s">
        <v>1154</v>
      </c>
      <c r="M582" s="241">
        <v>0</v>
      </c>
      <c r="N582" s="241"/>
      <c r="O582" s="241"/>
      <c r="P582" s="241"/>
      <c r="Q582" s="241" t="s">
        <v>31</v>
      </c>
      <c r="R582" s="250">
        <v>43902</v>
      </c>
      <c r="S582" s="8" t="s">
        <v>1153</v>
      </c>
      <c r="T582" s="6"/>
      <c r="U582" s="6"/>
      <c r="V582" s="6"/>
      <c r="W582" s="6"/>
      <c r="X582" s="6"/>
      <c r="Y582" s="6"/>
      <c r="Z582" s="6"/>
      <c r="AA582" s="6"/>
      <c r="AB582" s="6"/>
    </row>
    <row r="583" ht="18" customHeight="1" spans="2:28">
      <c r="B583" s="223" t="s">
        <v>1156</v>
      </c>
      <c r="C583" s="224">
        <v>867950397</v>
      </c>
      <c r="D583" s="224" t="s">
        <v>1157</v>
      </c>
      <c r="E583" s="224">
        <v>16741725580</v>
      </c>
      <c r="F583" s="224" t="s">
        <v>27</v>
      </c>
      <c r="G583" s="224">
        <v>1000</v>
      </c>
      <c r="H583" s="224">
        <v>15771132386</v>
      </c>
      <c r="I583" s="224" t="s">
        <v>584</v>
      </c>
      <c r="J583" s="240" t="s">
        <v>103</v>
      </c>
      <c r="K583" s="226" t="s">
        <v>585</v>
      </c>
      <c r="L583" s="223" t="s">
        <v>1156</v>
      </c>
      <c r="M583" s="241">
        <v>0</v>
      </c>
      <c r="N583" s="241"/>
      <c r="O583" s="241"/>
      <c r="P583" s="241"/>
      <c r="Q583" s="241" t="s">
        <v>31</v>
      </c>
      <c r="R583" s="250">
        <v>43902</v>
      </c>
      <c r="S583" s="8" t="s">
        <v>1153</v>
      </c>
      <c r="T583" s="6"/>
      <c r="U583" s="6"/>
      <c r="V583" s="6"/>
      <c r="W583" s="6"/>
      <c r="X583" s="6"/>
      <c r="Y583" s="6"/>
      <c r="Z583" s="6"/>
      <c r="AA583" s="6"/>
      <c r="AB583" s="6"/>
    </row>
    <row r="584" ht="18" customHeight="1" spans="2:28">
      <c r="B584" s="223" t="s">
        <v>1158</v>
      </c>
      <c r="C584" s="224">
        <v>256542103</v>
      </c>
      <c r="D584" s="224" t="s">
        <v>1159</v>
      </c>
      <c r="E584" s="224">
        <v>16741725576</v>
      </c>
      <c r="F584" s="224" t="s">
        <v>27</v>
      </c>
      <c r="G584" s="224">
        <v>1000</v>
      </c>
      <c r="H584" s="224">
        <v>15771132386</v>
      </c>
      <c r="I584" s="224" t="s">
        <v>584</v>
      </c>
      <c r="J584" s="240" t="s">
        <v>103</v>
      </c>
      <c r="K584" s="226" t="s">
        <v>585</v>
      </c>
      <c r="L584" s="223" t="s">
        <v>1158</v>
      </c>
      <c r="M584" s="241">
        <v>0</v>
      </c>
      <c r="N584" s="241"/>
      <c r="O584" s="241"/>
      <c r="P584" s="241"/>
      <c r="Q584" s="241" t="s">
        <v>31</v>
      </c>
      <c r="R584" s="250">
        <v>43902</v>
      </c>
      <c r="S584" s="8" t="s">
        <v>1153</v>
      </c>
      <c r="T584" s="6"/>
      <c r="U584" s="6"/>
      <c r="V584" s="6"/>
      <c r="W584" s="6"/>
      <c r="X584" s="6"/>
      <c r="Y584" s="6"/>
      <c r="Z584" s="6"/>
      <c r="AA584" s="6"/>
      <c r="AB584" s="6"/>
    </row>
    <row r="585" ht="18" customHeight="1" spans="2:28">
      <c r="B585" s="223" t="s">
        <v>1160</v>
      </c>
      <c r="C585" s="224">
        <v>547645078</v>
      </c>
      <c r="D585" s="224" t="s">
        <v>1161</v>
      </c>
      <c r="E585" s="224">
        <v>16741725568</v>
      </c>
      <c r="F585" s="224" t="s">
        <v>27</v>
      </c>
      <c r="G585" s="224">
        <v>1000</v>
      </c>
      <c r="H585" s="224">
        <v>15771132386</v>
      </c>
      <c r="I585" s="224" t="s">
        <v>584</v>
      </c>
      <c r="J585" s="240" t="s">
        <v>103</v>
      </c>
      <c r="K585" s="226" t="s">
        <v>585</v>
      </c>
      <c r="L585" s="223" t="s">
        <v>1160</v>
      </c>
      <c r="M585" s="241">
        <v>0</v>
      </c>
      <c r="N585" s="241"/>
      <c r="O585" s="241"/>
      <c r="P585" s="241"/>
      <c r="Q585" s="241" t="s">
        <v>31</v>
      </c>
      <c r="R585" s="250">
        <v>43902</v>
      </c>
      <c r="S585" s="8" t="s">
        <v>1153</v>
      </c>
      <c r="T585" s="6"/>
      <c r="U585" s="6"/>
      <c r="V585" s="6"/>
      <c r="W585" s="6"/>
      <c r="X585" s="6"/>
      <c r="Y585" s="6"/>
      <c r="Z585" s="6"/>
      <c r="AA585" s="6"/>
      <c r="AB585" s="6"/>
    </row>
    <row r="586" ht="18" customHeight="1" spans="2:28">
      <c r="B586" s="223" t="s">
        <v>1162</v>
      </c>
      <c r="C586" s="224">
        <v>686821110</v>
      </c>
      <c r="D586" s="224" t="s">
        <v>1163</v>
      </c>
      <c r="E586" s="224">
        <v>16741725565</v>
      </c>
      <c r="F586" s="224" t="s">
        <v>27</v>
      </c>
      <c r="G586" s="224">
        <v>1000</v>
      </c>
      <c r="H586" s="224">
        <v>15771132386</v>
      </c>
      <c r="I586" s="224" t="s">
        <v>584</v>
      </c>
      <c r="J586" s="240" t="s">
        <v>103</v>
      </c>
      <c r="K586" s="226" t="s">
        <v>585</v>
      </c>
      <c r="L586" s="223" t="s">
        <v>1162</v>
      </c>
      <c r="M586" s="241">
        <v>0</v>
      </c>
      <c r="N586" s="241"/>
      <c r="O586" s="241"/>
      <c r="P586" s="241"/>
      <c r="Q586" s="241" t="s">
        <v>31</v>
      </c>
      <c r="R586" s="250">
        <v>43902</v>
      </c>
      <c r="S586" s="8" t="s">
        <v>1153</v>
      </c>
      <c r="T586" s="6"/>
      <c r="U586" s="6"/>
      <c r="V586" s="6"/>
      <c r="W586" s="6"/>
      <c r="X586" s="6"/>
      <c r="Y586" s="6"/>
      <c r="Z586" s="6"/>
      <c r="AA586" s="6"/>
      <c r="AB586" s="6"/>
    </row>
    <row r="587" ht="18" customHeight="1" spans="2:28">
      <c r="B587" s="223" t="s">
        <v>1164</v>
      </c>
      <c r="C587" s="224">
        <v>718333153</v>
      </c>
      <c r="D587" s="224" t="s">
        <v>1165</v>
      </c>
      <c r="E587" s="224">
        <v>16741725548</v>
      </c>
      <c r="F587" s="224" t="s">
        <v>27</v>
      </c>
      <c r="G587" s="224">
        <v>1000</v>
      </c>
      <c r="H587" s="224">
        <v>15771132386</v>
      </c>
      <c r="I587" s="224" t="s">
        <v>584</v>
      </c>
      <c r="J587" s="240" t="s">
        <v>103</v>
      </c>
      <c r="K587" s="226" t="s">
        <v>585</v>
      </c>
      <c r="L587" s="223" t="s">
        <v>1164</v>
      </c>
      <c r="M587" s="241">
        <v>0</v>
      </c>
      <c r="N587" s="241"/>
      <c r="O587" s="241"/>
      <c r="P587" s="241"/>
      <c r="Q587" s="241" t="s">
        <v>31</v>
      </c>
      <c r="R587" s="250">
        <v>43902</v>
      </c>
      <c r="S587" s="8" t="s">
        <v>1153</v>
      </c>
      <c r="T587" s="6"/>
      <c r="U587" s="6"/>
      <c r="V587" s="6"/>
      <c r="W587" s="6"/>
      <c r="X587" s="6"/>
      <c r="Y587" s="6"/>
      <c r="Z587" s="6"/>
      <c r="AA587" s="6"/>
      <c r="AB587" s="6"/>
    </row>
    <row r="588" s="1" customFormat="1" ht="19.9" customHeight="1" spans="2:28">
      <c r="B588" s="223" t="s">
        <v>1166</v>
      </c>
      <c r="C588" s="224">
        <v>129711838</v>
      </c>
      <c r="D588" s="224" t="s">
        <v>1167</v>
      </c>
      <c r="E588" s="224">
        <v>16741725541</v>
      </c>
      <c r="F588" s="224" t="s">
        <v>27</v>
      </c>
      <c r="G588" s="224">
        <v>1000</v>
      </c>
      <c r="H588" s="224">
        <v>15771132386</v>
      </c>
      <c r="I588" s="224" t="s">
        <v>584</v>
      </c>
      <c r="J588" s="240" t="s">
        <v>103</v>
      </c>
      <c r="K588" s="226" t="s">
        <v>585</v>
      </c>
      <c r="L588" s="223" t="s">
        <v>1166</v>
      </c>
      <c r="M588" s="241">
        <v>0</v>
      </c>
      <c r="N588" s="241"/>
      <c r="O588" s="241"/>
      <c r="P588" s="241"/>
      <c r="Q588" s="241" t="s">
        <v>31</v>
      </c>
      <c r="R588" s="250">
        <v>43902</v>
      </c>
      <c r="S588" s="8" t="s">
        <v>1153</v>
      </c>
      <c r="T588" s="6"/>
      <c r="U588" s="6"/>
      <c r="V588" s="6"/>
      <c r="W588" s="6"/>
      <c r="X588" s="6"/>
      <c r="Y588" s="6"/>
      <c r="Z588" s="6"/>
      <c r="AA588" s="6"/>
      <c r="AB588" s="6"/>
    </row>
    <row r="589" s="1" customFormat="1" ht="19.9" customHeight="1" spans="2:28">
      <c r="B589" s="223" t="s">
        <v>1168</v>
      </c>
      <c r="C589" s="226">
        <v>608839701</v>
      </c>
      <c r="D589" s="226" t="s">
        <v>1169</v>
      </c>
      <c r="E589" s="224">
        <v>17102786726</v>
      </c>
      <c r="F589" s="224" t="s">
        <v>27</v>
      </c>
      <c r="G589" s="224">
        <v>1000</v>
      </c>
      <c r="H589" s="224">
        <v>13545435217</v>
      </c>
      <c r="I589" s="224" t="s">
        <v>284</v>
      </c>
      <c r="J589" s="245" t="s">
        <v>285</v>
      </c>
      <c r="K589" s="226" t="s">
        <v>286</v>
      </c>
      <c r="L589" s="223" t="s">
        <v>1168</v>
      </c>
      <c r="M589" s="241">
        <v>0</v>
      </c>
      <c r="N589" s="241"/>
      <c r="O589" s="241"/>
      <c r="P589" s="241"/>
      <c r="Q589" s="268" t="s">
        <v>31</v>
      </c>
      <c r="R589" s="250">
        <v>43900</v>
      </c>
      <c r="S589" s="8" t="s">
        <v>1153</v>
      </c>
      <c r="V589" s="6"/>
      <c r="W589" s="6"/>
      <c r="X589" s="6"/>
      <c r="Y589" s="6"/>
      <c r="Z589" s="6"/>
      <c r="AA589" s="6"/>
      <c r="AB589" s="6"/>
    </row>
    <row r="590" ht="18" customHeight="1" spans="2:28">
      <c r="B590" s="223" t="s">
        <v>1170</v>
      </c>
      <c r="C590" s="226">
        <v>394267010</v>
      </c>
      <c r="D590" s="226" t="s">
        <v>1171</v>
      </c>
      <c r="E590" s="224">
        <v>17102786761</v>
      </c>
      <c r="F590" s="224" t="s">
        <v>27</v>
      </c>
      <c r="G590" s="224">
        <v>1000</v>
      </c>
      <c r="H590" s="224">
        <v>13545435217</v>
      </c>
      <c r="I590" s="224" t="s">
        <v>284</v>
      </c>
      <c r="J590" s="245" t="s">
        <v>285</v>
      </c>
      <c r="K590" s="226" t="s">
        <v>286</v>
      </c>
      <c r="L590" s="223" t="s">
        <v>1170</v>
      </c>
      <c r="M590" s="241">
        <v>0</v>
      </c>
      <c r="N590" s="241"/>
      <c r="O590" s="241"/>
      <c r="P590" s="241"/>
      <c r="Q590" s="269" t="s">
        <v>31</v>
      </c>
      <c r="R590" s="250">
        <v>43900</v>
      </c>
      <c r="S590" s="8" t="s">
        <v>1153</v>
      </c>
      <c r="T590" s="1"/>
      <c r="U590" s="1"/>
      <c r="V590" s="6"/>
      <c r="W590" s="6"/>
      <c r="X590" s="6"/>
      <c r="Y590" s="6"/>
      <c r="Z590" s="6"/>
      <c r="AA590" s="6"/>
      <c r="AB590" s="6"/>
    </row>
    <row r="591" ht="18" customHeight="1" spans="2:28">
      <c r="B591" s="225" t="s">
        <v>1172</v>
      </c>
      <c r="C591" s="224">
        <v>165055613</v>
      </c>
      <c r="D591" s="224" t="s">
        <v>1173</v>
      </c>
      <c r="E591" s="224">
        <v>16741725655</v>
      </c>
      <c r="F591" s="224" t="s">
        <v>27</v>
      </c>
      <c r="G591" s="224">
        <v>1000</v>
      </c>
      <c r="H591" s="224">
        <v>18771678907</v>
      </c>
      <c r="I591" s="224" t="s">
        <v>409</v>
      </c>
      <c r="J591" s="248" t="s">
        <v>29</v>
      </c>
      <c r="K591" s="226" t="s">
        <v>410</v>
      </c>
      <c r="L591" s="225" t="s">
        <v>1172</v>
      </c>
      <c r="M591" s="241">
        <f>4031.26+5000</f>
        <v>9031.26</v>
      </c>
      <c r="N591" s="241"/>
      <c r="O591" s="257"/>
      <c r="P591" s="257"/>
      <c r="Q591" s="259" t="s">
        <v>31</v>
      </c>
      <c r="R591" s="270">
        <v>43901</v>
      </c>
      <c r="S591" s="8" t="s">
        <v>1174</v>
      </c>
      <c r="T591" s="6"/>
      <c r="U591" s="6"/>
      <c r="V591" s="6"/>
      <c r="W591" s="6"/>
      <c r="X591" s="6"/>
      <c r="Y591" s="6"/>
      <c r="Z591" s="6"/>
      <c r="AA591" s="6"/>
      <c r="AB591" s="6"/>
    </row>
    <row r="592" ht="18" customHeight="1" spans="2:28">
      <c r="B592" s="253" t="s">
        <v>1175</v>
      </c>
      <c r="C592" s="224">
        <v>555537723</v>
      </c>
      <c r="D592" s="224" t="s">
        <v>1176</v>
      </c>
      <c r="E592" s="224">
        <v>17192710541</v>
      </c>
      <c r="F592" s="224" t="s">
        <v>27</v>
      </c>
      <c r="G592" s="254">
        <v>1000</v>
      </c>
      <c r="H592" s="254">
        <v>13545476959</v>
      </c>
      <c r="I592" s="224" t="s">
        <v>265</v>
      </c>
      <c r="J592" s="258" t="s">
        <v>109</v>
      </c>
      <c r="K592" s="259" t="s">
        <v>266</v>
      </c>
      <c r="L592" s="253" t="s">
        <v>1175</v>
      </c>
      <c r="M592" s="260">
        <v>5061.05</v>
      </c>
      <c r="N592" s="260"/>
      <c r="O592" s="260"/>
      <c r="P592" s="260"/>
      <c r="Q592" s="259" t="s">
        <v>31</v>
      </c>
      <c r="R592" s="250">
        <v>43913</v>
      </c>
      <c r="S592" s="8" t="s">
        <v>1177</v>
      </c>
      <c r="T592" s="6"/>
      <c r="U592" s="6"/>
      <c r="V592" s="6"/>
      <c r="W592" s="6"/>
      <c r="X592" s="6"/>
      <c r="Y592" s="6"/>
      <c r="Z592" s="6"/>
      <c r="AA592" s="6"/>
      <c r="AB592" s="6"/>
    </row>
    <row r="593" ht="18" customHeight="1" spans="2:28">
      <c r="B593" s="253" t="s">
        <v>1178</v>
      </c>
      <c r="C593" s="224">
        <v>501268959</v>
      </c>
      <c r="D593" s="224" t="s">
        <v>1179</v>
      </c>
      <c r="E593" s="224">
        <v>17192711228</v>
      </c>
      <c r="F593" s="224" t="s">
        <v>27</v>
      </c>
      <c r="G593" s="254">
        <v>1000</v>
      </c>
      <c r="H593" s="254">
        <v>13545476959</v>
      </c>
      <c r="I593" s="224" t="s">
        <v>265</v>
      </c>
      <c r="J593" s="261" t="s">
        <v>103</v>
      </c>
      <c r="K593" s="259" t="s">
        <v>266</v>
      </c>
      <c r="L593" s="253" t="s">
        <v>1178</v>
      </c>
      <c r="M593" s="260">
        <v>5060.21</v>
      </c>
      <c r="N593" s="260"/>
      <c r="O593" s="260"/>
      <c r="P593" s="260"/>
      <c r="Q593" s="259" t="s">
        <v>31</v>
      </c>
      <c r="R593" s="250">
        <v>43913</v>
      </c>
      <c r="S593" s="8" t="s">
        <v>1180</v>
      </c>
      <c r="T593" s="6"/>
      <c r="U593" s="6"/>
      <c r="V593" s="6"/>
      <c r="W593" s="6"/>
      <c r="X593" s="6"/>
      <c r="Y593" s="6"/>
      <c r="Z593" s="6"/>
      <c r="AA593" s="6"/>
      <c r="AB593" s="6"/>
    </row>
    <row r="594" ht="18" customHeight="1" spans="2:28">
      <c r="B594" s="253" t="s">
        <v>1181</v>
      </c>
      <c r="C594" s="224">
        <v>402659300</v>
      </c>
      <c r="D594" s="224" t="s">
        <v>1182</v>
      </c>
      <c r="E594" s="224">
        <v>17192715495</v>
      </c>
      <c r="F594" s="224" t="s">
        <v>27</v>
      </c>
      <c r="G594" s="254">
        <v>1000</v>
      </c>
      <c r="H594" s="254">
        <v>18672882330</v>
      </c>
      <c r="I594" s="224" t="s">
        <v>361</v>
      </c>
      <c r="J594" s="258" t="s">
        <v>109</v>
      </c>
      <c r="K594" s="259" t="s">
        <v>362</v>
      </c>
      <c r="L594" s="253" t="s">
        <v>1181</v>
      </c>
      <c r="M594" s="260">
        <v>10010.37</v>
      </c>
      <c r="N594" s="260"/>
      <c r="O594" s="260"/>
      <c r="P594" s="260"/>
      <c r="Q594" s="259" t="s">
        <v>31</v>
      </c>
      <c r="R594" s="250">
        <v>43913</v>
      </c>
      <c r="S594" s="8" t="s">
        <v>1183</v>
      </c>
      <c r="T594" s="6"/>
      <c r="U594" s="6"/>
      <c r="V594" s="6"/>
      <c r="W594" s="6"/>
      <c r="X594" s="6"/>
      <c r="Y594" s="6"/>
      <c r="Z594" s="6"/>
      <c r="AA594" s="6"/>
      <c r="AB594" s="6"/>
    </row>
    <row r="595" ht="18" customHeight="1" spans="2:28">
      <c r="B595" s="253" t="s">
        <v>1184</v>
      </c>
      <c r="C595" s="224">
        <v>321991673</v>
      </c>
      <c r="D595" s="224" t="s">
        <v>1185</v>
      </c>
      <c r="E595" s="224">
        <v>17192715549</v>
      </c>
      <c r="F595" s="224" t="s">
        <v>27</v>
      </c>
      <c r="G595" s="254">
        <v>1000</v>
      </c>
      <c r="H595" s="254">
        <v>18672882330</v>
      </c>
      <c r="I595" s="224" t="s">
        <v>361</v>
      </c>
      <c r="J595" s="258" t="s">
        <v>109</v>
      </c>
      <c r="K595" s="259" t="s">
        <v>362</v>
      </c>
      <c r="L595" s="253" t="s">
        <v>1184</v>
      </c>
      <c r="M595" s="260">
        <v>5061.1</v>
      </c>
      <c r="N595" s="260"/>
      <c r="O595" s="260"/>
      <c r="P595" s="260"/>
      <c r="Q595" s="259" t="s">
        <v>31</v>
      </c>
      <c r="R595" s="250">
        <v>43913</v>
      </c>
      <c r="S595" s="8" t="s">
        <v>1183</v>
      </c>
      <c r="T595" s="6"/>
      <c r="U595" s="6"/>
      <c r="V595" s="6"/>
      <c r="W595" s="6"/>
      <c r="X595" s="6"/>
      <c r="Y595" s="6"/>
      <c r="Z595" s="6"/>
      <c r="AA595" s="6"/>
      <c r="AB595" s="6"/>
    </row>
    <row r="596" ht="18" customHeight="1" spans="2:28">
      <c r="B596" s="255" t="s">
        <v>1186</v>
      </c>
      <c r="C596" s="224">
        <v>610586330</v>
      </c>
      <c r="D596" s="224" t="s">
        <v>1187</v>
      </c>
      <c r="E596" s="224">
        <v>16741725475</v>
      </c>
      <c r="F596" s="224" t="s">
        <v>27</v>
      </c>
      <c r="G596" s="254">
        <v>1000</v>
      </c>
      <c r="H596" s="254">
        <v>13545472582</v>
      </c>
      <c r="I596" s="224" t="s">
        <v>370</v>
      </c>
      <c r="J596" s="262" t="s">
        <v>285</v>
      </c>
      <c r="K596" s="259" t="s">
        <v>371</v>
      </c>
      <c r="L596" s="255" t="s">
        <v>1186</v>
      </c>
      <c r="M596" s="260">
        <v>4959.56</v>
      </c>
      <c r="N596" s="260"/>
      <c r="O596" s="260"/>
      <c r="P596" s="260"/>
      <c r="Q596" s="259" t="s">
        <v>31</v>
      </c>
      <c r="R596" s="270">
        <v>43902</v>
      </c>
      <c r="S596" s="8" t="s">
        <v>1183</v>
      </c>
      <c r="T596" s="6"/>
      <c r="U596" s="6"/>
      <c r="V596" s="6"/>
      <c r="W596" s="6"/>
      <c r="X596" s="6"/>
      <c r="Y596" s="6"/>
      <c r="Z596" s="6"/>
      <c r="AA596" s="6"/>
      <c r="AB596" s="6"/>
    </row>
    <row r="597" ht="18" customHeight="1" spans="2:28">
      <c r="B597" s="255" t="s">
        <v>1188</v>
      </c>
      <c r="C597" s="224">
        <v>140673914</v>
      </c>
      <c r="D597" s="224" t="s">
        <v>1189</v>
      </c>
      <c r="E597" s="224">
        <v>16741725485</v>
      </c>
      <c r="F597" s="224" t="s">
        <v>27</v>
      </c>
      <c r="G597" s="254">
        <v>1000</v>
      </c>
      <c r="H597" s="254">
        <v>13545472582</v>
      </c>
      <c r="I597" s="224" t="s">
        <v>370</v>
      </c>
      <c r="J597" s="262" t="s">
        <v>285</v>
      </c>
      <c r="K597" s="259" t="s">
        <v>371</v>
      </c>
      <c r="L597" s="255" t="s">
        <v>1188</v>
      </c>
      <c r="M597" s="260">
        <v>15876.89</v>
      </c>
      <c r="N597" s="260"/>
      <c r="O597" s="260"/>
      <c r="P597" s="260"/>
      <c r="Q597" s="259" t="s">
        <v>31</v>
      </c>
      <c r="R597" s="270">
        <v>43902</v>
      </c>
      <c r="S597" s="8" t="s">
        <v>1183</v>
      </c>
      <c r="T597" s="6"/>
      <c r="U597" s="6"/>
      <c r="V597" s="6"/>
      <c r="W597" s="6"/>
      <c r="X597" s="6"/>
      <c r="Y597" s="6"/>
      <c r="Z597" s="6"/>
      <c r="AA597" s="6"/>
      <c r="AB597" s="6"/>
    </row>
    <row r="598" ht="18" customHeight="1" spans="2:28">
      <c r="B598" s="255" t="s">
        <v>1190</v>
      </c>
      <c r="C598" s="224">
        <v>584908246</v>
      </c>
      <c r="D598" s="224" t="s">
        <v>1191</v>
      </c>
      <c r="E598" s="224">
        <v>16741725501</v>
      </c>
      <c r="F598" s="224" t="s">
        <v>27</v>
      </c>
      <c r="G598" s="254">
        <v>1000</v>
      </c>
      <c r="H598" s="254">
        <v>13545472582</v>
      </c>
      <c r="I598" s="224" t="s">
        <v>370</v>
      </c>
      <c r="J598" s="262" t="s">
        <v>285</v>
      </c>
      <c r="K598" s="259" t="s">
        <v>371</v>
      </c>
      <c r="L598" s="255" t="s">
        <v>1190</v>
      </c>
      <c r="M598" s="260">
        <v>4964.46</v>
      </c>
      <c r="N598" s="260"/>
      <c r="O598" s="260"/>
      <c r="P598" s="260"/>
      <c r="Q598" s="259" t="s">
        <v>31</v>
      </c>
      <c r="R598" s="270">
        <v>43902</v>
      </c>
      <c r="S598" s="8" t="s">
        <v>1192</v>
      </c>
      <c r="T598" s="6"/>
      <c r="U598" s="6"/>
      <c r="V598" s="6"/>
      <c r="W598" s="6"/>
      <c r="X598" s="6"/>
      <c r="Y598" s="6"/>
      <c r="Z598" s="6"/>
      <c r="AA598" s="6"/>
      <c r="AB598" s="6"/>
    </row>
    <row r="599" ht="18" customHeight="1" spans="2:28">
      <c r="B599" s="255" t="s">
        <v>1193</v>
      </c>
      <c r="C599" s="224">
        <v>359689511</v>
      </c>
      <c r="D599" s="224" t="s">
        <v>1194</v>
      </c>
      <c r="E599" s="224">
        <v>16741725493</v>
      </c>
      <c r="F599" s="224" t="s">
        <v>27</v>
      </c>
      <c r="G599" s="254">
        <v>1000</v>
      </c>
      <c r="H599" s="254">
        <v>13545472582</v>
      </c>
      <c r="I599" s="224" t="s">
        <v>370</v>
      </c>
      <c r="J599" s="262" t="s">
        <v>285</v>
      </c>
      <c r="K599" s="259" t="s">
        <v>371</v>
      </c>
      <c r="L599" s="255" t="s">
        <v>1193</v>
      </c>
      <c r="M599" s="260">
        <v>4961.42</v>
      </c>
      <c r="N599" s="260"/>
      <c r="O599" s="260"/>
      <c r="P599" s="260"/>
      <c r="Q599" s="259" t="s">
        <v>31</v>
      </c>
      <c r="R599" s="270">
        <v>43902</v>
      </c>
      <c r="S599" s="8" t="s">
        <v>1192</v>
      </c>
      <c r="T599" s="6"/>
      <c r="U599" s="6"/>
      <c r="V599" s="6"/>
      <c r="W599" s="6"/>
      <c r="X599" s="6"/>
      <c r="Y599" s="6"/>
      <c r="Z599" s="6"/>
      <c r="AA599" s="6"/>
      <c r="AB599" s="6"/>
    </row>
    <row r="600" ht="18" customHeight="1" spans="2:28">
      <c r="B600" s="255" t="s">
        <v>1195</v>
      </c>
      <c r="C600" s="224">
        <v>167880704</v>
      </c>
      <c r="D600" s="224" t="s">
        <v>1196</v>
      </c>
      <c r="E600" s="224">
        <v>16741725502</v>
      </c>
      <c r="F600" s="224" t="s">
        <v>27</v>
      </c>
      <c r="G600" s="254">
        <v>1000</v>
      </c>
      <c r="H600" s="254">
        <v>13545472582</v>
      </c>
      <c r="I600" s="224" t="s">
        <v>370</v>
      </c>
      <c r="J600" s="262" t="s">
        <v>285</v>
      </c>
      <c r="K600" s="259" t="s">
        <v>371</v>
      </c>
      <c r="L600" s="255" t="s">
        <v>1195</v>
      </c>
      <c r="M600" s="260">
        <v>5061.01</v>
      </c>
      <c r="N600" s="260"/>
      <c r="O600" s="260"/>
      <c r="P600" s="260"/>
      <c r="Q600" s="259" t="s">
        <v>31</v>
      </c>
      <c r="R600" s="270">
        <v>43902</v>
      </c>
      <c r="S600" s="8" t="s">
        <v>1192</v>
      </c>
      <c r="T600" s="6"/>
      <c r="U600" s="6"/>
      <c r="V600" s="6"/>
      <c r="W600" s="6"/>
      <c r="X600" s="6"/>
      <c r="Y600" s="6"/>
      <c r="Z600" s="6"/>
      <c r="AA600" s="6"/>
      <c r="AB600" s="6"/>
    </row>
    <row r="601" ht="18" customHeight="1" spans="2:28">
      <c r="B601" s="255" t="s">
        <v>1197</v>
      </c>
      <c r="C601" s="224">
        <v>845052506</v>
      </c>
      <c r="D601" s="224" t="s">
        <v>1198</v>
      </c>
      <c r="E601" s="224">
        <v>16741725472</v>
      </c>
      <c r="F601" s="224" t="s">
        <v>27</v>
      </c>
      <c r="G601" s="254">
        <v>1000</v>
      </c>
      <c r="H601" s="254">
        <v>13545472582</v>
      </c>
      <c r="I601" s="224" t="s">
        <v>370</v>
      </c>
      <c r="J601" s="262" t="s">
        <v>285</v>
      </c>
      <c r="K601" s="259" t="s">
        <v>371</v>
      </c>
      <c r="L601" s="255" t="s">
        <v>1197</v>
      </c>
      <c r="M601" s="260">
        <v>3141.77</v>
      </c>
      <c r="N601" s="260"/>
      <c r="O601" s="260"/>
      <c r="P601" s="260"/>
      <c r="Q601" s="259" t="s">
        <v>31</v>
      </c>
      <c r="R601" s="270">
        <v>43902</v>
      </c>
      <c r="S601" s="8" t="s">
        <v>1199</v>
      </c>
      <c r="T601" s="6"/>
      <c r="U601" s="6"/>
      <c r="V601" s="6"/>
      <c r="W601" s="6"/>
      <c r="X601" s="6"/>
      <c r="Y601" s="6"/>
      <c r="Z601" s="6"/>
      <c r="AA601" s="6"/>
      <c r="AB601" s="6"/>
    </row>
    <row r="602" ht="18" customHeight="1" spans="2:28">
      <c r="B602" s="255" t="s">
        <v>1200</v>
      </c>
      <c r="C602" s="224">
        <v>882086329</v>
      </c>
      <c r="D602" s="224" t="s">
        <v>1201</v>
      </c>
      <c r="E602" s="224">
        <v>16741725489</v>
      </c>
      <c r="F602" s="224" t="s">
        <v>27</v>
      </c>
      <c r="G602" s="254">
        <v>1000</v>
      </c>
      <c r="H602" s="254">
        <v>13545472582</v>
      </c>
      <c r="I602" s="224" t="s">
        <v>370</v>
      </c>
      <c r="J602" s="262" t="s">
        <v>285</v>
      </c>
      <c r="K602" s="259" t="s">
        <v>371</v>
      </c>
      <c r="L602" s="255" t="s">
        <v>1200</v>
      </c>
      <c r="M602" s="260">
        <v>8042.36</v>
      </c>
      <c r="N602" s="260"/>
      <c r="O602" s="260"/>
      <c r="P602" s="260"/>
      <c r="Q602" s="259" t="s">
        <v>31</v>
      </c>
      <c r="R602" s="270">
        <v>43902</v>
      </c>
      <c r="S602" s="8" t="s">
        <v>1199</v>
      </c>
      <c r="T602" s="6"/>
      <c r="U602" s="6"/>
      <c r="V602" s="6"/>
      <c r="W602" s="6"/>
      <c r="X602" s="6"/>
      <c r="Y602" s="6"/>
      <c r="Z602" s="6"/>
      <c r="AA602" s="6"/>
      <c r="AB602" s="6"/>
    </row>
    <row r="603" ht="18" customHeight="1" spans="2:28">
      <c r="B603" s="255" t="s">
        <v>1202</v>
      </c>
      <c r="C603" s="224">
        <v>523392474</v>
      </c>
      <c r="D603" s="224" t="s">
        <v>1203</v>
      </c>
      <c r="E603" s="224">
        <v>16741725491</v>
      </c>
      <c r="F603" s="224" t="s">
        <v>27</v>
      </c>
      <c r="G603" s="254">
        <v>1000</v>
      </c>
      <c r="H603" s="254">
        <v>13545472582</v>
      </c>
      <c r="I603" s="224" t="s">
        <v>370</v>
      </c>
      <c r="J603" s="262" t="s">
        <v>285</v>
      </c>
      <c r="K603" s="259" t="s">
        <v>371</v>
      </c>
      <c r="L603" s="255" t="s">
        <v>1202</v>
      </c>
      <c r="M603" s="260">
        <v>9222.5</v>
      </c>
      <c r="N603" s="260"/>
      <c r="O603" s="260"/>
      <c r="P603" s="260"/>
      <c r="Q603" s="259" t="s">
        <v>31</v>
      </c>
      <c r="R603" s="270">
        <v>43883</v>
      </c>
      <c r="S603" s="8" t="s">
        <v>1204</v>
      </c>
      <c r="T603" s="6"/>
      <c r="U603" s="6"/>
      <c r="V603" s="6"/>
      <c r="W603" s="6"/>
      <c r="X603" s="6"/>
      <c r="Y603" s="6"/>
      <c r="Z603" s="6"/>
      <c r="AA603" s="6"/>
      <c r="AB603" s="6"/>
    </row>
    <row r="604" ht="18" customHeight="1" spans="2:28">
      <c r="B604" s="255" t="s">
        <v>1205</v>
      </c>
      <c r="C604" s="224">
        <v>161337578</v>
      </c>
      <c r="D604" s="224" t="s">
        <v>1206</v>
      </c>
      <c r="E604" s="224">
        <v>16741725469</v>
      </c>
      <c r="F604" s="224" t="s">
        <v>27</v>
      </c>
      <c r="G604" s="254">
        <v>1000</v>
      </c>
      <c r="H604" s="254">
        <v>13545472582</v>
      </c>
      <c r="I604" s="224" t="s">
        <v>370</v>
      </c>
      <c r="J604" s="262" t="s">
        <v>285</v>
      </c>
      <c r="K604" s="259" t="s">
        <v>371</v>
      </c>
      <c r="L604" s="255" t="s">
        <v>1205</v>
      </c>
      <c r="M604" s="260">
        <v>8044.55</v>
      </c>
      <c r="N604" s="260"/>
      <c r="O604" s="260"/>
      <c r="P604" s="260"/>
      <c r="Q604" s="259" t="s">
        <v>31</v>
      </c>
      <c r="R604" s="270">
        <v>43902</v>
      </c>
      <c r="S604" s="8" t="s">
        <v>1207</v>
      </c>
      <c r="T604" s="6"/>
      <c r="U604" s="6"/>
      <c r="V604" s="6"/>
      <c r="W604" s="6"/>
      <c r="X604" s="6"/>
      <c r="Y604" s="6"/>
      <c r="Z604" s="6"/>
      <c r="AA604" s="6"/>
      <c r="AB604" s="6"/>
    </row>
    <row r="605" ht="18" customHeight="1" spans="2:28">
      <c r="B605" s="253" t="s">
        <v>1208</v>
      </c>
      <c r="C605" s="224">
        <v>981409030</v>
      </c>
      <c r="D605" s="224" t="s">
        <v>1209</v>
      </c>
      <c r="E605" s="224">
        <v>16572203187</v>
      </c>
      <c r="F605" s="224" t="s">
        <v>27</v>
      </c>
      <c r="G605" s="254">
        <v>1000</v>
      </c>
      <c r="H605" s="254">
        <v>17720254512</v>
      </c>
      <c r="I605" s="224" t="s">
        <v>253</v>
      </c>
      <c r="J605" s="263" t="s">
        <v>294</v>
      </c>
      <c r="K605" s="259" t="s">
        <v>254</v>
      </c>
      <c r="L605" s="253" t="s">
        <v>1208</v>
      </c>
      <c r="M605" s="260">
        <v>4958.76</v>
      </c>
      <c r="N605" s="260"/>
      <c r="O605" s="260"/>
      <c r="P605" s="260"/>
      <c r="Q605" s="259" t="s">
        <v>31</v>
      </c>
      <c r="R605" s="270">
        <v>43902</v>
      </c>
      <c r="S605" s="8" t="s">
        <v>1192</v>
      </c>
      <c r="T605" s="6"/>
      <c r="U605" s="6"/>
      <c r="V605" s="6"/>
      <c r="W605" s="6"/>
      <c r="X605" s="6"/>
      <c r="Y605" s="6"/>
      <c r="Z605" s="6"/>
      <c r="AA605" s="6"/>
      <c r="AB605" s="6"/>
    </row>
    <row r="606" ht="18" customHeight="1" spans="2:28">
      <c r="B606" s="253" t="s">
        <v>1210</v>
      </c>
      <c r="C606" s="224">
        <v>593231817</v>
      </c>
      <c r="D606" s="224" t="s">
        <v>1211</v>
      </c>
      <c r="E606" s="224">
        <v>16572203185</v>
      </c>
      <c r="F606" s="224" t="s">
        <v>27</v>
      </c>
      <c r="G606" s="254">
        <v>1000</v>
      </c>
      <c r="H606" s="254">
        <v>17720254512</v>
      </c>
      <c r="I606" s="224" t="s">
        <v>253</v>
      </c>
      <c r="J606" s="261" t="s">
        <v>103</v>
      </c>
      <c r="K606" s="259" t="s">
        <v>254</v>
      </c>
      <c r="L606" s="253" t="s">
        <v>1210</v>
      </c>
      <c r="M606" s="260">
        <v>4962.53</v>
      </c>
      <c r="N606" s="260"/>
      <c r="O606" s="260"/>
      <c r="P606" s="260"/>
      <c r="Q606" s="259" t="s">
        <v>31</v>
      </c>
      <c r="R606" s="270">
        <v>43902</v>
      </c>
      <c r="S606" s="8" t="s">
        <v>1212</v>
      </c>
      <c r="T606" s="6"/>
      <c r="U606" s="6"/>
      <c r="V606" s="6"/>
      <c r="W606" s="6"/>
      <c r="X606" s="6"/>
      <c r="Y606" s="6"/>
      <c r="Z606" s="6"/>
      <c r="AA606" s="6"/>
      <c r="AB606" s="6"/>
    </row>
    <row r="607" ht="18" customHeight="1" spans="2:28">
      <c r="B607" s="253" t="s">
        <v>1213</v>
      </c>
      <c r="C607" s="224">
        <v>462315679</v>
      </c>
      <c r="D607" s="224" t="s">
        <v>1214</v>
      </c>
      <c r="E607" s="224">
        <v>16572203710</v>
      </c>
      <c r="F607" s="224" t="s">
        <v>27</v>
      </c>
      <c r="G607" s="254">
        <v>1000</v>
      </c>
      <c r="H607" s="254">
        <v>17720254512</v>
      </c>
      <c r="I607" s="224" t="s">
        <v>253</v>
      </c>
      <c r="J607" s="261" t="s">
        <v>103</v>
      </c>
      <c r="K607" s="259" t="s">
        <v>254</v>
      </c>
      <c r="L607" s="253" t="s">
        <v>1213</v>
      </c>
      <c r="M607" s="260">
        <v>8232.47</v>
      </c>
      <c r="N607" s="260"/>
      <c r="O607" s="260"/>
      <c r="P607" s="260"/>
      <c r="Q607" s="259" t="s">
        <v>31</v>
      </c>
      <c r="R607" s="270">
        <v>43902</v>
      </c>
      <c r="S607" s="8" t="s">
        <v>1204</v>
      </c>
      <c r="T607" s="6"/>
      <c r="U607" s="6"/>
      <c r="V607" s="6"/>
      <c r="W607" s="6"/>
      <c r="X607" s="6"/>
      <c r="Y607" s="6"/>
      <c r="Z607" s="6"/>
      <c r="AA607" s="6"/>
      <c r="AB607" s="6"/>
    </row>
    <row r="608" ht="18" customHeight="1" spans="2:28">
      <c r="B608" s="253" t="s">
        <v>1215</v>
      </c>
      <c r="C608" s="224">
        <v>416533881</v>
      </c>
      <c r="D608" s="224" t="s">
        <v>1216</v>
      </c>
      <c r="E608" s="224">
        <v>16741725598</v>
      </c>
      <c r="F608" s="224" t="s">
        <v>27</v>
      </c>
      <c r="G608" s="254">
        <v>1000</v>
      </c>
      <c r="H608" s="254">
        <v>15771132386</v>
      </c>
      <c r="I608" s="224" t="s">
        <v>584</v>
      </c>
      <c r="J608" s="261" t="s">
        <v>103</v>
      </c>
      <c r="K608" s="259" t="s">
        <v>585</v>
      </c>
      <c r="L608" s="253" t="s">
        <v>1215</v>
      </c>
      <c r="M608" s="260">
        <v>4957.96</v>
      </c>
      <c r="N608" s="260"/>
      <c r="O608" s="260"/>
      <c r="P608" s="260"/>
      <c r="Q608" s="259" t="s">
        <v>31</v>
      </c>
      <c r="R608" s="270">
        <v>43901</v>
      </c>
      <c r="S608" s="87" t="s">
        <v>1177</v>
      </c>
      <c r="T608" s="6"/>
      <c r="U608" s="6"/>
      <c r="V608" s="6"/>
      <c r="W608" s="6"/>
      <c r="X608" s="6"/>
      <c r="Y608" s="6"/>
      <c r="Z608" s="6"/>
      <c r="AA608" s="6"/>
      <c r="AB608" s="6"/>
    </row>
    <row r="609" ht="18" customHeight="1" spans="2:28">
      <c r="B609" s="253" t="s">
        <v>1217</v>
      </c>
      <c r="C609" s="224">
        <v>492208550</v>
      </c>
      <c r="D609" s="224" t="s">
        <v>1218</v>
      </c>
      <c r="E609" s="224">
        <v>16741725592</v>
      </c>
      <c r="F609" s="224" t="s">
        <v>27</v>
      </c>
      <c r="G609" s="254">
        <v>1000</v>
      </c>
      <c r="H609" s="254">
        <v>15771132386</v>
      </c>
      <c r="I609" s="224" t="s">
        <v>584</v>
      </c>
      <c r="J609" s="261" t="s">
        <v>103</v>
      </c>
      <c r="K609" s="259" t="s">
        <v>585</v>
      </c>
      <c r="L609" s="253" t="s">
        <v>1217</v>
      </c>
      <c r="M609" s="260">
        <v>5062.42</v>
      </c>
      <c r="N609" s="260"/>
      <c r="O609" s="260"/>
      <c r="P609" s="260"/>
      <c r="Q609" s="259" t="s">
        <v>31</v>
      </c>
      <c r="R609" s="270">
        <v>43901</v>
      </c>
      <c r="S609" s="87" t="s">
        <v>1177</v>
      </c>
      <c r="T609" s="6"/>
      <c r="U609" s="6"/>
      <c r="V609" s="6"/>
      <c r="W609" s="6"/>
      <c r="X609" s="6"/>
      <c r="Y609" s="6"/>
      <c r="Z609" s="6"/>
      <c r="AA609" s="6"/>
      <c r="AB609" s="6"/>
    </row>
    <row r="610" ht="18" customHeight="1" spans="2:28">
      <c r="B610" s="253" t="s">
        <v>1219</v>
      </c>
      <c r="C610" s="224">
        <v>712816946</v>
      </c>
      <c r="D610" s="224" t="s">
        <v>1220</v>
      </c>
      <c r="E610" s="224">
        <v>16741725591</v>
      </c>
      <c r="F610" s="224" t="s">
        <v>27</v>
      </c>
      <c r="G610" s="254">
        <v>1000</v>
      </c>
      <c r="H610" s="254">
        <v>15771132386</v>
      </c>
      <c r="I610" s="224" t="s">
        <v>584</v>
      </c>
      <c r="J610" s="261" t="s">
        <v>103</v>
      </c>
      <c r="K610" s="259" t="s">
        <v>585</v>
      </c>
      <c r="L610" s="253" t="s">
        <v>1219</v>
      </c>
      <c r="M610" s="260">
        <v>4956.5</v>
      </c>
      <c r="N610" s="260"/>
      <c r="O610" s="260"/>
      <c r="P610" s="260"/>
      <c r="Q610" s="259" t="s">
        <v>31</v>
      </c>
      <c r="R610" s="270">
        <v>43901</v>
      </c>
      <c r="S610" s="87" t="s">
        <v>1177</v>
      </c>
      <c r="T610" s="6"/>
      <c r="U610" s="6"/>
      <c r="V610" s="6"/>
      <c r="W610" s="6"/>
      <c r="X610" s="6"/>
      <c r="Y610" s="6"/>
      <c r="Z610" s="6"/>
      <c r="AA610" s="6"/>
      <c r="AB610" s="6"/>
    </row>
    <row r="611" ht="18" customHeight="1" spans="2:28">
      <c r="B611" s="253" t="s">
        <v>1221</v>
      </c>
      <c r="C611" s="224">
        <v>964546923</v>
      </c>
      <c r="D611" s="224" t="s">
        <v>1222</v>
      </c>
      <c r="E611" s="224">
        <v>16741725586</v>
      </c>
      <c r="F611" s="224" t="s">
        <v>27</v>
      </c>
      <c r="G611" s="254">
        <v>1000</v>
      </c>
      <c r="H611" s="254">
        <v>15771132386</v>
      </c>
      <c r="I611" s="224" t="s">
        <v>584</v>
      </c>
      <c r="J611" s="261" t="s">
        <v>103</v>
      </c>
      <c r="K611" s="259" t="s">
        <v>585</v>
      </c>
      <c r="L611" s="253" t="s">
        <v>1221</v>
      </c>
      <c r="M611" s="260">
        <v>4962.74</v>
      </c>
      <c r="N611" s="260">
        <v>4958</v>
      </c>
      <c r="O611" s="260"/>
      <c r="P611" s="260"/>
      <c r="Q611" s="259" t="s">
        <v>31</v>
      </c>
      <c r="R611" s="270">
        <v>43901</v>
      </c>
      <c r="S611" s="87" t="s">
        <v>1223</v>
      </c>
      <c r="T611" s="6"/>
      <c r="U611" s="6"/>
      <c r="V611" s="6"/>
      <c r="W611" s="6"/>
      <c r="X611" s="6"/>
      <c r="Y611" s="6"/>
      <c r="Z611" s="6"/>
      <c r="AA611" s="6"/>
      <c r="AB611" s="6"/>
    </row>
    <row r="612" ht="18" customHeight="1" spans="2:28">
      <c r="B612" s="253" t="s">
        <v>1224</v>
      </c>
      <c r="C612" s="224">
        <v>494825257</v>
      </c>
      <c r="D612" s="224" t="s">
        <v>1225</v>
      </c>
      <c r="E612" s="224">
        <v>16741725584</v>
      </c>
      <c r="F612" s="224" t="s">
        <v>27</v>
      </c>
      <c r="G612" s="254">
        <v>1000</v>
      </c>
      <c r="H612" s="254">
        <v>15771132386</v>
      </c>
      <c r="I612" s="224" t="s">
        <v>584</v>
      </c>
      <c r="J612" s="261" t="s">
        <v>103</v>
      </c>
      <c r="K612" s="259" t="s">
        <v>585</v>
      </c>
      <c r="L612" s="253" t="s">
        <v>1224</v>
      </c>
      <c r="M612" s="260">
        <v>4960.23</v>
      </c>
      <c r="N612" s="260"/>
      <c r="O612" s="260"/>
      <c r="P612" s="260"/>
      <c r="Q612" s="259" t="s">
        <v>31</v>
      </c>
      <c r="R612" s="270">
        <v>43901</v>
      </c>
      <c r="S612" s="87" t="s">
        <v>1177</v>
      </c>
      <c r="T612" s="6"/>
      <c r="U612" s="6"/>
      <c r="V612" s="6"/>
      <c r="W612" s="6"/>
      <c r="X612" s="6"/>
      <c r="Y612" s="6"/>
      <c r="Z612" s="6"/>
      <c r="AA612" s="6"/>
      <c r="AB612" s="6"/>
    </row>
    <row r="613" ht="18" customHeight="1" spans="2:28">
      <c r="B613" s="253" t="s">
        <v>1226</v>
      </c>
      <c r="C613" s="224">
        <v>126960686</v>
      </c>
      <c r="D613" s="224" t="s">
        <v>1227</v>
      </c>
      <c r="E613" s="224">
        <v>16741725575</v>
      </c>
      <c r="F613" s="224" t="s">
        <v>27</v>
      </c>
      <c r="G613" s="254">
        <v>1000</v>
      </c>
      <c r="H613" s="254">
        <v>15771132386</v>
      </c>
      <c r="I613" s="224" t="s">
        <v>584</v>
      </c>
      <c r="J613" s="261" t="s">
        <v>103</v>
      </c>
      <c r="K613" s="259" t="s">
        <v>585</v>
      </c>
      <c r="L613" s="253" t="s">
        <v>1226</v>
      </c>
      <c r="M613" s="260">
        <v>5059.83</v>
      </c>
      <c r="N613" s="260"/>
      <c r="O613" s="260"/>
      <c r="P613" s="260"/>
      <c r="Q613" s="259" t="s">
        <v>31</v>
      </c>
      <c r="R613" s="270">
        <v>43901</v>
      </c>
      <c r="S613" s="87" t="s">
        <v>1177</v>
      </c>
      <c r="T613" s="6"/>
      <c r="U613" s="6"/>
      <c r="V613" s="6"/>
      <c r="W613" s="6"/>
      <c r="X613" s="6"/>
      <c r="Y613" s="6"/>
      <c r="Z613" s="6"/>
      <c r="AA613" s="6"/>
      <c r="AB613" s="6"/>
    </row>
    <row r="614" ht="18" customHeight="1" spans="2:28">
      <c r="B614" s="253" t="s">
        <v>1228</v>
      </c>
      <c r="C614" s="224">
        <v>722851865</v>
      </c>
      <c r="D614" s="224" t="s">
        <v>1229</v>
      </c>
      <c r="E614" s="224">
        <v>16741725571</v>
      </c>
      <c r="F614" s="224" t="s">
        <v>27</v>
      </c>
      <c r="G614" s="254">
        <v>1000</v>
      </c>
      <c r="H614" s="254">
        <v>15771132386</v>
      </c>
      <c r="I614" s="224" t="s">
        <v>584</v>
      </c>
      <c r="J614" s="261" t="s">
        <v>103</v>
      </c>
      <c r="K614" s="259" t="s">
        <v>585</v>
      </c>
      <c r="L614" s="253" t="s">
        <v>1228</v>
      </c>
      <c r="M614" s="260">
        <v>4956.41</v>
      </c>
      <c r="N614" s="260"/>
      <c r="O614" s="260"/>
      <c r="P614" s="260"/>
      <c r="Q614" s="259" t="s">
        <v>31</v>
      </c>
      <c r="R614" s="270">
        <v>43901</v>
      </c>
      <c r="S614" s="87" t="s">
        <v>1177</v>
      </c>
      <c r="T614" s="6"/>
      <c r="U614" s="6"/>
      <c r="V614" s="6"/>
      <c r="W614" s="6"/>
      <c r="X614" s="6"/>
      <c r="Y614" s="6"/>
      <c r="Z614" s="6"/>
      <c r="AA614" s="6"/>
      <c r="AB614" s="6"/>
    </row>
    <row r="615" ht="18" customHeight="1" spans="2:28">
      <c r="B615" s="253" t="s">
        <v>1230</v>
      </c>
      <c r="C615" s="224">
        <v>750944020</v>
      </c>
      <c r="D615" s="224" t="s">
        <v>1231</v>
      </c>
      <c r="E615" s="224">
        <v>16741725570</v>
      </c>
      <c r="F615" s="224" t="s">
        <v>27</v>
      </c>
      <c r="G615" s="254">
        <v>1000</v>
      </c>
      <c r="H615" s="254">
        <v>15771132386</v>
      </c>
      <c r="I615" s="224" t="s">
        <v>584</v>
      </c>
      <c r="J615" s="261" t="s">
        <v>103</v>
      </c>
      <c r="K615" s="259" t="s">
        <v>585</v>
      </c>
      <c r="L615" s="253" t="s">
        <v>1230</v>
      </c>
      <c r="M615" s="260">
        <v>4965.79</v>
      </c>
      <c r="N615" s="260"/>
      <c r="O615" s="260"/>
      <c r="P615" s="260"/>
      <c r="Q615" s="259" t="s">
        <v>31</v>
      </c>
      <c r="R615" s="270">
        <v>43901</v>
      </c>
      <c r="S615" s="87" t="s">
        <v>1177</v>
      </c>
      <c r="T615" s="6"/>
      <c r="U615" s="6"/>
      <c r="V615" s="6"/>
      <c r="W615" s="6"/>
      <c r="X615" s="6"/>
      <c r="Y615" s="6"/>
      <c r="Z615" s="6"/>
      <c r="AA615" s="6"/>
      <c r="AB615" s="6"/>
    </row>
    <row r="616" ht="18" customHeight="1" spans="2:28">
      <c r="B616" s="253" t="s">
        <v>1232</v>
      </c>
      <c r="C616" s="224">
        <v>514131340</v>
      </c>
      <c r="D616" s="224" t="s">
        <v>1233</v>
      </c>
      <c r="E616" s="224">
        <v>16741725564</v>
      </c>
      <c r="F616" s="224" t="s">
        <v>27</v>
      </c>
      <c r="G616" s="254">
        <v>1000</v>
      </c>
      <c r="H616" s="254">
        <v>15771132386</v>
      </c>
      <c r="I616" s="224" t="s">
        <v>584</v>
      </c>
      <c r="J616" s="261" t="s">
        <v>103</v>
      </c>
      <c r="K616" s="259" t="s">
        <v>585</v>
      </c>
      <c r="L616" s="253" t="s">
        <v>1232</v>
      </c>
      <c r="M616" s="260">
        <v>8049.04</v>
      </c>
      <c r="N616" s="260"/>
      <c r="O616" s="260"/>
      <c r="P616" s="260"/>
      <c r="Q616" s="259" t="s">
        <v>31</v>
      </c>
      <c r="R616" s="270">
        <v>43901</v>
      </c>
      <c r="S616" s="87" t="s">
        <v>1177</v>
      </c>
      <c r="T616" s="6"/>
      <c r="U616" s="6"/>
      <c r="V616" s="6"/>
      <c r="W616" s="6"/>
      <c r="X616" s="6"/>
      <c r="Y616" s="6"/>
      <c r="Z616" s="6"/>
      <c r="AA616" s="6"/>
      <c r="AB616" s="6"/>
    </row>
    <row r="617" ht="18" customHeight="1" spans="2:28">
      <c r="B617" s="253" t="s">
        <v>1234</v>
      </c>
      <c r="C617" s="224">
        <v>607585353</v>
      </c>
      <c r="D617" s="224" t="s">
        <v>1235</v>
      </c>
      <c r="E617" s="224">
        <v>16741725563</v>
      </c>
      <c r="F617" s="224" t="s">
        <v>27</v>
      </c>
      <c r="G617" s="254">
        <v>1000</v>
      </c>
      <c r="H617" s="254">
        <v>15771132386</v>
      </c>
      <c r="I617" s="224" t="s">
        <v>584</v>
      </c>
      <c r="J617" s="261" t="s">
        <v>103</v>
      </c>
      <c r="K617" s="259" t="s">
        <v>585</v>
      </c>
      <c r="L617" s="253" t="s">
        <v>1234</v>
      </c>
      <c r="M617" s="260">
        <v>4963.83</v>
      </c>
      <c r="N617" s="260"/>
      <c r="O617" s="260"/>
      <c r="P617" s="260"/>
      <c r="Q617" s="259" t="s">
        <v>31</v>
      </c>
      <c r="R617" s="270">
        <v>43901</v>
      </c>
      <c r="S617" s="87" t="s">
        <v>1177</v>
      </c>
      <c r="T617" s="6"/>
      <c r="U617" s="6"/>
      <c r="V617" s="6"/>
      <c r="W617" s="6"/>
      <c r="X617" s="6"/>
      <c r="Y617" s="6"/>
      <c r="Z617" s="6"/>
      <c r="AA617" s="6"/>
      <c r="AB617" s="6"/>
    </row>
    <row r="618" ht="18" customHeight="1" spans="2:28">
      <c r="B618" s="253" t="s">
        <v>1236</v>
      </c>
      <c r="C618" s="224">
        <v>222897781</v>
      </c>
      <c r="D618" s="224" t="s">
        <v>1237</v>
      </c>
      <c r="E618" s="224">
        <v>16741725549</v>
      </c>
      <c r="F618" s="224" t="s">
        <v>27</v>
      </c>
      <c r="G618" s="254">
        <v>1000</v>
      </c>
      <c r="H618" s="254">
        <v>15771132386</v>
      </c>
      <c r="I618" s="224" t="s">
        <v>584</v>
      </c>
      <c r="J618" s="261" t="s">
        <v>103</v>
      </c>
      <c r="K618" s="259" t="s">
        <v>585</v>
      </c>
      <c r="L618" s="253" t="s">
        <v>1236</v>
      </c>
      <c r="M618" s="260">
        <v>5356.15</v>
      </c>
      <c r="N618" s="260"/>
      <c r="O618" s="260"/>
      <c r="P618" s="260"/>
      <c r="Q618" s="259" t="s">
        <v>31</v>
      </c>
      <c r="R618" s="270">
        <v>43901</v>
      </c>
      <c r="S618" s="87" t="s">
        <v>1177</v>
      </c>
      <c r="T618" s="6"/>
      <c r="U618" s="6"/>
      <c r="V618" s="6"/>
      <c r="W618" s="6"/>
      <c r="X618" s="6"/>
      <c r="Y618" s="6"/>
      <c r="Z618" s="6"/>
      <c r="AA618" s="6"/>
      <c r="AB618" s="6"/>
    </row>
    <row r="619" ht="18" customHeight="1" spans="2:28">
      <c r="B619" s="253" t="s">
        <v>1238</v>
      </c>
      <c r="C619" s="224">
        <v>936031473</v>
      </c>
      <c r="D619" s="224" t="s">
        <v>1239</v>
      </c>
      <c r="E619" s="224">
        <v>16741725546</v>
      </c>
      <c r="F619" s="224" t="s">
        <v>27</v>
      </c>
      <c r="G619" s="254">
        <v>1000</v>
      </c>
      <c r="H619" s="254">
        <v>15771132386</v>
      </c>
      <c r="I619" s="224" t="s">
        <v>584</v>
      </c>
      <c r="J619" s="261" t="s">
        <v>103</v>
      </c>
      <c r="K619" s="259" t="s">
        <v>585</v>
      </c>
      <c r="L619" s="253" t="s">
        <v>1238</v>
      </c>
      <c r="M619" s="260">
        <v>10533.55</v>
      </c>
      <c r="N619" s="260"/>
      <c r="O619" s="260"/>
      <c r="P619" s="260"/>
      <c r="Q619" s="259" t="s">
        <v>31</v>
      </c>
      <c r="R619" s="270">
        <v>43901</v>
      </c>
      <c r="S619" s="87" t="s">
        <v>1177</v>
      </c>
      <c r="T619" s="6"/>
      <c r="U619" s="6"/>
      <c r="V619" s="6"/>
      <c r="W619" s="6"/>
      <c r="X619" s="6"/>
      <c r="Y619" s="6"/>
      <c r="Z619" s="6"/>
      <c r="AA619" s="6"/>
      <c r="AB619" s="6"/>
    </row>
    <row r="620" ht="18" customHeight="1" spans="2:28">
      <c r="B620" s="253" t="s">
        <v>1240</v>
      </c>
      <c r="C620" s="224">
        <v>113436289</v>
      </c>
      <c r="D620" s="224" t="s">
        <v>1241</v>
      </c>
      <c r="E620" s="224">
        <v>16741725545</v>
      </c>
      <c r="F620" s="224" t="s">
        <v>27</v>
      </c>
      <c r="G620" s="254">
        <v>1000</v>
      </c>
      <c r="H620" s="254">
        <v>15771132386</v>
      </c>
      <c r="I620" s="224" t="s">
        <v>584</v>
      </c>
      <c r="J620" s="261" t="s">
        <v>103</v>
      </c>
      <c r="K620" s="259" t="s">
        <v>585</v>
      </c>
      <c r="L620" s="253" t="s">
        <v>1240</v>
      </c>
      <c r="M620" s="260">
        <v>5059.69</v>
      </c>
      <c r="N620" s="260"/>
      <c r="O620" s="260"/>
      <c r="P620" s="260"/>
      <c r="Q620" s="259" t="s">
        <v>31</v>
      </c>
      <c r="R620" s="270">
        <v>43901</v>
      </c>
      <c r="S620" s="87" t="s">
        <v>1177</v>
      </c>
      <c r="T620" s="6"/>
      <c r="U620" s="6"/>
      <c r="V620" s="6"/>
      <c r="W620" s="6"/>
      <c r="X620" s="6"/>
      <c r="Y620" s="6"/>
      <c r="Z620" s="6"/>
      <c r="AA620" s="6"/>
      <c r="AB620" s="1"/>
    </row>
    <row r="621" ht="18" customHeight="1" spans="2:28">
      <c r="B621" s="253" t="s">
        <v>1242</v>
      </c>
      <c r="C621" s="224">
        <v>294700156</v>
      </c>
      <c r="D621" s="224" t="s">
        <v>1243</v>
      </c>
      <c r="E621" s="224">
        <v>17192714520</v>
      </c>
      <c r="F621" s="224" t="s">
        <v>27</v>
      </c>
      <c r="G621" s="254">
        <v>1000</v>
      </c>
      <c r="H621" s="254">
        <v>18872118075</v>
      </c>
      <c r="I621" s="224" t="s">
        <v>389</v>
      </c>
      <c r="J621" s="264" t="s">
        <v>170</v>
      </c>
      <c r="K621" s="259" t="s">
        <v>390</v>
      </c>
      <c r="L621" s="253" t="s">
        <v>1242</v>
      </c>
      <c r="M621" s="260">
        <v>5215.53</v>
      </c>
      <c r="N621" s="260"/>
      <c r="O621" s="260"/>
      <c r="P621" s="260"/>
      <c r="Q621" s="259" t="s">
        <v>31</v>
      </c>
      <c r="R621" s="250">
        <v>43913</v>
      </c>
      <c r="S621" s="8" t="s">
        <v>1244</v>
      </c>
      <c r="T621" s="6"/>
      <c r="U621" s="6"/>
      <c r="V621" s="1"/>
      <c r="W621" s="1"/>
      <c r="X621" s="1"/>
      <c r="Y621" s="1"/>
      <c r="Z621" s="1"/>
      <c r="AA621" s="1"/>
      <c r="AB621" s="1"/>
    </row>
    <row r="622" ht="18" customHeight="1" spans="2:28">
      <c r="B622" s="253" t="s">
        <v>1245</v>
      </c>
      <c r="C622" s="224">
        <v>579780897</v>
      </c>
      <c r="D622" s="224" t="s">
        <v>1246</v>
      </c>
      <c r="E622" s="224">
        <v>17192714394</v>
      </c>
      <c r="F622" s="224" t="s">
        <v>27</v>
      </c>
      <c r="G622" s="254">
        <v>1000</v>
      </c>
      <c r="H622" s="254">
        <v>18872118075</v>
      </c>
      <c r="I622" s="224" t="s">
        <v>389</v>
      </c>
      <c r="J622" s="265" t="s">
        <v>29</v>
      </c>
      <c r="K622" s="259" t="s">
        <v>390</v>
      </c>
      <c r="L622" s="253" t="s">
        <v>1245</v>
      </c>
      <c r="M622" s="260">
        <v>5056.53</v>
      </c>
      <c r="N622" s="260"/>
      <c r="O622" s="260"/>
      <c r="P622" s="260"/>
      <c r="Q622" s="259" t="s">
        <v>31</v>
      </c>
      <c r="R622" s="250">
        <v>43913</v>
      </c>
      <c r="S622" s="8" t="s">
        <v>1244</v>
      </c>
      <c r="T622" s="6"/>
      <c r="U622" s="6"/>
      <c r="V622" s="1"/>
      <c r="W622" s="1"/>
      <c r="X622" s="1"/>
      <c r="Y622" s="1"/>
      <c r="Z622" s="1"/>
      <c r="AA622" s="1"/>
      <c r="AB622" s="1"/>
    </row>
    <row r="623" ht="18" customHeight="1" spans="2:28">
      <c r="B623" s="253" t="s">
        <v>1247</v>
      </c>
      <c r="C623" s="224">
        <v>821376523</v>
      </c>
      <c r="D623" s="224" t="s">
        <v>1248</v>
      </c>
      <c r="E623" s="224">
        <v>17192714481</v>
      </c>
      <c r="F623" s="224" t="s">
        <v>27</v>
      </c>
      <c r="G623" s="254">
        <v>1000</v>
      </c>
      <c r="H623" s="254">
        <v>18872118075</v>
      </c>
      <c r="I623" s="224" t="s">
        <v>389</v>
      </c>
      <c r="J623" s="265" t="s">
        <v>29</v>
      </c>
      <c r="K623" s="259" t="s">
        <v>390</v>
      </c>
      <c r="L623" s="253" t="s">
        <v>1247</v>
      </c>
      <c r="M623" s="260">
        <v>4961.43</v>
      </c>
      <c r="N623" s="260"/>
      <c r="O623" s="260"/>
      <c r="P623" s="260"/>
      <c r="Q623" s="259" t="s">
        <v>31</v>
      </c>
      <c r="R623" s="250">
        <v>43913</v>
      </c>
      <c r="S623" s="8" t="s">
        <v>1244</v>
      </c>
      <c r="T623" s="6"/>
      <c r="U623" s="6"/>
      <c r="V623" s="1"/>
      <c r="W623" s="1"/>
      <c r="X623" s="1"/>
      <c r="Y623" s="1"/>
      <c r="Z623" s="1"/>
      <c r="AA623" s="1"/>
      <c r="AB623" s="1"/>
    </row>
    <row r="624" ht="18" customHeight="1" spans="2:28">
      <c r="B624" s="253" t="s">
        <v>1249</v>
      </c>
      <c r="C624" s="224">
        <v>370339556</v>
      </c>
      <c r="D624" s="224" t="s">
        <v>1250</v>
      </c>
      <c r="E624" s="224">
        <v>17192714483</v>
      </c>
      <c r="F624" s="224" t="s">
        <v>27</v>
      </c>
      <c r="G624" s="254">
        <v>1000</v>
      </c>
      <c r="H624" s="254">
        <v>18872118075</v>
      </c>
      <c r="I624" s="224" t="s">
        <v>389</v>
      </c>
      <c r="J624" s="265" t="s">
        <v>29</v>
      </c>
      <c r="K624" s="259" t="s">
        <v>390</v>
      </c>
      <c r="L624" s="253" t="s">
        <v>1249</v>
      </c>
      <c r="M624" s="260">
        <v>4959.74</v>
      </c>
      <c r="N624" s="260"/>
      <c r="O624" s="260"/>
      <c r="P624" s="260"/>
      <c r="Q624" s="259" t="s">
        <v>31</v>
      </c>
      <c r="R624" s="250">
        <v>43913</v>
      </c>
      <c r="S624" s="8" t="s">
        <v>1244</v>
      </c>
      <c r="T624" s="6"/>
      <c r="U624" s="6"/>
      <c r="V624" s="1"/>
      <c r="W624" s="1"/>
      <c r="X624" s="1"/>
      <c r="Y624" s="1"/>
      <c r="Z624" s="1"/>
      <c r="AA624" s="1"/>
      <c r="AB624" s="1"/>
    </row>
    <row r="625" ht="18" customHeight="1" spans="2:28">
      <c r="B625" s="253" t="s">
        <v>1251</v>
      </c>
      <c r="C625" s="224">
        <v>797925694</v>
      </c>
      <c r="D625" s="224" t="s">
        <v>1252</v>
      </c>
      <c r="E625" s="224">
        <v>17192714473</v>
      </c>
      <c r="F625" s="224" t="s">
        <v>27</v>
      </c>
      <c r="G625" s="254">
        <v>1000</v>
      </c>
      <c r="H625" s="254">
        <v>18872118075</v>
      </c>
      <c r="I625" s="224" t="s">
        <v>389</v>
      </c>
      <c r="J625" s="265" t="s">
        <v>29</v>
      </c>
      <c r="K625" s="259" t="s">
        <v>390</v>
      </c>
      <c r="L625" s="253" t="s">
        <v>1251</v>
      </c>
      <c r="M625" s="260">
        <v>4959.84</v>
      </c>
      <c r="N625" s="260"/>
      <c r="O625" s="260"/>
      <c r="P625" s="260"/>
      <c r="Q625" s="259" t="s">
        <v>31</v>
      </c>
      <c r="R625" s="250">
        <v>43913</v>
      </c>
      <c r="S625" s="8" t="s">
        <v>1244</v>
      </c>
      <c r="T625" s="6"/>
      <c r="U625" s="6"/>
      <c r="V625" s="1"/>
      <c r="W625" s="1"/>
      <c r="X625" s="1"/>
      <c r="Y625" s="1"/>
      <c r="Z625" s="1"/>
      <c r="AA625" s="1"/>
      <c r="AB625" s="1"/>
    </row>
    <row r="626" ht="18" customHeight="1" spans="2:28">
      <c r="B626" s="253" t="s">
        <v>1253</v>
      </c>
      <c r="C626" s="224">
        <v>706241367</v>
      </c>
      <c r="D626" s="224" t="s">
        <v>1254</v>
      </c>
      <c r="E626" s="224">
        <v>16741725509</v>
      </c>
      <c r="F626" s="224" t="s">
        <v>27</v>
      </c>
      <c r="G626" s="254">
        <v>1000</v>
      </c>
      <c r="H626" s="254">
        <v>18327671812</v>
      </c>
      <c r="I626" s="224" t="s">
        <v>247</v>
      </c>
      <c r="J626" s="265" t="s">
        <v>29</v>
      </c>
      <c r="K626" s="259" t="s">
        <v>298</v>
      </c>
      <c r="L626" s="253" t="s">
        <v>1253</v>
      </c>
      <c r="M626" s="260">
        <v>4958.77</v>
      </c>
      <c r="N626" s="260"/>
      <c r="O626" s="260"/>
      <c r="P626" s="260"/>
      <c r="Q626" s="259" t="s">
        <v>31</v>
      </c>
      <c r="R626" s="270">
        <v>43900</v>
      </c>
      <c r="S626" s="87" t="s">
        <v>1177</v>
      </c>
      <c r="T626" s="6"/>
      <c r="U626" s="6"/>
      <c r="V626" s="1"/>
      <c r="W626" s="1"/>
      <c r="X626" s="1"/>
      <c r="Y626" s="1"/>
      <c r="Z626" s="1"/>
      <c r="AA626" s="1"/>
      <c r="AB626" s="1"/>
    </row>
    <row r="627" ht="18" customHeight="1" spans="2:28">
      <c r="B627" s="253" t="s">
        <v>1255</v>
      </c>
      <c r="C627" s="224">
        <v>856945495</v>
      </c>
      <c r="D627" s="224" t="s">
        <v>1256</v>
      </c>
      <c r="E627" s="224">
        <v>17187467707</v>
      </c>
      <c r="F627" s="224" t="s">
        <v>27</v>
      </c>
      <c r="G627" s="254">
        <v>1000</v>
      </c>
      <c r="H627" s="254">
        <v>18771691121</v>
      </c>
      <c r="I627" s="224" t="s">
        <v>258</v>
      </c>
      <c r="J627" s="261" t="s">
        <v>103</v>
      </c>
      <c r="K627" s="259" t="s">
        <v>259</v>
      </c>
      <c r="L627" s="253" t="s">
        <v>1255</v>
      </c>
      <c r="M627" s="260">
        <v>7942.13</v>
      </c>
      <c r="N627" s="260"/>
      <c r="O627" s="260"/>
      <c r="P627" s="260"/>
      <c r="Q627" s="259" t="s">
        <v>31</v>
      </c>
      <c r="R627" s="270">
        <v>43900</v>
      </c>
      <c r="S627" s="87" t="s">
        <v>1177</v>
      </c>
      <c r="T627" s="6"/>
      <c r="U627" s="6"/>
      <c r="V627" s="1"/>
      <c r="W627" s="1"/>
      <c r="X627" s="1"/>
      <c r="Y627" s="1"/>
      <c r="Z627" s="1"/>
      <c r="AA627" s="1"/>
      <c r="AB627" s="1"/>
    </row>
    <row r="628" ht="18" customHeight="1" spans="2:28">
      <c r="B628" s="253" t="s">
        <v>1257</v>
      </c>
      <c r="C628" s="224">
        <v>867774867</v>
      </c>
      <c r="D628" s="224" t="s">
        <v>1258</v>
      </c>
      <c r="E628" s="224">
        <v>17136314519</v>
      </c>
      <c r="F628" s="224" t="s">
        <v>27</v>
      </c>
      <c r="G628" s="254">
        <v>1000</v>
      </c>
      <c r="H628" s="254">
        <v>18771691121</v>
      </c>
      <c r="I628" s="224" t="s">
        <v>258</v>
      </c>
      <c r="J628" s="261" t="s">
        <v>103</v>
      </c>
      <c r="K628" s="259" t="s">
        <v>259</v>
      </c>
      <c r="L628" s="253" t="s">
        <v>1257</v>
      </c>
      <c r="M628" s="260">
        <v>8041.03</v>
      </c>
      <c r="N628" s="260"/>
      <c r="O628" s="260"/>
      <c r="P628" s="260"/>
      <c r="Q628" s="259" t="s">
        <v>31</v>
      </c>
      <c r="R628" s="270">
        <v>43900</v>
      </c>
      <c r="S628" s="8" t="s">
        <v>1244</v>
      </c>
      <c r="T628" s="6"/>
      <c r="U628" s="6"/>
      <c r="V628" s="1"/>
      <c r="W628" s="1"/>
      <c r="X628" s="1"/>
      <c r="Y628" s="1"/>
      <c r="Z628" s="1"/>
      <c r="AA628" s="1"/>
      <c r="AB628" s="6"/>
    </row>
    <row r="629" ht="18" customHeight="1" spans="2:28">
      <c r="B629" s="253" t="s">
        <v>1259</v>
      </c>
      <c r="C629" s="224">
        <v>577853535</v>
      </c>
      <c r="D629" s="224" t="s">
        <v>1260</v>
      </c>
      <c r="E629" s="224">
        <v>17136317749</v>
      </c>
      <c r="F629" s="224" t="s">
        <v>27</v>
      </c>
      <c r="G629" s="254">
        <v>1000</v>
      </c>
      <c r="H629" s="254">
        <v>18771691121</v>
      </c>
      <c r="I629" s="224" t="s">
        <v>258</v>
      </c>
      <c r="J629" s="261" t="s">
        <v>103</v>
      </c>
      <c r="K629" s="259" t="s">
        <v>259</v>
      </c>
      <c r="L629" s="253" t="s">
        <v>1259</v>
      </c>
      <c r="M629" s="260">
        <v>8038.89</v>
      </c>
      <c r="N629" s="260"/>
      <c r="O629" s="260"/>
      <c r="P629" s="260"/>
      <c r="Q629" s="259" t="s">
        <v>31</v>
      </c>
      <c r="R629" s="270">
        <v>43900</v>
      </c>
      <c r="S629" s="87" t="s">
        <v>1177</v>
      </c>
      <c r="T629" s="6"/>
      <c r="U629" s="6"/>
      <c r="V629" s="6"/>
      <c r="W629" s="6"/>
      <c r="X629" s="6"/>
      <c r="Y629" s="6"/>
      <c r="Z629" s="6"/>
      <c r="AA629" s="6"/>
      <c r="AB629" s="6"/>
    </row>
    <row r="630" ht="18" customHeight="1" spans="2:28">
      <c r="B630" s="253" t="s">
        <v>1261</v>
      </c>
      <c r="C630" s="224">
        <v>858140106</v>
      </c>
      <c r="D630" s="224" t="s">
        <v>1262</v>
      </c>
      <c r="E630" s="224">
        <v>17136314478</v>
      </c>
      <c r="F630" s="224" t="s">
        <v>27</v>
      </c>
      <c r="G630" s="254">
        <v>1000</v>
      </c>
      <c r="H630" s="254">
        <v>18771691121</v>
      </c>
      <c r="I630" s="224" t="s">
        <v>258</v>
      </c>
      <c r="J630" s="261" t="s">
        <v>103</v>
      </c>
      <c r="K630" s="259" t="s">
        <v>259</v>
      </c>
      <c r="L630" s="253" t="s">
        <v>1261</v>
      </c>
      <c r="M630" s="260">
        <v>7945.57</v>
      </c>
      <c r="N630" s="260"/>
      <c r="O630" s="260"/>
      <c r="P630" s="260"/>
      <c r="Q630" s="259" t="s">
        <v>31</v>
      </c>
      <c r="R630" s="270">
        <v>43900</v>
      </c>
      <c r="S630" s="8" t="s">
        <v>1244</v>
      </c>
      <c r="T630" s="6"/>
      <c r="U630" s="6"/>
      <c r="V630" s="6"/>
      <c r="W630" s="6"/>
      <c r="X630" s="6"/>
      <c r="Y630" s="6"/>
      <c r="Z630" s="6"/>
      <c r="AA630" s="6"/>
      <c r="AB630" s="6"/>
    </row>
    <row r="631" ht="18" customHeight="1" spans="2:28">
      <c r="B631" s="253" t="s">
        <v>1263</v>
      </c>
      <c r="C631" s="224">
        <v>918013757</v>
      </c>
      <c r="D631" s="224" t="s">
        <v>1264</v>
      </c>
      <c r="E631" s="224">
        <v>17187465115</v>
      </c>
      <c r="F631" s="224" t="s">
        <v>27</v>
      </c>
      <c r="G631" s="254">
        <v>1000</v>
      </c>
      <c r="H631" s="254">
        <v>18771691121</v>
      </c>
      <c r="I631" s="224" t="s">
        <v>258</v>
      </c>
      <c r="J631" s="261" t="s">
        <v>103</v>
      </c>
      <c r="K631" s="259" t="s">
        <v>259</v>
      </c>
      <c r="L631" s="253" t="s">
        <v>1263</v>
      </c>
      <c r="M631" s="260">
        <v>8231.97</v>
      </c>
      <c r="N631" s="260"/>
      <c r="O631" s="260"/>
      <c r="P631" s="260"/>
      <c r="Q631" s="259" t="s">
        <v>31</v>
      </c>
      <c r="R631" s="270">
        <v>43900</v>
      </c>
      <c r="S631" s="87" t="s">
        <v>1177</v>
      </c>
      <c r="T631" s="6"/>
      <c r="U631" s="6"/>
      <c r="V631" s="6"/>
      <c r="W631" s="6"/>
      <c r="X631" s="6"/>
      <c r="Y631" s="6"/>
      <c r="Z631" s="6"/>
      <c r="AA631" s="6"/>
      <c r="AB631" s="6"/>
    </row>
    <row r="632" s="1" customFormat="1" ht="19.9" customHeight="1" spans="2:28">
      <c r="B632" s="253" t="s">
        <v>1265</v>
      </c>
      <c r="C632" s="224">
        <v>954605434</v>
      </c>
      <c r="D632" s="224" t="s">
        <v>1266</v>
      </c>
      <c r="E632" s="224">
        <v>17187465188</v>
      </c>
      <c r="F632" s="224" t="s">
        <v>27</v>
      </c>
      <c r="G632" s="254">
        <v>1000</v>
      </c>
      <c r="H632" s="254">
        <v>18771691121</v>
      </c>
      <c r="I632" s="224" t="s">
        <v>258</v>
      </c>
      <c r="J632" s="261" t="s">
        <v>103</v>
      </c>
      <c r="K632" s="259" t="s">
        <v>259</v>
      </c>
      <c r="L632" s="253" t="s">
        <v>1265</v>
      </c>
      <c r="M632" s="260">
        <v>8038.23</v>
      </c>
      <c r="N632" s="260"/>
      <c r="O632" s="260"/>
      <c r="P632" s="260"/>
      <c r="Q632" s="259" t="s">
        <v>31</v>
      </c>
      <c r="R632" s="270">
        <v>43900</v>
      </c>
      <c r="S632" s="8" t="s">
        <v>1244</v>
      </c>
      <c r="T632" s="6"/>
      <c r="U632" s="6"/>
      <c r="V632" s="6"/>
      <c r="W632" s="6"/>
      <c r="X632" s="6"/>
      <c r="Y632" s="6"/>
      <c r="Z632" s="6"/>
      <c r="AA632" s="6"/>
      <c r="AB632" s="6"/>
    </row>
    <row r="633" s="1" customFormat="1" ht="19.9" customHeight="1" spans="2:28">
      <c r="B633" s="253" t="s">
        <v>1267</v>
      </c>
      <c r="C633" s="226">
        <v>155353854</v>
      </c>
      <c r="D633" s="226" t="s">
        <v>1268</v>
      </c>
      <c r="E633" s="224">
        <v>17102786725</v>
      </c>
      <c r="F633" s="224" t="s">
        <v>27</v>
      </c>
      <c r="G633" s="254">
        <v>1000</v>
      </c>
      <c r="H633" s="254">
        <v>13545435217</v>
      </c>
      <c r="I633" s="224" t="s">
        <v>284</v>
      </c>
      <c r="J633" s="262" t="s">
        <v>285</v>
      </c>
      <c r="K633" s="259" t="s">
        <v>286</v>
      </c>
      <c r="L633" s="253" t="s">
        <v>1267</v>
      </c>
      <c r="M633" s="260">
        <v>4960.07</v>
      </c>
      <c r="N633" s="260"/>
      <c r="O633" s="260"/>
      <c r="P633" s="260"/>
      <c r="Q633" s="259" t="s">
        <v>31</v>
      </c>
      <c r="R633" s="270">
        <v>43901</v>
      </c>
      <c r="S633" s="87" t="s">
        <v>1177</v>
      </c>
      <c r="V633" s="6"/>
      <c r="W633" s="6"/>
      <c r="X633" s="6"/>
      <c r="Y633" s="6"/>
      <c r="Z633" s="6"/>
      <c r="AA633" s="6"/>
      <c r="AB633" s="6"/>
    </row>
    <row r="634" s="1" customFormat="1" ht="19.9" customHeight="1" spans="2:28">
      <c r="B634" s="253" t="s">
        <v>1269</v>
      </c>
      <c r="C634" s="226">
        <v>447805955</v>
      </c>
      <c r="D634" s="226" t="s">
        <v>1270</v>
      </c>
      <c r="E634" s="224">
        <v>17102786724</v>
      </c>
      <c r="F634" s="224" t="s">
        <v>27</v>
      </c>
      <c r="G634" s="254">
        <v>1000</v>
      </c>
      <c r="H634" s="254">
        <v>13545435217</v>
      </c>
      <c r="I634" s="224" t="s">
        <v>284</v>
      </c>
      <c r="J634" s="262" t="s">
        <v>285</v>
      </c>
      <c r="K634" s="259" t="s">
        <v>286</v>
      </c>
      <c r="L634" s="253" t="s">
        <v>1269</v>
      </c>
      <c r="M634" s="260">
        <v>5058.1</v>
      </c>
      <c r="N634" s="260"/>
      <c r="O634" s="260"/>
      <c r="P634" s="260"/>
      <c r="Q634" s="259" t="s">
        <v>31</v>
      </c>
      <c r="R634" s="270">
        <v>43901</v>
      </c>
      <c r="S634" s="87" t="s">
        <v>1177</v>
      </c>
      <c r="V634" s="6"/>
      <c r="W634" s="6"/>
      <c r="X634" s="6"/>
      <c r="Y634" s="6"/>
      <c r="Z634" s="6"/>
      <c r="AA634" s="6"/>
      <c r="AB634" s="6"/>
    </row>
    <row r="635" s="1" customFormat="1" ht="19.9" customHeight="1" spans="2:28">
      <c r="B635" s="253" t="s">
        <v>1271</v>
      </c>
      <c r="C635" s="226">
        <v>390100188</v>
      </c>
      <c r="D635" s="226" t="s">
        <v>1272</v>
      </c>
      <c r="E635" s="224">
        <v>17102786720</v>
      </c>
      <c r="F635" s="224" t="s">
        <v>27</v>
      </c>
      <c r="G635" s="254">
        <v>1000</v>
      </c>
      <c r="H635" s="254">
        <v>13545435217</v>
      </c>
      <c r="I635" s="224" t="s">
        <v>284</v>
      </c>
      <c r="J635" s="262" t="s">
        <v>285</v>
      </c>
      <c r="K635" s="259" t="s">
        <v>286</v>
      </c>
      <c r="L635" s="253" t="s">
        <v>1271</v>
      </c>
      <c r="M635" s="260">
        <v>10208.31</v>
      </c>
      <c r="N635" s="260"/>
      <c r="O635" s="260"/>
      <c r="P635" s="260"/>
      <c r="Q635" s="259" t="s">
        <v>31</v>
      </c>
      <c r="R635" s="270">
        <v>43901</v>
      </c>
      <c r="S635" s="87" t="s">
        <v>1177</v>
      </c>
      <c r="V635" s="6"/>
      <c r="W635" s="6"/>
      <c r="X635" s="6"/>
      <c r="Y635" s="6"/>
      <c r="Z635" s="6"/>
      <c r="AA635" s="6"/>
      <c r="AB635" s="6"/>
    </row>
    <row r="636" s="1" customFormat="1" ht="19.9" customHeight="1" spans="2:28">
      <c r="B636" s="253" t="s">
        <v>1273</v>
      </c>
      <c r="C636" s="226">
        <v>389738123</v>
      </c>
      <c r="D636" s="226" t="s">
        <v>1274</v>
      </c>
      <c r="E636" s="224">
        <v>17102786716</v>
      </c>
      <c r="F636" s="224" t="s">
        <v>27</v>
      </c>
      <c r="G636" s="254">
        <v>1000</v>
      </c>
      <c r="H636" s="254">
        <v>13545435217</v>
      </c>
      <c r="I636" s="224" t="s">
        <v>284</v>
      </c>
      <c r="J636" s="262" t="s">
        <v>285</v>
      </c>
      <c r="K636" s="259" t="s">
        <v>286</v>
      </c>
      <c r="L636" s="253" t="s">
        <v>1273</v>
      </c>
      <c r="M636" s="260">
        <v>5058.08</v>
      </c>
      <c r="N636" s="260"/>
      <c r="O636" s="260"/>
      <c r="P636" s="260"/>
      <c r="Q636" s="259" t="s">
        <v>31</v>
      </c>
      <c r="R636" s="270">
        <v>43901</v>
      </c>
      <c r="S636" s="87" t="s">
        <v>1177</v>
      </c>
      <c r="V636" s="6"/>
      <c r="W636" s="6"/>
      <c r="X636" s="6"/>
      <c r="Y636" s="6"/>
      <c r="Z636" s="6"/>
      <c r="AA636" s="6"/>
      <c r="AB636" s="6"/>
    </row>
    <row r="637" s="1" customFormat="1" ht="19.9" customHeight="1" spans="2:28">
      <c r="B637" s="253" t="s">
        <v>1275</v>
      </c>
      <c r="C637" s="226">
        <v>730313153</v>
      </c>
      <c r="D637" s="226" t="s">
        <v>1276</v>
      </c>
      <c r="E637" s="224">
        <v>17102786710</v>
      </c>
      <c r="F637" s="224" t="s">
        <v>27</v>
      </c>
      <c r="G637" s="254">
        <v>1000</v>
      </c>
      <c r="H637" s="254">
        <v>13545435217</v>
      </c>
      <c r="I637" s="224" t="s">
        <v>284</v>
      </c>
      <c r="J637" s="262" t="s">
        <v>285</v>
      </c>
      <c r="K637" s="259" t="s">
        <v>286</v>
      </c>
      <c r="L637" s="253" t="s">
        <v>1275</v>
      </c>
      <c r="M637" s="260">
        <v>7937.95</v>
      </c>
      <c r="N637" s="260"/>
      <c r="O637" s="260"/>
      <c r="P637" s="260"/>
      <c r="Q637" s="259" t="s">
        <v>31</v>
      </c>
      <c r="R637" s="270">
        <v>43901</v>
      </c>
      <c r="S637" s="87" t="s">
        <v>1177</v>
      </c>
      <c r="V637" s="6"/>
      <c r="W637" s="6"/>
      <c r="X637" s="6"/>
      <c r="Y637" s="6"/>
      <c r="Z637" s="6"/>
      <c r="AA637" s="6"/>
      <c r="AB637" s="6"/>
    </row>
    <row r="638" s="1" customFormat="1" ht="19.9" customHeight="1" spans="2:28">
      <c r="B638" s="253" t="s">
        <v>1277</v>
      </c>
      <c r="C638" s="224">
        <v>741512954</v>
      </c>
      <c r="D638" s="224" t="s">
        <v>1278</v>
      </c>
      <c r="E638" s="224">
        <v>17102786610</v>
      </c>
      <c r="F638" s="224" t="s">
        <v>27</v>
      </c>
      <c r="G638" s="254">
        <v>1000</v>
      </c>
      <c r="H638" s="254">
        <v>13545435217</v>
      </c>
      <c r="I638" s="224" t="s">
        <v>284</v>
      </c>
      <c r="J638" s="262" t="s">
        <v>285</v>
      </c>
      <c r="K638" s="259" t="s">
        <v>286</v>
      </c>
      <c r="L638" s="253" t="s">
        <v>1277</v>
      </c>
      <c r="M638" s="260">
        <v>5084.48</v>
      </c>
      <c r="N638" s="260"/>
      <c r="O638" s="260"/>
      <c r="P638" s="260"/>
      <c r="Q638" s="259" t="s">
        <v>31</v>
      </c>
      <c r="R638" s="270">
        <v>43901</v>
      </c>
      <c r="S638" s="87" t="s">
        <v>1177</v>
      </c>
      <c r="V638" s="6"/>
      <c r="W638" s="6"/>
      <c r="X638" s="6"/>
      <c r="Y638" s="6"/>
      <c r="Z638" s="6"/>
      <c r="AA638" s="6"/>
      <c r="AB638" s="6"/>
    </row>
    <row r="639" s="1" customFormat="1" ht="19.9" customHeight="1" spans="2:27">
      <c r="B639" s="253" t="s">
        <v>1279</v>
      </c>
      <c r="C639" s="226">
        <v>790680463</v>
      </c>
      <c r="D639" s="226" t="s">
        <v>1280</v>
      </c>
      <c r="E639" s="224">
        <v>17102786672</v>
      </c>
      <c r="F639" s="224" t="s">
        <v>27</v>
      </c>
      <c r="G639" s="254">
        <v>1000</v>
      </c>
      <c r="H639" s="254">
        <v>13545435217</v>
      </c>
      <c r="I639" s="224" t="s">
        <v>284</v>
      </c>
      <c r="J639" s="262" t="s">
        <v>285</v>
      </c>
      <c r="K639" s="259" t="s">
        <v>286</v>
      </c>
      <c r="L639" s="253" t="s">
        <v>1279</v>
      </c>
      <c r="M639" s="260">
        <v>4962.58</v>
      </c>
      <c r="N639" s="260"/>
      <c r="O639" s="260"/>
      <c r="P639" s="260"/>
      <c r="Q639" s="259" t="s">
        <v>31</v>
      </c>
      <c r="R639" s="270">
        <v>43901</v>
      </c>
      <c r="S639" s="87" t="s">
        <v>1177</v>
      </c>
      <c r="V639" s="6"/>
      <c r="W639" s="6"/>
      <c r="X639" s="6"/>
      <c r="Y639" s="6"/>
      <c r="Z639" s="6"/>
      <c r="AA639" s="6"/>
    </row>
    <row r="640" ht="18" customHeight="1" spans="2:27">
      <c r="B640" s="253" t="s">
        <v>1281</v>
      </c>
      <c r="C640" s="224">
        <v>681253883</v>
      </c>
      <c r="D640" s="224" t="s">
        <v>1282</v>
      </c>
      <c r="E640" s="224">
        <v>17102786673</v>
      </c>
      <c r="F640" s="224" t="s">
        <v>27</v>
      </c>
      <c r="G640" s="254">
        <v>1000</v>
      </c>
      <c r="H640" s="254">
        <v>13545435217</v>
      </c>
      <c r="I640" s="224" t="s">
        <v>284</v>
      </c>
      <c r="J640" s="262" t="s">
        <v>285</v>
      </c>
      <c r="K640" s="259" t="s">
        <v>286</v>
      </c>
      <c r="L640" s="253" t="s">
        <v>1281</v>
      </c>
      <c r="M640" s="260">
        <v>5057.49</v>
      </c>
      <c r="N640" s="260"/>
      <c r="O640" s="260"/>
      <c r="P640" s="260"/>
      <c r="Q640" s="259" t="s">
        <v>31</v>
      </c>
      <c r="R640" s="270">
        <v>43901</v>
      </c>
      <c r="S640" s="87" t="s">
        <v>1177</v>
      </c>
      <c r="T640" s="1"/>
      <c r="U640" s="1"/>
      <c r="V640" s="1"/>
      <c r="W640" s="1"/>
      <c r="X640" s="1"/>
      <c r="Y640" s="1"/>
      <c r="Z640" s="1"/>
      <c r="AA640" s="271"/>
    </row>
    <row r="641" ht="18" customHeight="1" spans="2:22">
      <c r="B641" s="253" t="s">
        <v>1283</v>
      </c>
      <c r="C641" s="226">
        <v>766328099</v>
      </c>
      <c r="D641" s="226" t="s">
        <v>1284</v>
      </c>
      <c r="E641" s="224">
        <v>17192714902</v>
      </c>
      <c r="F641" s="224" t="s">
        <v>27</v>
      </c>
      <c r="G641" s="254">
        <v>1000</v>
      </c>
      <c r="H641" s="254">
        <v>15072125895</v>
      </c>
      <c r="I641" s="224" t="s">
        <v>680</v>
      </c>
      <c r="J641" s="262" t="s">
        <v>285</v>
      </c>
      <c r="K641" s="259" t="s">
        <v>681</v>
      </c>
      <c r="L641" s="253" t="s">
        <v>1283</v>
      </c>
      <c r="M641" s="260">
        <v>5060.41</v>
      </c>
      <c r="N641" s="260"/>
      <c r="O641" s="260"/>
      <c r="P641" s="260"/>
      <c r="Q641" s="259" t="s">
        <v>31</v>
      </c>
      <c r="R641" s="250">
        <v>43910</v>
      </c>
      <c r="S641" s="87" t="s">
        <v>1177</v>
      </c>
      <c r="T641" s="6"/>
      <c r="U641" s="6"/>
      <c r="V641" s="47"/>
    </row>
    <row r="642" ht="18" customHeight="1" spans="2:22">
      <c r="B642" s="253" t="s">
        <v>1285</v>
      </c>
      <c r="C642" s="226">
        <v>750996734</v>
      </c>
      <c r="D642" s="226" t="s">
        <v>1286</v>
      </c>
      <c r="E642" s="224">
        <v>17192714870</v>
      </c>
      <c r="F642" s="224" t="s">
        <v>27</v>
      </c>
      <c r="G642" s="254">
        <v>1000</v>
      </c>
      <c r="H642" s="254">
        <v>15072125895</v>
      </c>
      <c r="I642" s="224" t="s">
        <v>680</v>
      </c>
      <c r="J642" s="262" t="s">
        <v>285</v>
      </c>
      <c r="K642" s="259" t="s">
        <v>681</v>
      </c>
      <c r="L642" s="253" t="s">
        <v>1285</v>
      </c>
      <c r="M642" s="260">
        <v>5063.58</v>
      </c>
      <c r="N642" s="260"/>
      <c r="O642" s="260"/>
      <c r="P642" s="260"/>
      <c r="Q642" s="259" t="s">
        <v>31</v>
      </c>
      <c r="R642" s="250">
        <v>43910</v>
      </c>
      <c r="S642" s="87" t="s">
        <v>1177</v>
      </c>
      <c r="T642" s="6"/>
      <c r="U642" s="6"/>
      <c r="V642" s="47"/>
    </row>
    <row r="643" ht="18" customHeight="1" spans="2:21">
      <c r="B643" s="255" t="s">
        <v>1287</v>
      </c>
      <c r="C643" s="224">
        <v>937725057</v>
      </c>
      <c r="D643" s="224" t="s">
        <v>1288</v>
      </c>
      <c r="E643" s="224">
        <v>16741725612</v>
      </c>
      <c r="F643" s="224" t="s">
        <v>27</v>
      </c>
      <c r="G643" s="254">
        <v>1000</v>
      </c>
      <c r="H643" s="254">
        <v>18771678907</v>
      </c>
      <c r="I643" s="224" t="s">
        <v>409</v>
      </c>
      <c r="J643" s="258" t="s">
        <v>109</v>
      </c>
      <c r="K643" s="259" t="s">
        <v>410</v>
      </c>
      <c r="L643" s="255" t="s">
        <v>1287</v>
      </c>
      <c r="M643" s="260">
        <v>5064.03</v>
      </c>
      <c r="N643" s="260"/>
      <c r="O643" s="260"/>
      <c r="P643" s="260"/>
      <c r="Q643" s="259" t="s">
        <v>31</v>
      </c>
      <c r="R643" s="270">
        <v>43901</v>
      </c>
      <c r="S643" s="87" t="s">
        <v>1177</v>
      </c>
      <c r="T643" s="6"/>
      <c r="U643" s="6"/>
    </row>
    <row r="644" ht="18" customHeight="1" spans="2:21">
      <c r="B644" s="255" t="s">
        <v>1289</v>
      </c>
      <c r="C644" s="224">
        <v>895014302</v>
      </c>
      <c r="D644" s="224" t="s">
        <v>1290</v>
      </c>
      <c r="E644" s="224">
        <v>16741725614</v>
      </c>
      <c r="F644" s="224" t="s">
        <v>27</v>
      </c>
      <c r="G644" s="254">
        <v>1000</v>
      </c>
      <c r="H644" s="254">
        <v>18771678907</v>
      </c>
      <c r="I644" s="224" t="s">
        <v>409</v>
      </c>
      <c r="J644" s="258" t="s">
        <v>109</v>
      </c>
      <c r="K644" s="259" t="s">
        <v>410</v>
      </c>
      <c r="L644" s="255" t="s">
        <v>1289</v>
      </c>
      <c r="M644" s="260">
        <v>5056.88</v>
      </c>
      <c r="N644" s="260"/>
      <c r="O644" s="260"/>
      <c r="P644" s="260"/>
      <c r="Q644" s="259" t="s">
        <v>31</v>
      </c>
      <c r="R644" s="270">
        <v>43899</v>
      </c>
      <c r="S644" s="87" t="s">
        <v>1177</v>
      </c>
      <c r="T644" s="6"/>
      <c r="U644" s="6"/>
    </row>
    <row r="645" ht="18" customHeight="1" spans="2:21">
      <c r="B645" s="255" t="s">
        <v>1291</v>
      </c>
      <c r="C645" s="224">
        <v>736217837</v>
      </c>
      <c r="D645" s="224" t="s">
        <v>1292</v>
      </c>
      <c r="E645" s="224">
        <v>16741725621</v>
      </c>
      <c r="F645" s="224" t="s">
        <v>27</v>
      </c>
      <c r="G645" s="254">
        <v>1000</v>
      </c>
      <c r="H645" s="254">
        <v>18771678907</v>
      </c>
      <c r="I645" s="224" t="s">
        <v>409</v>
      </c>
      <c r="J645" s="258" t="s">
        <v>109</v>
      </c>
      <c r="K645" s="259" t="s">
        <v>410</v>
      </c>
      <c r="L645" s="255" t="s">
        <v>1291</v>
      </c>
      <c r="M645" s="260">
        <v>8044.36</v>
      </c>
      <c r="N645" s="260"/>
      <c r="O645" s="260"/>
      <c r="P645" s="260"/>
      <c r="Q645" s="259" t="s">
        <v>31</v>
      </c>
      <c r="R645" s="270">
        <v>43899</v>
      </c>
      <c r="S645" s="87" t="s">
        <v>1177</v>
      </c>
      <c r="T645" s="6"/>
      <c r="U645" s="6"/>
    </row>
    <row r="646" ht="18" customHeight="1" spans="2:21">
      <c r="B646" s="255" t="s">
        <v>1293</v>
      </c>
      <c r="C646" s="224">
        <v>487657557</v>
      </c>
      <c r="D646" s="224" t="s">
        <v>1294</v>
      </c>
      <c r="E646" s="224">
        <v>16741725625</v>
      </c>
      <c r="F646" s="224" t="s">
        <v>27</v>
      </c>
      <c r="G646" s="254">
        <v>1000</v>
      </c>
      <c r="H646" s="254">
        <v>18771678907</v>
      </c>
      <c r="I646" s="224" t="s">
        <v>409</v>
      </c>
      <c r="J646" s="265" t="s">
        <v>29</v>
      </c>
      <c r="K646" s="259" t="s">
        <v>410</v>
      </c>
      <c r="L646" s="255" t="s">
        <v>1293</v>
      </c>
      <c r="M646" s="260">
        <v>8041.79</v>
      </c>
      <c r="N646" s="260"/>
      <c r="O646" s="260"/>
      <c r="P646" s="260"/>
      <c r="Q646" s="259" t="s">
        <v>31</v>
      </c>
      <c r="R646" s="270">
        <v>43901</v>
      </c>
      <c r="S646" s="87" t="s">
        <v>1177</v>
      </c>
      <c r="T646" s="6"/>
      <c r="U646" s="6"/>
    </row>
    <row r="647" ht="18" customHeight="1" spans="2:21">
      <c r="B647" s="255" t="s">
        <v>1295</v>
      </c>
      <c r="C647" s="224">
        <v>180156850</v>
      </c>
      <c r="D647" s="224" t="s">
        <v>1296</v>
      </c>
      <c r="E647" s="224">
        <v>16741725654</v>
      </c>
      <c r="F647" s="224" t="s">
        <v>27</v>
      </c>
      <c r="G647" s="254">
        <v>1000</v>
      </c>
      <c r="H647" s="254">
        <v>18771678907</v>
      </c>
      <c r="I647" s="224" t="s">
        <v>409</v>
      </c>
      <c r="J647" s="265" t="s">
        <v>29</v>
      </c>
      <c r="K647" s="259" t="s">
        <v>410</v>
      </c>
      <c r="L647" s="255" t="s">
        <v>1295</v>
      </c>
      <c r="M647" s="260">
        <v>5056.41</v>
      </c>
      <c r="N647" s="260"/>
      <c r="O647" s="260"/>
      <c r="P647" s="260"/>
      <c r="Q647" s="259" t="s">
        <v>31</v>
      </c>
      <c r="R647" s="270">
        <v>43901</v>
      </c>
      <c r="S647" s="87" t="s">
        <v>1177</v>
      </c>
      <c r="T647" s="6"/>
      <c r="U647" s="6"/>
    </row>
    <row r="648" ht="18" customHeight="1" spans="2:21">
      <c r="B648" s="253" t="s">
        <v>1297</v>
      </c>
      <c r="C648" s="226">
        <v>482961740</v>
      </c>
      <c r="D648" s="226" t="s">
        <v>1298</v>
      </c>
      <c r="E648" s="224">
        <v>16741725282</v>
      </c>
      <c r="F648" s="224" t="s">
        <v>27</v>
      </c>
      <c r="G648" s="254">
        <v>1000</v>
      </c>
      <c r="H648" s="254">
        <v>13545445297</v>
      </c>
      <c r="I648" s="224" t="s">
        <v>313</v>
      </c>
      <c r="J648" s="265" t="s">
        <v>29</v>
      </c>
      <c r="K648" s="259" t="s">
        <v>314</v>
      </c>
      <c r="L648" s="253" t="s">
        <v>1297</v>
      </c>
      <c r="M648" s="260">
        <v>5183.19</v>
      </c>
      <c r="N648" s="260"/>
      <c r="O648" s="260"/>
      <c r="P648" s="260"/>
      <c r="Q648" s="259" t="s">
        <v>31</v>
      </c>
      <c r="R648" s="270">
        <v>43901</v>
      </c>
      <c r="S648" s="87" t="s">
        <v>1177</v>
      </c>
      <c r="T648" s="6"/>
      <c r="U648" s="6"/>
    </row>
    <row r="649" ht="18" customHeight="1" spans="2:21">
      <c r="B649" s="253" t="s">
        <v>1299</v>
      </c>
      <c r="C649" s="226">
        <v>529143746</v>
      </c>
      <c r="D649" s="226" t="s">
        <v>1300</v>
      </c>
      <c r="E649" s="224">
        <v>16741725286</v>
      </c>
      <c r="F649" s="224" t="s">
        <v>27</v>
      </c>
      <c r="G649" s="254">
        <v>1000</v>
      </c>
      <c r="H649" s="254">
        <v>13545445297</v>
      </c>
      <c r="I649" s="224" t="s">
        <v>313</v>
      </c>
      <c r="J649" s="265" t="s">
        <v>29</v>
      </c>
      <c r="K649" s="259" t="s">
        <v>314</v>
      </c>
      <c r="L649" s="253" t="s">
        <v>1299</v>
      </c>
      <c r="M649" s="260">
        <v>4962.61</v>
      </c>
      <c r="N649" s="260"/>
      <c r="O649" s="260"/>
      <c r="P649" s="260"/>
      <c r="Q649" s="259" t="s">
        <v>31</v>
      </c>
      <c r="R649" s="270">
        <v>43901</v>
      </c>
      <c r="S649" s="87" t="s">
        <v>1177</v>
      </c>
      <c r="T649" s="6"/>
      <c r="U649" s="6"/>
    </row>
    <row r="650" ht="18" customHeight="1" spans="2:21">
      <c r="B650" s="253" t="s">
        <v>1301</v>
      </c>
      <c r="C650" s="224">
        <v>967913148</v>
      </c>
      <c r="D650" s="224" t="s">
        <v>1302</v>
      </c>
      <c r="E650" s="224">
        <v>17136866810</v>
      </c>
      <c r="F650" s="224" t="s">
        <v>107</v>
      </c>
      <c r="G650" s="254">
        <v>1000</v>
      </c>
      <c r="H650" s="254">
        <v>13632223538</v>
      </c>
      <c r="I650" s="224" t="s">
        <v>567</v>
      </c>
      <c r="J650" s="279" t="s">
        <v>367</v>
      </c>
      <c r="K650" s="259" t="s">
        <v>568</v>
      </c>
      <c r="L650" s="253" t="s">
        <v>1301</v>
      </c>
      <c r="M650" s="260">
        <v>4960.15</v>
      </c>
      <c r="N650" s="260"/>
      <c r="O650" s="260"/>
      <c r="P650" s="260"/>
      <c r="Q650" s="259" t="s">
        <v>31</v>
      </c>
      <c r="R650" s="250">
        <v>43910</v>
      </c>
      <c r="S650" s="87" t="s">
        <v>1177</v>
      </c>
      <c r="T650" s="6"/>
      <c r="U650" s="6"/>
    </row>
    <row r="651" s="1" customFormat="1" ht="19.9" customHeight="1" spans="2:28">
      <c r="B651" s="253" t="s">
        <v>1303</v>
      </c>
      <c r="C651" s="224">
        <v>184441541</v>
      </c>
      <c r="D651" s="224" t="s">
        <v>1304</v>
      </c>
      <c r="E651" s="224">
        <v>17043396024</v>
      </c>
      <c r="F651" s="224" t="s">
        <v>101</v>
      </c>
      <c r="G651" s="254">
        <v>1000</v>
      </c>
      <c r="H651" s="254">
        <v>13422075559</v>
      </c>
      <c r="I651" s="224" t="s">
        <v>102</v>
      </c>
      <c r="J651" s="261" t="s">
        <v>103</v>
      </c>
      <c r="K651" s="259" t="s">
        <v>104</v>
      </c>
      <c r="L651" s="253" t="s">
        <v>1303</v>
      </c>
      <c r="M651" s="260">
        <v>9036.42</v>
      </c>
      <c r="N651" s="260"/>
      <c r="O651" s="260"/>
      <c r="P651" s="260"/>
      <c r="Q651" s="303"/>
      <c r="R651" s="304"/>
      <c r="S651" s="8" t="s">
        <v>1305</v>
      </c>
      <c r="T651" s="6"/>
      <c r="U651" s="6"/>
      <c r="V651" s="4"/>
      <c r="W651" s="4"/>
      <c r="X651" s="9"/>
      <c r="Y651" s="4"/>
      <c r="Z651" s="4"/>
      <c r="AA651" s="10"/>
      <c r="AB651" s="2"/>
    </row>
    <row r="652" ht="18" customHeight="1" spans="2:28">
      <c r="B652" s="87"/>
      <c r="C652" s="22"/>
      <c r="D652" s="22"/>
      <c r="E652" s="2"/>
      <c r="F652" s="2"/>
      <c r="G652" s="2"/>
      <c r="H652" s="2"/>
      <c r="I652" s="2"/>
      <c r="J652" s="280"/>
      <c r="K652" s="22"/>
      <c r="L652" s="87"/>
      <c r="M652" s="44"/>
      <c r="N652" s="44"/>
      <c r="O652" s="281"/>
      <c r="P652" s="281"/>
      <c r="Q652" s="82"/>
      <c r="R652" s="1"/>
      <c r="S652" s="1"/>
      <c r="T652" s="1"/>
      <c r="U652" s="1"/>
      <c r="V652" s="2"/>
      <c r="W652" s="2"/>
      <c r="X652" s="2"/>
      <c r="Y652" s="2"/>
      <c r="Z652" s="2"/>
      <c r="AA652" s="311"/>
      <c r="AB652" s="2"/>
    </row>
    <row r="653" ht="18" customHeight="1" spans="7:28">
      <c r="G653" s="23">
        <f>SUM(G540:G651)</f>
        <v>112000</v>
      </c>
      <c r="M653" s="47">
        <f>SUM(M540:M651)</f>
        <v>382704.77</v>
      </c>
      <c r="N653" s="4">
        <f>SUM(N540:N651)</f>
        <v>4958</v>
      </c>
      <c r="S653" s="6"/>
      <c r="V653" s="2"/>
      <c r="W653" s="2"/>
      <c r="X653" s="2"/>
      <c r="Y653" s="2"/>
      <c r="Z653" s="2"/>
      <c r="AA653" s="311"/>
      <c r="AB653" s="6"/>
    </row>
    <row r="654" ht="18" customHeight="1" spans="13:28">
      <c r="M654" s="47">
        <f>M653+N653</f>
        <v>387662.77</v>
      </c>
      <c r="V654" s="6"/>
      <c r="W654" s="6"/>
      <c r="X654" s="6"/>
      <c r="Y654" s="6"/>
      <c r="Z654" s="6"/>
      <c r="AA654" s="124"/>
      <c r="AB654" s="6"/>
    </row>
    <row r="655" ht="18" customHeight="1" spans="22:28">
      <c r="V655" s="6"/>
      <c r="W655" s="6"/>
      <c r="X655" s="6"/>
      <c r="Y655" s="6"/>
      <c r="Z655" s="6"/>
      <c r="AA655" s="124"/>
      <c r="AB655" s="6"/>
    </row>
    <row r="656" ht="18" customHeight="1" spans="22:28">
      <c r="V656" s="6"/>
      <c r="W656" s="6"/>
      <c r="X656" s="6"/>
      <c r="Y656" s="6"/>
      <c r="Z656" s="6"/>
      <c r="AA656" s="124"/>
      <c r="AB656" s="6"/>
    </row>
    <row r="657" ht="18" customHeight="1" spans="22:28">
      <c r="V657" s="6"/>
      <c r="W657" s="6"/>
      <c r="X657" s="6"/>
      <c r="Y657" s="6"/>
      <c r="Z657" s="6"/>
      <c r="AA657" s="124"/>
      <c r="AB657" s="6"/>
    </row>
    <row r="658" ht="18" customHeight="1" spans="22:28">
      <c r="V658" s="6"/>
      <c r="W658" s="6"/>
      <c r="X658" s="6"/>
      <c r="Y658" s="6"/>
      <c r="Z658" s="6"/>
      <c r="AA658" s="124"/>
      <c r="AB658" s="6"/>
    </row>
    <row r="659" ht="18" customHeight="1" spans="22:28">
      <c r="V659" s="6"/>
      <c r="W659" s="6"/>
      <c r="X659" s="6"/>
      <c r="Y659" s="6"/>
      <c r="Z659" s="6"/>
      <c r="AA659" s="124"/>
      <c r="AB659" s="6"/>
    </row>
    <row r="660" ht="18" customHeight="1" spans="22:28">
      <c r="V660" s="6"/>
      <c r="W660" s="6"/>
      <c r="X660" s="6"/>
      <c r="Y660" s="6"/>
      <c r="Z660" s="6"/>
      <c r="AA660" s="124"/>
      <c r="AB660" s="6"/>
    </row>
    <row r="661" ht="18" customHeight="1" spans="22:28">
      <c r="V661" s="6"/>
      <c r="W661" s="6"/>
      <c r="X661" s="6"/>
      <c r="Y661" s="6"/>
      <c r="Z661" s="6"/>
      <c r="AA661" s="124"/>
      <c r="AB661" s="6"/>
    </row>
    <row r="662" ht="18" customHeight="1" spans="22:28">
      <c r="V662" s="6"/>
      <c r="W662" s="6"/>
      <c r="X662" s="6"/>
      <c r="Y662" s="6"/>
      <c r="Z662" s="6"/>
      <c r="AA662" s="124"/>
      <c r="AB662" s="6"/>
    </row>
    <row r="663" s="2" customFormat="1" ht="18" customHeight="1" spans="1:28">
      <c r="A663" s="1"/>
      <c r="B663" s="5"/>
      <c r="C663" s="6"/>
      <c r="D663" s="6"/>
      <c r="E663" s="6"/>
      <c r="F663" s="6"/>
      <c r="G663" s="6"/>
      <c r="H663" s="6"/>
      <c r="I663" s="6"/>
      <c r="J663" s="6"/>
      <c r="K663" s="7"/>
      <c r="L663" s="8"/>
      <c r="M663" s="8"/>
      <c r="N663" s="8"/>
      <c r="O663" s="4"/>
      <c r="P663" s="4"/>
      <c r="Q663" s="4"/>
      <c r="R663" s="4"/>
      <c r="S663" s="4"/>
      <c r="T663" s="4"/>
      <c r="U663" s="4"/>
      <c r="V663" s="6"/>
      <c r="W663" s="6"/>
      <c r="X663" s="6"/>
      <c r="Y663" s="6"/>
      <c r="Z663" s="6"/>
      <c r="AA663" s="124"/>
      <c r="AB663" s="6"/>
    </row>
    <row r="664" s="2" customFormat="1" ht="18" customHeight="1" spans="2:28">
      <c r="B664" s="272"/>
      <c r="J664" s="282"/>
      <c r="K664" s="22"/>
      <c r="L664" s="87"/>
      <c r="M664" s="44"/>
      <c r="N664" s="44"/>
      <c r="O664" s="44"/>
      <c r="P664" s="283"/>
      <c r="Q664" s="284"/>
      <c r="R664" s="87"/>
      <c r="V664" s="6"/>
      <c r="W664" s="6"/>
      <c r="X664" s="6"/>
      <c r="Y664" s="6"/>
      <c r="Z664" s="6"/>
      <c r="AA664" s="124"/>
      <c r="AB664" s="6"/>
    </row>
    <row r="665" ht="18" customHeight="1" spans="1:28">
      <c r="A665" s="2"/>
      <c r="B665" s="272"/>
      <c r="C665" s="2"/>
      <c r="D665" s="2"/>
      <c r="E665" s="2"/>
      <c r="F665" s="2"/>
      <c r="G665" s="2"/>
      <c r="H665" s="2"/>
      <c r="I665" s="2"/>
      <c r="J665" s="282"/>
      <c r="K665" s="22"/>
      <c r="L665" s="87"/>
      <c r="M665" s="284" t="s">
        <v>1306</v>
      </c>
      <c r="N665" s="284" t="s">
        <v>658</v>
      </c>
      <c r="O665" s="284" t="s">
        <v>1307</v>
      </c>
      <c r="P665" s="178" t="s">
        <v>1308</v>
      </c>
      <c r="Q665" s="178" t="s">
        <v>23</v>
      </c>
      <c r="R665" s="178" t="s">
        <v>24</v>
      </c>
      <c r="S665" s="2"/>
      <c r="T665" s="2"/>
      <c r="U665" s="2"/>
      <c r="V665" s="6"/>
      <c r="W665" s="6"/>
      <c r="X665" s="6"/>
      <c r="Y665" s="6"/>
      <c r="Z665" s="6"/>
      <c r="AA665" s="124"/>
      <c r="AB665" s="6"/>
    </row>
    <row r="666" ht="18" customHeight="1" spans="2:28">
      <c r="B666" s="273" t="s">
        <v>1309</v>
      </c>
      <c r="C666" s="274">
        <v>268982910</v>
      </c>
      <c r="D666" s="274" t="s">
        <v>1310</v>
      </c>
      <c r="E666" s="274">
        <v>17136866769</v>
      </c>
      <c r="F666" s="274" t="s">
        <v>107</v>
      </c>
      <c r="G666" s="274">
        <v>1000</v>
      </c>
      <c r="H666" s="274">
        <v>17665435181</v>
      </c>
      <c r="I666" s="274" t="s">
        <v>988</v>
      </c>
      <c r="J666" s="285" t="s">
        <v>109</v>
      </c>
      <c r="K666" s="276" t="s">
        <v>989</v>
      </c>
      <c r="L666" s="273" t="s">
        <v>1309</v>
      </c>
      <c r="M666" s="286">
        <v>43800</v>
      </c>
      <c r="N666" s="287">
        <v>4928.12</v>
      </c>
      <c r="O666" s="287">
        <v>699</v>
      </c>
      <c r="P666" s="287">
        <v>699</v>
      </c>
      <c r="Q666" s="305" t="s">
        <v>31</v>
      </c>
      <c r="R666" s="286">
        <v>43910</v>
      </c>
      <c r="S666" s="87"/>
      <c r="T666" s="6"/>
      <c r="U666" s="6"/>
      <c r="V666" s="6"/>
      <c r="W666" s="6"/>
      <c r="X666" s="6"/>
      <c r="Y666" s="6"/>
      <c r="Z666" s="6"/>
      <c r="AA666" s="124"/>
      <c r="AB666" s="6"/>
    </row>
    <row r="667" ht="18" customHeight="1" spans="2:28">
      <c r="B667" s="273" t="s">
        <v>1311</v>
      </c>
      <c r="C667" s="274">
        <v>630678610</v>
      </c>
      <c r="D667" s="274" t="s">
        <v>1312</v>
      </c>
      <c r="E667" s="274">
        <v>17136866682</v>
      </c>
      <c r="F667" s="274" t="s">
        <v>107</v>
      </c>
      <c r="G667" s="274">
        <v>1000</v>
      </c>
      <c r="H667" s="274">
        <v>13422075559</v>
      </c>
      <c r="I667" s="274" t="s">
        <v>567</v>
      </c>
      <c r="J667" s="288" t="s">
        <v>29</v>
      </c>
      <c r="K667" s="276" t="s">
        <v>568</v>
      </c>
      <c r="L667" s="273" t="s">
        <v>1311</v>
      </c>
      <c r="M667" s="286">
        <v>43804</v>
      </c>
      <c r="N667" s="287">
        <v>0</v>
      </c>
      <c r="O667" s="287">
        <v>1999</v>
      </c>
      <c r="P667" s="287">
        <v>1999</v>
      </c>
      <c r="Q667" s="305" t="s">
        <v>31</v>
      </c>
      <c r="R667" s="286">
        <v>43805</v>
      </c>
      <c r="S667" s="87"/>
      <c r="T667" s="6"/>
      <c r="U667" s="6"/>
      <c r="V667" s="6"/>
      <c r="W667" s="6"/>
      <c r="X667" s="6"/>
      <c r="Y667" s="6"/>
      <c r="Z667" s="6"/>
      <c r="AA667" s="124"/>
      <c r="AB667" s="6"/>
    </row>
    <row r="668" ht="18" customHeight="1" spans="2:28">
      <c r="B668" s="273" t="s">
        <v>1313</v>
      </c>
      <c r="C668" s="274">
        <v>918111221</v>
      </c>
      <c r="D668" s="274" t="s">
        <v>1314</v>
      </c>
      <c r="E668" s="274">
        <v>17136866636</v>
      </c>
      <c r="F668" s="274" t="s">
        <v>107</v>
      </c>
      <c r="G668" s="274">
        <v>1000</v>
      </c>
      <c r="H668" s="274">
        <v>13422075559</v>
      </c>
      <c r="I668" s="274" t="s">
        <v>567</v>
      </c>
      <c r="J668" s="288" t="s">
        <v>29</v>
      </c>
      <c r="K668" s="276" t="s">
        <v>568</v>
      </c>
      <c r="L668" s="273" t="s">
        <v>1313</v>
      </c>
      <c r="M668" s="286">
        <v>43804</v>
      </c>
      <c r="N668" s="287">
        <v>0</v>
      </c>
      <c r="O668" s="287">
        <v>1999</v>
      </c>
      <c r="P668" s="287">
        <v>1999</v>
      </c>
      <c r="Q668" s="305" t="s">
        <v>31</v>
      </c>
      <c r="R668" s="286">
        <v>43805</v>
      </c>
      <c r="S668" s="87"/>
      <c r="T668" s="6"/>
      <c r="U668" s="6"/>
      <c r="V668" s="6"/>
      <c r="W668" s="6"/>
      <c r="X668" s="6"/>
      <c r="Y668" s="6"/>
      <c r="Z668" s="6"/>
      <c r="AA668" s="124"/>
      <c r="AB668" s="6"/>
    </row>
    <row r="669" ht="18" customHeight="1" spans="2:28">
      <c r="B669" s="273" t="s">
        <v>1315</v>
      </c>
      <c r="C669" s="274">
        <v>600095235</v>
      </c>
      <c r="D669" s="274" t="s">
        <v>1316</v>
      </c>
      <c r="E669" s="274">
        <v>17136866637</v>
      </c>
      <c r="F669" s="274" t="s">
        <v>107</v>
      </c>
      <c r="G669" s="274">
        <v>1000</v>
      </c>
      <c r="H669" s="274">
        <v>13422075559</v>
      </c>
      <c r="I669" s="274" t="s">
        <v>567</v>
      </c>
      <c r="J669" s="288" t="s">
        <v>29</v>
      </c>
      <c r="K669" s="276" t="s">
        <v>568</v>
      </c>
      <c r="L669" s="273" t="s">
        <v>1315</v>
      </c>
      <c r="M669" s="286">
        <v>43804</v>
      </c>
      <c r="N669" s="287">
        <v>0</v>
      </c>
      <c r="O669" s="287">
        <v>2999</v>
      </c>
      <c r="P669" s="287">
        <v>2999</v>
      </c>
      <c r="Q669" s="305" t="s">
        <v>31</v>
      </c>
      <c r="R669" s="286">
        <v>43805</v>
      </c>
      <c r="S669" s="87"/>
      <c r="T669" s="6"/>
      <c r="U669" s="6"/>
      <c r="V669" s="6"/>
      <c r="W669" s="6"/>
      <c r="X669" s="6"/>
      <c r="Y669" s="6"/>
      <c r="Z669" s="6"/>
      <c r="AA669" s="124"/>
      <c r="AB669" s="6"/>
    </row>
    <row r="670" ht="18" customHeight="1" spans="2:28">
      <c r="B670" s="273" t="s">
        <v>1317</v>
      </c>
      <c r="C670" s="274">
        <v>215087361</v>
      </c>
      <c r="D670" s="274" t="s">
        <v>1318</v>
      </c>
      <c r="E670" s="274">
        <v>17136866623</v>
      </c>
      <c r="F670" s="274" t="s">
        <v>107</v>
      </c>
      <c r="G670" s="274">
        <v>1000</v>
      </c>
      <c r="H670" s="274">
        <v>13632223538</v>
      </c>
      <c r="I670" s="274" t="s">
        <v>567</v>
      </c>
      <c r="J670" s="289" t="s">
        <v>103</v>
      </c>
      <c r="K670" s="276" t="s">
        <v>568</v>
      </c>
      <c r="L670" s="273" t="s">
        <v>1317</v>
      </c>
      <c r="M670" s="286">
        <v>43804</v>
      </c>
      <c r="N670" s="287">
        <v>0</v>
      </c>
      <c r="O670" s="287">
        <v>2999</v>
      </c>
      <c r="P670" s="287">
        <v>2999</v>
      </c>
      <c r="Q670" s="305" t="s">
        <v>31</v>
      </c>
      <c r="R670" s="286">
        <v>43805</v>
      </c>
      <c r="S670" s="87"/>
      <c r="T670" s="6"/>
      <c r="U670" s="6"/>
      <c r="V670" s="6"/>
      <c r="W670" s="6"/>
      <c r="X670" s="6"/>
      <c r="Y670" s="6"/>
      <c r="Z670" s="6"/>
      <c r="AA670" s="124"/>
      <c r="AB670" s="6"/>
    </row>
    <row r="671" ht="18" customHeight="1" spans="2:28">
      <c r="B671" s="273" t="s">
        <v>1319</v>
      </c>
      <c r="C671" s="274">
        <v>477781296</v>
      </c>
      <c r="D671" s="274" t="s">
        <v>1320</v>
      </c>
      <c r="E671" s="274">
        <v>17136866801</v>
      </c>
      <c r="F671" s="274" t="s">
        <v>107</v>
      </c>
      <c r="G671" s="274">
        <v>1000</v>
      </c>
      <c r="H671" s="274">
        <v>13632223538</v>
      </c>
      <c r="I671" s="274" t="s">
        <v>567</v>
      </c>
      <c r="J671" s="290" t="s">
        <v>367</v>
      </c>
      <c r="K671" s="276" t="s">
        <v>568</v>
      </c>
      <c r="L671" s="273" t="s">
        <v>1319</v>
      </c>
      <c r="M671" s="286">
        <v>43804</v>
      </c>
      <c r="N671" s="287">
        <v>0</v>
      </c>
      <c r="O671" s="287">
        <v>999</v>
      </c>
      <c r="P671" s="287">
        <v>999</v>
      </c>
      <c r="Q671" s="305" t="s">
        <v>31</v>
      </c>
      <c r="R671" s="286">
        <v>43805</v>
      </c>
      <c r="S671" s="87"/>
      <c r="T671" s="6"/>
      <c r="U671" s="6"/>
      <c r="V671" s="6"/>
      <c r="W671" s="6"/>
      <c r="X671" s="6"/>
      <c r="Y671" s="6"/>
      <c r="Z671" s="6"/>
      <c r="AA671" s="124"/>
      <c r="AB671" s="6"/>
    </row>
    <row r="672" ht="18" customHeight="1" spans="2:28">
      <c r="B672" s="273" t="s">
        <v>1321</v>
      </c>
      <c r="C672" s="274">
        <v>444285451</v>
      </c>
      <c r="D672" s="274" t="s">
        <v>1322</v>
      </c>
      <c r="E672" s="274">
        <v>17136866503</v>
      </c>
      <c r="F672" s="274" t="s">
        <v>107</v>
      </c>
      <c r="G672" s="274">
        <v>1000</v>
      </c>
      <c r="H672" s="274">
        <v>17665435181</v>
      </c>
      <c r="I672" s="274" t="s">
        <v>988</v>
      </c>
      <c r="J672" s="289" t="s">
        <v>103</v>
      </c>
      <c r="K672" s="276" t="s">
        <v>989</v>
      </c>
      <c r="L672" s="273" t="s">
        <v>1321</v>
      </c>
      <c r="M672" s="286">
        <v>43804</v>
      </c>
      <c r="N672" s="287">
        <v>0</v>
      </c>
      <c r="O672" s="287">
        <v>2999</v>
      </c>
      <c r="P672" s="287">
        <v>2999</v>
      </c>
      <c r="Q672" s="305" t="s">
        <v>31</v>
      </c>
      <c r="R672" s="286">
        <v>43805</v>
      </c>
      <c r="S672" s="87"/>
      <c r="T672" s="6"/>
      <c r="U672" s="6"/>
      <c r="V672" s="6"/>
      <c r="W672" s="6"/>
      <c r="X672" s="6"/>
      <c r="Y672" s="6"/>
      <c r="Z672" s="6"/>
      <c r="AA672" s="124"/>
      <c r="AB672" s="6"/>
    </row>
    <row r="673" ht="18" customHeight="1" spans="2:28">
      <c r="B673" s="273" t="s">
        <v>1323</v>
      </c>
      <c r="C673" s="274">
        <v>349760780</v>
      </c>
      <c r="D673" s="274" t="s">
        <v>1324</v>
      </c>
      <c r="E673" s="274">
        <v>17136866613</v>
      </c>
      <c r="F673" s="274" t="s">
        <v>107</v>
      </c>
      <c r="G673" s="274">
        <v>1000</v>
      </c>
      <c r="H673" s="274">
        <v>13632223538</v>
      </c>
      <c r="I673" s="274" t="s">
        <v>567</v>
      </c>
      <c r="J673" s="290" t="s">
        <v>367</v>
      </c>
      <c r="K673" s="276" t="s">
        <v>568</v>
      </c>
      <c r="L673" s="273" t="s">
        <v>1323</v>
      </c>
      <c r="M673" s="286">
        <v>43812</v>
      </c>
      <c r="N673" s="287">
        <v>0</v>
      </c>
      <c r="O673" s="287">
        <v>2999</v>
      </c>
      <c r="P673" s="287">
        <v>2999</v>
      </c>
      <c r="Q673" s="305" t="s">
        <v>31</v>
      </c>
      <c r="R673" s="286">
        <v>43805</v>
      </c>
      <c r="S673" s="87"/>
      <c r="T673" s="6"/>
      <c r="U673" s="6"/>
      <c r="V673" s="6"/>
      <c r="W673" s="6"/>
      <c r="X673" s="6"/>
      <c r="Y673" s="6"/>
      <c r="Z673" s="6"/>
      <c r="AA673" s="124"/>
      <c r="AB673" s="6"/>
    </row>
    <row r="674" ht="18" customHeight="1" spans="2:28">
      <c r="B674" s="273" t="s">
        <v>1325</v>
      </c>
      <c r="C674" s="274">
        <v>507835794</v>
      </c>
      <c r="D674" s="274" t="s">
        <v>1326</v>
      </c>
      <c r="E674" s="274">
        <v>17136866504</v>
      </c>
      <c r="F674" s="274" t="s">
        <v>107</v>
      </c>
      <c r="G674" s="274">
        <v>1000</v>
      </c>
      <c r="H674" s="274">
        <v>17665435181</v>
      </c>
      <c r="I674" s="274" t="s">
        <v>988</v>
      </c>
      <c r="J674" s="289" t="s">
        <v>103</v>
      </c>
      <c r="K674" s="276" t="s">
        <v>989</v>
      </c>
      <c r="L674" s="273" t="s">
        <v>1325</v>
      </c>
      <c r="M674" s="286">
        <v>43816</v>
      </c>
      <c r="N674" s="287">
        <v>4787.05</v>
      </c>
      <c r="O674" s="287">
        <v>499</v>
      </c>
      <c r="P674" s="287">
        <v>499</v>
      </c>
      <c r="Q674" s="305" t="s">
        <v>31</v>
      </c>
      <c r="R674" s="286">
        <v>43805</v>
      </c>
      <c r="S674" s="87"/>
      <c r="T674" s="6"/>
      <c r="U674" s="6"/>
      <c r="V674" s="6"/>
      <c r="W674" s="6"/>
      <c r="X674" s="6"/>
      <c r="Y674" s="6"/>
      <c r="Z674" s="6"/>
      <c r="AA674" s="124"/>
      <c r="AB674" s="6"/>
    </row>
    <row r="675" ht="18" customHeight="1" spans="2:28">
      <c r="B675" s="273" t="s">
        <v>1327</v>
      </c>
      <c r="C675" s="274">
        <v>213007386</v>
      </c>
      <c r="D675" s="274" t="s">
        <v>1328</v>
      </c>
      <c r="E675" s="274">
        <v>17136866505</v>
      </c>
      <c r="F675" s="274" t="s">
        <v>107</v>
      </c>
      <c r="G675" s="274">
        <v>1000</v>
      </c>
      <c r="H675" s="274">
        <v>17665435181</v>
      </c>
      <c r="I675" s="274" t="s">
        <v>988</v>
      </c>
      <c r="J675" s="289" t="s">
        <v>103</v>
      </c>
      <c r="K675" s="276" t="s">
        <v>989</v>
      </c>
      <c r="L675" s="273" t="s">
        <v>1327</v>
      </c>
      <c r="M675" s="286">
        <v>43822</v>
      </c>
      <c r="N675" s="287">
        <v>499</v>
      </c>
      <c r="O675" s="287">
        <v>499</v>
      </c>
      <c r="P675" s="287">
        <v>499</v>
      </c>
      <c r="Q675" s="305" t="s">
        <v>31</v>
      </c>
      <c r="R675" s="286">
        <v>43805</v>
      </c>
      <c r="S675" s="87"/>
      <c r="T675" s="6"/>
      <c r="U675" s="6"/>
      <c r="V675" s="6"/>
      <c r="W675" s="6"/>
      <c r="X675" s="6"/>
      <c r="Y675" s="6"/>
      <c r="Z675" s="6"/>
      <c r="AA675" s="124"/>
      <c r="AB675" s="6"/>
    </row>
    <row r="676" ht="18" customHeight="1" spans="2:28">
      <c r="B676" s="273" t="s">
        <v>1329</v>
      </c>
      <c r="C676" s="274">
        <v>331024212</v>
      </c>
      <c r="D676" s="274" t="s">
        <v>1330</v>
      </c>
      <c r="E676" s="274">
        <v>17192711477</v>
      </c>
      <c r="F676" s="274" t="s">
        <v>27</v>
      </c>
      <c r="G676" s="274">
        <v>1000</v>
      </c>
      <c r="H676" s="274">
        <v>13545476959</v>
      </c>
      <c r="I676" s="274" t="s">
        <v>265</v>
      </c>
      <c r="J676" s="285" t="s">
        <v>109</v>
      </c>
      <c r="K676" s="276" t="s">
        <v>266</v>
      </c>
      <c r="L676" s="273" t="s">
        <v>1329</v>
      </c>
      <c r="M676" s="286">
        <v>43824</v>
      </c>
      <c r="N676" s="287">
        <v>2263.92</v>
      </c>
      <c r="O676" s="287">
        <v>499</v>
      </c>
      <c r="P676" s="287">
        <v>499</v>
      </c>
      <c r="Q676" s="305" t="s">
        <v>31</v>
      </c>
      <c r="R676" s="286">
        <v>43805</v>
      </c>
      <c r="S676" s="87"/>
      <c r="T676" s="6"/>
      <c r="U676" s="6"/>
      <c r="V676" s="6"/>
      <c r="W676" s="6"/>
      <c r="X676" s="6"/>
      <c r="Y676" s="6"/>
      <c r="Z676" s="6"/>
      <c r="AA676" s="124"/>
      <c r="AB676" s="6"/>
    </row>
    <row r="677" ht="18" customHeight="1" spans="2:28">
      <c r="B677" s="273" t="s">
        <v>1331</v>
      </c>
      <c r="C677" s="274">
        <v>113483256</v>
      </c>
      <c r="D677" s="274" t="s">
        <v>1332</v>
      </c>
      <c r="E677" s="274">
        <v>17192714406</v>
      </c>
      <c r="F677" s="274" t="s">
        <v>27</v>
      </c>
      <c r="G677" s="274">
        <v>1000</v>
      </c>
      <c r="H677" s="274">
        <v>18872118075</v>
      </c>
      <c r="I677" s="274" t="s">
        <v>389</v>
      </c>
      <c r="J677" s="291" t="s">
        <v>170</v>
      </c>
      <c r="K677" s="276" t="s">
        <v>390</v>
      </c>
      <c r="L677" s="273" t="s">
        <v>1331</v>
      </c>
      <c r="M677" s="286">
        <v>43835</v>
      </c>
      <c r="N677" s="287">
        <v>51.31</v>
      </c>
      <c r="O677" s="287">
        <v>499</v>
      </c>
      <c r="P677" s="287">
        <v>499</v>
      </c>
      <c r="Q677" s="305" t="s">
        <v>31</v>
      </c>
      <c r="R677" s="286">
        <v>43805</v>
      </c>
      <c r="S677" s="87"/>
      <c r="T677" s="6"/>
      <c r="U677" s="6"/>
      <c r="V677" s="6"/>
      <c r="W677" s="6"/>
      <c r="X677" s="6"/>
      <c r="Y677" s="6"/>
      <c r="Z677" s="6"/>
      <c r="AA677" s="124"/>
      <c r="AB677" s="6"/>
    </row>
    <row r="678" ht="18" customHeight="1" spans="2:28">
      <c r="B678" s="273" t="s">
        <v>1333</v>
      </c>
      <c r="C678" s="274">
        <v>454744757</v>
      </c>
      <c r="D678" s="274" t="s">
        <v>1334</v>
      </c>
      <c r="E678" s="274">
        <v>17136866583</v>
      </c>
      <c r="F678" s="274" t="s">
        <v>107</v>
      </c>
      <c r="G678" s="274">
        <v>1000</v>
      </c>
      <c r="H678" s="274">
        <v>17665435181</v>
      </c>
      <c r="I678" s="274" t="s">
        <v>988</v>
      </c>
      <c r="J678" s="285" t="s">
        <v>109</v>
      </c>
      <c r="K678" s="276" t="s">
        <v>989</v>
      </c>
      <c r="L678" s="273" t="s">
        <v>1333</v>
      </c>
      <c r="M678" s="286">
        <v>43835</v>
      </c>
      <c r="N678" s="287">
        <v>15911.13</v>
      </c>
      <c r="O678" s="287">
        <v>299</v>
      </c>
      <c r="P678" s="287">
        <v>299</v>
      </c>
      <c r="Q678" s="305" t="s">
        <v>31</v>
      </c>
      <c r="R678" s="286">
        <v>43805</v>
      </c>
      <c r="S678" s="87"/>
      <c r="T678" s="6"/>
      <c r="U678" s="6"/>
      <c r="V678" s="6"/>
      <c r="W678" s="6"/>
      <c r="X678" s="6"/>
      <c r="Y678" s="6"/>
      <c r="Z678" s="6"/>
      <c r="AA678" s="124"/>
      <c r="AB678" s="6"/>
    </row>
    <row r="679" ht="18" customHeight="1" spans="2:28">
      <c r="B679" s="273" t="s">
        <v>1335</v>
      </c>
      <c r="C679" s="274">
        <v>684448612</v>
      </c>
      <c r="D679" s="274" t="s">
        <v>1336</v>
      </c>
      <c r="E679" s="274">
        <v>17192715424</v>
      </c>
      <c r="F679" s="274" t="s">
        <v>27</v>
      </c>
      <c r="G679" s="274">
        <v>1000</v>
      </c>
      <c r="H679" s="274">
        <v>18672882330</v>
      </c>
      <c r="I679" s="274" t="s">
        <v>361</v>
      </c>
      <c r="J679" s="285" t="s">
        <v>109</v>
      </c>
      <c r="K679" s="276" t="s">
        <v>362</v>
      </c>
      <c r="L679" s="273" t="s">
        <v>1335</v>
      </c>
      <c r="M679" s="286">
        <v>43836</v>
      </c>
      <c r="N679" s="287">
        <v>88.76</v>
      </c>
      <c r="O679" s="287">
        <v>499</v>
      </c>
      <c r="P679" s="287">
        <v>499</v>
      </c>
      <c r="Q679" s="305" t="s">
        <v>31</v>
      </c>
      <c r="R679" s="286">
        <v>43845</v>
      </c>
      <c r="S679" s="87"/>
      <c r="T679" s="6"/>
      <c r="U679" s="6"/>
      <c r="V679" s="6"/>
      <c r="W679" s="6"/>
      <c r="X679" s="6"/>
      <c r="Y679" s="6"/>
      <c r="Z679" s="6"/>
      <c r="AA679" s="124"/>
      <c r="AB679" s="6"/>
    </row>
    <row r="680" ht="18" customHeight="1" spans="2:28">
      <c r="B680" s="275" t="s">
        <v>1337</v>
      </c>
      <c r="C680" s="274">
        <v>967409589</v>
      </c>
      <c r="D680" s="274" t="s">
        <v>1338</v>
      </c>
      <c r="E680" s="274">
        <v>17192714857</v>
      </c>
      <c r="F680" s="274" t="s">
        <v>27</v>
      </c>
      <c r="G680" s="274">
        <v>1000</v>
      </c>
      <c r="H680" s="274">
        <v>15072125895</v>
      </c>
      <c r="I680" s="274" t="s">
        <v>680</v>
      </c>
      <c r="J680" s="292" t="s">
        <v>285</v>
      </c>
      <c r="K680" s="293" t="s">
        <v>681</v>
      </c>
      <c r="L680" s="275" t="s">
        <v>1337</v>
      </c>
      <c r="M680" s="286">
        <v>43839</v>
      </c>
      <c r="N680" s="294">
        <v>7937.21</v>
      </c>
      <c r="O680" s="294">
        <v>199</v>
      </c>
      <c r="P680" s="294">
        <v>199</v>
      </c>
      <c r="Q680" s="306" t="s">
        <v>31</v>
      </c>
      <c r="R680" s="286">
        <v>43843</v>
      </c>
      <c r="S680" s="87"/>
      <c r="T680" s="6"/>
      <c r="U680" s="6"/>
      <c r="V680" s="6"/>
      <c r="W680" s="6"/>
      <c r="X680" s="6"/>
      <c r="Y680" s="6"/>
      <c r="Z680" s="6"/>
      <c r="AA680" s="124"/>
      <c r="AB680" s="6"/>
    </row>
    <row r="681" ht="18" customHeight="1" spans="2:28">
      <c r="B681" s="273" t="s">
        <v>1339</v>
      </c>
      <c r="C681" s="274">
        <v>753428435</v>
      </c>
      <c r="D681" s="274" t="s">
        <v>1340</v>
      </c>
      <c r="E681" s="274">
        <v>17136866695</v>
      </c>
      <c r="F681" s="274" t="s">
        <v>664</v>
      </c>
      <c r="G681" s="274">
        <v>1000</v>
      </c>
      <c r="H681" s="274">
        <v>13422075559</v>
      </c>
      <c r="I681" s="274" t="s">
        <v>567</v>
      </c>
      <c r="J681" s="295" t="s">
        <v>29</v>
      </c>
      <c r="K681" s="276" t="s">
        <v>568</v>
      </c>
      <c r="L681" s="273" t="s">
        <v>1339</v>
      </c>
      <c r="M681" s="286">
        <v>43842</v>
      </c>
      <c r="N681" s="287">
        <v>0</v>
      </c>
      <c r="O681" s="287">
        <v>999</v>
      </c>
      <c r="P681" s="287">
        <v>999</v>
      </c>
      <c r="Q681" s="305" t="s">
        <v>31</v>
      </c>
      <c r="R681" s="286">
        <v>43843</v>
      </c>
      <c r="S681" s="87"/>
      <c r="T681" s="6"/>
      <c r="U681" s="6"/>
      <c r="V681" s="6"/>
      <c r="W681" s="6"/>
      <c r="X681" s="6"/>
      <c r="Y681" s="6"/>
      <c r="Z681" s="6"/>
      <c r="AA681" s="124"/>
      <c r="AB681" s="6"/>
    </row>
    <row r="682" ht="18" customHeight="1" spans="2:28">
      <c r="B682" s="273" t="s">
        <v>1341</v>
      </c>
      <c r="C682" s="274">
        <v>977087809</v>
      </c>
      <c r="D682" s="274" t="s">
        <v>1342</v>
      </c>
      <c r="E682" s="274">
        <v>17192710418</v>
      </c>
      <c r="F682" s="274" t="s">
        <v>27</v>
      </c>
      <c r="G682" s="274">
        <v>1000</v>
      </c>
      <c r="H682" s="274">
        <v>13545476959</v>
      </c>
      <c r="I682" s="274" t="s">
        <v>265</v>
      </c>
      <c r="J682" s="296" t="s">
        <v>103</v>
      </c>
      <c r="K682" s="276" t="s">
        <v>266</v>
      </c>
      <c r="L682" s="273" t="s">
        <v>1341</v>
      </c>
      <c r="M682" s="286">
        <v>43843</v>
      </c>
      <c r="N682" s="287">
        <v>5000</v>
      </c>
      <c r="O682" s="287">
        <v>299</v>
      </c>
      <c r="P682" s="287">
        <v>299</v>
      </c>
      <c r="Q682" s="305" t="s">
        <v>31</v>
      </c>
      <c r="R682" s="286">
        <v>43910</v>
      </c>
      <c r="S682" s="87"/>
      <c r="T682" s="6"/>
      <c r="U682" s="6"/>
      <c r="V682" s="6"/>
      <c r="W682" s="6"/>
      <c r="X682" s="6"/>
      <c r="Y682" s="6"/>
      <c r="Z682" s="6"/>
      <c r="AA682" s="124"/>
      <c r="AB682" s="6"/>
    </row>
    <row r="683" ht="18" customHeight="1" spans="2:28">
      <c r="B683" s="273" t="s">
        <v>1343</v>
      </c>
      <c r="C683" s="274">
        <v>130750649</v>
      </c>
      <c r="D683" s="274" t="s">
        <v>1344</v>
      </c>
      <c r="E683" s="274">
        <v>17136866603</v>
      </c>
      <c r="F683" s="274" t="s">
        <v>107</v>
      </c>
      <c r="G683" s="274">
        <v>1000</v>
      </c>
      <c r="H683" s="274">
        <v>13422075559</v>
      </c>
      <c r="I683" s="274" t="s">
        <v>567</v>
      </c>
      <c r="J683" s="295" t="s">
        <v>29</v>
      </c>
      <c r="K683" s="276" t="s">
        <v>568</v>
      </c>
      <c r="L683" s="273" t="s">
        <v>1343</v>
      </c>
      <c r="M683" s="286">
        <v>43843</v>
      </c>
      <c r="N683" s="287">
        <v>0</v>
      </c>
      <c r="O683" s="287">
        <v>499</v>
      </c>
      <c r="P683" s="287">
        <v>499</v>
      </c>
      <c r="Q683" s="305" t="s">
        <v>31</v>
      </c>
      <c r="R683" s="286">
        <v>43843</v>
      </c>
      <c r="S683" s="87"/>
      <c r="T683" s="6"/>
      <c r="U683" s="6"/>
      <c r="V683" s="6"/>
      <c r="W683" s="6"/>
      <c r="X683" s="6"/>
      <c r="Y683" s="6"/>
      <c r="Z683" s="6"/>
      <c r="AA683" s="124"/>
      <c r="AB683" s="6"/>
    </row>
    <row r="684" ht="18" customHeight="1" spans="2:28">
      <c r="B684" s="273" t="s">
        <v>1345</v>
      </c>
      <c r="C684" s="274">
        <v>219126796</v>
      </c>
      <c r="D684" s="274" t="s">
        <v>1346</v>
      </c>
      <c r="E684" s="274">
        <v>17192710435</v>
      </c>
      <c r="F684" s="274" t="s">
        <v>27</v>
      </c>
      <c r="G684" s="274">
        <v>1000</v>
      </c>
      <c r="H684" s="274">
        <v>13545476959</v>
      </c>
      <c r="I684" s="274" t="s">
        <v>265</v>
      </c>
      <c r="J684" s="285" t="s">
        <v>109</v>
      </c>
      <c r="K684" s="276" t="s">
        <v>266</v>
      </c>
      <c r="L684" s="273" t="s">
        <v>1345</v>
      </c>
      <c r="M684" s="286">
        <v>43843</v>
      </c>
      <c r="N684" s="287">
        <v>4995.54</v>
      </c>
      <c r="O684" s="287">
        <v>2999</v>
      </c>
      <c r="P684" s="287">
        <v>2999</v>
      </c>
      <c r="Q684" s="305" t="s">
        <v>31</v>
      </c>
      <c r="R684" s="286">
        <v>43910</v>
      </c>
      <c r="S684" s="87"/>
      <c r="T684" s="6"/>
      <c r="U684" s="6"/>
      <c r="V684" s="6"/>
      <c r="W684" s="6"/>
      <c r="X684" s="6"/>
      <c r="Y684" s="6"/>
      <c r="Z684" s="6"/>
      <c r="AA684" s="124"/>
      <c r="AB684" s="6"/>
    </row>
    <row r="685" ht="18" customHeight="1" spans="2:28">
      <c r="B685" s="273" t="s">
        <v>1347</v>
      </c>
      <c r="C685" s="274">
        <v>181226772</v>
      </c>
      <c r="D685" s="274" t="s">
        <v>1348</v>
      </c>
      <c r="E685" s="274">
        <v>17192710422</v>
      </c>
      <c r="F685" s="274" t="s">
        <v>27</v>
      </c>
      <c r="G685" s="274">
        <v>1000</v>
      </c>
      <c r="H685" s="274">
        <v>13545476959</v>
      </c>
      <c r="I685" s="274" t="s">
        <v>265</v>
      </c>
      <c r="J685" s="296" t="s">
        <v>103</v>
      </c>
      <c r="K685" s="276" t="s">
        <v>266</v>
      </c>
      <c r="L685" s="273" t="s">
        <v>1347</v>
      </c>
      <c r="M685" s="286">
        <v>43843</v>
      </c>
      <c r="N685" s="287">
        <v>0</v>
      </c>
      <c r="O685" s="287">
        <v>999</v>
      </c>
      <c r="P685" s="287">
        <v>999</v>
      </c>
      <c r="Q685" s="305" t="s">
        <v>31</v>
      </c>
      <c r="R685" s="286">
        <v>43845</v>
      </c>
      <c r="S685" s="87"/>
      <c r="T685" s="6"/>
      <c r="U685" s="6"/>
      <c r="V685" s="6"/>
      <c r="W685" s="6"/>
      <c r="X685" s="6"/>
      <c r="Y685" s="6"/>
      <c r="Z685" s="6"/>
      <c r="AA685" s="124"/>
      <c r="AB685" s="6"/>
    </row>
    <row r="686" ht="18" customHeight="1" spans="2:28">
      <c r="B686" s="273" t="s">
        <v>1349</v>
      </c>
      <c r="C686" s="274">
        <v>454392321</v>
      </c>
      <c r="D686" s="274" t="s">
        <v>1350</v>
      </c>
      <c r="E686" s="274">
        <v>17192714895</v>
      </c>
      <c r="F686" s="274" t="s">
        <v>27</v>
      </c>
      <c r="G686" s="274">
        <v>1000</v>
      </c>
      <c r="H686" s="274">
        <v>15072125895</v>
      </c>
      <c r="I686" s="274" t="s">
        <v>680</v>
      </c>
      <c r="J686" s="296" t="s">
        <v>103</v>
      </c>
      <c r="K686" s="276" t="s">
        <v>681</v>
      </c>
      <c r="L686" s="273" t="s">
        <v>1349</v>
      </c>
      <c r="M686" s="286">
        <v>43844</v>
      </c>
      <c r="N686" s="287">
        <v>499</v>
      </c>
      <c r="O686" s="287">
        <v>499</v>
      </c>
      <c r="P686" s="287">
        <v>499</v>
      </c>
      <c r="Q686" s="305" t="s">
        <v>31</v>
      </c>
      <c r="R686" s="286">
        <v>43910</v>
      </c>
      <c r="S686" s="87"/>
      <c r="T686" s="6"/>
      <c r="U686" s="6"/>
      <c r="V686" s="6"/>
      <c r="W686" s="6"/>
      <c r="X686" s="6"/>
      <c r="Y686" s="6"/>
      <c r="Z686" s="6"/>
      <c r="AA686" s="124"/>
      <c r="AB686" s="6"/>
    </row>
    <row r="687" ht="18" customHeight="1" spans="2:28">
      <c r="B687" s="273" t="s">
        <v>1351</v>
      </c>
      <c r="C687" s="274">
        <v>682570578</v>
      </c>
      <c r="D687" s="274" t="s">
        <v>1352</v>
      </c>
      <c r="E687" s="274">
        <v>17192714454</v>
      </c>
      <c r="F687" s="274" t="s">
        <v>27</v>
      </c>
      <c r="G687" s="274">
        <v>1000</v>
      </c>
      <c r="H687" s="274">
        <v>18872118075</v>
      </c>
      <c r="I687" s="274" t="s">
        <v>389</v>
      </c>
      <c r="J687" s="291" t="s">
        <v>170</v>
      </c>
      <c r="K687" s="276" t="s">
        <v>390</v>
      </c>
      <c r="L687" s="273" t="s">
        <v>1351</v>
      </c>
      <c r="M687" s="286">
        <v>43844</v>
      </c>
      <c r="N687" s="287">
        <v>5702.62</v>
      </c>
      <c r="O687" s="297">
        <v>4999</v>
      </c>
      <c r="P687" s="297">
        <v>4999</v>
      </c>
      <c r="Q687" s="305" t="s">
        <v>31</v>
      </c>
      <c r="R687" s="286">
        <v>43910</v>
      </c>
      <c r="S687" s="127"/>
      <c r="T687" s="6"/>
      <c r="U687" s="6"/>
      <c r="V687" s="6"/>
      <c r="W687" s="6"/>
      <c r="X687" s="6"/>
      <c r="Y687" s="6"/>
      <c r="Z687" s="6"/>
      <c r="AA687" s="124"/>
      <c r="AB687" s="6"/>
    </row>
    <row r="688" ht="18" customHeight="1" spans="2:28">
      <c r="B688" s="273" t="s">
        <v>1353</v>
      </c>
      <c r="C688" s="274">
        <v>802853086</v>
      </c>
      <c r="D688" s="274" t="s">
        <v>1354</v>
      </c>
      <c r="E688" s="274">
        <v>17192714827</v>
      </c>
      <c r="F688" s="274" t="s">
        <v>27</v>
      </c>
      <c r="G688" s="274">
        <v>1000</v>
      </c>
      <c r="H688" s="274">
        <v>15072125895</v>
      </c>
      <c r="I688" s="274" t="s">
        <v>680</v>
      </c>
      <c r="J688" s="296" t="s">
        <v>103</v>
      </c>
      <c r="K688" s="276" t="s">
        <v>681</v>
      </c>
      <c r="L688" s="273" t="s">
        <v>1353</v>
      </c>
      <c r="M688" s="286">
        <v>43844</v>
      </c>
      <c r="N688" s="287">
        <v>5402.37</v>
      </c>
      <c r="O688" s="287">
        <v>4999</v>
      </c>
      <c r="P688" s="287">
        <v>4999</v>
      </c>
      <c r="Q688" s="305" t="s">
        <v>31</v>
      </c>
      <c r="R688" s="286">
        <v>43910</v>
      </c>
      <c r="S688" s="87"/>
      <c r="T688" s="6"/>
      <c r="U688" s="6"/>
      <c r="V688" s="6"/>
      <c r="W688" s="6"/>
      <c r="X688" s="6"/>
      <c r="Y688" s="6"/>
      <c r="Z688" s="6"/>
      <c r="AA688" s="124"/>
      <c r="AB688" s="6"/>
    </row>
    <row r="689" ht="18" customHeight="1" spans="2:28">
      <c r="B689" s="273" t="s">
        <v>1355</v>
      </c>
      <c r="C689" s="274">
        <v>839938800</v>
      </c>
      <c r="D689" s="274" t="s">
        <v>1356</v>
      </c>
      <c r="E689" s="274">
        <v>17192714526</v>
      </c>
      <c r="F689" s="274" t="s">
        <v>27</v>
      </c>
      <c r="G689" s="274">
        <v>1000</v>
      </c>
      <c r="H689" s="274">
        <v>18872118075</v>
      </c>
      <c r="I689" s="274" t="s">
        <v>389</v>
      </c>
      <c r="J689" s="295" t="s">
        <v>29</v>
      </c>
      <c r="K689" s="276" t="s">
        <v>390</v>
      </c>
      <c r="L689" s="273" t="s">
        <v>1355</v>
      </c>
      <c r="M689" s="286">
        <v>43847</v>
      </c>
      <c r="N689" s="287">
        <v>0.57</v>
      </c>
      <c r="O689" s="297">
        <v>899</v>
      </c>
      <c r="P689" s="297">
        <v>899</v>
      </c>
      <c r="Q689" s="305" t="s">
        <v>31</v>
      </c>
      <c r="R689" s="286">
        <v>43910</v>
      </c>
      <c r="S689" s="127"/>
      <c r="T689" s="6"/>
      <c r="U689" s="6"/>
      <c r="V689" s="6"/>
      <c r="W689" s="6"/>
      <c r="X689" s="6"/>
      <c r="Y689" s="6"/>
      <c r="Z689" s="6"/>
      <c r="AA689" s="124"/>
      <c r="AB689" s="6"/>
    </row>
    <row r="690" ht="18" customHeight="1" spans="2:28">
      <c r="B690" s="273" t="s">
        <v>1357</v>
      </c>
      <c r="C690" s="276">
        <v>514366622</v>
      </c>
      <c r="D690" s="276" t="s">
        <v>1358</v>
      </c>
      <c r="E690" s="274">
        <v>17192714826</v>
      </c>
      <c r="F690" s="274" t="s">
        <v>27</v>
      </c>
      <c r="G690" s="274">
        <v>1000</v>
      </c>
      <c r="H690" s="274">
        <v>15072125895</v>
      </c>
      <c r="I690" s="274" t="s">
        <v>680</v>
      </c>
      <c r="J690" s="296" t="s">
        <v>103</v>
      </c>
      <c r="K690" s="276" t="s">
        <v>681</v>
      </c>
      <c r="L690" s="273" t="s">
        <v>1357</v>
      </c>
      <c r="M690" s="286">
        <v>43848</v>
      </c>
      <c r="N690" s="287">
        <v>0</v>
      </c>
      <c r="O690" s="287">
        <v>599</v>
      </c>
      <c r="P690" s="287">
        <v>599</v>
      </c>
      <c r="Q690" s="307"/>
      <c r="R690" s="267"/>
      <c r="S690" s="127"/>
      <c r="T690" s="6"/>
      <c r="U690" s="6"/>
      <c r="V690" s="6"/>
      <c r="W690" s="6"/>
      <c r="X690" s="6"/>
      <c r="Y690" s="6"/>
      <c r="Z690" s="6"/>
      <c r="AA690" s="124"/>
      <c r="AB690" s="6"/>
    </row>
    <row r="691" ht="18" customHeight="1" spans="2:28">
      <c r="B691" s="273" t="s">
        <v>1359</v>
      </c>
      <c r="C691" s="274">
        <v>398503572</v>
      </c>
      <c r="D691" s="274" t="s">
        <v>1360</v>
      </c>
      <c r="E691" s="274">
        <v>17192714901</v>
      </c>
      <c r="F691" s="274" t="s">
        <v>27</v>
      </c>
      <c r="G691" s="274">
        <v>1000</v>
      </c>
      <c r="H691" s="274">
        <v>18672882330</v>
      </c>
      <c r="I691" s="274" t="s">
        <v>361</v>
      </c>
      <c r="J691" s="290" t="s">
        <v>367</v>
      </c>
      <c r="K691" s="276" t="s">
        <v>362</v>
      </c>
      <c r="L691" s="273" t="s">
        <v>1359</v>
      </c>
      <c r="M691" s="286">
        <v>43850</v>
      </c>
      <c r="N691" s="287">
        <v>0</v>
      </c>
      <c r="O691" s="287">
        <v>999</v>
      </c>
      <c r="P691" s="287">
        <v>999</v>
      </c>
      <c r="Q691" s="307"/>
      <c r="R691" s="267"/>
      <c r="S691" s="87"/>
      <c r="T691" s="6"/>
      <c r="U691" s="6"/>
      <c r="V691" s="6"/>
      <c r="W691" s="6"/>
      <c r="X691" s="6"/>
      <c r="Y691" s="6"/>
      <c r="Z691" s="6"/>
      <c r="AA691" s="124"/>
      <c r="AB691" s="6"/>
    </row>
    <row r="692" ht="18" customHeight="1" spans="2:28">
      <c r="B692" s="273" t="s">
        <v>1361</v>
      </c>
      <c r="C692" s="276">
        <v>186860011</v>
      </c>
      <c r="D692" s="276" t="s">
        <v>1362</v>
      </c>
      <c r="E692" s="274">
        <v>17192715185</v>
      </c>
      <c r="F692" s="274" t="s">
        <v>27</v>
      </c>
      <c r="G692" s="274">
        <v>1000</v>
      </c>
      <c r="H692" s="274">
        <v>15072125895</v>
      </c>
      <c r="I692" s="274" t="s">
        <v>680</v>
      </c>
      <c r="J692" s="296" t="s">
        <v>103</v>
      </c>
      <c r="K692" s="276" t="s">
        <v>681</v>
      </c>
      <c r="L692" s="273" t="s">
        <v>1361</v>
      </c>
      <c r="M692" s="286">
        <v>43850</v>
      </c>
      <c r="N692" s="287">
        <v>0.01</v>
      </c>
      <c r="O692" s="287">
        <v>499</v>
      </c>
      <c r="P692" s="287">
        <v>499</v>
      </c>
      <c r="Q692" s="305" t="s">
        <v>31</v>
      </c>
      <c r="R692" s="286">
        <v>43910</v>
      </c>
      <c r="S692" s="87"/>
      <c r="T692" s="6"/>
      <c r="U692" s="6"/>
      <c r="V692" s="6"/>
      <c r="W692" s="6"/>
      <c r="X692" s="6"/>
      <c r="Y692" s="6"/>
      <c r="Z692" s="6"/>
      <c r="AA692" s="124"/>
      <c r="AB692" s="6"/>
    </row>
    <row r="693" ht="18" customHeight="1" spans="2:28">
      <c r="B693" s="273" t="s">
        <v>1363</v>
      </c>
      <c r="C693" s="274" t="s">
        <v>1364</v>
      </c>
      <c r="D693" s="274" t="s">
        <v>1365</v>
      </c>
      <c r="E693" s="274">
        <v>18545646530</v>
      </c>
      <c r="F693" s="274" t="s">
        <v>664</v>
      </c>
      <c r="G693" s="274">
        <v>1000</v>
      </c>
      <c r="H693" s="274">
        <v>13422075559</v>
      </c>
      <c r="I693" s="274" t="s">
        <v>567</v>
      </c>
      <c r="J693" s="295" t="s">
        <v>29</v>
      </c>
      <c r="K693" s="276" t="s">
        <v>568</v>
      </c>
      <c r="L693" s="273" t="s">
        <v>1363</v>
      </c>
      <c r="M693" s="286">
        <v>43850</v>
      </c>
      <c r="N693" s="287">
        <v>0.01</v>
      </c>
      <c r="O693" s="287">
        <v>199</v>
      </c>
      <c r="P693" s="287">
        <v>199</v>
      </c>
      <c r="Q693" s="307"/>
      <c r="R693" s="267"/>
      <c r="S693" s="87"/>
      <c r="T693" s="6"/>
      <c r="U693" s="6"/>
      <c r="V693" s="6"/>
      <c r="W693" s="6"/>
      <c r="X693" s="6"/>
      <c r="Y693" s="6"/>
      <c r="Z693" s="6"/>
      <c r="AA693" s="124"/>
      <c r="AB693" s="6"/>
    </row>
    <row r="694" ht="18" customHeight="1" spans="2:28">
      <c r="B694" s="273" t="s">
        <v>1366</v>
      </c>
      <c r="C694" s="274">
        <v>941787777</v>
      </c>
      <c r="D694" s="274" t="s">
        <v>1367</v>
      </c>
      <c r="E694" s="274">
        <v>16572877634</v>
      </c>
      <c r="F694" s="274" t="s">
        <v>27</v>
      </c>
      <c r="G694" s="274">
        <v>1000</v>
      </c>
      <c r="H694" s="274">
        <v>17520439418</v>
      </c>
      <c r="I694" s="274" t="s">
        <v>377</v>
      </c>
      <c r="J694" s="289" t="s">
        <v>285</v>
      </c>
      <c r="K694" s="276" t="s">
        <v>378</v>
      </c>
      <c r="L694" s="273" t="s">
        <v>1366</v>
      </c>
      <c r="M694" s="286">
        <v>43850</v>
      </c>
      <c r="N694" s="287">
        <v>0.83</v>
      </c>
      <c r="O694" s="287">
        <v>1999</v>
      </c>
      <c r="P694" s="287">
        <v>1999</v>
      </c>
      <c r="Q694" s="276" t="s">
        <v>31</v>
      </c>
      <c r="R694" s="286">
        <v>43861</v>
      </c>
      <c r="S694" s="87"/>
      <c r="T694" s="6"/>
      <c r="U694" s="6"/>
      <c r="V694" s="6"/>
      <c r="W694" s="6"/>
      <c r="X694" s="6"/>
      <c r="Y694" s="6"/>
      <c r="Z694" s="6"/>
      <c r="AA694" s="124"/>
      <c r="AB694" s="6"/>
    </row>
    <row r="695" ht="18" customHeight="1" spans="2:28">
      <c r="B695" s="273" t="s">
        <v>1368</v>
      </c>
      <c r="C695" s="274">
        <v>500397570</v>
      </c>
      <c r="D695" s="274" t="s">
        <v>1369</v>
      </c>
      <c r="E695" s="274">
        <v>17136866618</v>
      </c>
      <c r="F695" s="274" t="s">
        <v>107</v>
      </c>
      <c r="G695" s="274">
        <v>1000</v>
      </c>
      <c r="H695" s="274">
        <v>13632223538</v>
      </c>
      <c r="I695" s="274" t="s">
        <v>567</v>
      </c>
      <c r="J695" s="296" t="s">
        <v>103</v>
      </c>
      <c r="K695" s="276" t="s">
        <v>568</v>
      </c>
      <c r="L695" s="273" t="s">
        <v>1368</v>
      </c>
      <c r="M695" s="286">
        <v>43850</v>
      </c>
      <c r="N695" s="287">
        <v>0.57</v>
      </c>
      <c r="O695" s="287">
        <v>499</v>
      </c>
      <c r="P695" s="287">
        <v>499</v>
      </c>
      <c r="Q695" s="276" t="s">
        <v>31</v>
      </c>
      <c r="R695" s="286">
        <v>43910</v>
      </c>
      <c r="S695" s="87"/>
      <c r="T695" s="6"/>
      <c r="U695" s="6"/>
      <c r="V695" s="6"/>
      <c r="W695" s="6"/>
      <c r="X695" s="6"/>
      <c r="Y695" s="6"/>
      <c r="Z695" s="6"/>
      <c r="AA695" s="124"/>
      <c r="AB695" s="6"/>
    </row>
    <row r="696" ht="18" customHeight="1" spans="2:28">
      <c r="B696" s="277" t="s">
        <v>1370</v>
      </c>
      <c r="C696" s="274">
        <v>360233269</v>
      </c>
      <c r="D696" s="274" t="s">
        <v>1371</v>
      </c>
      <c r="E696" s="274">
        <v>17192714374</v>
      </c>
      <c r="F696" s="274" t="s">
        <v>27</v>
      </c>
      <c r="G696" s="274">
        <v>1000</v>
      </c>
      <c r="H696" s="274">
        <v>18872118075</v>
      </c>
      <c r="I696" s="274" t="s">
        <v>389</v>
      </c>
      <c r="J696" s="298" t="s">
        <v>170</v>
      </c>
      <c r="K696" s="276" t="s">
        <v>390</v>
      </c>
      <c r="L696" s="277" t="s">
        <v>1370</v>
      </c>
      <c r="M696" s="286">
        <v>43850</v>
      </c>
      <c r="N696" s="299">
        <v>4956.99</v>
      </c>
      <c r="O696" s="300">
        <v>399</v>
      </c>
      <c r="P696" s="300">
        <v>399</v>
      </c>
      <c r="Q696" s="305" t="s">
        <v>31</v>
      </c>
      <c r="R696" s="286">
        <v>43910</v>
      </c>
      <c r="S696" s="127"/>
      <c r="T696" s="6"/>
      <c r="U696" s="6"/>
      <c r="V696" s="6"/>
      <c r="W696" s="6"/>
      <c r="X696" s="6"/>
      <c r="Y696" s="6"/>
      <c r="Z696" s="6"/>
      <c r="AA696" s="124"/>
      <c r="AB696" s="6"/>
    </row>
    <row r="697" ht="18" customHeight="1" spans="2:28">
      <c r="B697" s="273" t="s">
        <v>1372</v>
      </c>
      <c r="C697" s="274">
        <v>489371538</v>
      </c>
      <c r="D697" s="274" t="s">
        <v>1373</v>
      </c>
      <c r="E697" s="274">
        <v>16574121485</v>
      </c>
      <c r="F697" s="274" t="s">
        <v>27</v>
      </c>
      <c r="G697" s="274">
        <v>1000</v>
      </c>
      <c r="H697" s="274">
        <v>17720254512</v>
      </c>
      <c r="I697" s="274" t="s">
        <v>253</v>
      </c>
      <c r="J697" s="301" t="s">
        <v>294</v>
      </c>
      <c r="K697" s="276" t="s">
        <v>254</v>
      </c>
      <c r="L697" s="273" t="s">
        <v>1372</v>
      </c>
      <c r="M697" s="286">
        <v>43851</v>
      </c>
      <c r="N697" s="287">
        <v>0.07</v>
      </c>
      <c r="O697" s="287">
        <v>499</v>
      </c>
      <c r="P697" s="287">
        <v>499</v>
      </c>
      <c r="Q697" s="276" t="s">
        <v>31</v>
      </c>
      <c r="R697" s="286">
        <v>43894</v>
      </c>
      <c r="S697" s="87"/>
      <c r="T697" s="6"/>
      <c r="U697" s="6"/>
      <c r="V697" s="6"/>
      <c r="W697" s="6"/>
      <c r="X697" s="6"/>
      <c r="Y697" s="6"/>
      <c r="Z697" s="6"/>
      <c r="AA697" s="124"/>
      <c r="AB697" s="6"/>
    </row>
    <row r="698" ht="18" customHeight="1" spans="2:28">
      <c r="B698" s="273" t="s">
        <v>1374</v>
      </c>
      <c r="C698" s="274">
        <v>845490762</v>
      </c>
      <c r="D698" s="274" t="s">
        <v>1375</v>
      </c>
      <c r="E698" s="274">
        <v>17136866512</v>
      </c>
      <c r="F698" s="274" t="s">
        <v>664</v>
      </c>
      <c r="G698" s="274">
        <v>1000</v>
      </c>
      <c r="H698" s="274">
        <v>13422075559</v>
      </c>
      <c r="I698" s="274" t="s">
        <v>567</v>
      </c>
      <c r="J698" s="295" t="s">
        <v>29</v>
      </c>
      <c r="K698" s="276" t="s">
        <v>568</v>
      </c>
      <c r="L698" s="273" t="s">
        <v>1374</v>
      </c>
      <c r="M698" s="286">
        <v>43853</v>
      </c>
      <c r="N698" s="287">
        <v>0.23</v>
      </c>
      <c r="O698" s="287">
        <v>199</v>
      </c>
      <c r="P698" s="287">
        <v>199</v>
      </c>
      <c r="Q698" s="307"/>
      <c r="R698" s="267"/>
      <c r="S698" s="87"/>
      <c r="T698" s="6"/>
      <c r="U698" s="6"/>
      <c r="V698" s="6"/>
      <c r="W698" s="6"/>
      <c r="X698" s="6"/>
      <c r="Y698" s="6"/>
      <c r="Z698" s="6"/>
      <c r="AA698" s="124"/>
      <c r="AB698" s="6"/>
    </row>
    <row r="699" ht="18" customHeight="1" spans="2:28">
      <c r="B699" s="273" t="s">
        <v>1376</v>
      </c>
      <c r="C699" s="274">
        <v>988088279</v>
      </c>
      <c r="D699" s="274" t="s">
        <v>1377</v>
      </c>
      <c r="E699" s="274">
        <v>16741725439</v>
      </c>
      <c r="F699" s="274" t="s">
        <v>27</v>
      </c>
      <c r="G699" s="274">
        <v>1000</v>
      </c>
      <c r="H699" s="274">
        <v>18327671812</v>
      </c>
      <c r="I699" s="274" t="s">
        <v>247</v>
      </c>
      <c r="J699" s="295" t="s">
        <v>29</v>
      </c>
      <c r="K699" s="276" t="s">
        <v>298</v>
      </c>
      <c r="L699" s="273" t="s">
        <v>1376</v>
      </c>
      <c r="M699" s="286">
        <v>43854</v>
      </c>
      <c r="N699" s="287">
        <v>337.57</v>
      </c>
      <c r="O699" s="297">
        <v>199</v>
      </c>
      <c r="P699" s="297">
        <v>199</v>
      </c>
      <c r="Q699" s="308" t="s">
        <v>31</v>
      </c>
      <c r="R699" s="286">
        <v>43869</v>
      </c>
      <c r="S699" s="127"/>
      <c r="T699" s="6"/>
      <c r="U699" s="6"/>
      <c r="V699" s="6"/>
      <c r="W699" s="6"/>
      <c r="X699" s="6"/>
      <c r="Y699" s="6"/>
      <c r="Z699" s="6"/>
      <c r="AA699" s="124"/>
      <c r="AB699" s="6"/>
    </row>
    <row r="700" ht="18" customHeight="1" spans="2:28">
      <c r="B700" s="277" t="s">
        <v>1378</v>
      </c>
      <c r="C700" s="274">
        <v>104951308</v>
      </c>
      <c r="D700" s="274" t="s">
        <v>1379</v>
      </c>
      <c r="E700" s="274">
        <v>16741725445</v>
      </c>
      <c r="F700" s="274" t="s">
        <v>27</v>
      </c>
      <c r="G700" s="274">
        <v>1000</v>
      </c>
      <c r="H700" s="274">
        <v>18327671812</v>
      </c>
      <c r="I700" s="274" t="s">
        <v>247</v>
      </c>
      <c r="J700" s="302" t="s">
        <v>29</v>
      </c>
      <c r="K700" s="276" t="s">
        <v>298</v>
      </c>
      <c r="L700" s="277" t="s">
        <v>1378</v>
      </c>
      <c r="M700" s="286">
        <v>43860</v>
      </c>
      <c r="N700" s="299">
        <v>3999</v>
      </c>
      <c r="O700" s="299">
        <v>3999</v>
      </c>
      <c r="P700" s="299">
        <v>3999</v>
      </c>
      <c r="Q700" s="309" t="s">
        <v>31</v>
      </c>
      <c r="R700" s="286">
        <v>43869</v>
      </c>
      <c r="S700" s="310"/>
      <c r="T700" s="6"/>
      <c r="U700" s="6"/>
      <c r="V700" s="6"/>
      <c r="W700" s="6"/>
      <c r="X700" s="6"/>
      <c r="Y700" s="6"/>
      <c r="Z700" s="6"/>
      <c r="AA700" s="124"/>
      <c r="AB700" s="6"/>
    </row>
    <row r="701" ht="18" customHeight="1" spans="2:28">
      <c r="B701" s="273" t="s">
        <v>1380</v>
      </c>
      <c r="C701" s="274">
        <v>653234061</v>
      </c>
      <c r="D701" s="274" t="s">
        <v>1381</v>
      </c>
      <c r="E701" s="274">
        <v>16572201241</v>
      </c>
      <c r="F701" s="274" t="s">
        <v>27</v>
      </c>
      <c r="G701" s="274">
        <v>1000</v>
      </c>
      <c r="H701" s="274">
        <v>17720254512</v>
      </c>
      <c r="I701" s="274" t="s">
        <v>253</v>
      </c>
      <c r="J701" s="296" t="s">
        <v>103</v>
      </c>
      <c r="K701" s="276" t="s">
        <v>254</v>
      </c>
      <c r="L701" s="273" t="s">
        <v>1380</v>
      </c>
      <c r="M701" s="286">
        <v>43864</v>
      </c>
      <c r="N701" s="287">
        <v>1999.18</v>
      </c>
      <c r="O701" s="287">
        <v>1999</v>
      </c>
      <c r="P701" s="287">
        <v>1999</v>
      </c>
      <c r="Q701" s="276" t="s">
        <v>31</v>
      </c>
      <c r="R701" s="286">
        <v>43867</v>
      </c>
      <c r="S701" s="8"/>
      <c r="T701" s="6"/>
      <c r="U701" s="6"/>
      <c r="V701" s="6"/>
      <c r="W701" s="6"/>
      <c r="X701" s="6"/>
      <c r="Y701" s="6"/>
      <c r="Z701" s="6"/>
      <c r="AA701" s="124"/>
      <c r="AB701" s="6"/>
    </row>
    <row r="702" ht="18" customHeight="1" spans="2:28">
      <c r="B702" s="273" t="s">
        <v>1382</v>
      </c>
      <c r="C702" s="274">
        <v>122195321</v>
      </c>
      <c r="D702" s="274" t="s">
        <v>1383</v>
      </c>
      <c r="E702" s="274">
        <v>17135384592</v>
      </c>
      <c r="F702" s="274" t="s">
        <v>27</v>
      </c>
      <c r="G702" s="274">
        <v>1000</v>
      </c>
      <c r="H702" s="274">
        <v>17720254512</v>
      </c>
      <c r="I702" s="274" t="s">
        <v>253</v>
      </c>
      <c r="J702" s="301" t="s">
        <v>294</v>
      </c>
      <c r="K702" s="276" t="s">
        <v>254</v>
      </c>
      <c r="L702" s="273" t="s">
        <v>1382</v>
      </c>
      <c r="M702" s="286">
        <v>43868</v>
      </c>
      <c r="N702" s="287">
        <v>199</v>
      </c>
      <c r="O702" s="287">
        <v>199</v>
      </c>
      <c r="P702" s="287">
        <v>199</v>
      </c>
      <c r="Q702" s="276" t="s">
        <v>31</v>
      </c>
      <c r="R702" s="286">
        <v>43868</v>
      </c>
      <c r="S702" s="8"/>
      <c r="T702" s="6"/>
      <c r="U702" s="6"/>
      <c r="V702" s="6"/>
      <c r="W702" s="6"/>
      <c r="X702" s="6"/>
      <c r="Y702" s="6"/>
      <c r="Z702" s="6"/>
      <c r="AA702" s="124"/>
      <c r="AB702" s="6"/>
    </row>
    <row r="703" ht="18" customHeight="1" spans="2:28">
      <c r="B703" s="273" t="s">
        <v>1384</v>
      </c>
      <c r="C703" s="274">
        <v>775043960</v>
      </c>
      <c r="D703" s="274" t="s">
        <v>1385</v>
      </c>
      <c r="E703" s="274">
        <v>17038923334</v>
      </c>
      <c r="F703" s="274" t="s">
        <v>27</v>
      </c>
      <c r="G703" s="274">
        <v>1000</v>
      </c>
      <c r="H703" s="274">
        <v>18771691121</v>
      </c>
      <c r="I703" s="274" t="s">
        <v>258</v>
      </c>
      <c r="J703" s="296" t="s">
        <v>103</v>
      </c>
      <c r="K703" s="276" t="s">
        <v>259</v>
      </c>
      <c r="L703" s="273" t="s">
        <v>1384</v>
      </c>
      <c r="M703" s="286">
        <v>43872</v>
      </c>
      <c r="N703" s="287">
        <v>0.22</v>
      </c>
      <c r="O703" s="287">
        <v>2999</v>
      </c>
      <c r="P703" s="287">
        <v>2999</v>
      </c>
      <c r="Q703" s="276" t="s">
        <v>31</v>
      </c>
      <c r="R703" s="286">
        <v>43894</v>
      </c>
      <c r="S703" s="127"/>
      <c r="T703" s="6"/>
      <c r="U703" s="6"/>
      <c r="V703" s="6"/>
      <c r="W703" s="6"/>
      <c r="X703" s="6"/>
      <c r="Y703" s="6"/>
      <c r="Z703" s="6"/>
      <c r="AA703" s="124"/>
      <c r="AB703" s="6"/>
    </row>
    <row r="704" ht="18" customHeight="1" spans="2:28">
      <c r="B704" s="278" t="s">
        <v>1386</v>
      </c>
      <c r="C704" s="274">
        <v>162832708</v>
      </c>
      <c r="D704" s="274" t="s">
        <v>1387</v>
      </c>
      <c r="E704" s="274">
        <v>16741725467</v>
      </c>
      <c r="F704" s="274" t="s">
        <v>27</v>
      </c>
      <c r="G704" s="274">
        <v>1000</v>
      </c>
      <c r="H704" s="274">
        <v>13545472582</v>
      </c>
      <c r="I704" s="274" t="s">
        <v>370</v>
      </c>
      <c r="J704" s="289" t="s">
        <v>285</v>
      </c>
      <c r="K704" s="276" t="s">
        <v>371</v>
      </c>
      <c r="L704" s="278" t="s">
        <v>1386</v>
      </c>
      <c r="M704" s="286">
        <v>43873</v>
      </c>
      <c r="N704" s="287">
        <v>7741.22</v>
      </c>
      <c r="O704" s="287">
        <v>999</v>
      </c>
      <c r="P704" s="287">
        <v>999</v>
      </c>
      <c r="Q704" s="276" t="s">
        <v>31</v>
      </c>
      <c r="R704" s="286">
        <v>43876</v>
      </c>
      <c r="S704" s="87"/>
      <c r="T704" s="6"/>
      <c r="U704" s="6"/>
      <c r="V704" s="6"/>
      <c r="W704" s="6"/>
      <c r="X704" s="6"/>
      <c r="Y704" s="6"/>
      <c r="Z704" s="6"/>
      <c r="AA704" s="124"/>
      <c r="AB704" s="6"/>
    </row>
    <row r="705" ht="18" customHeight="1" spans="2:28">
      <c r="B705" s="278" t="s">
        <v>1388</v>
      </c>
      <c r="C705" s="274">
        <v>820919393</v>
      </c>
      <c r="D705" s="274" t="s">
        <v>1389</v>
      </c>
      <c r="E705" s="274">
        <v>16741725494</v>
      </c>
      <c r="F705" s="274" t="s">
        <v>27</v>
      </c>
      <c r="G705" s="274">
        <v>1000</v>
      </c>
      <c r="H705" s="274">
        <v>13545472582</v>
      </c>
      <c r="I705" s="274" t="s">
        <v>370</v>
      </c>
      <c r="J705" s="289" t="s">
        <v>285</v>
      </c>
      <c r="K705" s="276" t="s">
        <v>371</v>
      </c>
      <c r="L705" s="278" t="s">
        <v>1388</v>
      </c>
      <c r="M705" s="286">
        <v>43873</v>
      </c>
      <c r="N705" s="287">
        <v>4860.72</v>
      </c>
      <c r="O705" s="287">
        <v>399</v>
      </c>
      <c r="P705" s="287">
        <v>399</v>
      </c>
      <c r="Q705" s="276" t="s">
        <v>31</v>
      </c>
      <c r="R705" s="286">
        <v>43883</v>
      </c>
      <c r="S705" s="87"/>
      <c r="T705" s="6"/>
      <c r="U705" s="6"/>
      <c r="V705" s="6"/>
      <c r="W705" s="6"/>
      <c r="X705" s="6"/>
      <c r="Y705" s="6"/>
      <c r="Z705" s="6"/>
      <c r="AA705" s="124"/>
      <c r="AB705" s="6"/>
    </row>
    <row r="706" ht="18" customHeight="1" spans="2:28">
      <c r="B706" s="312" t="s">
        <v>1390</v>
      </c>
      <c r="C706" s="313">
        <v>509728402</v>
      </c>
      <c r="D706" s="313" t="s">
        <v>1391</v>
      </c>
      <c r="E706" s="313">
        <v>16741725653</v>
      </c>
      <c r="F706" s="313" t="s">
        <v>27</v>
      </c>
      <c r="G706" s="314">
        <v>1000</v>
      </c>
      <c r="H706" s="314">
        <v>18771678907</v>
      </c>
      <c r="I706" s="313" t="s">
        <v>409</v>
      </c>
      <c r="J706" s="331" t="s">
        <v>29</v>
      </c>
      <c r="K706" s="332" t="s">
        <v>410</v>
      </c>
      <c r="L706" s="312" t="s">
        <v>1390</v>
      </c>
      <c r="M706" s="333">
        <v>43873</v>
      </c>
      <c r="N706" s="334">
        <v>8936.1</v>
      </c>
      <c r="O706" s="334">
        <v>2999</v>
      </c>
      <c r="P706" s="335">
        <v>0</v>
      </c>
      <c r="Q706" s="332" t="s">
        <v>31</v>
      </c>
      <c r="R706" s="333">
        <v>43883</v>
      </c>
      <c r="S706" s="371" t="s">
        <v>1392</v>
      </c>
      <c r="T706" s="6"/>
      <c r="U706" s="6"/>
      <c r="V706" s="6"/>
      <c r="W706" s="6"/>
      <c r="X706" s="6"/>
      <c r="Y706" s="6"/>
      <c r="Z706" s="6"/>
      <c r="AA706" s="124"/>
      <c r="AB706" s="6"/>
    </row>
    <row r="707" ht="18" customHeight="1" spans="2:28">
      <c r="B707" s="315" t="s">
        <v>1393</v>
      </c>
      <c r="C707" s="316">
        <v>721966099</v>
      </c>
      <c r="D707" s="316" t="s">
        <v>1394</v>
      </c>
      <c r="E707" s="316">
        <v>17136866624</v>
      </c>
      <c r="F707" s="316" t="s">
        <v>107</v>
      </c>
      <c r="G707" s="317">
        <v>1000</v>
      </c>
      <c r="H707" s="317">
        <v>13632223538</v>
      </c>
      <c r="I707" s="316" t="s">
        <v>567</v>
      </c>
      <c r="J707" s="336" t="s">
        <v>103</v>
      </c>
      <c r="K707" s="332" t="s">
        <v>568</v>
      </c>
      <c r="L707" s="315" t="s">
        <v>1393</v>
      </c>
      <c r="M707" s="333">
        <v>43873</v>
      </c>
      <c r="N707" s="334">
        <v>4765.62</v>
      </c>
      <c r="O707" s="334">
        <v>1999</v>
      </c>
      <c r="P707" s="337">
        <v>0</v>
      </c>
      <c r="Q707" s="332" t="s">
        <v>31</v>
      </c>
      <c r="R707" s="333">
        <v>43913</v>
      </c>
      <c r="S707" s="371" t="s">
        <v>1392</v>
      </c>
      <c r="T707" s="6"/>
      <c r="U707" s="6"/>
      <c r="V707" s="6"/>
      <c r="W707" s="6"/>
      <c r="X707" s="6"/>
      <c r="Y707" s="6"/>
      <c r="Z707" s="6"/>
      <c r="AA707" s="124"/>
      <c r="AB707" s="6"/>
    </row>
    <row r="708" ht="18" customHeight="1" spans="2:28">
      <c r="B708" s="315" t="s">
        <v>1395</v>
      </c>
      <c r="C708" s="316">
        <v>801242281</v>
      </c>
      <c r="D708" s="316" t="s">
        <v>1396</v>
      </c>
      <c r="E708" s="316">
        <v>17192712248</v>
      </c>
      <c r="F708" s="316" t="s">
        <v>27</v>
      </c>
      <c r="G708" s="317">
        <v>1000</v>
      </c>
      <c r="H708" s="317">
        <v>17720254512</v>
      </c>
      <c r="I708" s="316" t="s">
        <v>253</v>
      </c>
      <c r="J708" s="336" t="s">
        <v>103</v>
      </c>
      <c r="K708" s="332" t="s">
        <v>254</v>
      </c>
      <c r="L708" s="315" t="s">
        <v>1395</v>
      </c>
      <c r="M708" s="333">
        <v>43873</v>
      </c>
      <c r="N708" s="334">
        <v>4863.4</v>
      </c>
      <c r="O708" s="334">
        <v>599</v>
      </c>
      <c r="P708" s="337">
        <v>0</v>
      </c>
      <c r="Q708" s="332" t="s">
        <v>31</v>
      </c>
      <c r="R708" s="333">
        <v>43895</v>
      </c>
      <c r="S708" s="371" t="s">
        <v>1392</v>
      </c>
      <c r="T708" s="6"/>
      <c r="U708" s="6"/>
      <c r="V708" s="6"/>
      <c r="W708" s="6"/>
      <c r="X708" s="6"/>
      <c r="Y708" s="6"/>
      <c r="Z708" s="6"/>
      <c r="AA708" s="124"/>
      <c r="AB708" s="6"/>
    </row>
    <row r="709" ht="18" customHeight="1" spans="2:28">
      <c r="B709" s="277" t="s">
        <v>1397</v>
      </c>
      <c r="C709" s="274">
        <v>876836310</v>
      </c>
      <c r="D709" s="274" t="s">
        <v>1398</v>
      </c>
      <c r="E709" s="274">
        <v>17192710432</v>
      </c>
      <c r="F709" s="274" t="s">
        <v>27</v>
      </c>
      <c r="G709" s="274">
        <v>1000</v>
      </c>
      <c r="H709" s="274">
        <v>13545476959</v>
      </c>
      <c r="I709" s="274" t="s">
        <v>265</v>
      </c>
      <c r="J709" s="338" t="s">
        <v>109</v>
      </c>
      <c r="K709" s="309" t="s">
        <v>266</v>
      </c>
      <c r="L709" s="277" t="s">
        <v>1397</v>
      </c>
      <c r="M709" s="339">
        <v>43879</v>
      </c>
      <c r="N709" s="299">
        <v>2875.49</v>
      </c>
      <c r="O709" s="299">
        <v>2999</v>
      </c>
      <c r="P709" s="299">
        <v>2999</v>
      </c>
      <c r="Q709" s="309" t="s">
        <v>31</v>
      </c>
      <c r="R709" s="339">
        <v>43913</v>
      </c>
      <c r="S709" s="87"/>
      <c r="T709" s="6"/>
      <c r="U709" s="6"/>
      <c r="V709" s="6"/>
      <c r="W709" s="6"/>
      <c r="X709" s="6"/>
      <c r="Y709" s="6"/>
      <c r="Z709" s="6"/>
      <c r="AA709" s="124"/>
      <c r="AB709" s="6"/>
    </row>
    <row r="710" ht="18" customHeight="1" spans="2:28">
      <c r="B710" s="318" t="s">
        <v>1399</v>
      </c>
      <c r="C710" s="274">
        <v>197257194</v>
      </c>
      <c r="D710" s="274" t="s">
        <v>1400</v>
      </c>
      <c r="E710" s="274">
        <v>16741725476</v>
      </c>
      <c r="F710" s="274" t="s">
        <v>27</v>
      </c>
      <c r="G710" s="319">
        <v>1000</v>
      </c>
      <c r="H710" s="319">
        <v>13545472582</v>
      </c>
      <c r="I710" s="274" t="s">
        <v>370</v>
      </c>
      <c r="J710" s="340" t="s">
        <v>285</v>
      </c>
      <c r="K710" s="341" t="s">
        <v>371</v>
      </c>
      <c r="L710" s="318" t="s">
        <v>1399</v>
      </c>
      <c r="M710" s="92">
        <v>43879</v>
      </c>
      <c r="N710" s="342">
        <v>4865.05</v>
      </c>
      <c r="O710" s="342">
        <v>2999</v>
      </c>
      <c r="P710" s="342">
        <v>2999</v>
      </c>
      <c r="Q710" s="341" t="s">
        <v>31</v>
      </c>
      <c r="R710" s="92">
        <v>43883</v>
      </c>
      <c r="S710" s="87"/>
      <c r="T710" s="6"/>
      <c r="U710" s="6"/>
      <c r="V710" s="6"/>
      <c r="W710" s="6"/>
      <c r="X710" s="6"/>
      <c r="Y710" s="6"/>
      <c r="Z710" s="6"/>
      <c r="AA710" s="124"/>
      <c r="AB710" s="6"/>
    </row>
    <row r="711" ht="18" customHeight="1" spans="2:28">
      <c r="B711" s="320" t="s">
        <v>1401</v>
      </c>
      <c r="C711" s="321">
        <v>958726554</v>
      </c>
      <c r="D711" s="321" t="s">
        <v>1402</v>
      </c>
      <c r="E711" s="321">
        <v>16741725276</v>
      </c>
      <c r="F711" s="321" t="s">
        <v>27</v>
      </c>
      <c r="G711" s="322">
        <v>1000</v>
      </c>
      <c r="H711" s="322">
        <v>13545445297</v>
      </c>
      <c r="I711" s="321" t="s">
        <v>313</v>
      </c>
      <c r="J711" s="343" t="s">
        <v>285</v>
      </c>
      <c r="K711" s="344" t="s">
        <v>314</v>
      </c>
      <c r="L711" s="320" t="s">
        <v>1401</v>
      </c>
      <c r="M711" s="345">
        <v>43879</v>
      </c>
      <c r="N711" s="346">
        <v>0</v>
      </c>
      <c r="O711" s="346">
        <f>199+999</f>
        <v>1198</v>
      </c>
      <c r="P711" s="346">
        <f>199+1999</f>
        <v>2198</v>
      </c>
      <c r="Q711" s="341" t="s">
        <v>31</v>
      </c>
      <c r="R711" s="92">
        <v>43895</v>
      </c>
      <c r="S711" s="371" t="s">
        <v>1902</v>
      </c>
      <c r="T711" s="6"/>
      <c r="U711" s="6"/>
      <c r="V711" s="6"/>
      <c r="W711" s="6"/>
      <c r="X711" s="6"/>
      <c r="Y711" s="6"/>
      <c r="Z711" s="6"/>
      <c r="AA711" s="124"/>
      <c r="AB711" s="6"/>
    </row>
    <row r="712" ht="18" customHeight="1" spans="2:28">
      <c r="B712" s="323" t="s">
        <v>1404</v>
      </c>
      <c r="C712" s="274">
        <v>380651357</v>
      </c>
      <c r="D712" s="274" t="s">
        <v>1405</v>
      </c>
      <c r="E712" s="274">
        <v>17136866796</v>
      </c>
      <c r="F712" s="274" t="s">
        <v>107</v>
      </c>
      <c r="G712" s="319">
        <v>1000</v>
      </c>
      <c r="H712" s="319">
        <v>13632223538</v>
      </c>
      <c r="I712" s="274" t="s">
        <v>567</v>
      </c>
      <c r="J712" s="347" t="s">
        <v>367</v>
      </c>
      <c r="K712" s="341" t="s">
        <v>568</v>
      </c>
      <c r="L712" s="323" t="s">
        <v>1404</v>
      </c>
      <c r="M712" s="92">
        <v>43880</v>
      </c>
      <c r="N712" s="342">
        <v>9826.34</v>
      </c>
      <c r="O712" s="342">
        <v>399</v>
      </c>
      <c r="P712" s="342">
        <v>399</v>
      </c>
      <c r="Q712" s="341" t="s">
        <v>31</v>
      </c>
      <c r="R712" s="92">
        <v>43913</v>
      </c>
      <c r="S712" s="8" t="s">
        <v>1406</v>
      </c>
      <c r="T712" s="6"/>
      <c r="U712" s="6"/>
      <c r="V712" s="6"/>
      <c r="W712" s="6"/>
      <c r="X712" s="6"/>
      <c r="Y712" s="6"/>
      <c r="Z712" s="6"/>
      <c r="AA712" s="124"/>
      <c r="AB712" s="6"/>
    </row>
    <row r="713" ht="18" customHeight="1" spans="2:28">
      <c r="B713" s="323" t="s">
        <v>1407</v>
      </c>
      <c r="C713" s="274">
        <v>227784670</v>
      </c>
      <c r="D713" s="274" t="s">
        <v>1408</v>
      </c>
      <c r="E713" s="274">
        <v>17192715427</v>
      </c>
      <c r="F713" s="274" t="s">
        <v>27</v>
      </c>
      <c r="G713" s="319">
        <v>1000</v>
      </c>
      <c r="H713" s="319">
        <v>18672882330</v>
      </c>
      <c r="I713" s="274" t="s">
        <v>361</v>
      </c>
      <c r="J713" s="348" t="s">
        <v>109</v>
      </c>
      <c r="K713" s="341" t="s">
        <v>362</v>
      </c>
      <c r="L713" s="323" t="s">
        <v>1407</v>
      </c>
      <c r="M713" s="92">
        <v>43881</v>
      </c>
      <c r="N713" s="342">
        <v>0</v>
      </c>
      <c r="O713" s="342">
        <v>499</v>
      </c>
      <c r="P713" s="342">
        <v>499</v>
      </c>
      <c r="Q713" s="214"/>
      <c r="R713" s="304"/>
      <c r="S713" s="87"/>
      <c r="T713" s="6"/>
      <c r="U713" s="6"/>
      <c r="V713" s="6"/>
      <c r="W713" s="6"/>
      <c r="X713" s="6"/>
      <c r="Y713" s="6"/>
      <c r="Z713" s="6"/>
      <c r="AA713" s="124"/>
      <c r="AB713" s="6"/>
    </row>
    <row r="714" ht="18" customHeight="1" spans="2:28">
      <c r="B714" s="323" t="s">
        <v>1409</v>
      </c>
      <c r="C714" s="274">
        <v>284627321</v>
      </c>
      <c r="D714" s="274" t="s">
        <v>1410</v>
      </c>
      <c r="E714" s="274">
        <v>17136866609</v>
      </c>
      <c r="F714" s="274" t="s">
        <v>107</v>
      </c>
      <c r="G714" s="319">
        <v>1000</v>
      </c>
      <c r="H714" s="319">
        <v>13422075559</v>
      </c>
      <c r="I714" s="274" t="s">
        <v>567</v>
      </c>
      <c r="J714" s="347" t="s">
        <v>29</v>
      </c>
      <c r="K714" s="341" t="s">
        <v>568</v>
      </c>
      <c r="L714" s="323" t="s">
        <v>1409</v>
      </c>
      <c r="M714" s="92">
        <v>43881</v>
      </c>
      <c r="N714" s="342">
        <v>0.72</v>
      </c>
      <c r="O714" s="342">
        <v>199</v>
      </c>
      <c r="P714" s="342">
        <v>199</v>
      </c>
      <c r="Q714" s="341" t="s">
        <v>31</v>
      </c>
      <c r="R714" s="92">
        <v>43913</v>
      </c>
      <c r="S714" s="8"/>
      <c r="T714" s="6"/>
      <c r="U714" s="6"/>
      <c r="V714" s="6"/>
      <c r="W714" s="6"/>
      <c r="X714" s="6"/>
      <c r="Y714" s="6"/>
      <c r="Z714" s="6"/>
      <c r="AA714" s="124"/>
      <c r="AB714" s="6"/>
    </row>
    <row r="715" ht="18" customHeight="1" spans="2:28">
      <c r="B715" s="323" t="s">
        <v>1411</v>
      </c>
      <c r="C715" s="274">
        <v>550975589</v>
      </c>
      <c r="D715" s="274" t="s">
        <v>1412</v>
      </c>
      <c r="E715" s="274">
        <v>17136866602</v>
      </c>
      <c r="F715" s="274" t="s">
        <v>107</v>
      </c>
      <c r="G715" s="319">
        <v>1000</v>
      </c>
      <c r="H715" s="319">
        <v>13422075559</v>
      </c>
      <c r="I715" s="274" t="s">
        <v>567</v>
      </c>
      <c r="J715" s="349" t="s">
        <v>29</v>
      </c>
      <c r="K715" s="341" t="s">
        <v>568</v>
      </c>
      <c r="L715" s="323" t="s">
        <v>1411</v>
      </c>
      <c r="M715" s="92">
        <v>43882</v>
      </c>
      <c r="N715" s="342">
        <v>7939.23</v>
      </c>
      <c r="O715" s="342">
        <v>899</v>
      </c>
      <c r="P715" s="342">
        <v>899</v>
      </c>
      <c r="Q715" s="341" t="s">
        <v>31</v>
      </c>
      <c r="R715" s="92">
        <v>43913</v>
      </c>
      <c r="S715" s="87" t="s">
        <v>1413</v>
      </c>
      <c r="T715" s="6"/>
      <c r="U715" s="6"/>
      <c r="V715" s="6"/>
      <c r="W715" s="6"/>
      <c r="X715" s="6"/>
      <c r="Y715" s="6"/>
      <c r="Z715" s="6"/>
      <c r="AA715" s="124"/>
      <c r="AB715" s="6"/>
    </row>
    <row r="716" ht="18" customHeight="1" spans="2:28">
      <c r="B716" s="324" t="s">
        <v>1414</v>
      </c>
      <c r="C716" s="316">
        <v>891051751</v>
      </c>
      <c r="D716" s="316" t="s">
        <v>1415</v>
      </c>
      <c r="E716" s="316">
        <v>16741725455</v>
      </c>
      <c r="F716" s="316" t="s">
        <v>27</v>
      </c>
      <c r="G716" s="316">
        <v>1000</v>
      </c>
      <c r="H716" s="316">
        <v>18327671812</v>
      </c>
      <c r="I716" s="316" t="s">
        <v>247</v>
      </c>
      <c r="J716" s="350" t="s">
        <v>103</v>
      </c>
      <c r="K716" s="351" t="s">
        <v>298</v>
      </c>
      <c r="L716" s="324" t="s">
        <v>1414</v>
      </c>
      <c r="M716" s="352">
        <v>43882</v>
      </c>
      <c r="N716" s="353">
        <v>5825.73</v>
      </c>
      <c r="O716" s="354">
        <v>2999</v>
      </c>
      <c r="P716" s="355">
        <v>0</v>
      </c>
      <c r="Q716" s="372" t="s">
        <v>31</v>
      </c>
      <c r="R716" s="352">
        <v>43869</v>
      </c>
      <c r="S716" s="371" t="s">
        <v>1392</v>
      </c>
      <c r="T716" s="6"/>
      <c r="U716" s="6"/>
      <c r="V716" s="6"/>
      <c r="W716" s="6"/>
      <c r="X716" s="6"/>
      <c r="Y716" s="6"/>
      <c r="Z716" s="6"/>
      <c r="AA716" s="124"/>
      <c r="AB716" s="6"/>
    </row>
    <row r="717" ht="18" customHeight="1" spans="2:28">
      <c r="B717" s="273" t="s">
        <v>1416</v>
      </c>
      <c r="C717" s="276">
        <v>457310922</v>
      </c>
      <c r="D717" s="276" t="s">
        <v>1417</v>
      </c>
      <c r="E717" s="274">
        <v>17192714926</v>
      </c>
      <c r="F717" s="274" t="s">
        <v>27</v>
      </c>
      <c r="G717" s="274">
        <v>1000</v>
      </c>
      <c r="H717" s="274">
        <v>15072125895</v>
      </c>
      <c r="I717" s="274" t="s">
        <v>680</v>
      </c>
      <c r="J717" s="289" t="s">
        <v>285</v>
      </c>
      <c r="K717" s="276" t="s">
        <v>681</v>
      </c>
      <c r="L717" s="273" t="s">
        <v>1416</v>
      </c>
      <c r="M717" s="286">
        <v>43883</v>
      </c>
      <c r="N717" s="287">
        <v>0.69</v>
      </c>
      <c r="O717" s="287">
        <v>999</v>
      </c>
      <c r="P717" s="287">
        <v>999</v>
      </c>
      <c r="Q717" s="276" t="s">
        <v>31</v>
      </c>
      <c r="R717" s="286">
        <v>43913</v>
      </c>
      <c r="S717" s="87"/>
      <c r="T717" s="6"/>
      <c r="U717" s="6"/>
      <c r="V717" s="6"/>
      <c r="W717" s="6"/>
      <c r="X717" s="6"/>
      <c r="Y717" s="6"/>
      <c r="Z717" s="6"/>
      <c r="AA717" s="124"/>
      <c r="AB717" s="6"/>
    </row>
    <row r="718" ht="18" customHeight="1" spans="2:28">
      <c r="B718" s="324" t="s">
        <v>1418</v>
      </c>
      <c r="C718" s="316">
        <v>117373401</v>
      </c>
      <c r="D718" s="316" t="s">
        <v>1419</v>
      </c>
      <c r="E718" s="316">
        <v>16572875408</v>
      </c>
      <c r="F718" s="316" t="s">
        <v>27</v>
      </c>
      <c r="G718" s="316">
        <v>1000</v>
      </c>
      <c r="H718" s="316">
        <v>17520439418</v>
      </c>
      <c r="I718" s="316" t="s">
        <v>377</v>
      </c>
      <c r="J718" s="350" t="s">
        <v>285</v>
      </c>
      <c r="K718" s="351" t="s">
        <v>378</v>
      </c>
      <c r="L718" s="324" t="s">
        <v>1418</v>
      </c>
      <c r="M718" s="352">
        <v>43883</v>
      </c>
      <c r="N718" s="353">
        <v>9829.84</v>
      </c>
      <c r="O718" s="354">
        <v>299</v>
      </c>
      <c r="P718" s="355">
        <v>0</v>
      </c>
      <c r="Q718" s="372" t="s">
        <v>31</v>
      </c>
      <c r="R718" s="352">
        <v>43895</v>
      </c>
      <c r="S718" s="371" t="s">
        <v>1392</v>
      </c>
      <c r="T718" s="6"/>
      <c r="U718" s="6"/>
      <c r="V718" s="6"/>
      <c r="W718" s="6"/>
      <c r="X718" s="6"/>
      <c r="Y718" s="6"/>
      <c r="Z718" s="6"/>
      <c r="AA718" s="124"/>
      <c r="AB718" s="6"/>
    </row>
    <row r="719" ht="18" customHeight="1" spans="2:28">
      <c r="B719" s="273" t="s">
        <v>1420</v>
      </c>
      <c r="C719" s="274">
        <v>842990610</v>
      </c>
      <c r="D719" s="274" t="s">
        <v>1421</v>
      </c>
      <c r="E719" s="274">
        <v>16741725271</v>
      </c>
      <c r="F719" s="274" t="s">
        <v>27</v>
      </c>
      <c r="G719" s="274">
        <v>1000</v>
      </c>
      <c r="H719" s="274">
        <v>13545445297</v>
      </c>
      <c r="I719" s="274" t="s">
        <v>313</v>
      </c>
      <c r="J719" s="295" t="s">
        <v>285</v>
      </c>
      <c r="K719" s="276" t="s">
        <v>314</v>
      </c>
      <c r="L719" s="273" t="s">
        <v>1420</v>
      </c>
      <c r="M719" s="286">
        <v>43884</v>
      </c>
      <c r="N719" s="287">
        <v>0</v>
      </c>
      <c r="O719" s="287">
        <v>1999</v>
      </c>
      <c r="P719" s="287">
        <v>1999</v>
      </c>
      <c r="Q719" s="276" t="s">
        <v>31</v>
      </c>
      <c r="R719" s="286">
        <v>43895</v>
      </c>
      <c r="S719" s="87"/>
      <c r="T719" s="6"/>
      <c r="U719" s="6"/>
      <c r="V719" s="6"/>
      <c r="W719" s="6"/>
      <c r="X719" s="6"/>
      <c r="Y719" s="6"/>
      <c r="Z719" s="6"/>
      <c r="AA719" s="124"/>
      <c r="AB719" s="6"/>
    </row>
    <row r="720" ht="18" customHeight="1" spans="2:28">
      <c r="B720" s="273" t="s">
        <v>1422</v>
      </c>
      <c r="C720" s="274">
        <v>508024997</v>
      </c>
      <c r="D720" s="274" t="s">
        <v>1423</v>
      </c>
      <c r="E720" s="274">
        <v>16741725512</v>
      </c>
      <c r="F720" s="274" t="s">
        <v>27</v>
      </c>
      <c r="G720" s="274">
        <v>1000</v>
      </c>
      <c r="H720" s="274">
        <v>18327671812</v>
      </c>
      <c r="I720" s="274" t="s">
        <v>247</v>
      </c>
      <c r="J720" s="295" t="s">
        <v>29</v>
      </c>
      <c r="K720" s="276" t="s">
        <v>298</v>
      </c>
      <c r="L720" s="273" t="s">
        <v>1422</v>
      </c>
      <c r="M720" s="286">
        <v>43884</v>
      </c>
      <c r="N720" s="287">
        <v>0.88</v>
      </c>
      <c r="O720" s="287">
        <v>299</v>
      </c>
      <c r="P720" s="287">
        <v>299</v>
      </c>
      <c r="Q720" s="276" t="s">
        <v>31</v>
      </c>
      <c r="R720" s="286">
        <v>43896</v>
      </c>
      <c r="S720" s="87"/>
      <c r="T720" s="6"/>
      <c r="U720" s="6"/>
      <c r="V720" s="6"/>
      <c r="W720" s="6"/>
      <c r="X720" s="6"/>
      <c r="Y720" s="6"/>
      <c r="Z720" s="6"/>
      <c r="AA720" s="124"/>
      <c r="AB720" s="6"/>
    </row>
    <row r="721" ht="18" customHeight="1" spans="2:28">
      <c r="B721" s="273" t="s">
        <v>1424</v>
      </c>
      <c r="C721" s="274">
        <v>702488460</v>
      </c>
      <c r="D721" s="274" t="s">
        <v>1425</v>
      </c>
      <c r="E721" s="274">
        <v>16741725532</v>
      </c>
      <c r="F721" s="274" t="s">
        <v>27</v>
      </c>
      <c r="G721" s="274">
        <v>1000</v>
      </c>
      <c r="H721" s="274">
        <v>18327671812</v>
      </c>
      <c r="I721" s="274" t="s">
        <v>247</v>
      </c>
      <c r="J721" s="295" t="s">
        <v>29</v>
      </c>
      <c r="K721" s="276" t="s">
        <v>298</v>
      </c>
      <c r="L721" s="273" t="s">
        <v>1424</v>
      </c>
      <c r="M721" s="286">
        <v>43884</v>
      </c>
      <c r="N721" s="287">
        <v>0.83</v>
      </c>
      <c r="O721" s="287">
        <v>299</v>
      </c>
      <c r="P721" s="287">
        <v>299</v>
      </c>
      <c r="Q721" s="276" t="s">
        <v>31</v>
      </c>
      <c r="R721" s="286">
        <v>43893</v>
      </c>
      <c r="S721" s="87"/>
      <c r="T721" s="6"/>
      <c r="U721" s="6"/>
      <c r="V721" s="6"/>
      <c r="W721" s="6"/>
      <c r="X721" s="6"/>
      <c r="Y721" s="6"/>
      <c r="Z721" s="6"/>
      <c r="AA721" s="124"/>
      <c r="AB721" s="6"/>
    </row>
    <row r="722" ht="18" customHeight="1" spans="2:28">
      <c r="B722" s="273" t="s">
        <v>1426</v>
      </c>
      <c r="C722" s="274">
        <v>805547603</v>
      </c>
      <c r="D722" s="274" t="s">
        <v>1427</v>
      </c>
      <c r="E722" s="274">
        <v>16741725291</v>
      </c>
      <c r="F722" s="274" t="s">
        <v>27</v>
      </c>
      <c r="G722" s="274">
        <v>1000</v>
      </c>
      <c r="H722" s="274">
        <v>13545445297</v>
      </c>
      <c r="I722" s="274" t="s">
        <v>313</v>
      </c>
      <c r="J722" s="295" t="s">
        <v>29</v>
      </c>
      <c r="K722" s="276" t="s">
        <v>314</v>
      </c>
      <c r="L722" s="273" t="s">
        <v>1426</v>
      </c>
      <c r="M722" s="286">
        <v>43884</v>
      </c>
      <c r="N722" s="287">
        <v>9920.74</v>
      </c>
      <c r="O722" s="287">
        <v>299</v>
      </c>
      <c r="P722" s="287">
        <v>299</v>
      </c>
      <c r="Q722" s="276" t="s">
        <v>31</v>
      </c>
      <c r="R722" s="286">
        <v>43895</v>
      </c>
      <c r="S722" s="87" t="s">
        <v>1406</v>
      </c>
      <c r="T722" s="6"/>
      <c r="U722" s="6"/>
      <c r="V722" s="6"/>
      <c r="W722" s="6"/>
      <c r="X722" s="6"/>
      <c r="Y722" s="6"/>
      <c r="Z722" s="6"/>
      <c r="AA722" s="124"/>
      <c r="AB722" s="6"/>
    </row>
    <row r="723" ht="18" customHeight="1" spans="2:28">
      <c r="B723" s="273" t="s">
        <v>1428</v>
      </c>
      <c r="C723" s="274" t="s">
        <v>1429</v>
      </c>
      <c r="D723" s="274" t="s">
        <v>1430</v>
      </c>
      <c r="E723" s="274">
        <v>16741725257</v>
      </c>
      <c r="F723" s="274" t="s">
        <v>27</v>
      </c>
      <c r="G723" s="274">
        <v>1000</v>
      </c>
      <c r="H723" s="274">
        <v>13545445297</v>
      </c>
      <c r="I723" s="274" t="s">
        <v>313</v>
      </c>
      <c r="J723" s="295" t="s">
        <v>29</v>
      </c>
      <c r="K723" s="276" t="s">
        <v>314</v>
      </c>
      <c r="L723" s="273" t="s">
        <v>1428</v>
      </c>
      <c r="M723" s="286">
        <v>43884</v>
      </c>
      <c r="N723" s="287">
        <v>0.25</v>
      </c>
      <c r="O723" s="287">
        <f>299+499</f>
        <v>798</v>
      </c>
      <c r="P723" s="287">
        <v>299</v>
      </c>
      <c r="Q723" s="276" t="s">
        <v>31</v>
      </c>
      <c r="R723" s="286">
        <v>43895</v>
      </c>
      <c r="S723" s="87" t="s">
        <v>1431</v>
      </c>
      <c r="T723" s="6"/>
      <c r="U723" s="6"/>
      <c r="V723" s="6"/>
      <c r="W723" s="6"/>
      <c r="X723" s="6"/>
      <c r="Y723" s="6"/>
      <c r="Z723" s="6"/>
      <c r="AA723" s="124"/>
      <c r="AB723" s="6"/>
    </row>
    <row r="724" ht="18" customHeight="1" spans="2:28">
      <c r="B724" s="273" t="s">
        <v>1432</v>
      </c>
      <c r="C724" s="274">
        <v>549992547</v>
      </c>
      <c r="D724" s="274" t="s">
        <v>1433</v>
      </c>
      <c r="E724" s="274">
        <v>16572206147</v>
      </c>
      <c r="F724" s="274" t="s">
        <v>27</v>
      </c>
      <c r="G724" s="274">
        <v>1000</v>
      </c>
      <c r="H724" s="274">
        <v>17720254512</v>
      </c>
      <c r="I724" s="274" t="s">
        <v>253</v>
      </c>
      <c r="J724" s="295" t="s">
        <v>103</v>
      </c>
      <c r="K724" s="276" t="s">
        <v>254</v>
      </c>
      <c r="L724" s="273" t="s">
        <v>1432</v>
      </c>
      <c r="M724" s="286">
        <v>43885</v>
      </c>
      <c r="N724" s="287">
        <v>1999</v>
      </c>
      <c r="O724" s="287">
        <v>1999</v>
      </c>
      <c r="P724" s="287">
        <v>1999</v>
      </c>
      <c r="Q724" s="276" t="s">
        <v>31</v>
      </c>
      <c r="R724" s="286">
        <v>43895</v>
      </c>
      <c r="S724" s="87"/>
      <c r="T724" s="6"/>
      <c r="U724" s="6"/>
      <c r="V724" s="6"/>
      <c r="W724" s="6"/>
      <c r="X724" s="6"/>
      <c r="Y724" s="6"/>
      <c r="Z724" s="6"/>
      <c r="AA724" s="124"/>
      <c r="AB724" s="6"/>
    </row>
    <row r="725" ht="18" customHeight="1" spans="2:28">
      <c r="B725" s="273" t="s">
        <v>1434</v>
      </c>
      <c r="C725" s="274">
        <v>438376977</v>
      </c>
      <c r="D725" s="274" t="s">
        <v>1435</v>
      </c>
      <c r="E725" s="274">
        <v>17192714381</v>
      </c>
      <c r="F725" s="274" t="s">
        <v>27</v>
      </c>
      <c r="G725" s="274">
        <v>1000</v>
      </c>
      <c r="H725" s="274">
        <v>18872118075</v>
      </c>
      <c r="I725" s="274" t="s">
        <v>389</v>
      </c>
      <c r="J725" s="295" t="s">
        <v>170</v>
      </c>
      <c r="K725" s="276" t="s">
        <v>390</v>
      </c>
      <c r="L725" s="273" t="s">
        <v>1434</v>
      </c>
      <c r="M725" s="286">
        <v>43886</v>
      </c>
      <c r="N725" s="287">
        <v>0.11</v>
      </c>
      <c r="O725" s="287">
        <v>399</v>
      </c>
      <c r="P725" s="287">
        <v>399</v>
      </c>
      <c r="Q725" s="276" t="s">
        <v>31</v>
      </c>
      <c r="R725" s="286">
        <v>43910</v>
      </c>
      <c r="S725" s="87"/>
      <c r="T725" s="6"/>
      <c r="U725" s="6"/>
      <c r="V725" s="6"/>
      <c r="W725" s="6"/>
      <c r="X725" s="6"/>
      <c r="Y725" s="6"/>
      <c r="Z725" s="6"/>
      <c r="AA725" s="124"/>
      <c r="AB725" s="6"/>
    </row>
    <row r="726" ht="18" customHeight="1" spans="2:28">
      <c r="B726" s="273" t="s">
        <v>1436</v>
      </c>
      <c r="C726" s="274" t="s">
        <v>1437</v>
      </c>
      <c r="D726" s="274" t="s">
        <v>1438</v>
      </c>
      <c r="E726" s="274">
        <v>16741725253</v>
      </c>
      <c r="F726" s="274" t="s">
        <v>27</v>
      </c>
      <c r="G726" s="274">
        <v>1000</v>
      </c>
      <c r="H726" s="274">
        <v>13545445297</v>
      </c>
      <c r="I726" s="274" t="s">
        <v>313</v>
      </c>
      <c r="J726" s="295" t="s">
        <v>285</v>
      </c>
      <c r="K726" s="276" t="s">
        <v>314</v>
      </c>
      <c r="L726" s="273" t="s">
        <v>1436</v>
      </c>
      <c r="M726" s="286">
        <v>43886</v>
      </c>
      <c r="N726" s="287">
        <v>0.78</v>
      </c>
      <c r="O726" s="287">
        <v>999</v>
      </c>
      <c r="P726" s="287">
        <v>999</v>
      </c>
      <c r="Q726" s="276" t="s">
        <v>31</v>
      </c>
      <c r="R726" s="286">
        <v>43895</v>
      </c>
      <c r="S726" s="87"/>
      <c r="T726" s="6"/>
      <c r="U726" s="6"/>
      <c r="V726" s="6"/>
      <c r="W726" s="6"/>
      <c r="X726" s="6"/>
      <c r="Y726" s="6"/>
      <c r="Z726" s="6"/>
      <c r="AA726" s="124"/>
      <c r="AB726" s="6"/>
    </row>
    <row r="727" ht="18" customHeight="1" spans="2:28">
      <c r="B727" s="273" t="s">
        <v>1439</v>
      </c>
      <c r="C727" s="274">
        <v>102128356</v>
      </c>
      <c r="D727" s="274" t="s">
        <v>1440</v>
      </c>
      <c r="E727" s="274">
        <v>16741725721</v>
      </c>
      <c r="F727" s="274" t="s">
        <v>27</v>
      </c>
      <c r="G727" s="274">
        <v>1000</v>
      </c>
      <c r="H727" s="274">
        <v>19172865290</v>
      </c>
      <c r="I727" s="274" t="s">
        <v>28</v>
      </c>
      <c r="J727" s="295" t="s">
        <v>29</v>
      </c>
      <c r="K727" s="276" t="s">
        <v>30</v>
      </c>
      <c r="L727" s="273" t="s">
        <v>1439</v>
      </c>
      <c r="M727" s="286">
        <v>43887</v>
      </c>
      <c r="N727" s="287">
        <v>0.22</v>
      </c>
      <c r="O727" s="287">
        <v>999</v>
      </c>
      <c r="P727" s="287">
        <v>999</v>
      </c>
      <c r="Q727" s="276" t="s">
        <v>31</v>
      </c>
      <c r="R727" s="286">
        <v>43895</v>
      </c>
      <c r="S727" s="87"/>
      <c r="T727" s="6"/>
      <c r="U727" s="6"/>
      <c r="V727" s="6"/>
      <c r="W727" s="6"/>
      <c r="X727" s="6"/>
      <c r="Y727" s="6"/>
      <c r="Z727" s="6"/>
      <c r="AA727" s="124"/>
      <c r="AB727" s="6"/>
    </row>
    <row r="728" ht="18" customHeight="1" spans="2:28">
      <c r="B728" s="273" t="s">
        <v>1441</v>
      </c>
      <c r="C728" s="274">
        <v>531775249</v>
      </c>
      <c r="D728" s="274" t="s">
        <v>1442</v>
      </c>
      <c r="E728" s="274">
        <v>16741725514</v>
      </c>
      <c r="F728" s="274" t="s">
        <v>27</v>
      </c>
      <c r="G728" s="274">
        <v>1000</v>
      </c>
      <c r="H728" s="274">
        <v>18327671812</v>
      </c>
      <c r="I728" s="274" t="s">
        <v>247</v>
      </c>
      <c r="J728" s="295" t="s">
        <v>29</v>
      </c>
      <c r="K728" s="276" t="s">
        <v>298</v>
      </c>
      <c r="L728" s="273" t="s">
        <v>1441</v>
      </c>
      <c r="M728" s="286">
        <v>43887</v>
      </c>
      <c r="N728" s="287">
        <v>9329.46</v>
      </c>
      <c r="O728" s="287">
        <v>199</v>
      </c>
      <c r="P728" s="287">
        <v>199</v>
      </c>
      <c r="Q728" s="276" t="s">
        <v>31</v>
      </c>
      <c r="R728" s="286">
        <v>43895</v>
      </c>
      <c r="S728" s="87" t="s">
        <v>1443</v>
      </c>
      <c r="T728" s="6"/>
      <c r="U728" s="6"/>
      <c r="V728" s="6"/>
      <c r="W728" s="6"/>
      <c r="X728" s="6"/>
      <c r="Y728" s="6"/>
      <c r="Z728" s="6"/>
      <c r="AA728" s="124"/>
      <c r="AB728" s="6"/>
    </row>
    <row r="729" ht="18" customHeight="1" spans="2:28">
      <c r="B729" s="273" t="s">
        <v>1444</v>
      </c>
      <c r="C729" s="274">
        <v>252860486</v>
      </c>
      <c r="D729" s="274" t="s">
        <v>1445</v>
      </c>
      <c r="E729" s="274">
        <v>17192710467</v>
      </c>
      <c r="F729" s="274" t="s">
        <v>27</v>
      </c>
      <c r="G729" s="274">
        <v>1000</v>
      </c>
      <c r="H729" s="274">
        <v>13545476959</v>
      </c>
      <c r="I729" s="274" t="s">
        <v>265</v>
      </c>
      <c r="J729" s="295" t="s">
        <v>109</v>
      </c>
      <c r="K729" s="276" t="s">
        <v>266</v>
      </c>
      <c r="L729" s="273" t="s">
        <v>1444</v>
      </c>
      <c r="M729" s="286">
        <v>43888</v>
      </c>
      <c r="N729" s="287">
        <v>0.68</v>
      </c>
      <c r="O729" s="287">
        <v>499</v>
      </c>
      <c r="P729" s="287">
        <v>499</v>
      </c>
      <c r="Q729" s="276" t="s">
        <v>31</v>
      </c>
      <c r="R729" s="286">
        <v>43913</v>
      </c>
      <c r="S729" s="87"/>
      <c r="T729" s="6"/>
      <c r="U729" s="6"/>
      <c r="V729" s="6"/>
      <c r="W729" s="6"/>
      <c r="X729" s="6"/>
      <c r="Y729" s="6"/>
      <c r="Z729" s="6"/>
      <c r="AA729" s="124"/>
      <c r="AB729" s="6"/>
    </row>
    <row r="730" ht="18" customHeight="1" spans="2:28">
      <c r="B730" s="273" t="s">
        <v>1446</v>
      </c>
      <c r="C730" s="274">
        <v>790396886</v>
      </c>
      <c r="D730" s="274" t="s">
        <v>1447</v>
      </c>
      <c r="E730" s="274">
        <v>17192710413</v>
      </c>
      <c r="F730" s="274" t="s">
        <v>27</v>
      </c>
      <c r="G730" s="274">
        <v>1000</v>
      </c>
      <c r="H730" s="274">
        <v>13545476959</v>
      </c>
      <c r="I730" s="274" t="s">
        <v>265</v>
      </c>
      <c r="J730" s="295" t="s">
        <v>103</v>
      </c>
      <c r="K730" s="276" t="s">
        <v>266</v>
      </c>
      <c r="L730" s="273" t="s">
        <v>1446</v>
      </c>
      <c r="M730" s="286">
        <v>43887</v>
      </c>
      <c r="N730" s="287">
        <v>4964.02</v>
      </c>
      <c r="O730" s="287">
        <v>299</v>
      </c>
      <c r="P730" s="287">
        <v>299</v>
      </c>
      <c r="Q730" s="276" t="s">
        <v>31</v>
      </c>
      <c r="R730" s="286">
        <v>43913</v>
      </c>
      <c r="S730" s="87"/>
      <c r="T730" s="6"/>
      <c r="U730" s="6"/>
      <c r="V730" s="6"/>
      <c r="W730" s="6"/>
      <c r="X730" s="6"/>
      <c r="Y730" s="6"/>
      <c r="Z730" s="6"/>
      <c r="AA730" s="124"/>
      <c r="AB730" s="6"/>
    </row>
    <row r="731" ht="18" customHeight="1" spans="2:28">
      <c r="B731" s="273" t="s">
        <v>1448</v>
      </c>
      <c r="C731" s="274">
        <v>802500869</v>
      </c>
      <c r="D731" s="274" t="s">
        <v>1449</v>
      </c>
      <c r="E731" s="274">
        <v>16572203712</v>
      </c>
      <c r="F731" s="274" t="s">
        <v>27</v>
      </c>
      <c r="G731" s="274">
        <v>1000</v>
      </c>
      <c r="H731" s="274">
        <v>17720254512</v>
      </c>
      <c r="I731" s="274" t="s">
        <v>253</v>
      </c>
      <c r="J731" s="295" t="s">
        <v>103</v>
      </c>
      <c r="K731" s="276" t="s">
        <v>254</v>
      </c>
      <c r="L731" s="273" t="s">
        <v>1448</v>
      </c>
      <c r="M731" s="286">
        <v>43889</v>
      </c>
      <c r="N731" s="287">
        <v>0.15</v>
      </c>
      <c r="O731" s="287">
        <v>4999</v>
      </c>
      <c r="P731" s="287">
        <v>4999</v>
      </c>
      <c r="Q731" s="276" t="s">
        <v>31</v>
      </c>
      <c r="R731" s="286">
        <v>43895</v>
      </c>
      <c r="S731" s="87"/>
      <c r="T731" s="6"/>
      <c r="U731" s="6"/>
      <c r="V731" s="6"/>
      <c r="W731" s="6"/>
      <c r="X731" s="6"/>
      <c r="Y731" s="6"/>
      <c r="Z731" s="6"/>
      <c r="AA731" s="124"/>
      <c r="AB731" s="6"/>
    </row>
    <row r="732" ht="18" customHeight="1" spans="2:28">
      <c r="B732" s="273" t="s">
        <v>1450</v>
      </c>
      <c r="C732" s="274">
        <v>881415114</v>
      </c>
      <c r="D732" s="274" t="s">
        <v>1451</v>
      </c>
      <c r="E732" s="274">
        <v>17190430809</v>
      </c>
      <c r="F732" s="274" t="s">
        <v>27</v>
      </c>
      <c r="G732" s="274">
        <v>1000</v>
      </c>
      <c r="H732" s="274">
        <v>17720254512</v>
      </c>
      <c r="I732" s="274" t="s">
        <v>253</v>
      </c>
      <c r="J732" s="295" t="s">
        <v>103</v>
      </c>
      <c r="K732" s="276" t="s">
        <v>254</v>
      </c>
      <c r="L732" s="273" t="s">
        <v>1450</v>
      </c>
      <c r="M732" s="286">
        <v>43889</v>
      </c>
      <c r="N732" s="287">
        <v>0.92</v>
      </c>
      <c r="O732" s="287">
        <v>499</v>
      </c>
      <c r="P732" s="287">
        <v>499</v>
      </c>
      <c r="Q732" s="276" t="s">
        <v>31</v>
      </c>
      <c r="R732" s="286">
        <v>43895</v>
      </c>
      <c r="S732" s="87"/>
      <c r="T732" s="6"/>
      <c r="U732" s="6"/>
      <c r="V732" s="6"/>
      <c r="W732" s="6"/>
      <c r="X732" s="6"/>
      <c r="Y732" s="6"/>
      <c r="Z732" s="6"/>
      <c r="AA732" s="124"/>
      <c r="AB732" s="6"/>
    </row>
    <row r="733" ht="18" customHeight="1" spans="2:28">
      <c r="B733" s="273" t="s">
        <v>1452</v>
      </c>
      <c r="C733" s="274">
        <v>423984243</v>
      </c>
      <c r="D733" s="274" t="s">
        <v>1453</v>
      </c>
      <c r="E733" s="274">
        <v>16741725727</v>
      </c>
      <c r="F733" s="274" t="s">
        <v>27</v>
      </c>
      <c r="G733" s="274">
        <v>1000</v>
      </c>
      <c r="H733" s="274">
        <v>19172865290</v>
      </c>
      <c r="I733" s="274" t="s">
        <v>28</v>
      </c>
      <c r="J733" s="295" t="s">
        <v>29</v>
      </c>
      <c r="K733" s="276" t="s">
        <v>30</v>
      </c>
      <c r="L733" s="273" t="s">
        <v>1452</v>
      </c>
      <c r="M733" s="286">
        <v>43889</v>
      </c>
      <c r="N733" s="287">
        <v>0</v>
      </c>
      <c r="O733" s="287">
        <v>4999</v>
      </c>
      <c r="P733" s="287">
        <v>4999</v>
      </c>
      <c r="Q733" s="276" t="s">
        <v>31</v>
      </c>
      <c r="R733" s="286">
        <v>43895</v>
      </c>
      <c r="S733" s="87"/>
      <c r="T733" s="6"/>
      <c r="U733" s="6"/>
      <c r="V733" s="6"/>
      <c r="W733" s="6"/>
      <c r="X733" s="6"/>
      <c r="Y733" s="6"/>
      <c r="Z733" s="6"/>
      <c r="AA733" s="124"/>
      <c r="AB733" s="6"/>
    </row>
    <row r="734" ht="18" customHeight="1" spans="2:28">
      <c r="B734" s="273" t="s">
        <v>1454</v>
      </c>
      <c r="C734" s="274">
        <v>582726124</v>
      </c>
      <c r="D734" s="274" t="s">
        <v>1455</v>
      </c>
      <c r="E734" s="274">
        <v>17192710408</v>
      </c>
      <c r="F734" s="274" t="s">
        <v>27</v>
      </c>
      <c r="G734" s="274">
        <v>1000</v>
      </c>
      <c r="H734" s="274">
        <v>13545476959</v>
      </c>
      <c r="I734" s="274" t="s">
        <v>265</v>
      </c>
      <c r="J734" s="295" t="s">
        <v>103</v>
      </c>
      <c r="K734" s="276" t="s">
        <v>266</v>
      </c>
      <c r="L734" s="273" t="s">
        <v>1454</v>
      </c>
      <c r="M734" s="286">
        <v>43889</v>
      </c>
      <c r="N734" s="287">
        <v>4865.21</v>
      </c>
      <c r="O734" s="287">
        <v>1999</v>
      </c>
      <c r="P734" s="287">
        <v>1999</v>
      </c>
      <c r="Q734" s="276" t="s">
        <v>31</v>
      </c>
      <c r="R734" s="286">
        <v>43913</v>
      </c>
      <c r="S734" s="87" t="s">
        <v>1456</v>
      </c>
      <c r="T734" s="6"/>
      <c r="U734" s="6"/>
      <c r="V734" s="6"/>
      <c r="W734" s="6"/>
      <c r="X734" s="6"/>
      <c r="Y734" s="6"/>
      <c r="Z734" s="6"/>
      <c r="AA734" s="124"/>
      <c r="AB734" s="6"/>
    </row>
    <row r="735" ht="18" customHeight="1" spans="2:28">
      <c r="B735" s="273" t="s">
        <v>1457</v>
      </c>
      <c r="C735" s="274">
        <v>644927712</v>
      </c>
      <c r="D735" s="274" t="s">
        <v>1458</v>
      </c>
      <c r="E735" s="274">
        <v>16741725535</v>
      </c>
      <c r="F735" s="274" t="s">
        <v>27</v>
      </c>
      <c r="G735" s="274">
        <v>1000</v>
      </c>
      <c r="H735" s="274">
        <v>18327671812</v>
      </c>
      <c r="I735" s="274" t="s">
        <v>247</v>
      </c>
      <c r="J735" s="295" t="s">
        <v>29</v>
      </c>
      <c r="K735" s="276" t="s">
        <v>298</v>
      </c>
      <c r="L735" s="273" t="s">
        <v>1457</v>
      </c>
      <c r="M735" s="286">
        <v>43890</v>
      </c>
      <c r="N735" s="287">
        <v>0.75</v>
      </c>
      <c r="O735" s="287">
        <v>2999</v>
      </c>
      <c r="P735" s="287">
        <v>2999</v>
      </c>
      <c r="Q735" s="276" t="s">
        <v>31</v>
      </c>
      <c r="R735" s="286">
        <v>43895</v>
      </c>
      <c r="S735" s="87"/>
      <c r="T735" s="6"/>
      <c r="U735" s="6"/>
      <c r="V735" s="6"/>
      <c r="W735" s="6"/>
      <c r="X735" s="6"/>
      <c r="Y735" s="6"/>
      <c r="Z735" s="6"/>
      <c r="AA735" s="124"/>
      <c r="AB735" s="6"/>
    </row>
    <row r="736" ht="18" customHeight="1" spans="2:28">
      <c r="B736" s="273" t="s">
        <v>1459</v>
      </c>
      <c r="C736" s="274">
        <v>533121914</v>
      </c>
      <c r="D736" s="274" t="s">
        <v>1460</v>
      </c>
      <c r="E736" s="274">
        <v>17192714465</v>
      </c>
      <c r="F736" s="274" t="s">
        <v>27</v>
      </c>
      <c r="G736" s="274">
        <v>1000</v>
      </c>
      <c r="H736" s="274">
        <v>18872118075</v>
      </c>
      <c r="I736" s="274" t="s">
        <v>389</v>
      </c>
      <c r="J736" s="295" t="s">
        <v>170</v>
      </c>
      <c r="K736" s="276" t="s">
        <v>390</v>
      </c>
      <c r="L736" s="273" t="s">
        <v>1459</v>
      </c>
      <c r="M736" s="286">
        <v>43892</v>
      </c>
      <c r="N736" s="287">
        <v>9626.37</v>
      </c>
      <c r="O736" s="287">
        <v>999</v>
      </c>
      <c r="P736" s="287">
        <v>1999</v>
      </c>
      <c r="Q736" s="276" t="s">
        <v>31</v>
      </c>
      <c r="R736" s="286">
        <v>43920</v>
      </c>
      <c r="S736" s="87" t="s">
        <v>1461</v>
      </c>
      <c r="T736" s="6"/>
      <c r="U736" s="6"/>
      <c r="V736" s="6"/>
      <c r="W736" s="6"/>
      <c r="X736" s="6"/>
      <c r="Y736" s="6"/>
      <c r="Z736" s="6"/>
      <c r="AA736" s="124"/>
      <c r="AB736" s="6"/>
    </row>
    <row r="737" ht="18" customHeight="1" spans="2:28">
      <c r="B737" s="273" t="s">
        <v>1462</v>
      </c>
      <c r="C737" s="274">
        <v>451487393</v>
      </c>
      <c r="D737" s="274" t="s">
        <v>1463</v>
      </c>
      <c r="E737" s="274">
        <v>17192714925</v>
      </c>
      <c r="F737" s="274" t="s">
        <v>27</v>
      </c>
      <c r="G737" s="274">
        <v>1000</v>
      </c>
      <c r="H737" s="274">
        <v>15072125895</v>
      </c>
      <c r="I737" s="274" t="s">
        <v>680</v>
      </c>
      <c r="J737" s="295" t="s">
        <v>285</v>
      </c>
      <c r="K737" s="276" t="s">
        <v>681</v>
      </c>
      <c r="L737" s="273" t="s">
        <v>1462</v>
      </c>
      <c r="M737" s="286">
        <v>43892</v>
      </c>
      <c r="N737" s="287">
        <v>0</v>
      </c>
      <c r="O737" s="287">
        <v>299</v>
      </c>
      <c r="P737" s="287">
        <v>1299</v>
      </c>
      <c r="Q737" s="276" t="s">
        <v>31</v>
      </c>
      <c r="R737" s="286">
        <v>43913</v>
      </c>
      <c r="S737" s="87"/>
      <c r="T737" s="6"/>
      <c r="U737" s="6"/>
      <c r="V737" s="6"/>
      <c r="W737" s="6"/>
      <c r="X737" s="6"/>
      <c r="Y737" s="6"/>
      <c r="Z737" s="6"/>
      <c r="AA737" s="124"/>
      <c r="AB737" s="6"/>
    </row>
    <row r="738" ht="18" customHeight="1" spans="2:28">
      <c r="B738" s="273" t="s">
        <v>1464</v>
      </c>
      <c r="C738" s="274">
        <v>874144579</v>
      </c>
      <c r="D738" s="274" t="s">
        <v>1465</v>
      </c>
      <c r="E738" s="274">
        <v>16572209061</v>
      </c>
      <c r="F738" s="274" t="s">
        <v>27</v>
      </c>
      <c r="G738" s="274">
        <v>1000</v>
      </c>
      <c r="H738" s="274">
        <v>17720254512</v>
      </c>
      <c r="I738" s="274" t="s">
        <v>253</v>
      </c>
      <c r="J738" s="295" t="s">
        <v>294</v>
      </c>
      <c r="K738" s="276" t="s">
        <v>254</v>
      </c>
      <c r="L738" s="273" t="s">
        <v>1464</v>
      </c>
      <c r="M738" s="286">
        <v>43892</v>
      </c>
      <c r="N738" s="287">
        <v>0</v>
      </c>
      <c r="O738" s="287">
        <v>2999</v>
      </c>
      <c r="P738" s="287">
        <v>3999</v>
      </c>
      <c r="Q738" s="276" t="s">
        <v>31</v>
      </c>
      <c r="R738" s="286">
        <v>43895</v>
      </c>
      <c r="S738" s="87"/>
      <c r="T738" s="6"/>
      <c r="U738" s="6"/>
      <c r="V738" s="6"/>
      <c r="W738" s="6"/>
      <c r="X738" s="6"/>
      <c r="Y738" s="6"/>
      <c r="Z738" s="6"/>
      <c r="AA738" s="124"/>
      <c r="AB738" s="6"/>
    </row>
    <row r="739" ht="18" customHeight="1" spans="2:28">
      <c r="B739" s="273" t="s">
        <v>1466</v>
      </c>
      <c r="C739" s="274">
        <v>498856386</v>
      </c>
      <c r="D739" s="274" t="s">
        <v>1467</v>
      </c>
      <c r="E739" s="274">
        <v>16741725700</v>
      </c>
      <c r="F739" s="274" t="s">
        <v>27</v>
      </c>
      <c r="G739" s="274">
        <v>1000</v>
      </c>
      <c r="H739" s="274">
        <v>19172865290</v>
      </c>
      <c r="I739" s="274" t="s">
        <v>28</v>
      </c>
      <c r="J739" s="295" t="s">
        <v>29</v>
      </c>
      <c r="K739" s="276" t="s">
        <v>30</v>
      </c>
      <c r="L739" s="273" t="s">
        <v>1466</v>
      </c>
      <c r="M739" s="286">
        <v>43894</v>
      </c>
      <c r="N739" s="287">
        <v>4665.55</v>
      </c>
      <c r="O739" s="287">
        <v>299</v>
      </c>
      <c r="P739" s="287">
        <v>1299</v>
      </c>
      <c r="Q739" s="276" t="s">
        <v>31</v>
      </c>
      <c r="R739" s="286">
        <v>43901</v>
      </c>
      <c r="S739" s="87"/>
      <c r="T739" s="6"/>
      <c r="U739" s="6"/>
      <c r="V739" s="6"/>
      <c r="W739" s="6"/>
      <c r="X739" s="6"/>
      <c r="Y739" s="6"/>
      <c r="Z739" s="6"/>
      <c r="AA739" s="124"/>
      <c r="AB739" s="6"/>
    </row>
    <row r="740" ht="18" customHeight="1" spans="2:28">
      <c r="B740" s="273" t="s">
        <v>1468</v>
      </c>
      <c r="C740" s="274">
        <v>513831057</v>
      </c>
      <c r="D740" s="274" t="s">
        <v>1469</v>
      </c>
      <c r="E740" s="274">
        <v>16741725529</v>
      </c>
      <c r="F740" s="274" t="s">
        <v>27</v>
      </c>
      <c r="G740" s="274">
        <v>1000</v>
      </c>
      <c r="H740" s="274">
        <v>18327671812</v>
      </c>
      <c r="I740" s="274" t="s">
        <v>247</v>
      </c>
      <c r="J740" s="295" t="s">
        <v>29</v>
      </c>
      <c r="K740" s="276" t="s">
        <v>298</v>
      </c>
      <c r="L740" s="273" t="s">
        <v>1468</v>
      </c>
      <c r="M740" s="286">
        <v>43895</v>
      </c>
      <c r="N740" s="287">
        <v>0</v>
      </c>
      <c r="O740" s="287">
        <v>4999</v>
      </c>
      <c r="P740" s="287">
        <v>5999</v>
      </c>
      <c r="Q740" s="276" t="s">
        <v>31</v>
      </c>
      <c r="R740" s="286">
        <v>43900</v>
      </c>
      <c r="S740" s="87" t="s">
        <v>267</v>
      </c>
      <c r="T740" s="6"/>
      <c r="U740" s="6"/>
      <c r="V740" s="6"/>
      <c r="W740" s="6"/>
      <c r="X740" s="6"/>
      <c r="Y740" s="6"/>
      <c r="Z740" s="6"/>
      <c r="AA740" s="124"/>
      <c r="AB740" s="6"/>
    </row>
    <row r="741" ht="18" customHeight="1" spans="2:28">
      <c r="B741" s="273" t="s">
        <v>1476</v>
      </c>
      <c r="C741" s="274">
        <v>249132407</v>
      </c>
      <c r="D741" s="274" t="s">
        <v>1477</v>
      </c>
      <c r="E741" s="274">
        <v>16741725273</v>
      </c>
      <c r="F741" s="274" t="s">
        <v>27</v>
      </c>
      <c r="G741" s="274">
        <v>1000</v>
      </c>
      <c r="H741" s="274">
        <v>13545445297</v>
      </c>
      <c r="I741" s="274" t="s">
        <v>313</v>
      </c>
      <c r="J741" s="295" t="s">
        <v>285</v>
      </c>
      <c r="K741" s="276" t="s">
        <v>314</v>
      </c>
      <c r="L741" s="273" t="s">
        <v>1476</v>
      </c>
      <c r="M741" s="286">
        <v>43896</v>
      </c>
      <c r="N741" s="287">
        <v>15994.04</v>
      </c>
      <c r="O741" s="287">
        <v>2999</v>
      </c>
      <c r="P741" s="287">
        <v>3999</v>
      </c>
      <c r="Q741" s="276" t="s">
        <v>31</v>
      </c>
      <c r="R741" s="286">
        <v>43899</v>
      </c>
      <c r="S741" s="87" t="s">
        <v>1478</v>
      </c>
      <c r="T741" s="6"/>
      <c r="U741" s="6"/>
      <c r="V741" s="6"/>
      <c r="W741" s="6"/>
      <c r="X741" s="6"/>
      <c r="Y741" s="6"/>
      <c r="Z741" s="6"/>
      <c r="AA741" s="124"/>
      <c r="AB741" s="6"/>
    </row>
    <row r="742" ht="18" customHeight="1" spans="2:28">
      <c r="B742" s="273" t="s">
        <v>1482</v>
      </c>
      <c r="C742" s="274">
        <v>719359474</v>
      </c>
      <c r="D742" s="274" t="s">
        <v>1483</v>
      </c>
      <c r="E742" s="274">
        <v>16741725470</v>
      </c>
      <c r="F742" s="274" t="s">
        <v>27</v>
      </c>
      <c r="G742" s="274">
        <v>1000</v>
      </c>
      <c r="H742" s="274">
        <v>13545472582</v>
      </c>
      <c r="I742" s="274" t="s">
        <v>370</v>
      </c>
      <c r="J742" s="295" t="s">
        <v>285</v>
      </c>
      <c r="K742" s="276" t="s">
        <v>371</v>
      </c>
      <c r="L742" s="273" t="s">
        <v>1482</v>
      </c>
      <c r="M742" s="286">
        <v>43896</v>
      </c>
      <c r="N742" s="287">
        <v>5061.41</v>
      </c>
      <c r="O742" s="287">
        <v>3999</v>
      </c>
      <c r="P742" s="287">
        <v>4999</v>
      </c>
      <c r="Q742" s="276" t="s">
        <v>31</v>
      </c>
      <c r="R742" s="286">
        <v>43902</v>
      </c>
      <c r="S742" s="87" t="s">
        <v>354</v>
      </c>
      <c r="T742" s="6"/>
      <c r="U742" s="6"/>
      <c r="V742" s="6"/>
      <c r="W742" s="6"/>
      <c r="X742" s="6"/>
      <c r="Y742" s="6"/>
      <c r="Z742" s="6"/>
      <c r="AA742" s="124"/>
      <c r="AB742" s="6"/>
    </row>
    <row r="743" ht="18" customHeight="1" spans="2:28">
      <c r="B743" s="273" t="s">
        <v>1479</v>
      </c>
      <c r="C743" s="274">
        <v>635322414</v>
      </c>
      <c r="D743" s="274" t="s">
        <v>1480</v>
      </c>
      <c r="E743" s="274">
        <v>16741725268</v>
      </c>
      <c r="F743" s="274" t="s">
        <v>27</v>
      </c>
      <c r="G743" s="274">
        <v>1000</v>
      </c>
      <c r="H743" s="274">
        <v>13545445297</v>
      </c>
      <c r="I743" s="321" t="s">
        <v>313</v>
      </c>
      <c r="J743" s="343" t="s">
        <v>29</v>
      </c>
      <c r="K743" s="344" t="s">
        <v>314</v>
      </c>
      <c r="L743" s="320" t="s">
        <v>1479</v>
      </c>
      <c r="M743" s="345">
        <v>43896</v>
      </c>
      <c r="N743" s="346">
        <v>0</v>
      </c>
      <c r="O743" s="346">
        <f>999+1999</f>
        <v>2998</v>
      </c>
      <c r="P743" s="346">
        <v>4999</v>
      </c>
      <c r="Q743" s="276" t="s">
        <v>31</v>
      </c>
      <c r="R743" s="286">
        <v>43899</v>
      </c>
      <c r="S743" s="87" t="s">
        <v>1903</v>
      </c>
      <c r="T743" s="6"/>
      <c r="U743" s="6"/>
      <c r="V743" s="6"/>
      <c r="W743" s="6"/>
      <c r="X743" s="6"/>
      <c r="Y743" s="6"/>
      <c r="Z743" s="6"/>
      <c r="AA743" s="124"/>
      <c r="AB743" s="6"/>
    </row>
    <row r="744" ht="18" customHeight="1" spans="22:28">
      <c r="V744" s="6"/>
      <c r="W744" s="6"/>
      <c r="X744" s="6"/>
      <c r="Y744" s="6"/>
      <c r="Z744" s="6"/>
      <c r="AA744" s="6"/>
      <c r="AB744" s="1"/>
    </row>
    <row r="745" s="1" customFormat="1" ht="19.9" customHeight="1" spans="2:28">
      <c r="B745" s="325" t="s">
        <v>1470</v>
      </c>
      <c r="C745" s="326">
        <v>802087197</v>
      </c>
      <c r="D745" s="326" t="s">
        <v>1471</v>
      </c>
      <c r="E745" s="327">
        <v>17102786706</v>
      </c>
      <c r="F745" s="327" t="s">
        <v>27</v>
      </c>
      <c r="G745" s="327">
        <v>1000</v>
      </c>
      <c r="H745" s="327">
        <v>13545435217</v>
      </c>
      <c r="I745" s="327" t="s">
        <v>284</v>
      </c>
      <c r="J745" s="356" t="s">
        <v>285</v>
      </c>
      <c r="K745" s="326" t="s">
        <v>286</v>
      </c>
      <c r="L745" s="325" t="s">
        <v>1470</v>
      </c>
      <c r="M745" s="357">
        <v>43895</v>
      </c>
      <c r="N745" s="358">
        <v>4999.22</v>
      </c>
      <c r="O745" s="358">
        <v>4999</v>
      </c>
      <c r="P745" s="358"/>
      <c r="Q745" s="366" t="s">
        <v>31</v>
      </c>
      <c r="R745" s="357">
        <v>43901</v>
      </c>
      <c r="S745" s="8" t="s">
        <v>1472</v>
      </c>
      <c r="V745" s="6"/>
      <c r="W745" s="6"/>
      <c r="X745" s="6"/>
      <c r="Y745" s="6"/>
      <c r="Z745" s="6"/>
      <c r="AA745" s="6"/>
      <c r="AB745" s="6"/>
    </row>
    <row r="746" ht="18" customHeight="1" spans="2:28">
      <c r="B746" s="325" t="s">
        <v>1473</v>
      </c>
      <c r="C746" s="326">
        <v>465994195</v>
      </c>
      <c r="D746" s="326" t="s">
        <v>1474</v>
      </c>
      <c r="E746" s="327">
        <v>17102786746</v>
      </c>
      <c r="F746" s="327" t="s">
        <v>27</v>
      </c>
      <c r="G746" s="327">
        <v>1000</v>
      </c>
      <c r="H746" s="327">
        <v>13545435217</v>
      </c>
      <c r="I746" s="327" t="s">
        <v>284</v>
      </c>
      <c r="J746" s="356" t="s">
        <v>285</v>
      </c>
      <c r="K746" s="326" t="s">
        <v>286</v>
      </c>
      <c r="L746" s="325" t="s">
        <v>1473</v>
      </c>
      <c r="M746" s="357">
        <v>43895</v>
      </c>
      <c r="N746" s="358">
        <v>0</v>
      </c>
      <c r="O746" s="358">
        <v>2999</v>
      </c>
      <c r="P746" s="358"/>
      <c r="Q746" s="366" t="s">
        <v>31</v>
      </c>
      <c r="R746" s="357">
        <v>43901</v>
      </c>
      <c r="S746" s="373" t="s">
        <v>1475</v>
      </c>
      <c r="T746" s="1"/>
      <c r="U746" s="1"/>
      <c r="V746" s="6"/>
      <c r="W746" s="6"/>
      <c r="X746" s="6"/>
      <c r="Y746" s="6"/>
      <c r="Z746" s="6"/>
      <c r="AA746" s="6"/>
      <c r="AB746" s="6"/>
    </row>
    <row r="747" ht="18" customHeight="1" spans="2:28">
      <c r="B747" s="328" t="s">
        <v>1484</v>
      </c>
      <c r="C747" s="316" t="s">
        <v>1485</v>
      </c>
      <c r="D747" s="316" t="s">
        <v>1486</v>
      </c>
      <c r="E747" s="316">
        <v>16741725256</v>
      </c>
      <c r="F747" s="316" t="s">
        <v>27</v>
      </c>
      <c r="G747" s="316">
        <v>1000</v>
      </c>
      <c r="H747" s="316">
        <v>13545445297</v>
      </c>
      <c r="I747" s="316" t="s">
        <v>313</v>
      </c>
      <c r="J747" s="359" t="s">
        <v>29</v>
      </c>
      <c r="K747" s="330" t="s">
        <v>314</v>
      </c>
      <c r="L747" s="328" t="s">
        <v>1484</v>
      </c>
      <c r="M747" s="360">
        <v>43898</v>
      </c>
      <c r="N747" s="361">
        <v>0</v>
      </c>
      <c r="O747" s="361">
        <v>299</v>
      </c>
      <c r="P747" s="361"/>
      <c r="Q747" s="361" t="s">
        <v>31</v>
      </c>
      <c r="R747" s="360">
        <v>43895</v>
      </c>
      <c r="S747" s="87" t="s">
        <v>1030</v>
      </c>
      <c r="T747" s="6"/>
      <c r="U747" s="6"/>
      <c r="V747" s="6"/>
      <c r="W747" s="6"/>
      <c r="X747" s="6"/>
      <c r="Y747" s="6"/>
      <c r="Z747" s="6"/>
      <c r="AA747" s="6"/>
      <c r="AB747" s="6"/>
    </row>
    <row r="748" ht="18" customHeight="1" spans="2:28">
      <c r="B748" s="328" t="s">
        <v>1487</v>
      </c>
      <c r="C748" s="316">
        <v>326394022</v>
      </c>
      <c r="D748" s="316" t="s">
        <v>1488</v>
      </c>
      <c r="E748" s="316">
        <v>16741725703</v>
      </c>
      <c r="F748" s="316" t="s">
        <v>27</v>
      </c>
      <c r="G748" s="316">
        <v>1000</v>
      </c>
      <c r="H748" s="316">
        <v>19172865290</v>
      </c>
      <c r="I748" s="316" t="s">
        <v>28</v>
      </c>
      <c r="J748" s="362" t="s">
        <v>29</v>
      </c>
      <c r="K748" s="330" t="s">
        <v>30</v>
      </c>
      <c r="L748" s="328" t="s">
        <v>1487</v>
      </c>
      <c r="M748" s="360">
        <v>43899</v>
      </c>
      <c r="N748" s="363">
        <v>4765.05</v>
      </c>
      <c r="O748" s="363">
        <v>1499</v>
      </c>
      <c r="P748" s="363"/>
      <c r="Q748" s="363" t="s">
        <v>31</v>
      </c>
      <c r="R748" s="360">
        <v>43900</v>
      </c>
      <c r="S748" s="8" t="s">
        <v>260</v>
      </c>
      <c r="T748" s="6"/>
      <c r="U748" s="6"/>
      <c r="V748" s="6"/>
      <c r="W748" s="6"/>
      <c r="X748" s="6"/>
      <c r="Y748" s="6"/>
      <c r="Z748" s="6"/>
      <c r="AA748" s="6"/>
      <c r="AB748" s="6"/>
    </row>
    <row r="749" ht="18" customHeight="1" spans="2:28">
      <c r="B749" s="328" t="s">
        <v>1489</v>
      </c>
      <c r="C749" s="316">
        <v>975625731</v>
      </c>
      <c r="D749" s="316" t="s">
        <v>1490</v>
      </c>
      <c r="E749" s="316">
        <v>16741725726</v>
      </c>
      <c r="F749" s="316" t="s">
        <v>27</v>
      </c>
      <c r="G749" s="316">
        <v>1000</v>
      </c>
      <c r="H749" s="316">
        <v>19172865290</v>
      </c>
      <c r="I749" s="316" t="s">
        <v>28</v>
      </c>
      <c r="J749" s="362" t="s">
        <v>29</v>
      </c>
      <c r="K749" s="330" t="s">
        <v>30</v>
      </c>
      <c r="L749" s="328" t="s">
        <v>1489</v>
      </c>
      <c r="M749" s="360">
        <v>43899</v>
      </c>
      <c r="N749" s="363">
        <v>4964.9</v>
      </c>
      <c r="O749" s="363">
        <v>999</v>
      </c>
      <c r="P749" s="363"/>
      <c r="Q749" s="363" t="s">
        <v>31</v>
      </c>
      <c r="R749" s="360">
        <v>43901</v>
      </c>
      <c r="S749" s="8" t="s">
        <v>260</v>
      </c>
      <c r="T749" s="6"/>
      <c r="U749" s="6"/>
      <c r="V749" s="6"/>
      <c r="W749" s="6"/>
      <c r="X749" s="6"/>
      <c r="Y749" s="6"/>
      <c r="Z749" s="6"/>
      <c r="AA749" s="6"/>
      <c r="AB749" s="6"/>
    </row>
    <row r="750" ht="18" customHeight="1" spans="2:28">
      <c r="B750" s="328" t="s">
        <v>1491</v>
      </c>
      <c r="C750" s="316">
        <v>170482782</v>
      </c>
      <c r="D750" s="316" t="s">
        <v>1492</v>
      </c>
      <c r="E750" s="316">
        <v>16741725632</v>
      </c>
      <c r="F750" s="316" t="s">
        <v>27</v>
      </c>
      <c r="G750" s="316">
        <v>1000</v>
      </c>
      <c r="H750" s="316">
        <v>18771678907</v>
      </c>
      <c r="I750" s="316" t="s">
        <v>409</v>
      </c>
      <c r="J750" s="362" t="s">
        <v>29</v>
      </c>
      <c r="K750" s="330" t="s">
        <v>410</v>
      </c>
      <c r="L750" s="328" t="s">
        <v>1491</v>
      </c>
      <c r="M750" s="360">
        <v>43900</v>
      </c>
      <c r="N750" s="363">
        <v>15794.17</v>
      </c>
      <c r="O750" s="361">
        <v>2999</v>
      </c>
      <c r="P750" s="361"/>
      <c r="Q750" s="361" t="s">
        <v>31</v>
      </c>
      <c r="R750" s="360">
        <v>43900</v>
      </c>
      <c r="S750" s="8" t="s">
        <v>785</v>
      </c>
      <c r="T750" s="6"/>
      <c r="U750" s="6"/>
      <c r="V750" s="6"/>
      <c r="W750" s="6"/>
      <c r="X750" s="6"/>
      <c r="Y750" s="6"/>
      <c r="Z750" s="6"/>
      <c r="AA750" s="6"/>
      <c r="AB750" s="6"/>
    </row>
    <row r="751" ht="18" customHeight="1" spans="2:28">
      <c r="B751" s="329" t="s">
        <v>1493</v>
      </c>
      <c r="C751" s="316">
        <v>619594711</v>
      </c>
      <c r="D751" s="316" t="s">
        <v>1494</v>
      </c>
      <c r="E751" s="316">
        <v>16741725596</v>
      </c>
      <c r="F751" s="316" t="s">
        <v>27</v>
      </c>
      <c r="G751" s="316">
        <v>1000</v>
      </c>
      <c r="H751" s="316">
        <v>15771132386</v>
      </c>
      <c r="I751" s="316" t="s">
        <v>584</v>
      </c>
      <c r="J751" s="364" t="s">
        <v>103</v>
      </c>
      <c r="K751" s="330" t="s">
        <v>585</v>
      </c>
      <c r="L751" s="329" t="s">
        <v>1493</v>
      </c>
      <c r="M751" s="360">
        <v>43904</v>
      </c>
      <c r="N751" s="363">
        <v>5060.52</v>
      </c>
      <c r="O751" s="363">
        <v>1999</v>
      </c>
      <c r="P751" s="363"/>
      <c r="Q751" s="332" t="s">
        <v>31</v>
      </c>
      <c r="R751" s="333">
        <v>43901</v>
      </c>
      <c r="S751" s="8" t="s">
        <v>1495</v>
      </c>
      <c r="T751" s="6"/>
      <c r="U751" s="6"/>
      <c r="V751" s="6"/>
      <c r="W751" s="6"/>
      <c r="X751" s="6"/>
      <c r="Y751" s="6"/>
      <c r="Z751" s="6"/>
      <c r="AA751" s="6"/>
      <c r="AB751" s="1"/>
    </row>
    <row r="752" s="1" customFormat="1" ht="19.9" customHeight="1" spans="2:28">
      <c r="B752" s="329" t="s">
        <v>1496</v>
      </c>
      <c r="C752" s="316">
        <v>503181324</v>
      </c>
      <c r="D752" s="316" t="s">
        <v>1497</v>
      </c>
      <c r="E752" s="316">
        <v>17187465229</v>
      </c>
      <c r="F752" s="316" t="s">
        <v>27</v>
      </c>
      <c r="G752" s="316">
        <v>1000</v>
      </c>
      <c r="H752" s="316">
        <v>18771691121</v>
      </c>
      <c r="I752" s="316" t="s">
        <v>258</v>
      </c>
      <c r="J752" s="364" t="s">
        <v>103</v>
      </c>
      <c r="K752" s="330" t="s">
        <v>259</v>
      </c>
      <c r="L752" s="329" t="s">
        <v>1496</v>
      </c>
      <c r="M752" s="360">
        <v>43906</v>
      </c>
      <c r="N752" s="363">
        <v>0</v>
      </c>
      <c r="O752" s="361">
        <v>299</v>
      </c>
      <c r="P752" s="361"/>
      <c r="Q752" s="332" t="s">
        <v>31</v>
      </c>
      <c r="R752" s="333">
        <v>43900</v>
      </c>
      <c r="S752" s="8" t="s">
        <v>1498</v>
      </c>
      <c r="T752" s="6"/>
      <c r="U752" s="6"/>
      <c r="AB752" s="6"/>
    </row>
    <row r="753" ht="18" customHeight="1" spans="2:28">
      <c r="B753" s="325" t="s">
        <v>1499</v>
      </c>
      <c r="C753" s="326">
        <v>922475528</v>
      </c>
      <c r="D753" s="326" t="s">
        <v>1500</v>
      </c>
      <c r="E753" s="327">
        <v>17102786607</v>
      </c>
      <c r="F753" s="327" t="s">
        <v>27</v>
      </c>
      <c r="G753" s="327">
        <v>1000</v>
      </c>
      <c r="H753" s="327">
        <v>13545435217</v>
      </c>
      <c r="I753" s="327" t="s">
        <v>284</v>
      </c>
      <c r="J753" s="356" t="s">
        <v>285</v>
      </c>
      <c r="K753" s="326" t="s">
        <v>286</v>
      </c>
      <c r="L753" s="325" t="s">
        <v>1499</v>
      </c>
      <c r="M753" s="357">
        <v>43906</v>
      </c>
      <c r="N753" s="365">
        <v>0</v>
      </c>
      <c r="O753" s="366">
        <v>299</v>
      </c>
      <c r="P753" s="366"/>
      <c r="Q753" s="374" t="s">
        <v>31</v>
      </c>
      <c r="R753" s="375">
        <v>43901</v>
      </c>
      <c r="S753" s="371" t="s">
        <v>1475</v>
      </c>
      <c r="T753" s="1"/>
      <c r="U753" s="1"/>
      <c r="V753" s="6"/>
      <c r="W753" s="6"/>
      <c r="X753" s="6"/>
      <c r="Y753" s="6"/>
      <c r="Z753" s="6"/>
      <c r="AA753" s="6"/>
      <c r="AB753" s="6"/>
    </row>
    <row r="754" ht="18" customHeight="1" spans="2:28">
      <c r="B754" s="328" t="s">
        <v>1501</v>
      </c>
      <c r="C754" s="316">
        <v>442514438</v>
      </c>
      <c r="D754" s="316" t="s">
        <v>1502</v>
      </c>
      <c r="E754" s="316">
        <v>16741725733</v>
      </c>
      <c r="F754" s="316" t="s">
        <v>27</v>
      </c>
      <c r="G754" s="316">
        <v>1000</v>
      </c>
      <c r="H754" s="316">
        <v>19172865290</v>
      </c>
      <c r="I754" s="316" t="s">
        <v>28</v>
      </c>
      <c r="J754" s="362" t="s">
        <v>29</v>
      </c>
      <c r="K754" s="330" t="s">
        <v>30</v>
      </c>
      <c r="L754" s="328" t="s">
        <v>1501</v>
      </c>
      <c r="M754" s="360">
        <v>43906</v>
      </c>
      <c r="N754" s="363">
        <v>4966.44</v>
      </c>
      <c r="O754" s="363">
        <v>2999</v>
      </c>
      <c r="P754" s="363"/>
      <c r="Q754" s="332" t="s">
        <v>31</v>
      </c>
      <c r="R754" s="333">
        <v>43900</v>
      </c>
      <c r="S754" s="8" t="s">
        <v>260</v>
      </c>
      <c r="T754" s="6"/>
      <c r="U754" s="6"/>
      <c r="V754" s="6"/>
      <c r="W754" s="6"/>
      <c r="X754" s="6"/>
      <c r="Y754" s="6"/>
      <c r="Z754" s="6"/>
      <c r="AA754" s="6"/>
      <c r="AB754" s="6"/>
    </row>
    <row r="755" ht="18" customHeight="1" spans="2:28">
      <c r="B755" s="328" t="s">
        <v>1503</v>
      </c>
      <c r="C755" s="316">
        <v>865844961</v>
      </c>
      <c r="D755" s="316" t="s">
        <v>1504</v>
      </c>
      <c r="E755" s="316">
        <v>16741725486</v>
      </c>
      <c r="F755" s="316" t="s">
        <v>27</v>
      </c>
      <c r="G755" s="316">
        <v>1000</v>
      </c>
      <c r="H755" s="316">
        <v>13545472582</v>
      </c>
      <c r="I755" s="316" t="s">
        <v>370</v>
      </c>
      <c r="J755" s="359" t="s">
        <v>285</v>
      </c>
      <c r="K755" s="330" t="s">
        <v>371</v>
      </c>
      <c r="L755" s="328" t="s">
        <v>1503</v>
      </c>
      <c r="M755" s="360">
        <v>43907</v>
      </c>
      <c r="N755" s="363">
        <v>0</v>
      </c>
      <c r="O755" s="363">
        <v>999</v>
      </c>
      <c r="P755" s="363"/>
      <c r="Q755" s="332" t="s">
        <v>31</v>
      </c>
      <c r="R755" s="333">
        <v>43902</v>
      </c>
      <c r="S755" s="8" t="s">
        <v>1505</v>
      </c>
      <c r="T755" s="6"/>
      <c r="U755" s="6"/>
      <c r="V755" s="6"/>
      <c r="W755" s="6"/>
      <c r="X755" s="6"/>
      <c r="Y755" s="6"/>
      <c r="Z755" s="6"/>
      <c r="AA755" s="6"/>
      <c r="AB755" s="6"/>
    </row>
    <row r="756" s="1" customFormat="1" ht="19.9" customHeight="1" spans="2:28">
      <c r="B756" s="329" t="s">
        <v>1506</v>
      </c>
      <c r="C756" s="316">
        <v>476600872</v>
      </c>
      <c r="D756" s="316" t="s">
        <v>1507</v>
      </c>
      <c r="E756" s="316">
        <v>16741725589</v>
      </c>
      <c r="F756" s="316" t="s">
        <v>27</v>
      </c>
      <c r="G756" s="316">
        <v>1000</v>
      </c>
      <c r="H756" s="316">
        <v>15771132386</v>
      </c>
      <c r="I756" s="316" t="s">
        <v>584</v>
      </c>
      <c r="J756" s="364" t="s">
        <v>103</v>
      </c>
      <c r="K756" s="330" t="s">
        <v>585</v>
      </c>
      <c r="L756" s="329" t="s">
        <v>1506</v>
      </c>
      <c r="M756" s="360">
        <v>43907</v>
      </c>
      <c r="N756" s="363">
        <v>0</v>
      </c>
      <c r="O756" s="363">
        <v>399</v>
      </c>
      <c r="P756" s="363"/>
      <c r="Q756" s="332" t="s">
        <v>31</v>
      </c>
      <c r="R756" s="333">
        <v>43901</v>
      </c>
      <c r="S756" s="87"/>
      <c r="T756" s="6"/>
      <c r="U756" s="6"/>
      <c r="V756" s="6"/>
      <c r="W756" s="6"/>
      <c r="X756" s="6"/>
      <c r="Y756" s="6"/>
      <c r="Z756" s="6"/>
      <c r="AA756" s="6"/>
      <c r="AB756" s="6"/>
    </row>
    <row r="757" ht="18" customHeight="1" spans="2:28">
      <c r="B757" s="329" t="s">
        <v>1508</v>
      </c>
      <c r="C757" s="330">
        <v>412449843</v>
      </c>
      <c r="D757" s="330" t="s">
        <v>1509</v>
      </c>
      <c r="E757" s="316">
        <v>17102786713</v>
      </c>
      <c r="F757" s="316" t="s">
        <v>27</v>
      </c>
      <c r="G757" s="316">
        <v>1000</v>
      </c>
      <c r="H757" s="316">
        <v>13545435217</v>
      </c>
      <c r="I757" s="316" t="s">
        <v>284</v>
      </c>
      <c r="J757" s="359" t="s">
        <v>285</v>
      </c>
      <c r="K757" s="330" t="s">
        <v>286</v>
      </c>
      <c r="L757" s="329" t="s">
        <v>1508</v>
      </c>
      <c r="M757" s="360">
        <v>43907</v>
      </c>
      <c r="N757" s="363">
        <v>0</v>
      </c>
      <c r="O757" s="367">
        <v>499</v>
      </c>
      <c r="P757" s="367"/>
      <c r="Q757" s="332" t="s">
        <v>31</v>
      </c>
      <c r="R757" s="333">
        <v>43901</v>
      </c>
      <c r="S757" s="87"/>
      <c r="T757" s="1"/>
      <c r="U757" s="1"/>
      <c r="V757" s="6"/>
      <c r="W757" s="6"/>
      <c r="X757" s="6"/>
      <c r="Y757" s="6"/>
      <c r="Z757" s="6"/>
      <c r="AA757" s="6"/>
      <c r="AB757" s="6"/>
    </row>
    <row r="758" ht="18" customHeight="1" spans="2:28">
      <c r="B758" s="328" t="s">
        <v>1510</v>
      </c>
      <c r="C758" s="316">
        <v>599877328</v>
      </c>
      <c r="D758" s="316" t="s">
        <v>1511</v>
      </c>
      <c r="E758" s="316">
        <v>16741725487</v>
      </c>
      <c r="F758" s="316" t="s">
        <v>27</v>
      </c>
      <c r="G758" s="316">
        <v>1000</v>
      </c>
      <c r="H758" s="316">
        <v>13545472582</v>
      </c>
      <c r="I758" s="316" t="s">
        <v>370</v>
      </c>
      <c r="J758" s="359" t="s">
        <v>285</v>
      </c>
      <c r="K758" s="330" t="s">
        <v>371</v>
      </c>
      <c r="L758" s="328" t="s">
        <v>1510</v>
      </c>
      <c r="M758" s="360">
        <v>43908</v>
      </c>
      <c r="N758" s="363">
        <v>63.8</v>
      </c>
      <c r="O758" s="363">
        <v>299</v>
      </c>
      <c r="P758" s="363"/>
      <c r="Q758" s="330" t="s">
        <v>31</v>
      </c>
      <c r="R758" s="360">
        <v>43894</v>
      </c>
      <c r="S758" s="8" t="s">
        <v>1512</v>
      </c>
      <c r="T758" s="6"/>
      <c r="U758" s="6"/>
      <c r="V758" s="6"/>
      <c r="W758" s="6"/>
      <c r="X758" s="6"/>
      <c r="Y758" s="6"/>
      <c r="Z758" s="6"/>
      <c r="AA758" s="6"/>
      <c r="AB758" s="6"/>
    </row>
    <row r="759" ht="18" customHeight="1" spans="2:28">
      <c r="B759" s="329" t="s">
        <v>1513</v>
      </c>
      <c r="C759" s="316">
        <v>771665335</v>
      </c>
      <c r="D759" s="316" t="s">
        <v>1514</v>
      </c>
      <c r="E759" s="316">
        <v>17135328534</v>
      </c>
      <c r="F759" s="316" t="s">
        <v>27</v>
      </c>
      <c r="G759" s="316">
        <v>1000</v>
      </c>
      <c r="H759" s="316">
        <v>17720254512</v>
      </c>
      <c r="I759" s="316" t="s">
        <v>253</v>
      </c>
      <c r="J759" s="364" t="s">
        <v>103</v>
      </c>
      <c r="K759" s="330" t="s">
        <v>254</v>
      </c>
      <c r="L759" s="329" t="s">
        <v>1513</v>
      </c>
      <c r="M759" s="360">
        <v>43908</v>
      </c>
      <c r="N759" s="363">
        <v>5063.31</v>
      </c>
      <c r="O759" s="363">
        <v>299</v>
      </c>
      <c r="P759" s="363"/>
      <c r="Q759" s="332" t="s">
        <v>31</v>
      </c>
      <c r="R759" s="333">
        <v>43902</v>
      </c>
      <c r="S759" s="8" t="s">
        <v>1515</v>
      </c>
      <c r="T759" s="6"/>
      <c r="U759" s="6"/>
      <c r="V759" s="6"/>
      <c r="W759" s="6"/>
      <c r="X759" s="6"/>
      <c r="Y759" s="6"/>
      <c r="Z759" s="6"/>
      <c r="AA759" s="6"/>
      <c r="AB759" s="6"/>
    </row>
    <row r="760" ht="18" customHeight="1" spans="2:28">
      <c r="B760" s="328" t="s">
        <v>1516</v>
      </c>
      <c r="C760" s="316">
        <v>243489043</v>
      </c>
      <c r="D760" s="316" t="s">
        <v>1517</v>
      </c>
      <c r="E760" s="316">
        <v>16741725448</v>
      </c>
      <c r="F760" s="316" t="s">
        <v>27</v>
      </c>
      <c r="G760" s="316">
        <v>1000</v>
      </c>
      <c r="H760" s="316">
        <v>18327671812</v>
      </c>
      <c r="I760" s="316" t="s">
        <v>247</v>
      </c>
      <c r="J760" s="359" t="s">
        <v>103</v>
      </c>
      <c r="K760" s="330" t="s">
        <v>298</v>
      </c>
      <c r="L760" s="328" t="s">
        <v>1516</v>
      </c>
      <c r="M760" s="360">
        <v>43908</v>
      </c>
      <c r="N760" s="363">
        <v>0</v>
      </c>
      <c r="O760" s="363">
        <v>199</v>
      </c>
      <c r="P760" s="363"/>
      <c r="Q760" s="330" t="s">
        <v>31</v>
      </c>
      <c r="R760" s="360">
        <v>43895</v>
      </c>
      <c r="S760" s="8" t="s">
        <v>1518</v>
      </c>
      <c r="T760" s="6"/>
      <c r="U760" s="6"/>
      <c r="V760" s="6"/>
      <c r="W760" s="6"/>
      <c r="X760" s="6"/>
      <c r="Y760" s="6"/>
      <c r="Z760" s="6"/>
      <c r="AA760" s="6"/>
      <c r="AB760" s="6"/>
    </row>
    <row r="761" ht="18" customHeight="1" spans="2:28">
      <c r="B761" s="329" t="s">
        <v>1519</v>
      </c>
      <c r="C761" s="316">
        <v>301535009</v>
      </c>
      <c r="D761" s="316" t="s">
        <v>1520</v>
      </c>
      <c r="E761" s="316">
        <v>16741725451</v>
      </c>
      <c r="F761" s="316" t="s">
        <v>27</v>
      </c>
      <c r="G761" s="316">
        <v>1000</v>
      </c>
      <c r="H761" s="316">
        <v>18327671812</v>
      </c>
      <c r="I761" s="316" t="s">
        <v>247</v>
      </c>
      <c r="J761" s="364" t="s">
        <v>103</v>
      </c>
      <c r="K761" s="330" t="s">
        <v>298</v>
      </c>
      <c r="L761" s="329" t="s">
        <v>1519</v>
      </c>
      <c r="M761" s="360">
        <v>43908</v>
      </c>
      <c r="N761" s="363">
        <v>9934.52</v>
      </c>
      <c r="O761" s="363">
        <v>299</v>
      </c>
      <c r="P761" s="363"/>
      <c r="Q761" s="332" t="s">
        <v>31</v>
      </c>
      <c r="R761" s="333">
        <v>43900</v>
      </c>
      <c r="S761" s="8" t="s">
        <v>1521</v>
      </c>
      <c r="T761" s="6"/>
      <c r="U761" s="6"/>
      <c r="V761" s="6"/>
      <c r="W761" s="6"/>
      <c r="X761" s="6"/>
      <c r="Y761" s="6"/>
      <c r="Z761" s="6"/>
      <c r="AA761" s="6"/>
      <c r="AB761" s="6"/>
    </row>
    <row r="762" ht="18" customHeight="1" spans="2:28">
      <c r="B762" s="328" t="s">
        <v>1522</v>
      </c>
      <c r="C762" s="316">
        <v>622509730</v>
      </c>
      <c r="D762" s="316" t="s">
        <v>1523</v>
      </c>
      <c r="E762" s="316">
        <v>16741725636</v>
      </c>
      <c r="F762" s="316" t="s">
        <v>27</v>
      </c>
      <c r="G762" s="316">
        <v>1000</v>
      </c>
      <c r="H762" s="316">
        <v>18771678907</v>
      </c>
      <c r="I762" s="316" t="s">
        <v>409</v>
      </c>
      <c r="J762" s="362" t="s">
        <v>29</v>
      </c>
      <c r="K762" s="330" t="s">
        <v>410</v>
      </c>
      <c r="L762" s="328" t="s">
        <v>1522</v>
      </c>
      <c r="M762" s="360">
        <v>43908</v>
      </c>
      <c r="N762" s="363">
        <v>17867.8</v>
      </c>
      <c r="O762" s="363">
        <v>499</v>
      </c>
      <c r="P762" s="363"/>
      <c r="Q762" s="361" t="s">
        <v>31</v>
      </c>
      <c r="R762" s="360">
        <v>43902</v>
      </c>
      <c r="S762" s="8" t="s">
        <v>1524</v>
      </c>
      <c r="T762" s="6"/>
      <c r="U762" s="6"/>
      <c r="V762" s="6"/>
      <c r="W762" s="6"/>
      <c r="X762" s="6"/>
      <c r="Y762" s="6"/>
      <c r="Z762" s="6"/>
      <c r="AA762" s="6"/>
      <c r="AB762" s="6"/>
    </row>
    <row r="763" s="1" customFormat="1" ht="18" customHeight="1" spans="2:28">
      <c r="B763" s="328" t="s">
        <v>1525</v>
      </c>
      <c r="C763" s="316">
        <v>156500485</v>
      </c>
      <c r="D763" s="316" t="s">
        <v>1526</v>
      </c>
      <c r="E763" s="316">
        <v>16741725473</v>
      </c>
      <c r="F763" s="316" t="s">
        <v>27</v>
      </c>
      <c r="G763" s="316">
        <v>1000</v>
      </c>
      <c r="H763" s="316">
        <v>13545472582</v>
      </c>
      <c r="I763" s="316" t="s">
        <v>370</v>
      </c>
      <c r="J763" s="359" t="s">
        <v>285</v>
      </c>
      <c r="K763" s="330" t="s">
        <v>371</v>
      </c>
      <c r="L763" s="328" t="s">
        <v>1525</v>
      </c>
      <c r="M763" s="360">
        <v>43909</v>
      </c>
      <c r="N763" s="363">
        <v>10451.36</v>
      </c>
      <c r="O763" s="368">
        <v>999</v>
      </c>
      <c r="P763" s="368"/>
      <c r="Q763" s="332" t="s">
        <v>31</v>
      </c>
      <c r="R763" s="333">
        <v>43902</v>
      </c>
      <c r="S763" s="87" t="s">
        <v>435</v>
      </c>
      <c r="T763" s="6"/>
      <c r="U763" s="6"/>
      <c r="V763" s="6"/>
      <c r="W763" s="6"/>
      <c r="X763" s="6"/>
      <c r="Y763" s="6"/>
      <c r="Z763" s="6"/>
      <c r="AA763" s="6"/>
      <c r="AB763" s="2"/>
    </row>
    <row r="764" ht="18" customHeight="1" spans="2:28">
      <c r="B764" s="329" t="s">
        <v>1527</v>
      </c>
      <c r="C764" s="330">
        <v>855885776</v>
      </c>
      <c r="D764" s="330" t="s">
        <v>1528</v>
      </c>
      <c r="E764" s="316">
        <v>17102786718</v>
      </c>
      <c r="F764" s="316" t="s">
        <v>27</v>
      </c>
      <c r="G764" s="316">
        <v>1000</v>
      </c>
      <c r="H764" s="316">
        <v>13545435217</v>
      </c>
      <c r="I764" s="316" t="s">
        <v>284</v>
      </c>
      <c r="J764" s="359" t="s">
        <v>285</v>
      </c>
      <c r="K764" s="330" t="s">
        <v>286</v>
      </c>
      <c r="L764" s="329" t="s">
        <v>1527</v>
      </c>
      <c r="M764" s="360">
        <v>43909</v>
      </c>
      <c r="N764" s="363">
        <v>5064.42</v>
      </c>
      <c r="O764" s="367">
        <v>999</v>
      </c>
      <c r="P764" s="367"/>
      <c r="Q764" s="332" t="s">
        <v>31</v>
      </c>
      <c r="R764" s="333">
        <v>43900</v>
      </c>
      <c r="S764" s="87" t="s">
        <v>522</v>
      </c>
      <c r="T764" s="1"/>
      <c r="U764" s="1"/>
      <c r="V764" s="6"/>
      <c r="W764" s="6"/>
      <c r="X764" s="6"/>
      <c r="Y764" s="6"/>
      <c r="Z764" s="6"/>
      <c r="AA764" s="6"/>
      <c r="AB764" s="2"/>
    </row>
    <row r="765" ht="18" customHeight="1" spans="2:28">
      <c r="B765" s="328" t="s">
        <v>1529</v>
      </c>
      <c r="C765" s="316">
        <v>896875239</v>
      </c>
      <c r="D765" s="316" t="s">
        <v>1530</v>
      </c>
      <c r="E765" s="316">
        <v>17038923644</v>
      </c>
      <c r="F765" s="316" t="s">
        <v>27</v>
      </c>
      <c r="G765" s="316">
        <v>1000</v>
      </c>
      <c r="H765" s="316">
        <v>13545471531</v>
      </c>
      <c r="I765" s="316" t="s">
        <v>293</v>
      </c>
      <c r="J765" s="369" t="s">
        <v>294</v>
      </c>
      <c r="K765" s="330" t="s">
        <v>295</v>
      </c>
      <c r="L765" s="328" t="s">
        <v>1529</v>
      </c>
      <c r="M765" s="360">
        <v>43909</v>
      </c>
      <c r="N765" s="363">
        <v>5062.86</v>
      </c>
      <c r="O765" s="368">
        <v>999</v>
      </c>
      <c r="P765" s="368"/>
      <c r="Q765" s="332" t="s">
        <v>31</v>
      </c>
      <c r="R765" s="333">
        <v>43902</v>
      </c>
      <c r="S765" s="8" t="s">
        <v>571</v>
      </c>
      <c r="T765" s="6"/>
      <c r="U765" s="6"/>
      <c r="V765" s="6"/>
      <c r="W765" s="6"/>
      <c r="X765" s="6"/>
      <c r="Y765" s="6"/>
      <c r="Z765" s="6"/>
      <c r="AA765" s="6"/>
      <c r="AB765" s="2"/>
    </row>
    <row r="766" ht="18" customHeight="1" spans="2:28">
      <c r="B766" s="329" t="s">
        <v>1531</v>
      </c>
      <c r="C766" s="316">
        <v>110885252</v>
      </c>
      <c r="D766" s="316" t="s">
        <v>1532</v>
      </c>
      <c r="E766" s="316">
        <v>17192711008</v>
      </c>
      <c r="F766" s="316" t="s">
        <v>27</v>
      </c>
      <c r="G766" s="316">
        <v>1000</v>
      </c>
      <c r="H766" s="316">
        <v>13545476959</v>
      </c>
      <c r="I766" s="316" t="s">
        <v>265</v>
      </c>
      <c r="J766" s="364" t="s">
        <v>103</v>
      </c>
      <c r="K766" s="330" t="s">
        <v>266</v>
      </c>
      <c r="L766" s="329" t="s">
        <v>1531</v>
      </c>
      <c r="M766" s="360">
        <v>43909</v>
      </c>
      <c r="N766" s="363">
        <v>5067.25</v>
      </c>
      <c r="O766" s="363">
        <v>299</v>
      </c>
      <c r="P766" s="363"/>
      <c r="Q766" s="332" t="s">
        <v>31</v>
      </c>
      <c r="R766" s="333">
        <v>43910</v>
      </c>
      <c r="S766" s="127" t="s">
        <v>290</v>
      </c>
      <c r="T766" s="6"/>
      <c r="U766" s="6"/>
      <c r="V766" s="6"/>
      <c r="W766" s="6"/>
      <c r="X766" s="6"/>
      <c r="Y766" s="6"/>
      <c r="Z766" s="6"/>
      <c r="AA766" s="6"/>
      <c r="AB766" s="2"/>
    </row>
    <row r="767" ht="18" customHeight="1" spans="2:28">
      <c r="B767" s="329" t="s">
        <v>1534</v>
      </c>
      <c r="C767" s="316">
        <v>816014088</v>
      </c>
      <c r="D767" s="316" t="s">
        <v>1535</v>
      </c>
      <c r="E767" s="316">
        <v>17187465335</v>
      </c>
      <c r="F767" s="316" t="s">
        <v>27</v>
      </c>
      <c r="G767" s="316">
        <v>1000</v>
      </c>
      <c r="H767" s="316">
        <v>18771691121</v>
      </c>
      <c r="I767" s="316" t="s">
        <v>258</v>
      </c>
      <c r="J767" s="364" t="s">
        <v>103</v>
      </c>
      <c r="K767" s="330" t="s">
        <v>259</v>
      </c>
      <c r="L767" s="329" t="s">
        <v>1534</v>
      </c>
      <c r="M767" s="360">
        <v>43909</v>
      </c>
      <c r="N767" s="363">
        <v>5069.52</v>
      </c>
      <c r="O767" s="361">
        <v>499</v>
      </c>
      <c r="P767" s="361"/>
      <c r="Q767" s="332" t="s">
        <v>31</v>
      </c>
      <c r="R767" s="333">
        <v>43900</v>
      </c>
      <c r="S767" s="127" t="s">
        <v>290</v>
      </c>
      <c r="T767" s="6"/>
      <c r="U767" s="6"/>
      <c r="V767" s="6"/>
      <c r="W767" s="6"/>
      <c r="X767" s="6"/>
      <c r="Y767" s="6"/>
      <c r="Z767" s="6"/>
      <c r="AA767" s="6"/>
      <c r="AB767" s="2"/>
    </row>
    <row r="768" ht="18" customHeight="1" spans="2:28">
      <c r="B768" s="328" t="s">
        <v>1536</v>
      </c>
      <c r="C768" s="316">
        <v>813018183</v>
      </c>
      <c r="D768" s="316" t="s">
        <v>1537</v>
      </c>
      <c r="E768" s="316">
        <v>16741725498</v>
      </c>
      <c r="F768" s="316" t="s">
        <v>27</v>
      </c>
      <c r="G768" s="316">
        <v>1000</v>
      </c>
      <c r="H768" s="316">
        <v>13545472582</v>
      </c>
      <c r="I768" s="316" t="s">
        <v>370</v>
      </c>
      <c r="J768" s="359" t="s">
        <v>285</v>
      </c>
      <c r="K768" s="330" t="s">
        <v>371</v>
      </c>
      <c r="L768" s="328" t="s">
        <v>1536</v>
      </c>
      <c r="M768" s="360">
        <v>43910</v>
      </c>
      <c r="N768" s="363">
        <v>0</v>
      </c>
      <c r="O768" s="370">
        <v>999</v>
      </c>
      <c r="P768" s="370"/>
      <c r="Q768" s="332" t="s">
        <v>31</v>
      </c>
      <c r="R768" s="333">
        <v>43902</v>
      </c>
      <c r="S768" s="8" t="s">
        <v>1538</v>
      </c>
      <c r="T768" s="6"/>
      <c r="U768" s="6"/>
      <c r="V768" s="6"/>
      <c r="W768" s="6"/>
      <c r="X768" s="6"/>
      <c r="Y768" s="6"/>
      <c r="Z768" s="6"/>
      <c r="AA768" s="6"/>
      <c r="AB768" s="2"/>
    </row>
    <row r="769" ht="18" customHeight="1" spans="2:28">
      <c r="B769" s="329" t="s">
        <v>1539</v>
      </c>
      <c r="C769" s="316">
        <v>701185421</v>
      </c>
      <c r="D769" s="316" t="s">
        <v>1540</v>
      </c>
      <c r="E769" s="316">
        <v>16572201269</v>
      </c>
      <c r="F769" s="316" t="s">
        <v>27</v>
      </c>
      <c r="G769" s="316">
        <v>1000</v>
      </c>
      <c r="H769" s="316">
        <v>17720254512</v>
      </c>
      <c r="I769" s="316" t="s">
        <v>253</v>
      </c>
      <c r="J769" s="369" t="s">
        <v>294</v>
      </c>
      <c r="K769" s="330" t="s">
        <v>254</v>
      </c>
      <c r="L769" s="329" t="s">
        <v>1539</v>
      </c>
      <c r="M769" s="360">
        <v>43910</v>
      </c>
      <c r="N769" s="363">
        <v>0</v>
      </c>
      <c r="O769" s="367">
        <v>1999</v>
      </c>
      <c r="P769" s="367"/>
      <c r="Q769" s="332" t="s">
        <v>31</v>
      </c>
      <c r="R769" s="333">
        <v>43902</v>
      </c>
      <c r="S769" s="8" t="s">
        <v>1541</v>
      </c>
      <c r="T769" s="6"/>
      <c r="U769" s="6"/>
      <c r="V769" s="6"/>
      <c r="W769" s="6"/>
      <c r="X769" s="6"/>
      <c r="Y769" s="6"/>
      <c r="Z769" s="6"/>
      <c r="AA769" s="6"/>
      <c r="AB769" s="2"/>
    </row>
    <row r="770" ht="18" customHeight="1" spans="2:28">
      <c r="B770" s="329" t="s">
        <v>1542</v>
      </c>
      <c r="C770" s="316">
        <v>728890466</v>
      </c>
      <c r="D770" s="316" t="s">
        <v>1543</v>
      </c>
      <c r="E770" s="316">
        <v>17187467699</v>
      </c>
      <c r="F770" s="316" t="s">
        <v>27</v>
      </c>
      <c r="G770" s="316">
        <v>1000</v>
      </c>
      <c r="H770" s="316">
        <v>18771691121</v>
      </c>
      <c r="I770" s="316" t="s">
        <v>258</v>
      </c>
      <c r="J770" s="364" t="s">
        <v>103</v>
      </c>
      <c r="K770" s="330" t="s">
        <v>259</v>
      </c>
      <c r="L770" s="329" t="s">
        <v>1542</v>
      </c>
      <c r="M770" s="360">
        <v>43910</v>
      </c>
      <c r="N770" s="363">
        <v>4965.97</v>
      </c>
      <c r="O770" s="361">
        <v>299</v>
      </c>
      <c r="P770" s="361"/>
      <c r="Q770" s="332" t="s">
        <v>31</v>
      </c>
      <c r="R770" s="333">
        <v>43900</v>
      </c>
      <c r="S770" s="127" t="s">
        <v>1544</v>
      </c>
      <c r="T770" s="6"/>
      <c r="U770" s="6"/>
      <c r="V770" s="6"/>
      <c r="W770" s="6"/>
      <c r="X770" s="6"/>
      <c r="Y770" s="6"/>
      <c r="Z770" s="6"/>
      <c r="AA770" s="6"/>
      <c r="AB770" s="2"/>
    </row>
    <row r="771" ht="18" customHeight="1" spans="2:28">
      <c r="B771" s="329" t="s">
        <v>1545</v>
      </c>
      <c r="C771" s="316">
        <v>954209920</v>
      </c>
      <c r="D771" s="316" t="s">
        <v>1546</v>
      </c>
      <c r="E771" s="316">
        <v>17192712274</v>
      </c>
      <c r="F771" s="316" t="s">
        <v>27</v>
      </c>
      <c r="G771" s="316">
        <v>1000</v>
      </c>
      <c r="H771" s="316">
        <v>17720254512</v>
      </c>
      <c r="I771" s="316" t="s">
        <v>253</v>
      </c>
      <c r="J771" s="369" t="s">
        <v>294</v>
      </c>
      <c r="K771" s="330" t="s">
        <v>254</v>
      </c>
      <c r="L771" s="329" t="s">
        <v>1545</v>
      </c>
      <c r="M771" s="360">
        <v>43910</v>
      </c>
      <c r="N771" s="363">
        <v>5261.79</v>
      </c>
      <c r="O771" s="363">
        <v>499</v>
      </c>
      <c r="P771" s="363"/>
      <c r="Q771" s="332" t="s">
        <v>31</v>
      </c>
      <c r="R771" s="360">
        <v>43910</v>
      </c>
      <c r="S771" s="87" t="s">
        <v>1547</v>
      </c>
      <c r="T771" s="6"/>
      <c r="U771" s="6"/>
      <c r="V771" s="44"/>
      <c r="W771" s="44"/>
      <c r="X771" s="87"/>
      <c r="Y771" s="2"/>
      <c r="Z771" s="2"/>
      <c r="AA771" s="311"/>
      <c r="AB771" s="2"/>
    </row>
    <row r="772" ht="18" customHeight="1" spans="2:28">
      <c r="B772" s="329" t="s">
        <v>1548</v>
      </c>
      <c r="C772" s="316">
        <v>366586487</v>
      </c>
      <c r="D772" s="316" t="s">
        <v>1549</v>
      </c>
      <c r="E772" s="316">
        <v>17192712146</v>
      </c>
      <c r="F772" s="316" t="s">
        <v>27</v>
      </c>
      <c r="G772" s="316">
        <v>1000</v>
      </c>
      <c r="H772" s="316">
        <v>17720254512</v>
      </c>
      <c r="I772" s="316" t="s">
        <v>253</v>
      </c>
      <c r="J772" s="369" t="s">
        <v>294</v>
      </c>
      <c r="K772" s="330" t="s">
        <v>254</v>
      </c>
      <c r="L772" s="329" t="s">
        <v>1548</v>
      </c>
      <c r="M772" s="360">
        <v>43910</v>
      </c>
      <c r="N772" s="363">
        <v>5262.25</v>
      </c>
      <c r="O772" s="363">
        <v>299</v>
      </c>
      <c r="P772" s="363"/>
      <c r="Q772" s="332" t="s">
        <v>31</v>
      </c>
      <c r="R772" s="360">
        <v>43910</v>
      </c>
      <c r="S772" s="87" t="s">
        <v>1841</v>
      </c>
      <c r="T772" s="6"/>
      <c r="U772" s="6"/>
      <c r="V772" s="44"/>
      <c r="W772" s="44"/>
      <c r="X772" s="87"/>
      <c r="Y772" s="2"/>
      <c r="Z772" s="2"/>
      <c r="AA772" s="311"/>
      <c r="AB772" s="87"/>
    </row>
    <row r="773" ht="18" customHeight="1" spans="2:28">
      <c r="B773" s="315" t="s">
        <v>1551</v>
      </c>
      <c r="C773" s="316">
        <v>137250416</v>
      </c>
      <c r="D773" s="316" t="s">
        <v>1552</v>
      </c>
      <c r="E773" s="316">
        <v>17136314979</v>
      </c>
      <c r="F773" s="316" t="s">
        <v>27</v>
      </c>
      <c r="G773" s="317">
        <v>1000</v>
      </c>
      <c r="H773" s="317">
        <v>18771691121</v>
      </c>
      <c r="I773" s="316" t="s">
        <v>258</v>
      </c>
      <c r="J773" s="336" t="s">
        <v>103</v>
      </c>
      <c r="K773" s="332" t="s">
        <v>259</v>
      </c>
      <c r="L773" s="315" t="s">
        <v>1551</v>
      </c>
      <c r="M773" s="360">
        <v>43912</v>
      </c>
      <c r="N773" s="381">
        <v>0</v>
      </c>
      <c r="O773" s="382">
        <v>1198</v>
      </c>
      <c r="P773" s="334"/>
      <c r="Q773" s="332" t="s">
        <v>31</v>
      </c>
      <c r="R773" s="333">
        <v>43900</v>
      </c>
      <c r="S773" s="8" t="s">
        <v>1553</v>
      </c>
      <c r="T773" s="6"/>
      <c r="U773" s="6"/>
      <c r="V773" s="2"/>
      <c r="W773" s="44"/>
      <c r="X773" s="283"/>
      <c r="Y773" s="44"/>
      <c r="Z773" s="44"/>
      <c r="AA773" s="84"/>
      <c r="AB773" s="87"/>
    </row>
    <row r="774" ht="18" customHeight="1" spans="2:27">
      <c r="B774" s="329" t="s">
        <v>1554</v>
      </c>
      <c r="C774" s="330" t="s">
        <v>1555</v>
      </c>
      <c r="D774" s="330" t="s">
        <v>1556</v>
      </c>
      <c r="E774" s="316">
        <v>16741725250</v>
      </c>
      <c r="F774" s="316" t="s">
        <v>27</v>
      </c>
      <c r="G774" s="316">
        <v>1000</v>
      </c>
      <c r="H774" s="316">
        <v>13545445297</v>
      </c>
      <c r="I774" s="316" t="s">
        <v>313</v>
      </c>
      <c r="J774" s="359" t="s">
        <v>285</v>
      </c>
      <c r="K774" s="330" t="s">
        <v>314</v>
      </c>
      <c r="L774" s="329" t="s">
        <v>1554</v>
      </c>
      <c r="M774" s="360">
        <v>43912</v>
      </c>
      <c r="N774" s="363">
        <v>5958.24</v>
      </c>
      <c r="O774" s="367">
        <v>199</v>
      </c>
      <c r="P774" s="367"/>
      <c r="Q774" s="332" t="s">
        <v>31</v>
      </c>
      <c r="R774" s="333">
        <v>43902</v>
      </c>
      <c r="S774" s="87" t="s">
        <v>1557</v>
      </c>
      <c r="T774" s="6"/>
      <c r="U774" s="6"/>
      <c r="V774" s="2"/>
      <c r="W774" s="44"/>
      <c r="X774" s="283"/>
      <c r="Y774" s="44"/>
      <c r="Z774" s="44"/>
      <c r="AA774" s="84"/>
    </row>
    <row r="775" s="2" customFormat="1" ht="18" customHeight="1" spans="1:28">
      <c r="A775" s="1"/>
      <c r="B775" s="329" t="s">
        <v>1558</v>
      </c>
      <c r="C775" s="316">
        <v>434198741</v>
      </c>
      <c r="D775" s="316" t="s">
        <v>1559</v>
      </c>
      <c r="E775" s="316">
        <v>17136314965</v>
      </c>
      <c r="F775" s="316" t="s">
        <v>27</v>
      </c>
      <c r="G775" s="316">
        <v>1000</v>
      </c>
      <c r="H775" s="316">
        <v>18771691121</v>
      </c>
      <c r="I775" s="316" t="s">
        <v>258</v>
      </c>
      <c r="J775" s="364" t="s">
        <v>103</v>
      </c>
      <c r="K775" s="330" t="s">
        <v>259</v>
      </c>
      <c r="L775" s="329" t="s">
        <v>1558</v>
      </c>
      <c r="M775" s="360">
        <v>43914</v>
      </c>
      <c r="N775" s="363">
        <v>4864.94</v>
      </c>
      <c r="O775" s="361">
        <v>499</v>
      </c>
      <c r="P775" s="361"/>
      <c r="Q775" s="332" t="s">
        <v>31</v>
      </c>
      <c r="R775" s="333">
        <v>43900</v>
      </c>
      <c r="S775" s="8" t="s">
        <v>260</v>
      </c>
      <c r="T775" s="6"/>
      <c r="U775" s="6"/>
      <c r="V775" s="4"/>
      <c r="W775" s="4"/>
      <c r="X775" s="9"/>
      <c r="Y775" s="4"/>
      <c r="Z775" s="4"/>
      <c r="AA775" s="10"/>
      <c r="AB775" s="87"/>
    </row>
    <row r="776" s="2" customFormat="1" ht="18" customHeight="1" spans="1:28">
      <c r="A776" s="1"/>
      <c r="B776" s="329" t="s">
        <v>729</v>
      </c>
      <c r="C776" s="316">
        <v>320186493</v>
      </c>
      <c r="D776" s="316" t="s">
        <v>730</v>
      </c>
      <c r="E776" s="316">
        <v>17192714517</v>
      </c>
      <c r="F776" s="316" t="s">
        <v>27</v>
      </c>
      <c r="G776" s="316">
        <v>1000</v>
      </c>
      <c r="H776" s="316">
        <v>18872118075</v>
      </c>
      <c r="I776" s="316" t="s">
        <v>389</v>
      </c>
      <c r="J776" s="364" t="s">
        <v>170</v>
      </c>
      <c r="K776" s="330" t="s">
        <v>390</v>
      </c>
      <c r="L776" s="329" t="s">
        <v>729</v>
      </c>
      <c r="M776" s="360">
        <v>43925</v>
      </c>
      <c r="N776" s="363">
        <v>0</v>
      </c>
      <c r="O776" s="361">
        <v>1499</v>
      </c>
      <c r="P776" s="361"/>
      <c r="Q776" s="332" t="s">
        <v>31</v>
      </c>
      <c r="R776" s="333">
        <v>43920</v>
      </c>
      <c r="S776" s="129" t="s">
        <v>1842</v>
      </c>
      <c r="T776" s="6"/>
      <c r="U776" s="6"/>
      <c r="V776" s="284"/>
      <c r="W776" s="44"/>
      <c r="X776" s="283"/>
      <c r="Y776" s="44"/>
      <c r="Z776" s="44"/>
      <c r="AA776" s="84"/>
      <c r="AB776" s="11"/>
    </row>
    <row r="777" s="2" customFormat="1" ht="18" customHeight="1" spans="1:28">
      <c r="A777" s="1"/>
      <c r="B777" s="329" t="s">
        <v>890</v>
      </c>
      <c r="C777" s="316">
        <v>159471637</v>
      </c>
      <c r="D777" s="316" t="s">
        <v>891</v>
      </c>
      <c r="E777" s="316">
        <v>17192715420</v>
      </c>
      <c r="F777" s="316" t="s">
        <v>27</v>
      </c>
      <c r="G777" s="316">
        <v>1000</v>
      </c>
      <c r="H777" s="316">
        <v>18672882330</v>
      </c>
      <c r="I777" s="316" t="s">
        <v>361</v>
      </c>
      <c r="J777" s="364" t="s">
        <v>109</v>
      </c>
      <c r="K777" s="330" t="s">
        <v>362</v>
      </c>
      <c r="L777" s="329" t="s">
        <v>890</v>
      </c>
      <c r="M777" s="360">
        <v>43925</v>
      </c>
      <c r="N777" s="363">
        <v>5061.81</v>
      </c>
      <c r="O777" s="361">
        <v>1999</v>
      </c>
      <c r="P777" s="361"/>
      <c r="Q777" s="332" t="s">
        <v>31</v>
      </c>
      <c r="R777" s="333">
        <v>43913</v>
      </c>
      <c r="S777" s="8" t="s">
        <v>883</v>
      </c>
      <c r="T777" s="6"/>
      <c r="U777" s="6"/>
      <c r="V777" s="4"/>
      <c r="W777" s="4"/>
      <c r="X777" s="9"/>
      <c r="Y777" s="4"/>
      <c r="Z777" s="4"/>
      <c r="AA777" s="10"/>
      <c r="AB777" s="87"/>
    </row>
    <row r="778" s="2" customFormat="1" ht="18" customHeight="1" spans="1:28">
      <c r="A778" s="1"/>
      <c r="B778" s="329" t="s">
        <v>494</v>
      </c>
      <c r="C778" s="316">
        <v>649534430</v>
      </c>
      <c r="D778" s="316" t="s">
        <v>495</v>
      </c>
      <c r="E778" s="316">
        <v>16572875404</v>
      </c>
      <c r="F778" s="316" t="s">
        <v>27</v>
      </c>
      <c r="G778" s="316">
        <v>1000</v>
      </c>
      <c r="H778" s="316">
        <v>17520439418</v>
      </c>
      <c r="I778" s="316" t="s">
        <v>377</v>
      </c>
      <c r="J778" s="364" t="s">
        <v>285</v>
      </c>
      <c r="K778" s="330" t="s">
        <v>378</v>
      </c>
      <c r="L778" s="329" t="s">
        <v>494</v>
      </c>
      <c r="M778" s="360">
        <v>43925</v>
      </c>
      <c r="N778" s="363">
        <v>5064.21</v>
      </c>
      <c r="O778" s="361">
        <v>2999</v>
      </c>
      <c r="P778" s="361"/>
      <c r="Q778" s="332" t="s">
        <v>31</v>
      </c>
      <c r="R778" s="333">
        <v>43902</v>
      </c>
      <c r="S778" s="8" t="s">
        <v>435</v>
      </c>
      <c r="T778" s="6"/>
      <c r="U778" s="6"/>
      <c r="V778" s="284"/>
      <c r="W778" s="44"/>
      <c r="X778" s="283"/>
      <c r="Y778" s="44"/>
      <c r="Z778" s="44"/>
      <c r="AA778" s="84"/>
      <c r="AB778" s="87"/>
    </row>
    <row r="779" s="2" customFormat="1" ht="18" customHeight="1" spans="1:28">
      <c r="A779" s="1"/>
      <c r="B779" s="329" t="s">
        <v>387</v>
      </c>
      <c r="C779" s="316">
        <v>794541017</v>
      </c>
      <c r="D779" s="316" t="s">
        <v>388</v>
      </c>
      <c r="E779" s="316">
        <v>17192714363</v>
      </c>
      <c r="F779" s="316" t="s">
        <v>27</v>
      </c>
      <c r="G779" s="316">
        <v>1000</v>
      </c>
      <c r="H779" s="316">
        <v>18872118075</v>
      </c>
      <c r="I779" s="316" t="s">
        <v>389</v>
      </c>
      <c r="J779" s="364" t="s">
        <v>170</v>
      </c>
      <c r="K779" s="330" t="s">
        <v>390</v>
      </c>
      <c r="L779" s="329" t="s">
        <v>387</v>
      </c>
      <c r="M779" s="360">
        <v>43925</v>
      </c>
      <c r="N779" s="363">
        <v>10028.11</v>
      </c>
      <c r="O779" s="361">
        <v>1499</v>
      </c>
      <c r="P779" s="361"/>
      <c r="Q779" s="332" t="s">
        <v>31</v>
      </c>
      <c r="R779" s="333">
        <v>43921</v>
      </c>
      <c r="S779" s="8" t="s">
        <v>354</v>
      </c>
      <c r="T779" s="6"/>
      <c r="U779" s="6"/>
      <c r="V779" s="284"/>
      <c r="W779" s="44"/>
      <c r="X779" s="283"/>
      <c r="Y779" s="44"/>
      <c r="Z779" s="44"/>
      <c r="AA779" s="84"/>
      <c r="AB779" s="11"/>
    </row>
    <row r="780" s="2" customFormat="1" ht="18" customHeight="1" spans="1:28">
      <c r="A780" s="1"/>
      <c r="B780" s="329" t="s">
        <v>1409</v>
      </c>
      <c r="C780" s="316">
        <v>284627321</v>
      </c>
      <c r="D780" s="316" t="s">
        <v>1410</v>
      </c>
      <c r="E780" s="316">
        <v>17136866609</v>
      </c>
      <c r="F780" s="316" t="s">
        <v>107</v>
      </c>
      <c r="G780" s="316">
        <v>1000</v>
      </c>
      <c r="H780" s="316">
        <v>13422075559</v>
      </c>
      <c r="I780" s="316" t="s">
        <v>567</v>
      </c>
      <c r="J780" s="364" t="s">
        <v>29</v>
      </c>
      <c r="K780" s="330" t="s">
        <v>568</v>
      </c>
      <c r="L780" s="329" t="s">
        <v>1409</v>
      </c>
      <c r="M780" s="360">
        <v>43925</v>
      </c>
      <c r="N780" s="363">
        <v>0.72</v>
      </c>
      <c r="O780" s="361">
        <v>2999</v>
      </c>
      <c r="P780" s="361"/>
      <c r="Q780" s="332" t="s">
        <v>31</v>
      </c>
      <c r="R780" s="333">
        <v>43913</v>
      </c>
      <c r="S780" s="8"/>
      <c r="T780" s="6"/>
      <c r="U780" s="6"/>
      <c r="V780" s="4"/>
      <c r="W780" s="4"/>
      <c r="X780" s="9"/>
      <c r="Y780" s="4"/>
      <c r="Z780" s="4"/>
      <c r="AA780" s="10"/>
      <c r="AB780" s="11"/>
    </row>
    <row r="781" s="2" customFormat="1" ht="18" customHeight="1" spans="1:28">
      <c r="A781" s="1"/>
      <c r="B781" s="329" t="s">
        <v>1404</v>
      </c>
      <c r="C781" s="316">
        <v>380651357</v>
      </c>
      <c r="D781" s="316" t="s">
        <v>1405</v>
      </c>
      <c r="E781" s="316">
        <v>17136866796</v>
      </c>
      <c r="F781" s="316" t="s">
        <v>107</v>
      </c>
      <c r="G781" s="316">
        <v>1000</v>
      </c>
      <c r="H781" s="316">
        <v>13632223538</v>
      </c>
      <c r="I781" s="316" t="s">
        <v>567</v>
      </c>
      <c r="J781" s="364" t="s">
        <v>367</v>
      </c>
      <c r="K781" s="330" t="s">
        <v>568</v>
      </c>
      <c r="L781" s="329" t="s">
        <v>1404</v>
      </c>
      <c r="M781" s="360">
        <v>43925</v>
      </c>
      <c r="N781" s="363">
        <v>9826.34</v>
      </c>
      <c r="O781" s="361">
        <v>2999</v>
      </c>
      <c r="P781" s="361"/>
      <c r="Q781" s="332" t="s">
        <v>31</v>
      </c>
      <c r="R781" s="333">
        <v>43913</v>
      </c>
      <c r="S781" s="8" t="s">
        <v>1406</v>
      </c>
      <c r="T781" s="6"/>
      <c r="U781" s="6"/>
      <c r="V781" s="4"/>
      <c r="W781" s="4"/>
      <c r="X781" s="9"/>
      <c r="Y781" s="4"/>
      <c r="Z781" s="4"/>
      <c r="AA781" s="10"/>
      <c r="AB781" s="11"/>
    </row>
    <row r="782" s="2" customFormat="1" ht="18" customHeight="1" spans="1:28">
      <c r="A782" s="1"/>
      <c r="B782" s="329" t="s">
        <v>375</v>
      </c>
      <c r="C782" s="316">
        <v>860213570</v>
      </c>
      <c r="D782" s="316" t="s">
        <v>376</v>
      </c>
      <c r="E782" s="316">
        <v>16572875401</v>
      </c>
      <c r="F782" s="316" t="s">
        <v>27</v>
      </c>
      <c r="G782" s="316">
        <v>1000</v>
      </c>
      <c r="H782" s="316">
        <v>17520439418</v>
      </c>
      <c r="I782" s="316" t="s">
        <v>377</v>
      </c>
      <c r="J782" s="364" t="s">
        <v>285</v>
      </c>
      <c r="K782" s="330" t="s">
        <v>378</v>
      </c>
      <c r="L782" s="329" t="s">
        <v>375</v>
      </c>
      <c r="M782" s="360">
        <v>43919</v>
      </c>
      <c r="N782" s="363">
        <v>4961.94</v>
      </c>
      <c r="O782" s="361">
        <v>299</v>
      </c>
      <c r="P782" s="361"/>
      <c r="Q782" s="332" t="s">
        <v>31</v>
      </c>
      <c r="R782" s="333">
        <v>43902</v>
      </c>
      <c r="S782" s="8" t="s">
        <v>1904</v>
      </c>
      <c r="T782" s="6"/>
      <c r="U782" s="6"/>
      <c r="V782" s="4"/>
      <c r="W782" s="4"/>
      <c r="X782" s="9"/>
      <c r="Y782" s="4"/>
      <c r="Z782" s="4"/>
      <c r="AA782" s="10"/>
      <c r="AB782" s="11"/>
    </row>
    <row r="783" s="2" customFormat="1" ht="18" customHeight="1" spans="1:20">
      <c r="A783" s="1"/>
      <c r="B783" s="329"/>
      <c r="C783" s="316"/>
      <c r="D783" s="316"/>
      <c r="E783" s="316"/>
      <c r="F783" s="316"/>
      <c r="G783" s="316"/>
      <c r="H783" s="316"/>
      <c r="I783" s="316"/>
      <c r="J783" s="364"/>
      <c r="K783" s="330"/>
      <c r="L783" s="329"/>
      <c r="M783" s="360"/>
      <c r="N783" s="363"/>
      <c r="O783" s="361"/>
      <c r="P783" s="361"/>
      <c r="Q783" s="332"/>
      <c r="R783" s="333"/>
      <c r="S783" s="8"/>
      <c r="T783" s="6"/>
    </row>
    <row r="784" s="2" customFormat="1" ht="18" customHeight="1" spans="2:28">
      <c r="B784" s="272"/>
      <c r="J784" s="282"/>
      <c r="K784" s="22"/>
      <c r="L784" s="87"/>
      <c r="M784" s="44"/>
      <c r="N784" s="44"/>
      <c r="O784" s="44"/>
      <c r="P784" s="87"/>
      <c r="U784" s="44"/>
      <c r="V784" s="4"/>
      <c r="W784" s="4"/>
      <c r="X784" s="9"/>
      <c r="Y784" s="4"/>
      <c r="Z784" s="4"/>
      <c r="AA784" s="10"/>
      <c r="AB784" s="3"/>
    </row>
    <row r="785" s="2" customFormat="1" ht="18" customHeight="1" spans="2:28">
      <c r="B785" s="272"/>
      <c r="G785" s="376">
        <f>SUM(G666:G784)</f>
        <v>116000</v>
      </c>
      <c r="J785" s="282"/>
      <c r="K785" s="22"/>
      <c r="L785" s="87"/>
      <c r="M785" s="44"/>
      <c r="N785" s="284">
        <f>SUM(N666:N784)</f>
        <v>373773.26</v>
      </c>
      <c r="O785" s="44">
        <f>SUM(O666:O784)</f>
        <v>164780</v>
      </c>
      <c r="P785" s="44">
        <f>SUM(P666:P784)</f>
        <v>118426</v>
      </c>
      <c r="U785" s="44"/>
      <c r="V785" s="3"/>
      <c r="W785" s="3"/>
      <c r="X785" s="3"/>
      <c r="Y785" s="3"/>
      <c r="Z785" s="3"/>
      <c r="AA785" s="384"/>
      <c r="AB785" s="3"/>
    </row>
    <row r="786" s="2" customFormat="1" ht="18" customHeight="1" spans="2:28">
      <c r="B786" s="272"/>
      <c r="J786" s="282"/>
      <c r="K786" s="22"/>
      <c r="L786" s="87"/>
      <c r="M786" s="44"/>
      <c r="N786" s="44"/>
      <c r="O786" s="44"/>
      <c r="P786" s="44"/>
      <c r="Q786" s="44"/>
      <c r="R786" s="44"/>
      <c r="S786" s="44"/>
      <c r="T786" s="44"/>
      <c r="U786" s="44"/>
      <c r="V786" s="3"/>
      <c r="W786" s="3"/>
      <c r="X786" s="3"/>
      <c r="Y786" s="3"/>
      <c r="Z786" s="3"/>
      <c r="AA786" s="384"/>
      <c r="AB786" s="3"/>
    </row>
    <row r="787" s="2" customFormat="1" ht="18" customHeight="1" spans="2:28">
      <c r="B787" s="272"/>
      <c r="J787" s="282"/>
      <c r="K787" s="22"/>
      <c r="L787" s="87"/>
      <c r="M787" s="44"/>
      <c r="N787" s="44"/>
      <c r="O787" s="44"/>
      <c r="P787" s="44"/>
      <c r="Q787" s="44"/>
      <c r="R787" s="44"/>
      <c r="S787" s="44"/>
      <c r="T787" s="44"/>
      <c r="U787" s="44"/>
      <c r="V787" s="3"/>
      <c r="W787" s="3"/>
      <c r="X787" s="3"/>
      <c r="Y787" s="3"/>
      <c r="Z787" s="3"/>
      <c r="AA787" s="384"/>
      <c r="AB787" s="6"/>
    </row>
    <row r="788" s="2" customFormat="1" ht="18" customHeight="1" spans="2:28">
      <c r="B788" s="272"/>
      <c r="J788" s="282"/>
      <c r="K788" s="22"/>
      <c r="L788" s="87"/>
      <c r="M788" s="44"/>
      <c r="N788" s="44"/>
      <c r="O788" s="44"/>
      <c r="P788" s="44"/>
      <c r="Q788" s="44"/>
      <c r="R788" s="44"/>
      <c r="S788" s="44"/>
      <c r="T788" s="44"/>
      <c r="U788" s="4"/>
      <c r="V788" s="6"/>
      <c r="W788" s="6"/>
      <c r="X788" s="6"/>
      <c r="Y788" s="6"/>
      <c r="Z788" s="6"/>
      <c r="AA788" s="124"/>
      <c r="AB788" s="6"/>
    </row>
    <row r="789" ht="14.6" spans="1:28">
      <c r="A789" s="2"/>
      <c r="B789" s="272"/>
      <c r="C789" s="2"/>
      <c r="D789" s="2"/>
      <c r="E789" s="2"/>
      <c r="F789" s="2"/>
      <c r="G789" s="2"/>
      <c r="H789" s="2"/>
      <c r="I789" s="2"/>
      <c r="J789" s="282"/>
      <c r="K789" s="22"/>
      <c r="L789" s="87"/>
      <c r="M789" s="44"/>
      <c r="N789" s="44"/>
      <c r="O789" s="44"/>
      <c r="P789" s="44"/>
      <c r="Q789" s="44"/>
      <c r="R789" s="44"/>
      <c r="S789" s="44"/>
      <c r="T789" s="44"/>
      <c r="U789" s="44"/>
      <c r="V789" s="6"/>
      <c r="W789" s="6"/>
      <c r="X789" s="6"/>
      <c r="Y789" s="6"/>
      <c r="Z789" s="6"/>
      <c r="AA789" s="124"/>
      <c r="AB789" s="6"/>
    </row>
    <row r="790" s="2" customFormat="1" ht="18" customHeight="1" spans="1:28">
      <c r="A790" s="1"/>
      <c r="B790" s="5"/>
      <c r="C790" s="6"/>
      <c r="D790" s="6"/>
      <c r="E790" s="6"/>
      <c r="F790" s="6"/>
      <c r="G790" s="6"/>
      <c r="H790" s="6"/>
      <c r="I790" s="6"/>
      <c r="J790" s="6"/>
      <c r="K790" s="7"/>
      <c r="L790" s="8"/>
      <c r="M790" s="8"/>
      <c r="N790" s="8"/>
      <c r="O790" s="4"/>
      <c r="P790" s="4"/>
      <c r="Q790" s="4"/>
      <c r="R790" s="4"/>
      <c r="S790" s="4"/>
      <c r="T790" s="4"/>
      <c r="U790" s="4"/>
      <c r="V790" s="6"/>
      <c r="W790" s="6"/>
      <c r="X790" s="6"/>
      <c r="Y790" s="6"/>
      <c r="Z790" s="6"/>
      <c r="AA790" s="124"/>
      <c r="AB790" s="6"/>
    </row>
    <row r="791" ht="14.6" spans="1:28">
      <c r="A791" s="2"/>
      <c r="B791" s="272"/>
      <c r="C791" s="2"/>
      <c r="D791" s="2"/>
      <c r="E791" s="2"/>
      <c r="F791" s="2"/>
      <c r="G791" s="2"/>
      <c r="H791" s="2"/>
      <c r="I791" s="2"/>
      <c r="J791" s="282"/>
      <c r="K791" s="22"/>
      <c r="L791" s="87"/>
      <c r="M791" s="44"/>
      <c r="N791" s="44"/>
      <c r="O791" s="44"/>
      <c r="P791" s="44"/>
      <c r="Q791" s="44"/>
      <c r="R791" s="44"/>
      <c r="S791" s="44"/>
      <c r="T791" s="44"/>
      <c r="U791" s="44"/>
      <c r="V791" s="6"/>
      <c r="W791" s="6"/>
      <c r="X791" s="6"/>
      <c r="Y791" s="6"/>
      <c r="Z791" s="6"/>
      <c r="AA791" s="124"/>
      <c r="AB791" s="6"/>
    </row>
    <row r="792" s="2" customFormat="1" ht="18" customHeight="1" spans="1:28">
      <c r="A792" s="1"/>
      <c r="B792" s="5"/>
      <c r="C792" s="6"/>
      <c r="D792" s="6"/>
      <c r="E792" s="6"/>
      <c r="F792" s="6"/>
      <c r="G792" s="6"/>
      <c r="H792" s="6"/>
      <c r="I792" s="6"/>
      <c r="J792" s="6"/>
      <c r="K792" s="7"/>
      <c r="L792" s="8"/>
      <c r="M792" s="8"/>
      <c r="N792" s="8"/>
      <c r="O792" s="4"/>
      <c r="P792" s="4"/>
      <c r="Q792" s="4"/>
      <c r="R792" s="4"/>
      <c r="S792" s="4"/>
      <c r="T792" s="4"/>
      <c r="U792" s="44"/>
      <c r="V792" s="6"/>
      <c r="W792" s="6"/>
      <c r="X792" s="6"/>
      <c r="Y792" s="6"/>
      <c r="Z792" s="6"/>
      <c r="AA792" s="124"/>
      <c r="AB792" s="6"/>
    </row>
    <row r="793" s="2" customFormat="1" ht="18" customHeight="1" spans="2:28">
      <c r="B793" s="272"/>
      <c r="J793" s="282"/>
      <c r="K793" s="22"/>
      <c r="L793" s="87"/>
      <c r="M793" s="44"/>
      <c r="N793" s="44"/>
      <c r="O793" s="44"/>
      <c r="P793" s="44"/>
      <c r="Q793" s="44"/>
      <c r="R793" s="44"/>
      <c r="S793" s="44"/>
      <c r="T793" s="44"/>
      <c r="U793" s="4"/>
      <c r="V793" s="6"/>
      <c r="W793" s="6"/>
      <c r="X793" s="6"/>
      <c r="Y793" s="6"/>
      <c r="Z793" s="6"/>
      <c r="AA793" s="124"/>
      <c r="AB793" s="6"/>
    </row>
    <row r="794" ht="14.6" spans="1:28">
      <c r="A794" s="2"/>
      <c r="B794" s="272"/>
      <c r="C794" s="2"/>
      <c r="D794" s="2"/>
      <c r="E794" s="2"/>
      <c r="F794" s="2"/>
      <c r="G794" s="2"/>
      <c r="H794" s="2"/>
      <c r="I794" s="2"/>
      <c r="J794" s="282"/>
      <c r="K794" s="22"/>
      <c r="L794" s="87"/>
      <c r="M794" s="44"/>
      <c r="N794" s="44"/>
      <c r="O794" s="44"/>
      <c r="P794" s="44"/>
      <c r="Q794" s="44"/>
      <c r="R794" s="44"/>
      <c r="S794" s="44"/>
      <c r="T794" s="44"/>
      <c r="V794" s="6"/>
      <c r="W794" s="6"/>
      <c r="X794" s="6"/>
      <c r="Y794" s="6"/>
      <c r="Z794" s="6"/>
      <c r="AA794" s="124"/>
      <c r="AB794" s="6"/>
    </row>
    <row r="795" spans="22:28">
      <c r="V795" s="6"/>
      <c r="W795" s="6"/>
      <c r="X795" s="6"/>
      <c r="Y795" s="6"/>
      <c r="Z795" s="6"/>
      <c r="AA795" s="124"/>
      <c r="AB795" s="6"/>
    </row>
    <row r="796" spans="22:28">
      <c r="V796" s="6"/>
      <c r="W796" s="6"/>
      <c r="X796" s="6"/>
      <c r="Y796" s="6"/>
      <c r="Z796" s="6"/>
      <c r="AA796" s="124"/>
      <c r="AB796" s="6"/>
    </row>
    <row r="797" ht="18" customHeight="1" spans="21:28">
      <c r="U797" s="3"/>
      <c r="V797" s="6"/>
      <c r="W797" s="6"/>
      <c r="X797" s="6"/>
      <c r="Y797" s="6"/>
      <c r="Z797" s="6"/>
      <c r="AA797" s="124"/>
      <c r="AB797" s="6"/>
    </row>
    <row r="798" s="3" customFormat="1" ht="18" customHeight="1" spans="1:28">
      <c r="A798" s="1"/>
      <c r="B798" s="5"/>
      <c r="C798" s="6"/>
      <c r="D798" s="6"/>
      <c r="E798" s="6"/>
      <c r="F798" s="6"/>
      <c r="G798" s="6"/>
      <c r="H798" s="6"/>
      <c r="I798" s="6"/>
      <c r="J798" s="6"/>
      <c r="K798" s="7"/>
      <c r="L798" s="8"/>
      <c r="M798" s="8"/>
      <c r="N798" s="8"/>
      <c r="O798" s="4"/>
      <c r="P798" s="4"/>
      <c r="Q798" s="4"/>
      <c r="R798" s="4"/>
      <c r="S798" s="4"/>
      <c r="T798" s="4"/>
      <c r="V798" s="6"/>
      <c r="W798" s="6"/>
      <c r="X798" s="6"/>
      <c r="Y798" s="6"/>
      <c r="Z798" s="6"/>
      <c r="AA798" s="124"/>
      <c r="AB798" s="6"/>
    </row>
    <row r="799" s="3" customFormat="1" ht="18" customHeight="1" spans="1:28">
      <c r="A799" s="377"/>
      <c r="B799" s="378" t="s">
        <v>1560</v>
      </c>
      <c r="C799" s="95">
        <v>300657659</v>
      </c>
      <c r="D799" s="95" t="s">
        <v>1561</v>
      </c>
      <c r="E799" s="95">
        <v>13079613823</v>
      </c>
      <c r="F799" s="95" t="s">
        <v>664</v>
      </c>
      <c r="G799" s="95"/>
      <c r="H799" s="95">
        <v>17876533309</v>
      </c>
      <c r="I799" s="95" t="s">
        <v>1562</v>
      </c>
      <c r="J799" s="95" t="s">
        <v>109</v>
      </c>
      <c r="K799" s="95"/>
      <c r="L799" s="378" t="s">
        <v>1560</v>
      </c>
      <c r="M799" s="87" t="s">
        <v>1563</v>
      </c>
      <c r="V799" s="6"/>
      <c r="W799" s="6"/>
      <c r="X799" s="6"/>
      <c r="Y799" s="6"/>
      <c r="Z799" s="6"/>
      <c r="AA799" s="124"/>
      <c r="AB799" s="6"/>
    </row>
    <row r="800" s="3" customFormat="1" ht="18" customHeight="1" spans="1:28">
      <c r="A800" s="377"/>
      <c r="B800" s="378" t="s">
        <v>1564</v>
      </c>
      <c r="C800" s="95">
        <v>502321064</v>
      </c>
      <c r="D800" s="95" t="s">
        <v>1565</v>
      </c>
      <c r="E800" s="95">
        <v>17136866582</v>
      </c>
      <c r="F800" s="95" t="s">
        <v>107</v>
      </c>
      <c r="G800" s="95"/>
      <c r="H800" s="95">
        <v>17665435181</v>
      </c>
      <c r="I800" s="95" t="s">
        <v>1566</v>
      </c>
      <c r="J800" s="95" t="s">
        <v>109</v>
      </c>
      <c r="K800" s="95"/>
      <c r="L800" s="378" t="s">
        <v>1564</v>
      </c>
      <c r="M800" s="87" t="s">
        <v>1567</v>
      </c>
      <c r="U800" s="6"/>
      <c r="V800" s="6"/>
      <c r="W800" s="6"/>
      <c r="X800" s="6"/>
      <c r="Y800" s="6"/>
      <c r="Z800" s="6"/>
      <c r="AA800" s="124"/>
      <c r="AB800" s="6"/>
    </row>
    <row r="801" ht="18" customHeight="1" spans="1:28">
      <c r="A801" s="377"/>
      <c r="B801" s="378" t="s">
        <v>1568</v>
      </c>
      <c r="C801" s="95">
        <v>196912058</v>
      </c>
      <c r="D801" s="95" t="s">
        <v>1569</v>
      </c>
      <c r="E801" s="95">
        <v>17136866445</v>
      </c>
      <c r="F801" s="95" t="s">
        <v>107</v>
      </c>
      <c r="G801" s="95"/>
      <c r="H801" s="95">
        <v>13632223538</v>
      </c>
      <c r="I801" s="95" t="s">
        <v>1570</v>
      </c>
      <c r="J801" s="95" t="s">
        <v>103</v>
      </c>
      <c r="K801" s="95"/>
      <c r="L801" s="378" t="s">
        <v>1568</v>
      </c>
      <c r="M801" s="87" t="s">
        <v>1567</v>
      </c>
      <c r="N801" s="3"/>
      <c r="O801" s="3"/>
      <c r="P801" s="3"/>
      <c r="Q801" s="3"/>
      <c r="R801" s="3"/>
      <c r="S801" s="3"/>
      <c r="T801" s="3"/>
      <c r="U801" s="6"/>
      <c r="V801" s="6"/>
      <c r="W801" s="6"/>
      <c r="X801" s="6"/>
      <c r="Y801" s="6"/>
      <c r="Z801" s="6"/>
      <c r="AA801" s="124"/>
      <c r="AB801" s="6"/>
    </row>
    <row r="802" ht="18" customHeight="1" spans="2:28">
      <c r="B802" s="379" t="s">
        <v>1571</v>
      </c>
      <c r="C802" s="380">
        <v>904507802</v>
      </c>
      <c r="D802" s="380" t="s">
        <v>1572</v>
      </c>
      <c r="E802" s="380">
        <v>17136866626</v>
      </c>
      <c r="F802" s="380" t="s">
        <v>107</v>
      </c>
      <c r="G802" s="380"/>
      <c r="H802" s="380">
        <v>13422075559</v>
      </c>
      <c r="I802" s="380" t="s">
        <v>1570</v>
      </c>
      <c r="J802" s="95" t="s">
        <v>29</v>
      </c>
      <c r="K802" s="95"/>
      <c r="L802" s="378" t="s">
        <v>1571</v>
      </c>
      <c r="M802" s="87" t="s">
        <v>1573</v>
      </c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124"/>
      <c r="AB802" s="6"/>
    </row>
    <row r="803" ht="18" customHeight="1" spans="2:28">
      <c r="B803" s="379" t="s">
        <v>1574</v>
      </c>
      <c r="C803" s="380">
        <v>154114034</v>
      </c>
      <c r="D803" s="380" t="s">
        <v>1575</v>
      </c>
      <c r="E803" s="380">
        <v>17136866615</v>
      </c>
      <c r="F803" s="380" t="s">
        <v>107</v>
      </c>
      <c r="G803" s="380"/>
      <c r="H803" s="380">
        <v>13632223538</v>
      </c>
      <c r="I803" s="380" t="s">
        <v>1570</v>
      </c>
      <c r="J803" s="95" t="s">
        <v>103</v>
      </c>
      <c r="K803" s="95"/>
      <c r="L803" s="378" t="s">
        <v>1574</v>
      </c>
      <c r="M803" s="87" t="s">
        <v>1573</v>
      </c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124"/>
      <c r="AB803" s="6"/>
    </row>
    <row r="804" ht="18" customHeight="1" spans="2:28">
      <c r="B804" s="379" t="s">
        <v>1576</v>
      </c>
      <c r="C804" s="380">
        <v>866252015</v>
      </c>
      <c r="D804" s="380" t="s">
        <v>1577</v>
      </c>
      <c r="E804" s="380">
        <v>17136866794</v>
      </c>
      <c r="F804" s="380" t="s">
        <v>107</v>
      </c>
      <c r="G804" s="380"/>
      <c r="H804" s="380">
        <v>13632223538</v>
      </c>
      <c r="I804" s="380" t="s">
        <v>1570</v>
      </c>
      <c r="J804" s="95" t="s">
        <v>367</v>
      </c>
      <c r="K804" s="95"/>
      <c r="L804" s="378" t="s">
        <v>1576</v>
      </c>
      <c r="M804" s="87" t="s">
        <v>1573</v>
      </c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124"/>
      <c r="AB804" s="6"/>
    </row>
    <row r="805" ht="18" customHeight="1" spans="2:28">
      <c r="B805" s="379" t="s">
        <v>1578</v>
      </c>
      <c r="C805" s="380">
        <v>432923124</v>
      </c>
      <c r="D805" s="380" t="s">
        <v>1579</v>
      </c>
      <c r="E805" s="380">
        <v>17136866585</v>
      </c>
      <c r="F805" s="380" t="s">
        <v>107</v>
      </c>
      <c r="G805" s="380"/>
      <c r="H805" s="380">
        <v>17665435181</v>
      </c>
      <c r="I805" s="380" t="s">
        <v>1566</v>
      </c>
      <c r="J805" s="95" t="s">
        <v>109</v>
      </c>
      <c r="K805" s="95"/>
      <c r="L805" s="378" t="s">
        <v>1578</v>
      </c>
      <c r="M805" s="87" t="s">
        <v>1573</v>
      </c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124"/>
      <c r="AB805" s="6"/>
    </row>
    <row r="806" ht="18" customHeight="1" spans="2:28">
      <c r="B806" s="379" t="s">
        <v>1580</v>
      </c>
      <c r="C806" s="380">
        <v>677364003</v>
      </c>
      <c r="D806" s="380" t="s">
        <v>1581</v>
      </c>
      <c r="E806" s="380">
        <v>17136866652</v>
      </c>
      <c r="F806" s="380" t="s">
        <v>107</v>
      </c>
      <c r="G806" s="380"/>
      <c r="H806" s="380">
        <v>17665435181</v>
      </c>
      <c r="I806" s="380" t="s">
        <v>1566</v>
      </c>
      <c r="J806" s="95" t="s">
        <v>109</v>
      </c>
      <c r="K806" s="95"/>
      <c r="L806" s="378" t="s">
        <v>1580</v>
      </c>
      <c r="M806" s="87" t="s">
        <v>1573</v>
      </c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124"/>
      <c r="AB806" s="6"/>
    </row>
    <row r="807" ht="18" customHeight="1" spans="2:28">
      <c r="B807" s="379" t="s">
        <v>1582</v>
      </c>
      <c r="C807" s="380">
        <v>545884480</v>
      </c>
      <c r="D807" s="380" t="s">
        <v>1583</v>
      </c>
      <c r="E807" s="380">
        <v>17136866822</v>
      </c>
      <c r="F807" s="380" t="s">
        <v>107</v>
      </c>
      <c r="G807" s="380"/>
      <c r="H807" s="380">
        <v>13422075559</v>
      </c>
      <c r="I807" s="380" t="s">
        <v>1570</v>
      </c>
      <c r="J807" s="95" t="s">
        <v>29</v>
      </c>
      <c r="K807" s="95"/>
      <c r="L807" s="378" t="s">
        <v>1582</v>
      </c>
      <c r="M807" s="87" t="s">
        <v>1573</v>
      </c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124"/>
      <c r="AB807" s="6"/>
    </row>
    <row r="808" ht="18" customHeight="1" spans="2:28">
      <c r="B808" s="379" t="s">
        <v>1584</v>
      </c>
      <c r="C808" s="380">
        <v>738931101</v>
      </c>
      <c r="D808" s="380" t="s">
        <v>1585</v>
      </c>
      <c r="E808" s="380">
        <v>17136866785</v>
      </c>
      <c r="F808" s="380" t="s">
        <v>107</v>
      </c>
      <c r="G808" s="380"/>
      <c r="H808" s="380">
        <v>13632223538</v>
      </c>
      <c r="I808" s="380" t="s">
        <v>1570</v>
      </c>
      <c r="J808" s="95" t="s">
        <v>103</v>
      </c>
      <c r="K808" s="95"/>
      <c r="L808" s="378" t="s">
        <v>1584</v>
      </c>
      <c r="M808" s="87" t="s">
        <v>1573</v>
      </c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124"/>
      <c r="AB808" s="6"/>
    </row>
    <row r="809" ht="18" customHeight="1" spans="2:28">
      <c r="B809" s="379" t="s">
        <v>1586</v>
      </c>
      <c r="C809" s="380">
        <v>583562310</v>
      </c>
      <c r="D809" s="380" t="s">
        <v>1587</v>
      </c>
      <c r="E809" s="380">
        <v>17136866716</v>
      </c>
      <c r="F809" s="380" t="s">
        <v>107</v>
      </c>
      <c r="G809" s="380"/>
      <c r="H809" s="380">
        <v>13632223538</v>
      </c>
      <c r="I809" s="380" t="s">
        <v>1570</v>
      </c>
      <c r="J809" s="95" t="s">
        <v>367</v>
      </c>
      <c r="K809" s="95"/>
      <c r="L809" s="378" t="s">
        <v>1586</v>
      </c>
      <c r="M809" s="87" t="s">
        <v>1573</v>
      </c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124"/>
      <c r="AB809" s="6"/>
    </row>
    <row r="810" ht="18" customHeight="1" spans="2:28">
      <c r="B810" s="379" t="s">
        <v>1588</v>
      </c>
      <c r="C810" s="380">
        <v>522039218</v>
      </c>
      <c r="D810" s="380" t="s">
        <v>1589</v>
      </c>
      <c r="E810" s="380">
        <v>17136866500</v>
      </c>
      <c r="F810" s="380" t="s">
        <v>107</v>
      </c>
      <c r="G810" s="380"/>
      <c r="H810" s="380">
        <v>17665435181</v>
      </c>
      <c r="I810" s="380" t="s">
        <v>1566</v>
      </c>
      <c r="J810" s="95" t="s">
        <v>103</v>
      </c>
      <c r="K810" s="95"/>
      <c r="L810" s="378" t="s">
        <v>1588</v>
      </c>
      <c r="M810" s="87" t="s">
        <v>1573</v>
      </c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124"/>
      <c r="AB810" s="6"/>
    </row>
    <row r="811" ht="18" customHeight="1" spans="2:28">
      <c r="B811" s="379" t="s">
        <v>1590</v>
      </c>
      <c r="C811" s="380">
        <v>158335898</v>
      </c>
      <c r="D811" s="380" t="s">
        <v>1591</v>
      </c>
      <c r="E811" s="380">
        <v>17136866581</v>
      </c>
      <c r="F811" s="380" t="s">
        <v>107</v>
      </c>
      <c r="G811" s="380"/>
      <c r="H811" s="380">
        <v>17665435181</v>
      </c>
      <c r="I811" s="380" t="s">
        <v>1566</v>
      </c>
      <c r="J811" s="95" t="s">
        <v>109</v>
      </c>
      <c r="K811" s="95"/>
      <c r="L811" s="378" t="s">
        <v>1590</v>
      </c>
      <c r="M811" s="87" t="s">
        <v>1573</v>
      </c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124"/>
      <c r="AB811" s="6"/>
    </row>
    <row r="812" ht="18" customHeight="1" spans="2:28">
      <c r="B812" s="379" t="s">
        <v>1592</v>
      </c>
      <c r="C812" s="380">
        <v>257480891</v>
      </c>
      <c r="D812" s="380" t="s">
        <v>1593</v>
      </c>
      <c r="E812" s="380">
        <v>17136866647</v>
      </c>
      <c r="F812" s="380" t="s">
        <v>107</v>
      </c>
      <c r="G812" s="380"/>
      <c r="H812" s="380">
        <v>17665435181</v>
      </c>
      <c r="I812" s="380" t="s">
        <v>1566</v>
      </c>
      <c r="J812" s="95" t="s">
        <v>109</v>
      </c>
      <c r="K812" s="95"/>
      <c r="L812" s="378" t="s">
        <v>1592</v>
      </c>
      <c r="M812" s="87" t="s">
        <v>1573</v>
      </c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124"/>
      <c r="AB812" s="6"/>
    </row>
    <row r="813" ht="18" customHeight="1" spans="2:28">
      <c r="B813" s="379" t="s">
        <v>1594</v>
      </c>
      <c r="C813" s="380">
        <v>213339249</v>
      </c>
      <c r="D813" s="380" t="s">
        <v>1595</v>
      </c>
      <c r="E813" s="380">
        <v>17192710434</v>
      </c>
      <c r="F813" s="380" t="s">
        <v>27</v>
      </c>
      <c r="G813" s="380"/>
      <c r="H813" s="380">
        <v>13545476959</v>
      </c>
      <c r="I813" s="380" t="s">
        <v>1596</v>
      </c>
      <c r="J813" s="95" t="s">
        <v>109</v>
      </c>
      <c r="K813" s="95"/>
      <c r="L813" s="383" t="s">
        <v>1594</v>
      </c>
      <c r="M813" s="87" t="s">
        <v>1573</v>
      </c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124"/>
      <c r="AB813" s="6"/>
    </row>
    <row r="814" ht="18" customHeight="1" spans="2:28">
      <c r="B814" s="379" t="s">
        <v>1597</v>
      </c>
      <c r="C814" s="380">
        <v>427289434</v>
      </c>
      <c r="D814" s="380" t="s">
        <v>1598</v>
      </c>
      <c r="E814" s="380">
        <v>17192711423</v>
      </c>
      <c r="F814" s="380" t="s">
        <v>27</v>
      </c>
      <c r="G814" s="380"/>
      <c r="H814" s="380">
        <v>13545476959</v>
      </c>
      <c r="I814" s="380" t="s">
        <v>1596</v>
      </c>
      <c r="J814" s="95" t="s">
        <v>103</v>
      </c>
      <c r="K814" s="95"/>
      <c r="L814" s="383" t="s">
        <v>1597</v>
      </c>
      <c r="M814" s="87" t="s">
        <v>1573</v>
      </c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124"/>
      <c r="AB814" s="6"/>
    </row>
    <row r="815" ht="18" customHeight="1" spans="2:28">
      <c r="B815" s="379" t="s">
        <v>1599</v>
      </c>
      <c r="C815" s="380">
        <v>466350960</v>
      </c>
      <c r="D815" s="380" t="s">
        <v>1600</v>
      </c>
      <c r="E815" s="380">
        <v>17192714524</v>
      </c>
      <c r="F815" s="380" t="s">
        <v>27</v>
      </c>
      <c r="G815" s="380"/>
      <c r="H815" s="380">
        <v>18872118075</v>
      </c>
      <c r="I815" s="380" t="s">
        <v>1601</v>
      </c>
      <c r="J815" s="95" t="s">
        <v>170</v>
      </c>
      <c r="K815" s="95"/>
      <c r="L815" s="383" t="s">
        <v>1599</v>
      </c>
      <c r="M815" s="87" t="s">
        <v>1573</v>
      </c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124"/>
      <c r="AB815" s="6"/>
    </row>
    <row r="816" ht="18" customHeight="1" spans="2:28">
      <c r="B816" s="379" t="s">
        <v>1602</v>
      </c>
      <c r="C816" s="380">
        <v>358154825</v>
      </c>
      <c r="D816" s="380" t="s">
        <v>1603</v>
      </c>
      <c r="E816" s="380">
        <v>17192714396</v>
      </c>
      <c r="F816" s="380" t="s">
        <v>27</v>
      </c>
      <c r="G816" s="380"/>
      <c r="H816" s="380">
        <v>18872118075</v>
      </c>
      <c r="I816" s="380" t="s">
        <v>1601</v>
      </c>
      <c r="J816" s="95" t="s">
        <v>29</v>
      </c>
      <c r="K816" s="95"/>
      <c r="L816" s="378" t="s">
        <v>1602</v>
      </c>
      <c r="M816" s="87" t="s">
        <v>1573</v>
      </c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124"/>
      <c r="AB816" s="6"/>
    </row>
    <row r="817" ht="18" customHeight="1" spans="2:28">
      <c r="B817" s="379" t="s">
        <v>1604</v>
      </c>
      <c r="C817" s="380">
        <v>846783775</v>
      </c>
      <c r="D817" s="380" t="s">
        <v>1605</v>
      </c>
      <c r="E817" s="380">
        <v>17192714404</v>
      </c>
      <c r="F817" s="380" t="s">
        <v>27</v>
      </c>
      <c r="G817" s="380"/>
      <c r="H817" s="380">
        <v>18872118075</v>
      </c>
      <c r="I817" s="380" t="s">
        <v>1601</v>
      </c>
      <c r="J817" s="95" t="s">
        <v>29</v>
      </c>
      <c r="K817" s="95"/>
      <c r="L817" s="383" t="s">
        <v>1604</v>
      </c>
      <c r="M817" s="87" t="s">
        <v>1573</v>
      </c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124"/>
      <c r="AB817" s="6"/>
    </row>
    <row r="818" ht="18" customHeight="1" spans="2:28">
      <c r="B818" s="379" t="s">
        <v>1606</v>
      </c>
      <c r="C818" s="380">
        <v>531459705</v>
      </c>
      <c r="D818" s="380" t="s">
        <v>1607</v>
      </c>
      <c r="E818" s="380">
        <v>17192710409</v>
      </c>
      <c r="F818" s="380" t="s">
        <v>27</v>
      </c>
      <c r="G818" s="380"/>
      <c r="H818" s="380">
        <v>13545476959</v>
      </c>
      <c r="I818" s="380" t="s">
        <v>1596</v>
      </c>
      <c r="J818" s="95" t="s">
        <v>103</v>
      </c>
      <c r="K818" s="95"/>
      <c r="L818" s="383" t="s">
        <v>1606</v>
      </c>
      <c r="M818" s="87" t="s">
        <v>1573</v>
      </c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124"/>
      <c r="AB818" s="6"/>
    </row>
    <row r="819" ht="18" customHeight="1" spans="2:28">
      <c r="B819" s="379" t="s">
        <v>1608</v>
      </c>
      <c r="C819" s="380">
        <v>124719085</v>
      </c>
      <c r="D819" s="380" t="s">
        <v>1609</v>
      </c>
      <c r="E819" s="380">
        <v>17192714831</v>
      </c>
      <c r="F819" s="380" t="s">
        <v>27</v>
      </c>
      <c r="G819" s="380"/>
      <c r="H819" s="380">
        <v>15072125895</v>
      </c>
      <c r="I819" s="380" t="s">
        <v>1610</v>
      </c>
      <c r="J819" s="95" t="s">
        <v>103</v>
      </c>
      <c r="K819" s="95"/>
      <c r="L819" s="378" t="s">
        <v>1608</v>
      </c>
      <c r="M819" s="87" t="s">
        <v>1573</v>
      </c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124"/>
      <c r="AB819" s="6"/>
    </row>
    <row r="820" ht="18" customHeight="1" spans="2:28">
      <c r="B820" s="379" t="s">
        <v>1611</v>
      </c>
      <c r="C820" s="380">
        <v>485473251</v>
      </c>
      <c r="D820" s="380" t="s">
        <v>1612</v>
      </c>
      <c r="E820" s="380">
        <v>17192714885</v>
      </c>
      <c r="F820" s="380" t="s">
        <v>27</v>
      </c>
      <c r="G820" s="380"/>
      <c r="H820" s="380">
        <v>15072125895</v>
      </c>
      <c r="I820" s="380" t="s">
        <v>1610</v>
      </c>
      <c r="J820" s="95" t="s">
        <v>103</v>
      </c>
      <c r="K820" s="95"/>
      <c r="L820" s="378" t="s">
        <v>1611</v>
      </c>
      <c r="M820" s="87" t="s">
        <v>1573</v>
      </c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124"/>
      <c r="AB820" s="6"/>
    </row>
    <row r="821" ht="18" customHeight="1" spans="2:28">
      <c r="B821" s="379" t="s">
        <v>1613</v>
      </c>
      <c r="C821" s="380">
        <v>482509491</v>
      </c>
      <c r="D821" s="380" t="s">
        <v>1614</v>
      </c>
      <c r="E821" s="380">
        <v>17192714955</v>
      </c>
      <c r="F821" s="380" t="s">
        <v>27</v>
      </c>
      <c r="G821" s="380"/>
      <c r="H821" s="380">
        <v>15072125895</v>
      </c>
      <c r="I821" s="380" t="s">
        <v>1610</v>
      </c>
      <c r="J821" s="95" t="s">
        <v>103</v>
      </c>
      <c r="K821" s="95"/>
      <c r="L821" s="378" t="s">
        <v>1613</v>
      </c>
      <c r="M821" s="87" t="s">
        <v>1573</v>
      </c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124"/>
      <c r="AB821" s="6"/>
    </row>
    <row r="822" ht="18" customHeight="1" spans="2:28">
      <c r="B822" s="379" t="s">
        <v>1615</v>
      </c>
      <c r="C822" s="380">
        <v>185048541</v>
      </c>
      <c r="D822" s="380" t="s">
        <v>1616</v>
      </c>
      <c r="E822" s="380">
        <v>17192714843</v>
      </c>
      <c r="F822" s="380" t="s">
        <v>27</v>
      </c>
      <c r="G822" s="380"/>
      <c r="H822" s="380">
        <v>15072125895</v>
      </c>
      <c r="I822" s="380" t="s">
        <v>1610</v>
      </c>
      <c r="J822" s="95" t="s">
        <v>285</v>
      </c>
      <c r="K822" s="95"/>
      <c r="L822" s="378" t="s">
        <v>1615</v>
      </c>
      <c r="M822" s="87" t="s">
        <v>1573</v>
      </c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124"/>
      <c r="AB822" s="6"/>
    </row>
    <row r="823" ht="18" customHeight="1" spans="2:28">
      <c r="B823" s="379" t="s">
        <v>1617</v>
      </c>
      <c r="C823" s="380">
        <v>828323610</v>
      </c>
      <c r="D823" s="380" t="s">
        <v>1618</v>
      </c>
      <c r="E823" s="380">
        <v>17192714907</v>
      </c>
      <c r="F823" s="380" t="s">
        <v>27</v>
      </c>
      <c r="G823" s="380"/>
      <c r="H823" s="380">
        <v>15072125895</v>
      </c>
      <c r="I823" s="380" t="s">
        <v>1610</v>
      </c>
      <c r="J823" s="95" t="s">
        <v>285</v>
      </c>
      <c r="K823" s="95"/>
      <c r="L823" s="378" t="s">
        <v>1617</v>
      </c>
      <c r="M823" s="87" t="s">
        <v>1573</v>
      </c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124"/>
      <c r="AB823" s="6"/>
    </row>
    <row r="824" ht="18" customHeight="1" spans="2:28">
      <c r="B824" s="379" t="s">
        <v>1619</v>
      </c>
      <c r="C824" s="380">
        <v>848123002</v>
      </c>
      <c r="D824" s="380" t="s">
        <v>1620</v>
      </c>
      <c r="E824" s="380">
        <v>16572877612</v>
      </c>
      <c r="F824" s="380" t="s">
        <v>27</v>
      </c>
      <c r="G824" s="380"/>
      <c r="H824" s="380">
        <v>16602049418</v>
      </c>
      <c r="I824" s="380" t="s">
        <v>1621</v>
      </c>
      <c r="J824" s="95" t="s">
        <v>109</v>
      </c>
      <c r="K824" s="95"/>
      <c r="L824" s="383" t="s">
        <v>1619</v>
      </c>
      <c r="M824" s="87" t="s">
        <v>1573</v>
      </c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124"/>
      <c r="AB824" s="6"/>
    </row>
    <row r="825" ht="18" customHeight="1" spans="2:28">
      <c r="B825" s="379" t="s">
        <v>1622</v>
      </c>
      <c r="C825" s="380">
        <v>548831376</v>
      </c>
      <c r="D825" s="380" t="s">
        <v>1623</v>
      </c>
      <c r="E825" s="380">
        <v>16572877625</v>
      </c>
      <c r="F825" s="380" t="s">
        <v>27</v>
      </c>
      <c r="G825" s="380"/>
      <c r="H825" s="380">
        <v>17520439418</v>
      </c>
      <c r="I825" s="380" t="s">
        <v>1621</v>
      </c>
      <c r="J825" s="95" t="s">
        <v>285</v>
      </c>
      <c r="K825" s="95"/>
      <c r="L825" s="383" t="s">
        <v>1622</v>
      </c>
      <c r="M825" s="87" t="s">
        <v>1573</v>
      </c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124"/>
      <c r="AB825" s="6"/>
    </row>
    <row r="826" ht="18" customHeight="1" spans="2:28">
      <c r="B826" s="379" t="s">
        <v>1624</v>
      </c>
      <c r="C826" s="380">
        <v>140831182</v>
      </c>
      <c r="D826" s="380" t="s">
        <v>1625</v>
      </c>
      <c r="E826" s="380">
        <v>17192714478</v>
      </c>
      <c r="F826" s="380" t="s">
        <v>27</v>
      </c>
      <c r="G826" s="380"/>
      <c r="H826" s="380">
        <v>18872118075</v>
      </c>
      <c r="I826" s="380" t="s">
        <v>1601</v>
      </c>
      <c r="J826" s="95" t="s">
        <v>29</v>
      </c>
      <c r="K826" s="95"/>
      <c r="L826" s="383" t="s">
        <v>1624</v>
      </c>
      <c r="M826" s="87" t="s">
        <v>1573</v>
      </c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124"/>
      <c r="AB826" s="6"/>
    </row>
    <row r="827" ht="18" customHeight="1" spans="2:28">
      <c r="B827" s="379" t="s">
        <v>1626</v>
      </c>
      <c r="C827" s="380">
        <v>295983659</v>
      </c>
      <c r="D827" s="380" t="s">
        <v>1627</v>
      </c>
      <c r="E827" s="380">
        <v>17192711210</v>
      </c>
      <c r="F827" s="380" t="s">
        <v>27</v>
      </c>
      <c r="G827" s="380"/>
      <c r="H827" s="380">
        <v>13545476959</v>
      </c>
      <c r="I827" s="380" t="s">
        <v>1596</v>
      </c>
      <c r="J827" s="95" t="s">
        <v>103</v>
      </c>
      <c r="K827" s="95"/>
      <c r="L827" s="383" t="s">
        <v>1626</v>
      </c>
      <c r="M827" s="87" t="s">
        <v>1573</v>
      </c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124"/>
      <c r="AB827" s="6"/>
    </row>
    <row r="828" ht="18" customHeight="1" spans="2:28">
      <c r="B828" s="379" t="s">
        <v>1628</v>
      </c>
      <c r="C828" s="380">
        <v>207586113</v>
      </c>
      <c r="D828" s="380" t="s">
        <v>1629</v>
      </c>
      <c r="E828" s="380">
        <v>17192711374</v>
      </c>
      <c r="F828" s="380" t="s">
        <v>27</v>
      </c>
      <c r="G828" s="380"/>
      <c r="H828" s="380">
        <v>13545476959</v>
      </c>
      <c r="I828" s="380" t="s">
        <v>1596</v>
      </c>
      <c r="J828" s="95" t="s">
        <v>103</v>
      </c>
      <c r="K828" s="95"/>
      <c r="L828" s="383" t="s">
        <v>1628</v>
      </c>
      <c r="M828" s="87" t="s">
        <v>1573</v>
      </c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124"/>
      <c r="AB828" s="6"/>
    </row>
    <row r="829" ht="18" customHeight="1" spans="2:28">
      <c r="B829" s="379" t="s">
        <v>1630</v>
      </c>
      <c r="C829" s="380">
        <v>943707939</v>
      </c>
      <c r="D829" s="380" t="s">
        <v>1631</v>
      </c>
      <c r="E829" s="380">
        <v>17192714856</v>
      </c>
      <c r="F829" s="380" t="s">
        <v>27</v>
      </c>
      <c r="G829" s="380"/>
      <c r="H829" s="380">
        <v>15072125895</v>
      </c>
      <c r="I829" s="380" t="s">
        <v>1610</v>
      </c>
      <c r="J829" s="95" t="s">
        <v>285</v>
      </c>
      <c r="K829" s="95"/>
      <c r="L829" s="378" t="s">
        <v>1630</v>
      </c>
      <c r="M829" s="87" t="s">
        <v>1573</v>
      </c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124"/>
      <c r="AB829" s="6"/>
    </row>
    <row r="830" ht="18" customHeight="1" spans="2:28">
      <c r="B830" s="379" t="s">
        <v>1632</v>
      </c>
      <c r="C830" s="380">
        <v>681369773</v>
      </c>
      <c r="D830" s="380" t="s">
        <v>1633</v>
      </c>
      <c r="E830" s="380">
        <v>16572874045</v>
      </c>
      <c r="F830" s="380" t="s">
        <v>27</v>
      </c>
      <c r="G830" s="380"/>
      <c r="H830" s="380">
        <v>16602049418</v>
      </c>
      <c r="I830" s="380" t="s">
        <v>1621</v>
      </c>
      <c r="J830" s="95" t="s">
        <v>109</v>
      </c>
      <c r="K830" s="95"/>
      <c r="L830" s="383" t="s">
        <v>1632</v>
      </c>
      <c r="M830" s="87" t="s">
        <v>1573</v>
      </c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124"/>
      <c r="AB830" s="6"/>
    </row>
    <row r="831" ht="18" customHeight="1" spans="2:28">
      <c r="B831" s="379" t="s">
        <v>1634</v>
      </c>
      <c r="C831" s="380">
        <v>516296513</v>
      </c>
      <c r="D831" s="380" t="s">
        <v>1635</v>
      </c>
      <c r="E831" s="380">
        <v>16572875405</v>
      </c>
      <c r="F831" s="380" t="s">
        <v>27</v>
      </c>
      <c r="G831" s="380"/>
      <c r="H831" s="380">
        <v>17520439418</v>
      </c>
      <c r="I831" s="380" t="s">
        <v>1621</v>
      </c>
      <c r="J831" s="95" t="s">
        <v>285</v>
      </c>
      <c r="K831" s="95"/>
      <c r="L831" s="383" t="s">
        <v>1634</v>
      </c>
      <c r="M831" s="87" t="s">
        <v>1573</v>
      </c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124"/>
      <c r="AB831" s="6"/>
    </row>
    <row r="832" ht="18" customHeight="1" spans="2:28">
      <c r="B832" s="379" t="s">
        <v>1636</v>
      </c>
      <c r="C832" s="380">
        <v>247453565</v>
      </c>
      <c r="D832" s="380" t="s">
        <v>1637</v>
      </c>
      <c r="E832" s="380">
        <v>17192714503</v>
      </c>
      <c r="F832" s="380" t="s">
        <v>27</v>
      </c>
      <c r="G832" s="380"/>
      <c r="H832" s="380">
        <v>18872118075</v>
      </c>
      <c r="I832" s="380" t="s">
        <v>1601</v>
      </c>
      <c r="J832" s="95" t="s">
        <v>170</v>
      </c>
      <c r="K832" s="95"/>
      <c r="L832" s="383" t="s">
        <v>1636</v>
      </c>
      <c r="M832" s="87" t="s">
        <v>1573</v>
      </c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124"/>
      <c r="AB832" s="6"/>
    </row>
    <row r="833" ht="18" customHeight="1" spans="2:28">
      <c r="B833" s="379" t="s">
        <v>1638</v>
      </c>
      <c r="C833" s="380">
        <v>858183186</v>
      </c>
      <c r="D833" s="380" t="s">
        <v>1639</v>
      </c>
      <c r="E833" s="380">
        <v>17136866651</v>
      </c>
      <c r="F833" s="380" t="s">
        <v>107</v>
      </c>
      <c r="G833" s="380"/>
      <c r="H833" s="380">
        <v>17665435181</v>
      </c>
      <c r="I833" s="380" t="s">
        <v>1566</v>
      </c>
      <c r="J833" s="95" t="s">
        <v>109</v>
      </c>
      <c r="K833" s="95"/>
      <c r="L833" s="378" t="s">
        <v>1638</v>
      </c>
      <c r="M833" s="87" t="s">
        <v>1573</v>
      </c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124"/>
      <c r="AB833" s="6"/>
    </row>
    <row r="834" ht="18" customHeight="1" spans="2:28">
      <c r="B834" s="379" t="s">
        <v>1640</v>
      </c>
      <c r="C834" s="380">
        <v>565110358</v>
      </c>
      <c r="D834" s="380" t="s">
        <v>1641</v>
      </c>
      <c r="E834" s="380">
        <v>17192710417</v>
      </c>
      <c r="F834" s="380" t="s">
        <v>27</v>
      </c>
      <c r="G834" s="380"/>
      <c r="H834" s="380">
        <v>13545476959</v>
      </c>
      <c r="I834" s="380" t="s">
        <v>1596</v>
      </c>
      <c r="J834" s="95" t="s">
        <v>103</v>
      </c>
      <c r="K834" s="95"/>
      <c r="L834" s="383" t="s">
        <v>1640</v>
      </c>
      <c r="M834" s="87" t="s">
        <v>1642</v>
      </c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124"/>
      <c r="AB834" s="6"/>
    </row>
    <row r="835" ht="18" customHeight="1" spans="2:28">
      <c r="B835" s="379" t="s">
        <v>1643</v>
      </c>
      <c r="C835" s="380">
        <v>163021099</v>
      </c>
      <c r="D835" s="380" t="s">
        <v>1644</v>
      </c>
      <c r="E835" s="380">
        <v>17192714821</v>
      </c>
      <c r="F835" s="380" t="s">
        <v>27</v>
      </c>
      <c r="G835" s="380"/>
      <c r="H835" s="380">
        <v>13545476959</v>
      </c>
      <c r="I835" s="380" t="s">
        <v>1596</v>
      </c>
      <c r="J835" s="95" t="s">
        <v>103</v>
      </c>
      <c r="K835" s="95"/>
      <c r="L835" s="383" t="s">
        <v>1643</v>
      </c>
      <c r="M835" s="87" t="s">
        <v>1642</v>
      </c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124"/>
      <c r="AB835" s="6"/>
    </row>
    <row r="836" ht="18" customHeight="1" spans="2:28">
      <c r="B836" s="379" t="s">
        <v>1645</v>
      </c>
      <c r="C836" s="380">
        <v>980451955</v>
      </c>
      <c r="D836" s="380" t="s">
        <v>1646</v>
      </c>
      <c r="E836" s="380">
        <v>17192714504</v>
      </c>
      <c r="F836" s="380" t="s">
        <v>27</v>
      </c>
      <c r="G836" s="380"/>
      <c r="H836" s="380">
        <v>18872118075</v>
      </c>
      <c r="I836" s="380" t="s">
        <v>1601</v>
      </c>
      <c r="J836" s="95" t="s">
        <v>170</v>
      </c>
      <c r="K836" s="95"/>
      <c r="L836" s="378" t="s">
        <v>1645</v>
      </c>
      <c r="M836" s="87" t="s">
        <v>1647</v>
      </c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124"/>
      <c r="AB836" s="6"/>
    </row>
    <row r="837" ht="18" customHeight="1" spans="2:28">
      <c r="B837" s="379" t="s">
        <v>1648</v>
      </c>
      <c r="C837" s="380">
        <v>375863217</v>
      </c>
      <c r="D837" s="380" t="s">
        <v>1649</v>
      </c>
      <c r="E837" s="380">
        <v>17192714514</v>
      </c>
      <c r="F837" s="380" t="s">
        <v>27</v>
      </c>
      <c r="G837" s="380"/>
      <c r="H837" s="380">
        <v>18872118075</v>
      </c>
      <c r="I837" s="380" t="s">
        <v>1601</v>
      </c>
      <c r="J837" s="95" t="s">
        <v>170</v>
      </c>
      <c r="K837" s="95"/>
      <c r="L837" s="378" t="s">
        <v>1648</v>
      </c>
      <c r="M837" s="87" t="s">
        <v>1650</v>
      </c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124"/>
      <c r="AB837" s="6"/>
    </row>
    <row r="838" ht="18" customHeight="1" spans="2:28">
      <c r="B838" s="379" t="s">
        <v>1651</v>
      </c>
      <c r="C838" s="380">
        <v>122838225</v>
      </c>
      <c r="D838" s="380" t="s">
        <v>1652</v>
      </c>
      <c r="E838" s="380">
        <v>17136866499</v>
      </c>
      <c r="F838" s="380" t="s">
        <v>107</v>
      </c>
      <c r="G838" s="380"/>
      <c r="H838" s="380">
        <v>17665435181</v>
      </c>
      <c r="I838" s="380" t="s">
        <v>1566</v>
      </c>
      <c r="J838" s="95" t="s">
        <v>103</v>
      </c>
      <c r="K838" s="95"/>
      <c r="L838" s="378" t="s">
        <v>1651</v>
      </c>
      <c r="M838" s="87" t="s">
        <v>1650</v>
      </c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124"/>
      <c r="AB838" s="6"/>
    </row>
    <row r="839" ht="18" customHeight="1" spans="2:27">
      <c r="B839" s="379" t="s">
        <v>1653</v>
      </c>
      <c r="C839" s="380">
        <v>232663239</v>
      </c>
      <c r="D839" s="380" t="s">
        <v>1654</v>
      </c>
      <c r="E839" s="380">
        <v>17136866653</v>
      </c>
      <c r="F839" s="380" t="s">
        <v>107</v>
      </c>
      <c r="G839" s="380"/>
      <c r="H839" s="380">
        <v>17665435181</v>
      </c>
      <c r="I839" s="380" t="s">
        <v>1566</v>
      </c>
      <c r="J839" s="385" t="s">
        <v>109</v>
      </c>
      <c r="K839" s="385"/>
      <c r="L839" s="386" t="s">
        <v>1653</v>
      </c>
      <c r="M839" s="87" t="s">
        <v>1650</v>
      </c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124"/>
    </row>
    <row r="840" ht="18" customHeight="1" spans="2:27">
      <c r="B840" s="379" t="s">
        <v>1655</v>
      </c>
      <c r="C840" s="380">
        <v>385118981</v>
      </c>
      <c r="D840" s="380" t="s">
        <v>1656</v>
      </c>
      <c r="E840" s="380">
        <v>17136866656</v>
      </c>
      <c r="F840" s="380" t="s">
        <v>107</v>
      </c>
      <c r="G840" s="380"/>
      <c r="H840" s="380">
        <v>17665435181</v>
      </c>
      <c r="I840" s="380" t="s">
        <v>1566</v>
      </c>
      <c r="J840" s="95" t="s">
        <v>109</v>
      </c>
      <c r="K840" s="95"/>
      <c r="L840" s="378" t="s">
        <v>1655</v>
      </c>
      <c r="M840" s="87" t="s">
        <v>1650</v>
      </c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124"/>
    </row>
    <row r="841" ht="18" customHeight="1" spans="2:27">
      <c r="B841" s="379" t="s">
        <v>1657</v>
      </c>
      <c r="C841" s="380">
        <v>474324617</v>
      </c>
      <c r="D841" s="380" t="s">
        <v>1658</v>
      </c>
      <c r="E841" s="380">
        <v>17136866607</v>
      </c>
      <c r="F841" s="380" t="s">
        <v>107</v>
      </c>
      <c r="G841" s="380"/>
      <c r="H841" s="380">
        <v>13422075559</v>
      </c>
      <c r="I841" s="380" t="s">
        <v>1570</v>
      </c>
      <c r="J841" s="95" t="s">
        <v>29</v>
      </c>
      <c r="K841" s="95"/>
      <c r="L841" s="378" t="s">
        <v>1657</v>
      </c>
      <c r="M841" s="87" t="s">
        <v>1650</v>
      </c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124"/>
    </row>
    <row r="842" ht="18" customHeight="1" spans="2:27">
      <c r="B842" s="379" t="s">
        <v>1659</v>
      </c>
      <c r="C842" s="380">
        <v>297158166</v>
      </c>
      <c r="D842" s="380" t="s">
        <v>1660</v>
      </c>
      <c r="E842" s="380">
        <v>17136866812</v>
      </c>
      <c r="F842" s="380" t="s">
        <v>107</v>
      </c>
      <c r="G842" s="380"/>
      <c r="H842" s="380">
        <v>13632223538</v>
      </c>
      <c r="I842" s="380" t="s">
        <v>1570</v>
      </c>
      <c r="J842" s="95" t="s">
        <v>367</v>
      </c>
      <c r="K842" s="95"/>
      <c r="L842" s="378" t="s">
        <v>1659</v>
      </c>
      <c r="M842" s="87" t="s">
        <v>1650</v>
      </c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124"/>
    </row>
    <row r="843" ht="18" customHeight="1" spans="2:27">
      <c r="B843" s="379" t="s">
        <v>1661</v>
      </c>
      <c r="C843" s="380">
        <v>121260668</v>
      </c>
      <c r="D843" s="380" t="s">
        <v>1662</v>
      </c>
      <c r="E843" s="380">
        <v>17136866681</v>
      </c>
      <c r="F843" s="380" t="s">
        <v>107</v>
      </c>
      <c r="G843" s="380"/>
      <c r="H843" s="380">
        <v>13422075559</v>
      </c>
      <c r="I843" s="380" t="s">
        <v>1570</v>
      </c>
      <c r="J843" s="95" t="s">
        <v>29</v>
      </c>
      <c r="K843" s="95"/>
      <c r="L843" s="378" t="s">
        <v>1661</v>
      </c>
      <c r="M843" s="87" t="s">
        <v>1650</v>
      </c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124"/>
    </row>
    <row r="844" ht="18" customHeight="1" spans="2:28">
      <c r="B844" s="379" t="s">
        <v>1663</v>
      </c>
      <c r="C844" s="380">
        <v>114664646</v>
      </c>
      <c r="D844" s="380" t="s">
        <v>1664</v>
      </c>
      <c r="E844" s="380">
        <v>16572879520</v>
      </c>
      <c r="F844" s="380" t="s">
        <v>27</v>
      </c>
      <c r="G844" s="380"/>
      <c r="H844" s="380">
        <v>16602049418</v>
      </c>
      <c r="I844" s="380" t="s">
        <v>1621</v>
      </c>
      <c r="J844" s="95" t="s">
        <v>109</v>
      </c>
      <c r="K844" s="95"/>
      <c r="L844" s="383" t="s">
        <v>1663</v>
      </c>
      <c r="M844" s="87" t="s">
        <v>1665</v>
      </c>
      <c r="N844" s="6"/>
      <c r="O844" s="6"/>
      <c r="P844" s="6"/>
      <c r="Q844" s="6"/>
      <c r="R844" s="6"/>
      <c r="S844" s="6"/>
      <c r="T844" s="6"/>
      <c r="U844" s="6"/>
      <c r="V844" s="124"/>
      <c r="W844" s="11"/>
      <c r="X844" s="6"/>
      <c r="Y844" s="6"/>
      <c r="Z844" s="6"/>
      <c r="AA844" s="6"/>
      <c r="AB844" s="6"/>
    </row>
    <row r="845" ht="18" customHeight="1" spans="2:21">
      <c r="B845" s="379" t="s">
        <v>1666</v>
      </c>
      <c r="C845" s="380">
        <v>157450628</v>
      </c>
      <c r="D845" s="380" t="s">
        <v>1667</v>
      </c>
      <c r="E845" s="380">
        <v>16741725458</v>
      </c>
      <c r="F845" s="380" t="s">
        <v>27</v>
      </c>
      <c r="G845" s="380"/>
      <c r="H845" s="380">
        <v>18327671812</v>
      </c>
      <c r="I845" s="380" t="s">
        <v>1668</v>
      </c>
      <c r="J845" s="387" t="s">
        <v>103</v>
      </c>
      <c r="K845" s="95"/>
      <c r="L845" s="378" t="s">
        <v>1666</v>
      </c>
      <c r="M845" s="87" t="s">
        <v>1669</v>
      </c>
      <c r="N845" s="6"/>
      <c r="O845" s="6"/>
      <c r="P845" s="6"/>
      <c r="Q845" s="6"/>
      <c r="R845" s="6"/>
      <c r="S845" s="6"/>
      <c r="T845" s="6"/>
      <c r="U845" s="6"/>
    </row>
    <row r="846" ht="18" customHeight="1" spans="2:21">
      <c r="B846" s="379" t="s">
        <v>1670</v>
      </c>
      <c r="C846" s="380">
        <v>807905473</v>
      </c>
      <c r="D846" s="380" t="s">
        <v>1671</v>
      </c>
      <c r="E846" s="380">
        <v>16741725534</v>
      </c>
      <c r="F846" s="380" t="s">
        <v>27</v>
      </c>
      <c r="G846" s="380"/>
      <c r="H846" s="380">
        <v>18327671812</v>
      </c>
      <c r="I846" s="380" t="s">
        <v>1668</v>
      </c>
      <c r="J846" s="388" t="s">
        <v>29</v>
      </c>
      <c r="K846" s="95"/>
      <c r="L846" s="378" t="s">
        <v>1670</v>
      </c>
      <c r="M846" s="87" t="s">
        <v>1669</v>
      </c>
      <c r="N846" s="6"/>
      <c r="O846" s="6"/>
      <c r="P846" s="6"/>
      <c r="Q846" s="6"/>
      <c r="R846" s="6"/>
      <c r="S846" s="6"/>
      <c r="T846" s="6"/>
      <c r="U846" s="6"/>
    </row>
    <row r="847" ht="18" customHeight="1" spans="2:21">
      <c r="B847" s="379" t="s">
        <v>1672</v>
      </c>
      <c r="C847" s="380">
        <v>567718451</v>
      </c>
      <c r="D847" s="380" t="s">
        <v>1673</v>
      </c>
      <c r="E847" s="380">
        <v>16572877614</v>
      </c>
      <c r="F847" s="380" t="s">
        <v>27</v>
      </c>
      <c r="G847" s="380"/>
      <c r="H847" s="380">
        <v>16602049418</v>
      </c>
      <c r="I847" s="380" t="s">
        <v>1621</v>
      </c>
      <c r="J847" s="389" t="s">
        <v>109</v>
      </c>
      <c r="K847" s="95"/>
      <c r="L847" s="378" t="s">
        <v>1672</v>
      </c>
      <c r="M847" s="87" t="s">
        <v>1674</v>
      </c>
      <c r="N847" s="6"/>
      <c r="O847" s="6"/>
      <c r="P847" s="6"/>
      <c r="Q847" s="6"/>
      <c r="R847" s="6"/>
      <c r="S847" s="6"/>
      <c r="T847" s="6"/>
      <c r="U847" s="6"/>
    </row>
    <row r="848" ht="18" customHeight="1" spans="2:21">
      <c r="B848" s="379" t="s">
        <v>1675</v>
      </c>
      <c r="C848" s="380">
        <v>627709021</v>
      </c>
      <c r="D848" s="380" t="s">
        <v>1676</v>
      </c>
      <c r="E848" s="380">
        <v>16572879512</v>
      </c>
      <c r="F848" s="380" t="s">
        <v>27</v>
      </c>
      <c r="G848" s="380"/>
      <c r="H848" s="380">
        <v>16602049418</v>
      </c>
      <c r="I848" s="380" t="s">
        <v>1621</v>
      </c>
      <c r="J848" s="389" t="s">
        <v>109</v>
      </c>
      <c r="K848" s="95"/>
      <c r="L848" s="378" t="s">
        <v>1675</v>
      </c>
      <c r="M848" s="87" t="s">
        <v>1674</v>
      </c>
      <c r="N848" s="6"/>
      <c r="O848" s="6"/>
      <c r="P848" s="6"/>
      <c r="Q848" s="6"/>
      <c r="R848" s="6"/>
      <c r="S848" s="6"/>
      <c r="T848" s="6"/>
      <c r="U848" s="6"/>
    </row>
    <row r="849" s="4" customFormat="1" ht="18" customHeight="1" spans="1:29">
      <c r="A849" s="1"/>
      <c r="B849" s="379" t="s">
        <v>1677</v>
      </c>
      <c r="C849" s="380">
        <v>891084272</v>
      </c>
      <c r="D849" s="380" t="s">
        <v>1678</v>
      </c>
      <c r="E849" s="380">
        <v>16572879514</v>
      </c>
      <c r="F849" s="380" t="s">
        <v>27</v>
      </c>
      <c r="G849" s="380"/>
      <c r="H849" s="380">
        <v>16602049418</v>
      </c>
      <c r="I849" s="380" t="s">
        <v>1621</v>
      </c>
      <c r="J849" s="389" t="s">
        <v>109</v>
      </c>
      <c r="K849" s="95"/>
      <c r="L849" s="378" t="s">
        <v>1677</v>
      </c>
      <c r="M849" s="87" t="s">
        <v>1674</v>
      </c>
      <c r="N849" s="6"/>
      <c r="O849" s="6"/>
      <c r="P849" s="6"/>
      <c r="Q849" s="6"/>
      <c r="R849" s="6"/>
      <c r="S849" s="6"/>
      <c r="T849" s="6"/>
      <c r="U849" s="6"/>
      <c r="X849" s="9"/>
      <c r="AA849" s="10"/>
      <c r="AB849" s="11"/>
      <c r="AC849" s="6"/>
    </row>
    <row r="850" s="4" customFormat="1" ht="18" customHeight="1" spans="1:29">
      <c r="A850" s="1"/>
      <c r="B850" s="379" t="s">
        <v>1679</v>
      </c>
      <c r="C850" s="380">
        <v>913725967</v>
      </c>
      <c r="D850" s="380" t="s">
        <v>1680</v>
      </c>
      <c r="E850" s="380">
        <v>16572877629</v>
      </c>
      <c r="F850" s="380" t="s">
        <v>27</v>
      </c>
      <c r="G850" s="380"/>
      <c r="H850" s="380">
        <v>17520439418</v>
      </c>
      <c r="I850" s="380" t="s">
        <v>1621</v>
      </c>
      <c r="J850" s="390" t="s">
        <v>285</v>
      </c>
      <c r="K850" s="95"/>
      <c r="L850" s="378" t="s">
        <v>1679</v>
      </c>
      <c r="M850" s="87" t="s">
        <v>1674</v>
      </c>
      <c r="N850" s="6"/>
      <c r="O850" s="6"/>
      <c r="P850" s="6"/>
      <c r="Q850" s="6"/>
      <c r="R850" s="6"/>
      <c r="S850" s="6"/>
      <c r="T850" s="6"/>
      <c r="U850" s="6"/>
      <c r="X850" s="9"/>
      <c r="AA850" s="10"/>
      <c r="AB850" s="11"/>
      <c r="AC850" s="6"/>
    </row>
    <row r="851" s="4" customFormat="1" ht="18" customHeight="1" spans="1:29">
      <c r="A851" s="1"/>
      <c r="B851" s="379" t="s">
        <v>1681</v>
      </c>
      <c r="C851" s="380">
        <v>492748118</v>
      </c>
      <c r="D851" s="380" t="s">
        <v>1682</v>
      </c>
      <c r="E851" s="380">
        <v>16572203189</v>
      </c>
      <c r="F851" s="380" t="s">
        <v>27</v>
      </c>
      <c r="G851" s="380"/>
      <c r="H851" s="380">
        <v>17720254512</v>
      </c>
      <c r="I851" s="380" t="s">
        <v>1683</v>
      </c>
      <c r="J851" s="391" t="s">
        <v>294</v>
      </c>
      <c r="K851" s="95"/>
      <c r="L851" s="378" t="s">
        <v>1681</v>
      </c>
      <c r="M851" s="87" t="s">
        <v>1674</v>
      </c>
      <c r="N851" s="6"/>
      <c r="O851" s="6"/>
      <c r="P851" s="6"/>
      <c r="Q851" s="6"/>
      <c r="R851" s="6"/>
      <c r="S851" s="6"/>
      <c r="T851" s="6"/>
      <c r="U851" s="6"/>
      <c r="X851" s="9"/>
      <c r="AA851" s="10"/>
      <c r="AB851" s="11"/>
      <c r="AC851" s="6"/>
    </row>
    <row r="852" s="4" customFormat="1" ht="18" customHeight="1" spans="1:29">
      <c r="A852" s="1"/>
      <c r="B852" s="379" t="s">
        <v>1684</v>
      </c>
      <c r="C852" s="380">
        <v>183471262</v>
      </c>
      <c r="D852" s="380" t="s">
        <v>1685</v>
      </c>
      <c r="E852" s="380">
        <v>17135328634</v>
      </c>
      <c r="F852" s="380" t="s">
        <v>27</v>
      </c>
      <c r="G852" s="380"/>
      <c r="H852" s="380">
        <v>17720254512</v>
      </c>
      <c r="I852" s="380" t="s">
        <v>1683</v>
      </c>
      <c r="J852" s="391" t="s">
        <v>294</v>
      </c>
      <c r="K852" s="95"/>
      <c r="L852" s="378" t="s">
        <v>1684</v>
      </c>
      <c r="M852" s="87" t="s">
        <v>1674</v>
      </c>
      <c r="N852" s="6"/>
      <c r="O852" s="6"/>
      <c r="P852" s="6"/>
      <c r="Q852" s="6"/>
      <c r="R852" s="6"/>
      <c r="S852" s="6"/>
      <c r="T852" s="6"/>
      <c r="U852" s="6"/>
      <c r="X852" s="9"/>
      <c r="AA852" s="10"/>
      <c r="AB852" s="11"/>
      <c r="AC852" s="6"/>
    </row>
    <row r="853" s="4" customFormat="1" ht="18" customHeight="1" spans="1:29">
      <c r="A853" s="1"/>
      <c r="B853" s="379" t="s">
        <v>1686</v>
      </c>
      <c r="C853" s="380">
        <v>172079884</v>
      </c>
      <c r="D853" s="380" t="s">
        <v>1687</v>
      </c>
      <c r="E853" s="380">
        <v>16572204405</v>
      </c>
      <c r="F853" s="380" t="s">
        <v>27</v>
      </c>
      <c r="G853" s="380"/>
      <c r="H853" s="380">
        <v>17720254512</v>
      </c>
      <c r="I853" s="380" t="s">
        <v>1683</v>
      </c>
      <c r="J853" s="387" t="s">
        <v>103</v>
      </c>
      <c r="K853" s="95"/>
      <c r="L853" s="378" t="s">
        <v>1686</v>
      </c>
      <c r="M853" s="87" t="s">
        <v>1674</v>
      </c>
      <c r="N853" s="6"/>
      <c r="O853" s="6"/>
      <c r="P853" s="6"/>
      <c r="Q853" s="6"/>
      <c r="R853" s="6"/>
      <c r="S853" s="6"/>
      <c r="T853" s="6"/>
      <c r="U853" s="6"/>
      <c r="X853" s="9"/>
      <c r="AA853" s="10"/>
      <c r="AB853" s="11"/>
      <c r="AC853" s="6"/>
    </row>
    <row r="854" s="4" customFormat="1" ht="18" customHeight="1" spans="1:29">
      <c r="A854" s="1"/>
      <c r="B854" s="379" t="s">
        <v>1052</v>
      </c>
      <c r="C854" s="380">
        <v>837522475</v>
      </c>
      <c r="D854" s="380" t="s">
        <v>1053</v>
      </c>
      <c r="E854" s="380">
        <v>16741725462</v>
      </c>
      <c r="F854" s="380" t="s">
        <v>27</v>
      </c>
      <c r="G854" s="380">
        <v>1000</v>
      </c>
      <c r="H854" s="380">
        <v>13545472582</v>
      </c>
      <c r="I854" s="380" t="s">
        <v>370</v>
      </c>
      <c r="J854" s="387" t="s">
        <v>285</v>
      </c>
      <c r="K854" s="95"/>
      <c r="L854" s="378" t="s">
        <v>1052</v>
      </c>
      <c r="M854" s="87" t="s">
        <v>1843</v>
      </c>
      <c r="N854" s="6"/>
      <c r="O854" s="6"/>
      <c r="P854" s="6"/>
      <c r="Q854" s="6"/>
      <c r="R854" s="6"/>
      <c r="S854" s="6"/>
      <c r="T854" s="6"/>
      <c r="U854" s="6"/>
      <c r="X854" s="9"/>
      <c r="AA854" s="10"/>
      <c r="AB854" s="11"/>
      <c r="AC854" s="6"/>
    </row>
    <row r="855" s="4" customFormat="1" ht="18" customHeight="1" spans="1:29">
      <c r="A855" s="1"/>
      <c r="B855" s="379" t="s">
        <v>1054</v>
      </c>
      <c r="C855" s="380">
        <v>739010982</v>
      </c>
      <c r="D855" s="380" t="s">
        <v>1055</v>
      </c>
      <c r="E855" s="380">
        <v>16741725465</v>
      </c>
      <c r="F855" s="380" t="s">
        <v>27</v>
      </c>
      <c r="G855" s="380">
        <v>1000</v>
      </c>
      <c r="H855" s="380">
        <v>13545472582</v>
      </c>
      <c r="I855" s="380" t="s">
        <v>370</v>
      </c>
      <c r="J855" s="387" t="s">
        <v>285</v>
      </c>
      <c r="K855" s="95"/>
      <c r="L855" s="378" t="s">
        <v>1054</v>
      </c>
      <c r="M855" s="87" t="s">
        <v>1843</v>
      </c>
      <c r="N855" s="6"/>
      <c r="O855" s="6"/>
      <c r="P855" s="6"/>
      <c r="Q855" s="6"/>
      <c r="R855" s="6"/>
      <c r="S855" s="6"/>
      <c r="T855" s="6"/>
      <c r="U855" s="6"/>
      <c r="X855" s="9"/>
      <c r="AA855" s="10"/>
      <c r="AB855" s="11"/>
      <c r="AC855" s="6"/>
    </row>
    <row r="856" s="4" customFormat="1" ht="18" customHeight="1" spans="1:29">
      <c r="A856" s="1"/>
      <c r="B856" s="379" t="s">
        <v>1056</v>
      </c>
      <c r="C856" s="380">
        <v>437157364</v>
      </c>
      <c r="D856" s="380" t="s">
        <v>1057</v>
      </c>
      <c r="E856" s="380">
        <v>16741725480</v>
      </c>
      <c r="F856" s="380" t="s">
        <v>27</v>
      </c>
      <c r="G856" s="380">
        <v>1000</v>
      </c>
      <c r="H856" s="380">
        <v>13545472582</v>
      </c>
      <c r="I856" s="380" t="s">
        <v>370</v>
      </c>
      <c r="J856" s="387" t="s">
        <v>285</v>
      </c>
      <c r="K856" s="95"/>
      <c r="L856" s="378" t="s">
        <v>1056</v>
      </c>
      <c r="M856" s="87" t="s">
        <v>1843</v>
      </c>
      <c r="N856" s="6"/>
      <c r="O856" s="6"/>
      <c r="P856" s="6"/>
      <c r="Q856" s="6"/>
      <c r="R856" s="6"/>
      <c r="S856" s="6"/>
      <c r="T856" s="6"/>
      <c r="U856" s="6"/>
      <c r="X856" s="9"/>
      <c r="AA856" s="10"/>
      <c r="AB856" s="11"/>
      <c r="AC856" s="6"/>
    </row>
    <row r="857" s="4" customFormat="1" ht="18" customHeight="1" spans="1:29">
      <c r="A857" s="1"/>
      <c r="B857" s="379" t="s">
        <v>1061</v>
      </c>
      <c r="C857" s="380">
        <v>265847668</v>
      </c>
      <c r="D857" s="380" t="s">
        <v>1062</v>
      </c>
      <c r="E857" s="380">
        <v>16741725495</v>
      </c>
      <c r="F857" s="380" t="s">
        <v>27</v>
      </c>
      <c r="G857" s="380">
        <v>1000</v>
      </c>
      <c r="H857" s="380">
        <v>13545472582</v>
      </c>
      <c r="I857" s="380" t="s">
        <v>370</v>
      </c>
      <c r="J857" s="387" t="s">
        <v>285</v>
      </c>
      <c r="K857" s="95" t="s">
        <v>371</v>
      </c>
      <c r="L857" s="378" t="s">
        <v>1061</v>
      </c>
      <c r="M857" s="87" t="s">
        <v>1844</v>
      </c>
      <c r="N857" s="6"/>
      <c r="O857" s="6"/>
      <c r="P857" s="6"/>
      <c r="Q857" s="6"/>
      <c r="R857" s="6"/>
      <c r="S857" s="6"/>
      <c r="T857" s="6"/>
      <c r="X857" s="9"/>
      <c r="AA857" s="10"/>
      <c r="AB857" s="11"/>
      <c r="AC857" s="6"/>
    </row>
    <row r="858" s="4" customFormat="1" ht="18" customHeight="1" spans="1:29">
      <c r="A858" s="1"/>
      <c r="B858" s="379" t="s">
        <v>1065</v>
      </c>
      <c r="C858" s="380">
        <v>564544238</v>
      </c>
      <c r="D858" s="380" t="s">
        <v>1066</v>
      </c>
      <c r="E858" s="380">
        <v>16741725499</v>
      </c>
      <c r="F858" s="380" t="s">
        <v>27</v>
      </c>
      <c r="G858" s="380">
        <v>1000</v>
      </c>
      <c r="H858" s="380">
        <v>13545472582</v>
      </c>
      <c r="I858" s="380" t="s">
        <v>370</v>
      </c>
      <c r="J858" s="387" t="s">
        <v>285</v>
      </c>
      <c r="K858" s="95" t="s">
        <v>371</v>
      </c>
      <c r="L858" s="378" t="s">
        <v>1065</v>
      </c>
      <c r="M858" s="87" t="s">
        <v>1843</v>
      </c>
      <c r="N858" s="6"/>
      <c r="O858" s="6"/>
      <c r="P858" s="6"/>
      <c r="Q858" s="6"/>
      <c r="R858" s="6"/>
      <c r="S858" s="6"/>
      <c r="T858" s="6"/>
      <c r="X858" s="9"/>
      <c r="AA858" s="10"/>
      <c r="AB858" s="11"/>
      <c r="AC858" s="6"/>
    </row>
    <row r="859" s="4" customFormat="1" ht="18" customHeight="1" spans="1:29">
      <c r="A859" s="1"/>
      <c r="B859" s="379" t="s">
        <v>752</v>
      </c>
      <c r="C859" s="380">
        <v>784019578</v>
      </c>
      <c r="D859" s="380" t="s">
        <v>753</v>
      </c>
      <c r="E859" s="380">
        <v>16741725613</v>
      </c>
      <c r="F859" s="380" t="s">
        <v>27</v>
      </c>
      <c r="G859" s="380">
        <v>1000</v>
      </c>
      <c r="H859" s="380">
        <v>18771678907</v>
      </c>
      <c r="I859" s="380" t="s">
        <v>409</v>
      </c>
      <c r="J859" s="387" t="s">
        <v>109</v>
      </c>
      <c r="K859" s="95" t="s">
        <v>410</v>
      </c>
      <c r="L859" s="378" t="s">
        <v>752</v>
      </c>
      <c r="M859" s="87" t="s">
        <v>1894</v>
      </c>
      <c r="N859" s="6"/>
      <c r="O859" s="6"/>
      <c r="P859" s="6"/>
      <c r="Q859" s="6"/>
      <c r="R859" s="6"/>
      <c r="S859" s="6"/>
      <c r="T859" s="6"/>
      <c r="X859" s="9"/>
      <c r="AA859" s="10"/>
      <c r="AB859" s="11"/>
      <c r="AC859" s="6"/>
    </row>
    <row r="860" s="4" customFormat="1" ht="18" customHeight="1" spans="1:29">
      <c r="A860" s="1"/>
      <c r="B860" s="379" t="s">
        <v>754</v>
      </c>
      <c r="C860" s="380">
        <v>655685751</v>
      </c>
      <c r="D860" s="380" t="s">
        <v>755</v>
      </c>
      <c r="E860" s="380">
        <v>16741725630</v>
      </c>
      <c r="F860" s="380" t="s">
        <v>27</v>
      </c>
      <c r="G860" s="380">
        <v>1000</v>
      </c>
      <c r="H860" s="380">
        <v>18771678907</v>
      </c>
      <c r="I860" s="380" t="s">
        <v>409</v>
      </c>
      <c r="J860" s="387" t="s">
        <v>29</v>
      </c>
      <c r="K860" s="95" t="s">
        <v>410</v>
      </c>
      <c r="L860" s="378" t="s">
        <v>754</v>
      </c>
      <c r="M860" s="87" t="s">
        <v>1895</v>
      </c>
      <c r="N860" s="6"/>
      <c r="O860" s="6"/>
      <c r="P860" s="6"/>
      <c r="Q860" s="6"/>
      <c r="R860" s="6"/>
      <c r="S860" s="6"/>
      <c r="T860" s="6"/>
      <c r="X860" s="9"/>
      <c r="AA860" s="10"/>
      <c r="AB860" s="11"/>
      <c r="AC860" s="6"/>
    </row>
    <row r="861" s="4" customFormat="1" ht="18" customHeight="1" spans="1:29">
      <c r="A861" s="1"/>
      <c r="B861" s="379" t="s">
        <v>758</v>
      </c>
      <c r="C861" s="380">
        <v>782431171</v>
      </c>
      <c r="D861" s="380" t="s">
        <v>759</v>
      </c>
      <c r="E861" s="380">
        <v>16741725639</v>
      </c>
      <c r="F861" s="380" t="s">
        <v>27</v>
      </c>
      <c r="G861" s="380">
        <v>1000</v>
      </c>
      <c r="H861" s="380">
        <v>18771678907</v>
      </c>
      <c r="I861" s="380" t="s">
        <v>409</v>
      </c>
      <c r="J861" s="387" t="s">
        <v>29</v>
      </c>
      <c r="K861" s="95" t="s">
        <v>410</v>
      </c>
      <c r="L861" s="378" t="s">
        <v>758</v>
      </c>
      <c r="M861" s="87" t="s">
        <v>1896</v>
      </c>
      <c r="N861" s="6"/>
      <c r="O861" s="6"/>
      <c r="P861" s="6"/>
      <c r="Q861" s="6"/>
      <c r="R861" s="6"/>
      <c r="S861" s="6"/>
      <c r="T861" s="6"/>
      <c r="X861" s="9"/>
      <c r="AA861" s="10"/>
      <c r="AB861" s="11"/>
      <c r="AC861" s="6"/>
    </row>
    <row r="862" s="4" customFormat="1" ht="18" customHeight="1" spans="1:29">
      <c r="A862" s="1"/>
      <c r="B862" s="379" t="s">
        <v>760</v>
      </c>
      <c r="C862" s="380">
        <v>555864507</v>
      </c>
      <c r="D862" s="380" t="s">
        <v>761</v>
      </c>
      <c r="E862" s="380">
        <v>16741725536</v>
      </c>
      <c r="F862" s="380" t="s">
        <v>27</v>
      </c>
      <c r="G862" s="380">
        <v>1000</v>
      </c>
      <c r="H862" s="380">
        <v>18771678907</v>
      </c>
      <c r="I862" s="380" t="s">
        <v>409</v>
      </c>
      <c r="J862" s="387" t="s">
        <v>29</v>
      </c>
      <c r="K862" s="95" t="s">
        <v>410</v>
      </c>
      <c r="L862" s="378" t="s">
        <v>760</v>
      </c>
      <c r="M862" s="87" t="s">
        <v>1897</v>
      </c>
      <c r="N862" s="6"/>
      <c r="O862" s="6"/>
      <c r="P862" s="6"/>
      <c r="Q862" s="6"/>
      <c r="R862" s="6"/>
      <c r="S862" s="6"/>
      <c r="T862" s="6"/>
      <c r="X862" s="9"/>
      <c r="AA862" s="10"/>
      <c r="AB862" s="11"/>
      <c r="AC862" s="6"/>
    </row>
    <row r="863" s="4" customFormat="1" ht="18" customHeight="1" spans="1:29">
      <c r="A863" s="1"/>
      <c r="B863" s="379" t="s">
        <v>1067</v>
      </c>
      <c r="C863" s="380">
        <v>373983370</v>
      </c>
      <c r="D863" s="380" t="s">
        <v>1068</v>
      </c>
      <c r="E863" s="380">
        <v>16572877620</v>
      </c>
      <c r="F863" s="380" t="s">
        <v>27</v>
      </c>
      <c r="G863" s="380">
        <v>1000</v>
      </c>
      <c r="H863" s="380">
        <v>16602049418</v>
      </c>
      <c r="I863" s="380" t="s">
        <v>377</v>
      </c>
      <c r="J863" s="387" t="s">
        <v>109</v>
      </c>
      <c r="K863" s="95" t="s">
        <v>378</v>
      </c>
      <c r="L863" s="378" t="s">
        <v>1067</v>
      </c>
      <c r="M863" s="87" t="s">
        <v>1894</v>
      </c>
      <c r="N863" s="6"/>
      <c r="O863" s="6"/>
      <c r="P863" s="6"/>
      <c r="Q863" s="6"/>
      <c r="R863" s="6"/>
      <c r="S863" s="6"/>
      <c r="T863" s="6"/>
      <c r="X863" s="9"/>
      <c r="AA863" s="10"/>
      <c r="AB863" s="11"/>
      <c r="AC863" s="6"/>
    </row>
    <row r="864" s="4" customFormat="1" ht="18" customHeight="1" spans="1:29">
      <c r="A864" s="1"/>
      <c r="B864" s="379" t="s">
        <v>1069</v>
      </c>
      <c r="C864" s="380">
        <v>443997997</v>
      </c>
      <c r="D864" s="380" t="s">
        <v>1070</v>
      </c>
      <c r="E864" s="380">
        <v>17191140871</v>
      </c>
      <c r="F864" s="380" t="s">
        <v>27</v>
      </c>
      <c r="G864" s="380">
        <v>1000</v>
      </c>
      <c r="H864" s="380">
        <v>17720254512</v>
      </c>
      <c r="I864" s="380" t="s">
        <v>253</v>
      </c>
      <c r="J864" s="387" t="s">
        <v>294</v>
      </c>
      <c r="K864" s="95" t="s">
        <v>254</v>
      </c>
      <c r="L864" s="378" t="s">
        <v>1069</v>
      </c>
      <c r="M864" s="87" t="s">
        <v>1894</v>
      </c>
      <c r="N864" s="6"/>
      <c r="O864" s="6"/>
      <c r="P864" s="6"/>
      <c r="Q864" s="6"/>
      <c r="R864" s="6"/>
      <c r="S864" s="6"/>
      <c r="T864" s="6"/>
      <c r="X864" s="9"/>
      <c r="AA864" s="10"/>
      <c r="AB864" s="11"/>
      <c r="AC864" s="6"/>
    </row>
    <row r="865" s="4" customFormat="1" ht="18" customHeight="1" spans="1:28">
      <c r="A865" s="1"/>
      <c r="B865" s="379" t="s">
        <v>1071</v>
      </c>
      <c r="C865" s="380">
        <v>607636098</v>
      </c>
      <c r="D865" s="380" t="s">
        <v>1072</v>
      </c>
      <c r="E865" s="380">
        <v>16572201268</v>
      </c>
      <c r="F865" s="380" t="s">
        <v>27</v>
      </c>
      <c r="G865" s="380">
        <v>1000</v>
      </c>
      <c r="H865" s="380">
        <v>17720254512</v>
      </c>
      <c r="I865" s="380" t="s">
        <v>253</v>
      </c>
      <c r="J865" s="387" t="s">
        <v>294</v>
      </c>
      <c r="K865" s="95" t="s">
        <v>254</v>
      </c>
      <c r="L865" s="378" t="s">
        <v>1071</v>
      </c>
      <c r="M865" s="87" t="s">
        <v>1894</v>
      </c>
      <c r="N865" s="6"/>
      <c r="O865" s="6"/>
      <c r="P865" s="6"/>
      <c r="Q865" s="6"/>
      <c r="R865" s="6"/>
      <c r="S865" s="6"/>
      <c r="T865" s="6"/>
      <c r="X865" s="9"/>
      <c r="AA865" s="10"/>
      <c r="AB865" s="11"/>
    </row>
    <row r="866" s="4" customFormat="1" ht="18" customHeight="1" spans="1:28">
      <c r="A866" s="1"/>
      <c r="B866" s="379" t="s">
        <v>1075</v>
      </c>
      <c r="C866" s="380">
        <v>624563227</v>
      </c>
      <c r="D866" s="380" t="s">
        <v>1076</v>
      </c>
      <c r="E866" s="380">
        <v>16572203708</v>
      </c>
      <c r="F866" s="380" t="s">
        <v>27</v>
      </c>
      <c r="G866" s="380">
        <v>1000</v>
      </c>
      <c r="H866" s="380">
        <v>17720254512</v>
      </c>
      <c r="I866" s="380" t="s">
        <v>253</v>
      </c>
      <c r="J866" s="387" t="s">
        <v>294</v>
      </c>
      <c r="K866" s="95" t="s">
        <v>254</v>
      </c>
      <c r="L866" s="378" t="s">
        <v>1075</v>
      </c>
      <c r="M866" s="87" t="s">
        <v>1894</v>
      </c>
      <c r="N866" s="6"/>
      <c r="O866" s="6"/>
      <c r="P866" s="6"/>
      <c r="Q866" s="6"/>
      <c r="R866" s="6"/>
      <c r="S866" s="6"/>
      <c r="T866" s="6"/>
      <c r="X866" s="9"/>
      <c r="AA866" s="10"/>
      <c r="AB866" s="11"/>
    </row>
    <row r="867" s="4" customFormat="1" ht="18" customHeight="1" spans="1:28">
      <c r="A867" s="1"/>
      <c r="B867" s="379" t="s">
        <v>1077</v>
      </c>
      <c r="C867" s="380">
        <v>582499681</v>
      </c>
      <c r="D867" s="380" t="s">
        <v>1078</v>
      </c>
      <c r="E867" s="380">
        <v>16572203186</v>
      </c>
      <c r="F867" s="380" t="s">
        <v>27</v>
      </c>
      <c r="G867" s="380">
        <v>1000</v>
      </c>
      <c r="H867" s="380">
        <v>17720254512</v>
      </c>
      <c r="I867" s="380" t="s">
        <v>253</v>
      </c>
      <c r="J867" s="387" t="s">
        <v>294</v>
      </c>
      <c r="K867" s="95" t="s">
        <v>254</v>
      </c>
      <c r="L867" s="378" t="s">
        <v>1077</v>
      </c>
      <c r="M867" s="87" t="s">
        <v>1894</v>
      </c>
      <c r="N867" s="6"/>
      <c r="O867" s="6"/>
      <c r="P867" s="6"/>
      <c r="Q867" s="6"/>
      <c r="R867" s="6"/>
      <c r="S867" s="6"/>
      <c r="T867" s="6"/>
      <c r="X867" s="9"/>
      <c r="AA867" s="10"/>
      <c r="AB867" s="11"/>
    </row>
    <row r="868" s="4" customFormat="1" ht="18" customHeight="1" spans="1:28">
      <c r="A868" s="1"/>
      <c r="B868" s="379" t="s">
        <v>1081</v>
      </c>
      <c r="C868" s="380">
        <v>169230098</v>
      </c>
      <c r="D868" s="380" t="s">
        <v>1082</v>
      </c>
      <c r="E868" s="380">
        <v>16572204409</v>
      </c>
      <c r="F868" s="380" t="s">
        <v>27</v>
      </c>
      <c r="G868" s="380">
        <v>1000</v>
      </c>
      <c r="H868" s="380">
        <v>17720254512</v>
      </c>
      <c r="I868" s="380" t="s">
        <v>253</v>
      </c>
      <c r="J868" s="387" t="s">
        <v>103</v>
      </c>
      <c r="K868" s="95" t="s">
        <v>254</v>
      </c>
      <c r="L868" s="378" t="s">
        <v>1081</v>
      </c>
      <c r="M868" s="87" t="s">
        <v>1894</v>
      </c>
      <c r="N868" s="6"/>
      <c r="O868" s="6"/>
      <c r="P868" s="6"/>
      <c r="Q868" s="6"/>
      <c r="R868" s="6"/>
      <c r="S868" s="6"/>
      <c r="T868" s="6"/>
      <c r="X868" s="9"/>
      <c r="AA868" s="10"/>
      <c r="AB868" s="11"/>
    </row>
    <row r="869" s="4" customFormat="1" ht="18" customHeight="1" spans="1:28">
      <c r="A869" s="1"/>
      <c r="B869" s="379" t="s">
        <v>1083</v>
      </c>
      <c r="C869" s="380">
        <v>660874096</v>
      </c>
      <c r="D869" s="380" t="s">
        <v>1084</v>
      </c>
      <c r="E869" s="380">
        <v>16572203190</v>
      </c>
      <c r="F869" s="380" t="s">
        <v>27</v>
      </c>
      <c r="G869" s="380">
        <v>1000</v>
      </c>
      <c r="H869" s="380">
        <v>17720254512</v>
      </c>
      <c r="I869" s="380" t="s">
        <v>253</v>
      </c>
      <c r="J869" s="387" t="s">
        <v>103</v>
      </c>
      <c r="K869" s="95" t="s">
        <v>254</v>
      </c>
      <c r="L869" s="378" t="s">
        <v>1083</v>
      </c>
      <c r="M869" s="87" t="s">
        <v>1894</v>
      </c>
      <c r="N869" s="6"/>
      <c r="O869" s="6"/>
      <c r="P869" s="6"/>
      <c r="Q869" s="6"/>
      <c r="R869" s="6"/>
      <c r="S869" s="6"/>
      <c r="T869" s="6"/>
      <c r="X869" s="9"/>
      <c r="AA869" s="10"/>
      <c r="AB869" s="11"/>
    </row>
    <row r="870" s="4" customFormat="1" ht="18" customHeight="1" spans="1:28">
      <c r="A870" s="1"/>
      <c r="B870" s="379" t="s">
        <v>1093</v>
      </c>
      <c r="C870" s="380">
        <v>285333628</v>
      </c>
      <c r="D870" s="380" t="s">
        <v>1094</v>
      </c>
      <c r="E870" s="380">
        <v>16741725450</v>
      </c>
      <c r="F870" s="380" t="s">
        <v>27</v>
      </c>
      <c r="G870" s="380">
        <v>1000</v>
      </c>
      <c r="H870" s="380">
        <v>18327671812</v>
      </c>
      <c r="I870" s="380" t="s">
        <v>247</v>
      </c>
      <c r="J870" s="387" t="s">
        <v>103</v>
      </c>
      <c r="K870" s="95" t="s">
        <v>298</v>
      </c>
      <c r="L870" s="378" t="s">
        <v>1093</v>
      </c>
      <c r="M870" s="87" t="s">
        <v>1894</v>
      </c>
      <c r="N870" s="6"/>
      <c r="O870" s="6"/>
      <c r="P870" s="6"/>
      <c r="Q870" s="6"/>
      <c r="R870" s="6"/>
      <c r="S870" s="6"/>
      <c r="T870" s="6"/>
      <c r="X870" s="9"/>
      <c r="AA870" s="10"/>
      <c r="AB870" s="11"/>
    </row>
    <row r="871" s="4" customFormat="1" ht="18" customHeight="1" spans="1:28">
      <c r="A871" s="1"/>
      <c r="B871" s="379" t="s">
        <v>1095</v>
      </c>
      <c r="C871" s="380">
        <v>864153631</v>
      </c>
      <c r="D871" s="380" t="s">
        <v>1096</v>
      </c>
      <c r="E871" s="380">
        <v>16741725528</v>
      </c>
      <c r="F871" s="380" t="s">
        <v>27</v>
      </c>
      <c r="G871" s="380">
        <v>1000</v>
      </c>
      <c r="H871" s="380">
        <v>18327671812</v>
      </c>
      <c r="I871" s="380" t="s">
        <v>247</v>
      </c>
      <c r="J871" s="387" t="s">
        <v>103</v>
      </c>
      <c r="K871" s="95" t="s">
        <v>298</v>
      </c>
      <c r="L871" s="378" t="s">
        <v>1095</v>
      </c>
      <c r="M871" s="87" t="s">
        <v>1894</v>
      </c>
      <c r="N871" s="6"/>
      <c r="O871" s="6"/>
      <c r="P871" s="6"/>
      <c r="Q871" s="6"/>
      <c r="R871" s="6"/>
      <c r="S871" s="6"/>
      <c r="T871" s="6"/>
      <c r="X871" s="9"/>
      <c r="AA871" s="10"/>
      <c r="AB871" s="11"/>
    </row>
    <row r="872" s="4" customFormat="1" ht="18" customHeight="1" spans="1:28">
      <c r="A872" s="1"/>
      <c r="B872" s="379" t="s">
        <v>1097</v>
      </c>
      <c r="C872" s="380">
        <v>411710219</v>
      </c>
      <c r="D872" s="380" t="s">
        <v>1098</v>
      </c>
      <c r="E872" s="380">
        <v>16741725440</v>
      </c>
      <c r="F872" s="380" t="s">
        <v>27</v>
      </c>
      <c r="G872" s="380">
        <v>1000</v>
      </c>
      <c r="H872" s="380">
        <v>18327671812</v>
      </c>
      <c r="I872" s="380" t="s">
        <v>247</v>
      </c>
      <c r="J872" s="387" t="s">
        <v>29</v>
      </c>
      <c r="K872" s="95" t="s">
        <v>298</v>
      </c>
      <c r="L872" s="378" t="s">
        <v>1097</v>
      </c>
      <c r="M872" s="87" t="s">
        <v>1894</v>
      </c>
      <c r="N872" s="6"/>
      <c r="O872" s="6"/>
      <c r="P872" s="6"/>
      <c r="Q872" s="6"/>
      <c r="R872" s="6"/>
      <c r="S872" s="6"/>
      <c r="T872" s="6"/>
      <c r="X872" s="9"/>
      <c r="AA872" s="10"/>
      <c r="AB872" s="11"/>
    </row>
    <row r="873" s="4" customFormat="1" ht="18" customHeight="1" spans="1:28">
      <c r="A873" s="1"/>
      <c r="B873" s="379" t="s">
        <v>1099</v>
      </c>
      <c r="C873" s="380">
        <v>111194945</v>
      </c>
      <c r="D873" s="380" t="s">
        <v>1100</v>
      </c>
      <c r="E873" s="380">
        <v>16741725441</v>
      </c>
      <c r="F873" s="380" t="s">
        <v>27</v>
      </c>
      <c r="G873" s="380">
        <v>1000</v>
      </c>
      <c r="H873" s="380">
        <v>18327671812</v>
      </c>
      <c r="I873" s="380" t="s">
        <v>247</v>
      </c>
      <c r="J873" s="387" t="s">
        <v>29</v>
      </c>
      <c r="K873" s="95" t="s">
        <v>298</v>
      </c>
      <c r="L873" s="378" t="s">
        <v>1099</v>
      </c>
      <c r="M873" s="87" t="s">
        <v>1894</v>
      </c>
      <c r="N873" s="6"/>
      <c r="O873" s="6"/>
      <c r="P873" s="6"/>
      <c r="Q873" s="6"/>
      <c r="R873" s="6"/>
      <c r="S873" s="6"/>
      <c r="T873" s="6"/>
      <c r="X873" s="9"/>
      <c r="AA873" s="10"/>
      <c r="AB873" s="11"/>
    </row>
    <row r="874" s="4" customFormat="1" ht="18" customHeight="1" spans="1:28">
      <c r="A874" s="1"/>
      <c r="B874" s="379" t="s">
        <v>1101</v>
      </c>
      <c r="C874" s="380">
        <v>377949982</v>
      </c>
      <c r="D874" s="380" t="s">
        <v>1102</v>
      </c>
      <c r="E874" s="380">
        <v>16741725443</v>
      </c>
      <c r="F874" s="380" t="s">
        <v>27</v>
      </c>
      <c r="G874" s="380">
        <v>1000</v>
      </c>
      <c r="H874" s="380">
        <v>18327671812</v>
      </c>
      <c r="I874" s="380" t="s">
        <v>247</v>
      </c>
      <c r="J874" s="387" t="s">
        <v>29</v>
      </c>
      <c r="K874" s="95" t="s">
        <v>298</v>
      </c>
      <c r="L874" s="378" t="s">
        <v>1101</v>
      </c>
      <c r="M874" s="87" t="s">
        <v>1894</v>
      </c>
      <c r="N874" s="6"/>
      <c r="O874" s="6"/>
      <c r="P874" s="6"/>
      <c r="Q874" s="6"/>
      <c r="R874" s="6"/>
      <c r="S874" s="6"/>
      <c r="T874" s="6"/>
      <c r="X874" s="9"/>
      <c r="AA874" s="10"/>
      <c r="AB874" s="11"/>
    </row>
    <row r="875" s="4" customFormat="1" ht="18" customHeight="1" spans="1:28">
      <c r="A875" s="1"/>
      <c r="B875" s="379" t="s">
        <v>1103</v>
      </c>
      <c r="C875" s="380">
        <v>480079074</v>
      </c>
      <c r="D875" s="380" t="s">
        <v>1104</v>
      </c>
      <c r="E875" s="380">
        <v>16741725508</v>
      </c>
      <c r="F875" s="380" t="s">
        <v>27</v>
      </c>
      <c r="G875" s="380">
        <v>1000</v>
      </c>
      <c r="H875" s="380">
        <v>18327671812</v>
      </c>
      <c r="I875" s="380" t="s">
        <v>247</v>
      </c>
      <c r="J875" s="387" t="s">
        <v>29</v>
      </c>
      <c r="K875" s="95" t="s">
        <v>298</v>
      </c>
      <c r="L875" s="378" t="s">
        <v>1103</v>
      </c>
      <c r="M875" s="87" t="s">
        <v>1894</v>
      </c>
      <c r="N875" s="6"/>
      <c r="O875" s="6"/>
      <c r="P875" s="6"/>
      <c r="Q875" s="6"/>
      <c r="R875" s="6"/>
      <c r="S875" s="6"/>
      <c r="T875" s="6"/>
      <c r="X875" s="9"/>
      <c r="AA875" s="10"/>
      <c r="AB875" s="11"/>
    </row>
    <row r="876" s="4" customFormat="1" ht="18" customHeight="1" spans="1:28">
      <c r="A876" s="1"/>
      <c r="B876" s="379" t="s">
        <v>1105</v>
      </c>
      <c r="C876" s="380">
        <v>526621106</v>
      </c>
      <c r="D876" s="380" t="s">
        <v>1106</v>
      </c>
      <c r="E876" s="380">
        <v>16741725515</v>
      </c>
      <c r="F876" s="380" t="s">
        <v>27</v>
      </c>
      <c r="G876" s="380">
        <v>1000</v>
      </c>
      <c r="H876" s="380">
        <v>18327671812</v>
      </c>
      <c r="I876" s="380" t="s">
        <v>247</v>
      </c>
      <c r="J876" s="387" t="s">
        <v>29</v>
      </c>
      <c r="K876" s="95" t="s">
        <v>298</v>
      </c>
      <c r="L876" s="378" t="s">
        <v>1105</v>
      </c>
      <c r="M876" s="87" t="s">
        <v>1894</v>
      </c>
      <c r="N876" s="6"/>
      <c r="O876" s="6"/>
      <c r="P876" s="6"/>
      <c r="Q876" s="6"/>
      <c r="R876" s="6"/>
      <c r="S876" s="6"/>
      <c r="T876" s="6"/>
      <c r="X876" s="9"/>
      <c r="AA876" s="10"/>
      <c r="AB876" s="11"/>
    </row>
    <row r="877" s="4" customFormat="1" ht="18" customHeight="1" spans="1:28">
      <c r="A877" s="1"/>
      <c r="B877" s="379" t="s">
        <v>1107</v>
      </c>
      <c r="C877" s="380">
        <v>372534493</v>
      </c>
      <c r="D877" s="380" t="s">
        <v>1108</v>
      </c>
      <c r="E877" s="380">
        <v>17136314547</v>
      </c>
      <c r="F877" s="380" t="s">
        <v>27</v>
      </c>
      <c r="G877" s="380">
        <v>1000</v>
      </c>
      <c r="H877" s="380">
        <v>18771691121</v>
      </c>
      <c r="I877" s="380" t="s">
        <v>258</v>
      </c>
      <c r="J877" s="387" t="s">
        <v>103</v>
      </c>
      <c r="K877" s="95" t="s">
        <v>259</v>
      </c>
      <c r="L877" s="378" t="s">
        <v>1107</v>
      </c>
      <c r="M877" s="87" t="s">
        <v>1894</v>
      </c>
      <c r="N877" s="6"/>
      <c r="O877" s="6"/>
      <c r="P877" s="6"/>
      <c r="Q877" s="6"/>
      <c r="R877" s="6"/>
      <c r="S877" s="6"/>
      <c r="T877" s="6"/>
      <c r="X877" s="9"/>
      <c r="AA877" s="10"/>
      <c r="AB877" s="11"/>
    </row>
    <row r="878" s="4" customFormat="1" ht="18" customHeight="1" spans="1:28">
      <c r="A878" s="1"/>
      <c r="B878" s="379" t="s">
        <v>1109</v>
      </c>
      <c r="C878" s="380">
        <v>159861187</v>
      </c>
      <c r="D878" s="380" t="s">
        <v>1110</v>
      </c>
      <c r="E878" s="380">
        <v>17136314590</v>
      </c>
      <c r="F878" s="380" t="s">
        <v>27</v>
      </c>
      <c r="G878" s="380">
        <v>1000</v>
      </c>
      <c r="H878" s="380">
        <v>18771691121</v>
      </c>
      <c r="I878" s="380" t="s">
        <v>258</v>
      </c>
      <c r="J878" s="387" t="s">
        <v>103</v>
      </c>
      <c r="K878" s="95" t="s">
        <v>259</v>
      </c>
      <c r="L878" s="378" t="s">
        <v>1109</v>
      </c>
      <c r="M878" s="87" t="s">
        <v>1894</v>
      </c>
      <c r="N878" s="6"/>
      <c r="O878" s="6"/>
      <c r="P878" s="6"/>
      <c r="Q878" s="6"/>
      <c r="R878" s="6"/>
      <c r="S878" s="6"/>
      <c r="T878" s="6"/>
      <c r="X878" s="9"/>
      <c r="AA878" s="10"/>
      <c r="AB878" s="11"/>
    </row>
    <row r="879" s="4" customFormat="1" ht="18" customHeight="1" spans="1:28">
      <c r="A879" s="1"/>
      <c r="B879" s="379" t="s">
        <v>1111</v>
      </c>
      <c r="C879" s="380">
        <v>812758053</v>
      </c>
      <c r="D879" s="380" t="s">
        <v>1112</v>
      </c>
      <c r="E879" s="380">
        <v>17136314597</v>
      </c>
      <c r="F879" s="380" t="s">
        <v>27</v>
      </c>
      <c r="G879" s="380">
        <v>1000</v>
      </c>
      <c r="H879" s="380">
        <v>18771691121</v>
      </c>
      <c r="I879" s="380" t="s">
        <v>258</v>
      </c>
      <c r="J879" s="387" t="s">
        <v>103</v>
      </c>
      <c r="K879" s="95" t="s">
        <v>259</v>
      </c>
      <c r="L879" s="378" t="s">
        <v>1111</v>
      </c>
      <c r="M879" s="87" t="s">
        <v>1894</v>
      </c>
      <c r="N879" s="6"/>
      <c r="O879" s="87"/>
      <c r="P879" s="6"/>
      <c r="Q879" s="6"/>
      <c r="R879" s="6"/>
      <c r="S879" s="6"/>
      <c r="T879" s="6"/>
      <c r="X879" s="9"/>
      <c r="AA879" s="10"/>
      <c r="AB879" s="11"/>
    </row>
    <row r="880" s="4" customFormat="1" ht="18" customHeight="1" spans="1:28">
      <c r="A880" s="1"/>
      <c r="B880" s="379" t="s">
        <v>1124</v>
      </c>
      <c r="C880" s="380">
        <v>182170366</v>
      </c>
      <c r="D880" s="380" t="s">
        <v>1125</v>
      </c>
      <c r="E880" s="380">
        <v>16741725620</v>
      </c>
      <c r="F880" s="380" t="s">
        <v>27</v>
      </c>
      <c r="G880" s="380">
        <v>1000</v>
      </c>
      <c r="H880" s="380">
        <v>18771678907</v>
      </c>
      <c r="I880" s="380" t="s">
        <v>409</v>
      </c>
      <c r="J880" s="387" t="s">
        <v>109</v>
      </c>
      <c r="K880" s="95" t="s">
        <v>410</v>
      </c>
      <c r="L880" s="378" t="s">
        <v>1124</v>
      </c>
      <c r="M880" s="87" t="s">
        <v>1894</v>
      </c>
      <c r="N880" s="6"/>
      <c r="O880" s="6"/>
      <c r="P880" s="6"/>
      <c r="Q880" s="6"/>
      <c r="R880" s="6"/>
      <c r="S880" s="6"/>
      <c r="T880" s="6"/>
      <c r="X880" s="9"/>
      <c r="AA880" s="10"/>
      <c r="AB880" s="11"/>
    </row>
    <row r="881" ht="18" customHeight="1" spans="2:20">
      <c r="B881" s="379" t="s">
        <v>1126</v>
      </c>
      <c r="C881" s="380">
        <v>239530679</v>
      </c>
      <c r="D881" s="380" t="s">
        <v>1127</v>
      </c>
      <c r="E881" s="380">
        <v>16741725619</v>
      </c>
      <c r="F881" s="380" t="s">
        <v>27</v>
      </c>
      <c r="G881" s="380">
        <v>1000</v>
      </c>
      <c r="H881" s="380">
        <v>18771678907</v>
      </c>
      <c r="I881" s="380" t="s">
        <v>409</v>
      </c>
      <c r="J881" s="387" t="s">
        <v>109</v>
      </c>
      <c r="K881" s="95" t="s">
        <v>410</v>
      </c>
      <c r="L881" s="378" t="s">
        <v>1126</v>
      </c>
      <c r="M881" s="87" t="s">
        <v>1894</v>
      </c>
      <c r="N881" s="6"/>
      <c r="O881" s="6"/>
      <c r="P881" s="6"/>
      <c r="Q881" s="6"/>
      <c r="R881" s="6"/>
      <c r="S881" s="6"/>
      <c r="T881" s="6"/>
    </row>
    <row r="882" ht="18" customHeight="1" spans="2:20">
      <c r="B882" s="379" t="s">
        <v>1128</v>
      </c>
      <c r="C882" s="380">
        <v>768496318</v>
      </c>
      <c r="D882" s="380" t="s">
        <v>1129</v>
      </c>
      <c r="E882" s="380">
        <v>16741725628</v>
      </c>
      <c r="F882" s="380" t="s">
        <v>27</v>
      </c>
      <c r="G882" s="380">
        <v>1000</v>
      </c>
      <c r="H882" s="380">
        <v>18771678907</v>
      </c>
      <c r="I882" s="380" t="s">
        <v>409</v>
      </c>
      <c r="J882" s="387" t="s">
        <v>29</v>
      </c>
      <c r="K882" s="95" t="s">
        <v>410</v>
      </c>
      <c r="L882" s="378" t="s">
        <v>1128</v>
      </c>
      <c r="M882" s="87" t="s">
        <v>1894</v>
      </c>
      <c r="N882" s="6"/>
      <c r="O882" s="6"/>
      <c r="P882" s="6"/>
      <c r="Q882" s="6"/>
      <c r="R882" s="6"/>
      <c r="S882" s="6"/>
      <c r="T882" s="6"/>
    </row>
    <row r="883" ht="18" customHeight="1" spans="2:20">
      <c r="B883" s="379" t="s">
        <v>1133</v>
      </c>
      <c r="C883" s="380">
        <v>593946766</v>
      </c>
      <c r="D883" s="380" t="s">
        <v>1134</v>
      </c>
      <c r="E883" s="380">
        <v>16741725631</v>
      </c>
      <c r="F883" s="380" t="s">
        <v>27</v>
      </c>
      <c r="G883" s="380">
        <v>1000</v>
      </c>
      <c r="H883" s="380">
        <v>18771678907</v>
      </c>
      <c r="I883" s="380" t="s">
        <v>409</v>
      </c>
      <c r="J883" s="387" t="s">
        <v>29</v>
      </c>
      <c r="K883" s="95" t="s">
        <v>410</v>
      </c>
      <c r="L883" s="378" t="s">
        <v>1133</v>
      </c>
      <c r="M883" s="87" t="s">
        <v>1894</v>
      </c>
      <c r="N883" s="6"/>
      <c r="O883" s="6"/>
      <c r="P883" s="6"/>
      <c r="Q883" s="6"/>
      <c r="R883" s="6"/>
      <c r="S883" s="6"/>
      <c r="T883" s="6"/>
    </row>
    <row r="884" ht="18" customHeight="1" spans="2:20">
      <c r="B884" s="379" t="s">
        <v>1135</v>
      </c>
      <c r="C884" s="380">
        <v>532040475</v>
      </c>
      <c r="D884" s="380" t="s">
        <v>1136</v>
      </c>
      <c r="E884" s="380">
        <v>16741725643</v>
      </c>
      <c r="F884" s="380" t="s">
        <v>27</v>
      </c>
      <c r="G884" s="380">
        <v>1000</v>
      </c>
      <c r="H884" s="380">
        <v>18771678907</v>
      </c>
      <c r="I884" s="380" t="s">
        <v>409</v>
      </c>
      <c r="J884" s="387" t="s">
        <v>29</v>
      </c>
      <c r="K884" s="95" t="s">
        <v>410</v>
      </c>
      <c r="L884" s="378" t="s">
        <v>1135</v>
      </c>
      <c r="M884" s="87" t="s">
        <v>1894</v>
      </c>
      <c r="N884" s="6"/>
      <c r="O884" s="6"/>
      <c r="P884" s="6"/>
      <c r="Q884" s="6"/>
      <c r="R884" s="6"/>
      <c r="S884" s="6"/>
      <c r="T884" s="6"/>
    </row>
    <row r="885" ht="18" customHeight="1" spans="2:20">
      <c r="B885" s="379" t="s">
        <v>1137</v>
      </c>
      <c r="C885" s="380">
        <v>853005178</v>
      </c>
      <c r="D885" s="380" t="s">
        <v>1138</v>
      </c>
      <c r="E885" s="380">
        <v>16741725641</v>
      </c>
      <c r="F885" s="380" t="s">
        <v>27</v>
      </c>
      <c r="G885" s="380">
        <v>1000</v>
      </c>
      <c r="H885" s="380">
        <v>18771678907</v>
      </c>
      <c r="I885" s="380" t="s">
        <v>409</v>
      </c>
      <c r="J885" s="387" t="s">
        <v>29</v>
      </c>
      <c r="K885" s="95" t="s">
        <v>410</v>
      </c>
      <c r="L885" s="378" t="s">
        <v>1137</v>
      </c>
      <c r="M885" s="87" t="s">
        <v>1894</v>
      </c>
      <c r="N885" s="6"/>
      <c r="O885" s="6"/>
      <c r="P885" s="6"/>
      <c r="Q885" s="6"/>
      <c r="R885" s="6"/>
      <c r="S885" s="6"/>
      <c r="T885" s="6"/>
    </row>
    <row r="886" ht="18" customHeight="1" spans="2:20">
      <c r="B886" s="379" t="s">
        <v>1139</v>
      </c>
      <c r="C886" s="380">
        <v>725364218</v>
      </c>
      <c r="D886" s="380" t="s">
        <v>1140</v>
      </c>
      <c r="E886" s="380">
        <v>16741725635</v>
      </c>
      <c r="F886" s="380" t="s">
        <v>27</v>
      </c>
      <c r="G886" s="380">
        <v>1000</v>
      </c>
      <c r="H886" s="380">
        <v>18771678907</v>
      </c>
      <c r="I886" s="380" t="s">
        <v>409</v>
      </c>
      <c r="J886" s="387" t="s">
        <v>29</v>
      </c>
      <c r="K886" s="95" t="s">
        <v>410</v>
      </c>
      <c r="L886" s="378" t="s">
        <v>1139</v>
      </c>
      <c r="M886" s="87" t="s">
        <v>1894</v>
      </c>
      <c r="N886" s="6"/>
      <c r="O886" s="6"/>
      <c r="P886" s="6"/>
      <c r="Q886" s="6"/>
      <c r="R886" s="6"/>
      <c r="S886" s="6"/>
      <c r="T886" s="6"/>
    </row>
    <row r="887" ht="18" customHeight="1" spans="2:20">
      <c r="B887" s="379" t="s">
        <v>1141</v>
      </c>
      <c r="C887" s="380" t="s">
        <v>1142</v>
      </c>
      <c r="D887" s="380" t="s">
        <v>1143</v>
      </c>
      <c r="E887" s="380">
        <v>16741725254</v>
      </c>
      <c r="F887" s="380" t="s">
        <v>27</v>
      </c>
      <c r="G887" s="380">
        <v>1000</v>
      </c>
      <c r="H887" s="380">
        <v>13545445297</v>
      </c>
      <c r="I887" s="380" t="s">
        <v>313</v>
      </c>
      <c r="J887" s="387" t="s">
        <v>285</v>
      </c>
      <c r="K887" s="95" t="s">
        <v>314</v>
      </c>
      <c r="L887" s="378" t="s">
        <v>1141</v>
      </c>
      <c r="M887" s="87" t="s">
        <v>1894</v>
      </c>
      <c r="N887" s="6"/>
      <c r="O887" s="6"/>
      <c r="P887" s="6"/>
      <c r="Q887" s="6"/>
      <c r="R887" s="6"/>
      <c r="S887" s="6"/>
      <c r="T887" s="6"/>
    </row>
    <row r="888" ht="18" customHeight="1" spans="2:20">
      <c r="B888" s="379" t="s">
        <v>1144</v>
      </c>
      <c r="C888" s="380" t="s">
        <v>1145</v>
      </c>
      <c r="D888" s="380" t="s">
        <v>1146</v>
      </c>
      <c r="E888" s="380">
        <v>16741725293</v>
      </c>
      <c r="F888" s="380" t="s">
        <v>27</v>
      </c>
      <c r="G888" s="380">
        <v>1000</v>
      </c>
      <c r="H888" s="380">
        <v>13545445297</v>
      </c>
      <c r="I888" s="380" t="s">
        <v>313</v>
      </c>
      <c r="J888" s="387" t="s">
        <v>285</v>
      </c>
      <c r="K888" s="95" t="s">
        <v>314</v>
      </c>
      <c r="L888" s="378" t="s">
        <v>1144</v>
      </c>
      <c r="M888" s="87" t="s">
        <v>1894</v>
      </c>
      <c r="N888" s="6"/>
      <c r="O888" s="6"/>
      <c r="P888" s="6"/>
      <c r="Q888" s="6"/>
      <c r="R888" s="6"/>
      <c r="S888" s="6"/>
      <c r="T888" s="6"/>
    </row>
    <row r="889" ht="18" customHeight="1" spans="2:20">
      <c r="B889" s="379" t="s">
        <v>1147</v>
      </c>
      <c r="C889" s="380">
        <v>707046447</v>
      </c>
      <c r="D889" s="380" t="s">
        <v>1148</v>
      </c>
      <c r="E889" s="380">
        <v>16741725247</v>
      </c>
      <c r="F889" s="380" t="s">
        <v>27</v>
      </c>
      <c r="G889" s="380">
        <v>1000</v>
      </c>
      <c r="H889" s="380">
        <v>13545445297</v>
      </c>
      <c r="I889" s="380" t="s">
        <v>313</v>
      </c>
      <c r="J889" s="387" t="s">
        <v>285</v>
      </c>
      <c r="K889" s="95" t="s">
        <v>314</v>
      </c>
      <c r="L889" s="378" t="s">
        <v>1147</v>
      </c>
      <c r="M889" s="87" t="s">
        <v>1894</v>
      </c>
      <c r="N889" s="6"/>
      <c r="O889" s="6"/>
      <c r="P889" s="6"/>
      <c r="Q889" s="6"/>
      <c r="R889" s="6"/>
      <c r="S889" s="6"/>
      <c r="T889" s="6"/>
    </row>
    <row r="890" ht="18" customHeight="1" spans="2:20">
      <c r="B890" s="379" t="s">
        <v>1073</v>
      </c>
      <c r="C890" s="380">
        <v>641497228</v>
      </c>
      <c r="D890" s="380" t="s">
        <v>1074</v>
      </c>
      <c r="E890" s="380">
        <v>16572203707</v>
      </c>
      <c r="F890" s="380" t="s">
        <v>27</v>
      </c>
      <c r="G890" s="380">
        <v>1000</v>
      </c>
      <c r="H890" s="380">
        <v>17720254512</v>
      </c>
      <c r="I890" s="380" t="s">
        <v>253</v>
      </c>
      <c r="J890" s="387" t="s">
        <v>294</v>
      </c>
      <c r="K890" s="95" t="s">
        <v>254</v>
      </c>
      <c r="L890" s="378" t="s">
        <v>1073</v>
      </c>
      <c r="M890" s="87" t="s">
        <v>1894</v>
      </c>
      <c r="N890" s="6"/>
      <c r="O890" s="6"/>
      <c r="P890" s="6"/>
      <c r="Q890" s="6"/>
      <c r="R890" s="6"/>
      <c r="S890" s="6"/>
      <c r="T890" s="6"/>
    </row>
    <row r="891" ht="18" customHeight="1" spans="2:20">
      <c r="B891" s="379" t="s">
        <v>768</v>
      </c>
      <c r="C891" s="380">
        <v>484129820</v>
      </c>
      <c r="D891" s="380" t="s">
        <v>769</v>
      </c>
      <c r="E891" s="380">
        <v>17038923374</v>
      </c>
      <c r="F891" s="380" t="s">
        <v>27</v>
      </c>
      <c r="G891" s="380">
        <v>1000</v>
      </c>
      <c r="H891" s="380">
        <v>17720254512</v>
      </c>
      <c r="I891" s="380" t="s">
        <v>253</v>
      </c>
      <c r="J891" s="387" t="s">
        <v>294</v>
      </c>
      <c r="K891" s="95" t="s">
        <v>254</v>
      </c>
      <c r="L891" s="378" t="s">
        <v>768</v>
      </c>
      <c r="M891" s="87" t="s">
        <v>1915</v>
      </c>
      <c r="N891" s="6"/>
      <c r="O891" s="6"/>
      <c r="P891" s="6"/>
      <c r="Q891" s="6"/>
      <c r="R891" s="6"/>
      <c r="S891" s="6"/>
      <c r="T891" s="6"/>
    </row>
    <row r="892" s="1" customFormat="1" ht="18" customHeight="1" spans="2:28">
      <c r="B892" s="5"/>
      <c r="C892" s="6"/>
      <c r="D892" s="6"/>
      <c r="E892" s="6"/>
      <c r="F892" s="6"/>
      <c r="G892" s="6"/>
      <c r="H892" s="6"/>
      <c r="I892" s="6"/>
      <c r="J892" s="6"/>
      <c r="K892" s="7"/>
      <c r="L892" s="8"/>
      <c r="M892" s="8"/>
      <c r="N892" s="8"/>
      <c r="O892" s="4"/>
      <c r="P892" s="4"/>
      <c r="Q892" s="4"/>
      <c r="R892" s="4"/>
      <c r="S892" s="4"/>
      <c r="T892" s="4"/>
      <c r="U892" s="4"/>
      <c r="V892" s="4"/>
      <c r="W892" s="4"/>
      <c r="X892" s="9"/>
      <c r="Y892" s="4"/>
      <c r="Z892" s="4"/>
      <c r="AA892" s="10"/>
      <c r="AB892" s="11"/>
    </row>
    <row r="893" s="1" customFormat="1" ht="18" customHeight="1" spans="2:28">
      <c r="B893" s="5"/>
      <c r="C893" s="6"/>
      <c r="D893" s="6"/>
      <c r="E893" s="6"/>
      <c r="F893" s="6"/>
      <c r="G893" s="6"/>
      <c r="H893" s="6"/>
      <c r="I893" s="6"/>
      <c r="J893" s="6"/>
      <c r="K893" s="7"/>
      <c r="L893" s="8"/>
      <c r="M893" s="8"/>
      <c r="N893" s="8"/>
      <c r="O893" s="4"/>
      <c r="P893" s="4"/>
      <c r="Q893" s="4"/>
      <c r="R893" s="4"/>
      <c r="S893" s="4"/>
      <c r="T893" s="4"/>
      <c r="U893" s="4"/>
      <c r="V893" s="4"/>
      <c r="W893" s="4"/>
      <c r="X893" s="9"/>
      <c r="Y893" s="4"/>
      <c r="Z893" s="4"/>
      <c r="AA893" s="10"/>
      <c r="AB893" s="11"/>
    </row>
    <row r="894" s="1" customFormat="1" ht="18" customHeight="1" spans="2:28">
      <c r="B894" s="5"/>
      <c r="C894" s="6"/>
      <c r="D894" s="6"/>
      <c r="E894" s="6"/>
      <c r="F894" s="6"/>
      <c r="G894" s="6"/>
      <c r="H894" s="6"/>
      <c r="I894" s="6"/>
      <c r="J894" s="6"/>
      <c r="K894" s="7"/>
      <c r="L894" s="8"/>
      <c r="M894" s="8"/>
      <c r="N894" s="8"/>
      <c r="O894" s="4"/>
      <c r="P894" s="4"/>
      <c r="Q894" s="4"/>
      <c r="R894" s="4"/>
      <c r="S894" s="4"/>
      <c r="T894" s="4"/>
      <c r="U894" s="4"/>
      <c r="V894" s="4"/>
      <c r="W894" s="4"/>
      <c r="X894" s="9"/>
      <c r="Y894" s="4"/>
      <c r="Z894" s="4"/>
      <c r="AA894" s="10"/>
      <c r="AB894" s="11"/>
    </row>
    <row r="895" s="1" customFormat="1" ht="18" customHeight="1" spans="2:28">
      <c r="B895" s="5"/>
      <c r="C895" s="6"/>
      <c r="D895" s="6"/>
      <c r="E895" s="6"/>
      <c r="F895" s="6"/>
      <c r="G895" s="6"/>
      <c r="H895" s="6"/>
      <c r="I895" s="6"/>
      <c r="J895" s="6"/>
      <c r="K895" s="7"/>
      <c r="L895" s="8"/>
      <c r="M895" s="8"/>
      <c r="N895" s="8"/>
      <c r="O895" s="4"/>
      <c r="P895" s="4"/>
      <c r="Q895" s="4"/>
      <c r="R895" s="4"/>
      <c r="S895" s="4"/>
      <c r="T895" s="4"/>
      <c r="U895" s="4"/>
      <c r="V895" s="4"/>
      <c r="W895" s="4"/>
      <c r="X895" s="9"/>
      <c r="Y895" s="4"/>
      <c r="Z895" s="4"/>
      <c r="AA895" s="10"/>
      <c r="AB895" s="11"/>
    </row>
    <row r="896" s="1" customFormat="1" ht="18" customHeight="1" spans="2:28">
      <c r="B896" s="5"/>
      <c r="C896" s="6"/>
      <c r="D896" s="6"/>
      <c r="E896" s="6"/>
      <c r="F896" s="6"/>
      <c r="G896" s="6"/>
      <c r="H896" s="6"/>
      <c r="I896" s="6"/>
      <c r="J896" s="6"/>
      <c r="K896" s="7"/>
      <c r="L896" s="8"/>
      <c r="M896" s="8"/>
      <c r="N896" s="8"/>
      <c r="O896" s="4"/>
      <c r="P896" s="4"/>
      <c r="Q896" s="4"/>
      <c r="R896" s="4"/>
      <c r="S896" s="4"/>
      <c r="T896" s="4"/>
      <c r="U896" s="4"/>
      <c r="V896" s="4"/>
      <c r="W896" s="4"/>
      <c r="X896" s="9"/>
      <c r="Y896" s="4"/>
      <c r="Z896" s="4"/>
      <c r="AA896" s="10"/>
      <c r="AB896" s="11"/>
    </row>
    <row r="897" s="1" customFormat="1" ht="18" customHeight="1" spans="2:28">
      <c r="B897" s="5"/>
      <c r="C897" s="6"/>
      <c r="D897" s="6"/>
      <c r="E897" s="6"/>
      <c r="F897" s="6"/>
      <c r="G897" s="6"/>
      <c r="H897" s="6"/>
      <c r="I897" s="6"/>
      <c r="J897" s="6"/>
      <c r="K897" s="7"/>
      <c r="L897" s="8"/>
      <c r="M897" s="8"/>
      <c r="N897" s="8"/>
      <c r="O897" s="4"/>
      <c r="P897" s="4"/>
      <c r="Q897" s="4"/>
      <c r="R897" s="4"/>
      <c r="S897" s="4"/>
      <c r="T897" s="4"/>
      <c r="U897" s="4"/>
      <c r="V897" s="4"/>
      <c r="W897" s="4"/>
      <c r="X897" s="9"/>
      <c r="Y897" s="4"/>
      <c r="Z897" s="4"/>
      <c r="AA897" s="10"/>
      <c r="AB897" s="11"/>
    </row>
    <row r="898" s="1" customFormat="1" ht="18" customHeight="1" spans="2:28">
      <c r="B898" s="5"/>
      <c r="C898" s="6"/>
      <c r="D898" s="6"/>
      <c r="E898" s="6"/>
      <c r="F898" s="6"/>
      <c r="G898" s="6"/>
      <c r="H898" s="6"/>
      <c r="I898" s="6"/>
      <c r="J898" s="6"/>
      <c r="K898" s="7"/>
      <c r="L898" s="8"/>
      <c r="M898" s="8"/>
      <c r="N898" s="8"/>
      <c r="O898" s="4"/>
      <c r="P898" s="4"/>
      <c r="Q898" s="4"/>
      <c r="R898" s="4"/>
      <c r="S898" s="4"/>
      <c r="T898" s="4"/>
      <c r="U898" s="4"/>
      <c r="V898" s="4"/>
      <c r="W898" s="4"/>
      <c r="X898" s="9"/>
      <c r="Y898" s="4"/>
      <c r="Z898" s="4"/>
      <c r="AA898" s="10"/>
      <c r="AB898" s="11"/>
    </row>
    <row r="899" s="1" customFormat="1" ht="18" customHeight="1" spans="2:28">
      <c r="B899" s="5"/>
      <c r="C899" s="6"/>
      <c r="D899" s="6"/>
      <c r="E899" s="6"/>
      <c r="F899" s="6"/>
      <c r="G899" s="6"/>
      <c r="H899" s="6"/>
      <c r="I899" s="6"/>
      <c r="J899" s="6"/>
      <c r="K899" s="7"/>
      <c r="L899" s="8"/>
      <c r="M899" s="8"/>
      <c r="N899" s="8"/>
      <c r="O899" s="4"/>
      <c r="P899" s="4"/>
      <c r="Q899" s="4"/>
      <c r="R899" s="4"/>
      <c r="S899" s="4"/>
      <c r="T899" s="4"/>
      <c r="U899" s="4"/>
      <c r="V899" s="4"/>
      <c r="W899" s="4"/>
      <c r="X899" s="9"/>
      <c r="Y899" s="4"/>
      <c r="Z899" s="4"/>
      <c r="AA899" s="10"/>
      <c r="AB899" s="11"/>
    </row>
    <row r="900" s="1" customFormat="1" ht="18" customHeight="1" spans="2:28">
      <c r="B900" s="5"/>
      <c r="C900" s="6"/>
      <c r="D900" s="6"/>
      <c r="E900" s="6"/>
      <c r="F900" s="6"/>
      <c r="G900" s="6"/>
      <c r="H900" s="6"/>
      <c r="I900" s="6"/>
      <c r="J900" s="6"/>
      <c r="K900" s="7"/>
      <c r="L900" s="8"/>
      <c r="M900" s="8"/>
      <c r="N900" s="8"/>
      <c r="O900" s="4"/>
      <c r="P900" s="4"/>
      <c r="Q900" s="4"/>
      <c r="R900" s="4"/>
      <c r="S900" s="4"/>
      <c r="T900" s="4"/>
      <c r="U900" s="4"/>
      <c r="V900" s="4"/>
      <c r="W900" s="4"/>
      <c r="X900" s="9"/>
      <c r="Y900" s="4"/>
      <c r="Z900" s="4"/>
      <c r="AA900" s="10"/>
      <c r="AB900" s="11"/>
    </row>
    <row r="901" s="1" customFormat="1" ht="18" customHeight="1" spans="2:28">
      <c r="B901" s="5"/>
      <c r="C901" s="6"/>
      <c r="D901" s="6"/>
      <c r="E901" s="6"/>
      <c r="F901" s="6"/>
      <c r="G901" s="6"/>
      <c r="H901" s="6"/>
      <c r="I901" s="6"/>
      <c r="J901" s="6"/>
      <c r="K901" s="7"/>
      <c r="L901" s="8"/>
      <c r="M901" s="8"/>
      <c r="N901" s="8"/>
      <c r="O901" s="4"/>
      <c r="P901" s="4"/>
      <c r="Q901" s="4"/>
      <c r="R901" s="4"/>
      <c r="S901" s="4"/>
      <c r="T901" s="4"/>
      <c r="U901" s="4"/>
      <c r="V901" s="4"/>
      <c r="W901" s="4"/>
      <c r="X901" s="9"/>
      <c r="Y901" s="4"/>
      <c r="Z901" s="4"/>
      <c r="AA901" s="10"/>
      <c r="AB901" s="11"/>
    </row>
    <row r="902" s="1" customFormat="1" ht="18" customHeight="1" spans="2:28">
      <c r="B902" s="5"/>
      <c r="C902" s="6"/>
      <c r="D902" s="6"/>
      <c r="E902" s="6"/>
      <c r="F902" s="6"/>
      <c r="G902" s="6"/>
      <c r="H902" s="6"/>
      <c r="I902" s="6"/>
      <c r="J902" s="6"/>
      <c r="K902" s="7"/>
      <c r="L902" s="8"/>
      <c r="M902" s="8"/>
      <c r="N902" s="8"/>
      <c r="O902" s="4"/>
      <c r="P902" s="4"/>
      <c r="Q902" s="4"/>
      <c r="R902" s="4"/>
      <c r="S902" s="4"/>
      <c r="T902" s="4"/>
      <c r="U902" s="4"/>
      <c r="V902" s="4"/>
      <c r="W902" s="4"/>
      <c r="X902" s="9"/>
      <c r="Y902" s="4"/>
      <c r="Z902" s="4"/>
      <c r="AA902" s="10"/>
      <c r="AB902" s="11"/>
    </row>
    <row r="903" s="1" customFormat="1" ht="18" customHeight="1" spans="2:28">
      <c r="B903" s="5"/>
      <c r="C903" s="6"/>
      <c r="D903" s="6"/>
      <c r="E903" s="6"/>
      <c r="F903" s="6"/>
      <c r="G903" s="6"/>
      <c r="H903" s="6"/>
      <c r="I903" s="6"/>
      <c r="J903" s="6"/>
      <c r="K903" s="7"/>
      <c r="L903" s="8"/>
      <c r="M903" s="8"/>
      <c r="N903" s="8"/>
      <c r="O903" s="4"/>
      <c r="P903" s="4"/>
      <c r="Q903" s="4"/>
      <c r="R903" s="4"/>
      <c r="S903" s="4"/>
      <c r="T903" s="4"/>
      <c r="U903" s="4"/>
      <c r="V903" s="4"/>
      <c r="W903" s="4"/>
      <c r="X903" s="9"/>
      <c r="Y903" s="4"/>
      <c r="Z903" s="4"/>
      <c r="AA903" s="10"/>
      <c r="AB903" s="11"/>
    </row>
    <row r="904" s="1" customFormat="1" ht="18" customHeight="1" spans="2:28">
      <c r="B904" s="5"/>
      <c r="C904" s="6"/>
      <c r="D904" s="6"/>
      <c r="E904" s="6"/>
      <c r="F904" s="6"/>
      <c r="G904" s="6"/>
      <c r="H904" s="6"/>
      <c r="I904" s="6"/>
      <c r="J904" s="6"/>
      <c r="K904" s="7"/>
      <c r="L904" s="8"/>
      <c r="M904" s="8"/>
      <c r="N904" s="8"/>
      <c r="O904" s="4"/>
      <c r="P904" s="4"/>
      <c r="Q904" s="4"/>
      <c r="R904" s="4"/>
      <c r="S904" s="4"/>
      <c r="T904" s="4"/>
      <c r="U904" s="4"/>
      <c r="V904" s="4"/>
      <c r="W904" s="4"/>
      <c r="X904" s="9"/>
      <c r="Y904" s="4"/>
      <c r="Z904" s="4"/>
      <c r="AA904" s="10"/>
      <c r="AB904" s="11"/>
    </row>
    <row r="905" s="1" customFormat="1" ht="18" customHeight="1" spans="2:28">
      <c r="B905" s="5"/>
      <c r="C905" s="6"/>
      <c r="D905" s="6"/>
      <c r="E905" s="6"/>
      <c r="F905" s="6"/>
      <c r="G905" s="6"/>
      <c r="H905" s="6"/>
      <c r="I905" s="6"/>
      <c r="J905" s="6"/>
      <c r="K905" s="7"/>
      <c r="L905" s="8"/>
      <c r="M905" s="8"/>
      <c r="N905" s="8"/>
      <c r="O905" s="4"/>
      <c r="P905" s="4"/>
      <c r="Q905" s="4"/>
      <c r="R905" s="4"/>
      <c r="S905" s="4"/>
      <c r="T905" s="4"/>
      <c r="U905" s="4"/>
      <c r="V905" s="4"/>
      <c r="W905" s="4"/>
      <c r="X905" s="9"/>
      <c r="Y905" s="4"/>
      <c r="Z905" s="4"/>
      <c r="AA905" s="10"/>
      <c r="AB905" s="11"/>
    </row>
    <row r="906" s="1" customFormat="1" ht="18" customHeight="1" spans="2:28">
      <c r="B906" s="5"/>
      <c r="C906" s="6"/>
      <c r="D906" s="6"/>
      <c r="E906" s="6"/>
      <c r="F906" s="6"/>
      <c r="G906" s="6"/>
      <c r="H906" s="6"/>
      <c r="I906" s="6"/>
      <c r="J906" s="6"/>
      <c r="K906" s="7"/>
      <c r="L906" s="8"/>
      <c r="M906" s="8"/>
      <c r="N906" s="8"/>
      <c r="O906" s="4"/>
      <c r="P906" s="4"/>
      <c r="Q906" s="4"/>
      <c r="R906" s="4"/>
      <c r="S906" s="4"/>
      <c r="T906" s="4"/>
      <c r="U906" s="4"/>
      <c r="V906" s="4"/>
      <c r="W906" s="4"/>
      <c r="X906" s="9"/>
      <c r="Y906" s="4"/>
      <c r="Z906" s="4"/>
      <c r="AA906" s="10"/>
      <c r="AB906" s="11"/>
    </row>
    <row r="907" s="1" customFormat="1" ht="18" customHeight="1" spans="2:28">
      <c r="B907" s="5"/>
      <c r="C907" s="6"/>
      <c r="D907" s="6"/>
      <c r="E907" s="6"/>
      <c r="F907" s="6"/>
      <c r="G907" s="6"/>
      <c r="H907" s="6"/>
      <c r="I907" s="6"/>
      <c r="J907" s="6"/>
      <c r="K907" s="7"/>
      <c r="L907" s="8"/>
      <c r="M907" s="8"/>
      <c r="N907" s="8"/>
      <c r="O907" s="4"/>
      <c r="P907" s="4"/>
      <c r="Q907" s="4"/>
      <c r="R907" s="4"/>
      <c r="S907" s="4"/>
      <c r="T907" s="4"/>
      <c r="U907" s="4"/>
      <c r="V907" s="4"/>
      <c r="W907" s="4"/>
      <c r="X907" s="9"/>
      <c r="Y907" s="4"/>
      <c r="Z907" s="4"/>
      <c r="AA907" s="10"/>
      <c r="AB907" s="11"/>
    </row>
    <row r="908" s="1" customFormat="1" ht="18" customHeight="1" spans="2:28">
      <c r="B908" s="5"/>
      <c r="C908" s="6"/>
      <c r="D908" s="6"/>
      <c r="E908" s="6"/>
      <c r="F908" s="6"/>
      <c r="G908" s="6"/>
      <c r="H908" s="6"/>
      <c r="I908" s="6"/>
      <c r="J908" s="6"/>
      <c r="K908" s="7"/>
      <c r="L908" s="8"/>
      <c r="M908" s="8"/>
      <c r="N908" s="8"/>
      <c r="O908" s="4"/>
      <c r="P908" s="4"/>
      <c r="Q908" s="4"/>
      <c r="R908" s="4"/>
      <c r="S908" s="4"/>
      <c r="T908" s="4"/>
      <c r="U908" s="4"/>
      <c r="V908" s="4"/>
      <c r="W908" s="4"/>
      <c r="X908" s="9"/>
      <c r="Y908" s="4"/>
      <c r="Z908" s="4"/>
      <c r="AA908" s="10"/>
      <c r="AB908" s="11"/>
    </row>
    <row r="909" s="1" customFormat="1" ht="18" customHeight="1" spans="2:28">
      <c r="B909" s="5"/>
      <c r="C909" s="6"/>
      <c r="D909" s="6"/>
      <c r="E909" s="6"/>
      <c r="F909" s="6"/>
      <c r="G909" s="6"/>
      <c r="H909" s="6"/>
      <c r="I909" s="6"/>
      <c r="J909" s="6"/>
      <c r="K909" s="7"/>
      <c r="L909" s="8"/>
      <c r="M909" s="8"/>
      <c r="N909" s="8"/>
      <c r="O909" s="4"/>
      <c r="P909" s="4"/>
      <c r="Q909" s="4"/>
      <c r="R909" s="4"/>
      <c r="S909" s="4"/>
      <c r="T909" s="4"/>
      <c r="U909" s="4"/>
      <c r="V909" s="4"/>
      <c r="W909" s="4"/>
      <c r="X909" s="9"/>
      <c r="Y909" s="4"/>
      <c r="Z909" s="4"/>
      <c r="AA909" s="10"/>
      <c r="AB909" s="11"/>
    </row>
    <row r="910" s="1" customFormat="1" ht="18" customHeight="1" spans="2:28">
      <c r="B910" s="5"/>
      <c r="C910" s="6"/>
      <c r="D910" s="6"/>
      <c r="E910" s="6"/>
      <c r="F910" s="6"/>
      <c r="G910" s="6"/>
      <c r="H910" s="6"/>
      <c r="I910" s="6"/>
      <c r="J910" s="6"/>
      <c r="K910" s="7"/>
      <c r="L910" s="8"/>
      <c r="M910" s="8"/>
      <c r="N910" s="8"/>
      <c r="O910" s="4"/>
      <c r="P910" s="4"/>
      <c r="Q910" s="4"/>
      <c r="R910" s="4"/>
      <c r="S910" s="4"/>
      <c r="T910" s="4"/>
      <c r="U910" s="4"/>
      <c r="V910" s="4"/>
      <c r="W910" s="4"/>
      <c r="X910" s="9"/>
      <c r="Y910" s="4"/>
      <c r="Z910" s="4"/>
      <c r="AA910" s="10"/>
      <c r="AB910" s="11"/>
    </row>
    <row r="911" s="1" customFormat="1" ht="18" customHeight="1" spans="2:28">
      <c r="B911" s="5"/>
      <c r="C911" s="6"/>
      <c r="D911" s="6"/>
      <c r="E911" s="6"/>
      <c r="F911" s="6"/>
      <c r="G911" s="6"/>
      <c r="H911" s="6"/>
      <c r="I911" s="6"/>
      <c r="J911" s="6"/>
      <c r="K911" s="7"/>
      <c r="L911" s="8"/>
      <c r="M911" s="8"/>
      <c r="N911" s="8"/>
      <c r="O911" s="4"/>
      <c r="P911" s="4"/>
      <c r="Q911" s="4"/>
      <c r="R911" s="4"/>
      <c r="S911" s="4"/>
      <c r="T911" s="4"/>
      <c r="U911" s="4"/>
      <c r="V911" s="4"/>
      <c r="W911" s="4"/>
      <c r="X911" s="9"/>
      <c r="Y911" s="4"/>
      <c r="Z911" s="4"/>
      <c r="AA911" s="10"/>
      <c r="AB911" s="11"/>
    </row>
    <row r="912" s="1" customFormat="1" ht="18" customHeight="1" spans="2:28">
      <c r="B912" s="5"/>
      <c r="C912" s="6"/>
      <c r="D912" s="6"/>
      <c r="E912" s="6"/>
      <c r="F912" s="6"/>
      <c r="G912" s="6"/>
      <c r="H912" s="6"/>
      <c r="I912" s="6"/>
      <c r="J912" s="6"/>
      <c r="K912" s="7"/>
      <c r="L912" s="8"/>
      <c r="M912" s="8"/>
      <c r="N912" s="8"/>
      <c r="O912" s="4"/>
      <c r="P912" s="4"/>
      <c r="Q912" s="4"/>
      <c r="R912" s="4"/>
      <c r="S912" s="4"/>
      <c r="T912" s="4"/>
      <c r="U912" s="4"/>
      <c r="V912" s="4"/>
      <c r="W912" s="4"/>
      <c r="X912" s="9"/>
      <c r="Y912" s="4"/>
      <c r="Z912" s="4"/>
      <c r="AA912" s="10"/>
      <c r="AB912" s="11"/>
    </row>
    <row r="913" s="1" customFormat="1" ht="18" customHeight="1" spans="2:28">
      <c r="B913" s="5"/>
      <c r="C913" s="6"/>
      <c r="D913" s="6"/>
      <c r="E913" s="6"/>
      <c r="F913" s="6"/>
      <c r="G913" s="6"/>
      <c r="H913" s="6"/>
      <c r="I913" s="6"/>
      <c r="J913" s="6"/>
      <c r="K913" s="7"/>
      <c r="L913" s="8"/>
      <c r="M913" s="8"/>
      <c r="N913" s="8"/>
      <c r="O913" s="4"/>
      <c r="P913" s="4"/>
      <c r="Q913" s="4"/>
      <c r="R913" s="4"/>
      <c r="S913" s="4"/>
      <c r="T913" s="4"/>
      <c r="U913" s="4"/>
      <c r="V913" s="4"/>
      <c r="W913" s="4"/>
      <c r="X913" s="9"/>
      <c r="Y913" s="4"/>
      <c r="Z913" s="4"/>
      <c r="AA913" s="10"/>
      <c r="AB913" s="11"/>
    </row>
    <row r="914" s="1" customFormat="1" ht="18" customHeight="1" spans="2:28">
      <c r="B914" s="5"/>
      <c r="C914" s="6"/>
      <c r="D914" s="6"/>
      <c r="E914" s="6"/>
      <c r="F914" s="6"/>
      <c r="G914" s="6"/>
      <c r="H914" s="6"/>
      <c r="I914" s="6"/>
      <c r="J914" s="6"/>
      <c r="K914" s="7"/>
      <c r="L914" s="8"/>
      <c r="M914" s="8"/>
      <c r="N914" s="8"/>
      <c r="O914" s="4"/>
      <c r="P914" s="4"/>
      <c r="Q914" s="4"/>
      <c r="R914" s="4"/>
      <c r="S914" s="4"/>
      <c r="T914" s="4"/>
      <c r="U914" s="4"/>
      <c r="V914" s="4"/>
      <c r="W914" s="4"/>
      <c r="X914" s="9"/>
      <c r="Y914" s="4"/>
      <c r="Z914" s="4"/>
      <c r="AA914" s="10"/>
      <c r="AB914" s="11"/>
    </row>
    <row r="915" s="1" customFormat="1" ht="18" customHeight="1" spans="2:28">
      <c r="B915" s="5"/>
      <c r="C915" s="6"/>
      <c r="D915" s="6"/>
      <c r="E915" s="6"/>
      <c r="F915" s="6"/>
      <c r="G915" s="6"/>
      <c r="H915" s="6"/>
      <c r="I915" s="6"/>
      <c r="J915" s="6"/>
      <c r="K915" s="7"/>
      <c r="L915" s="8"/>
      <c r="M915" s="8"/>
      <c r="N915" s="8"/>
      <c r="O915" s="4"/>
      <c r="P915" s="4"/>
      <c r="Q915" s="4"/>
      <c r="R915" s="4"/>
      <c r="S915" s="4"/>
      <c r="T915" s="4"/>
      <c r="U915" s="4"/>
      <c r="V915" s="4"/>
      <c r="W915" s="4"/>
      <c r="X915" s="9"/>
      <c r="Y915" s="4"/>
      <c r="Z915" s="4"/>
      <c r="AA915" s="10"/>
      <c r="AB915" s="11"/>
    </row>
    <row r="916" s="1" customFormat="1" ht="18" customHeight="1" spans="2:28">
      <c r="B916" s="5"/>
      <c r="C916" s="6"/>
      <c r="D916" s="6"/>
      <c r="E916" s="6"/>
      <c r="F916" s="6"/>
      <c r="G916" s="6"/>
      <c r="H916" s="6"/>
      <c r="I916" s="6"/>
      <c r="J916" s="6"/>
      <c r="K916" s="7"/>
      <c r="L916" s="8"/>
      <c r="M916" s="8"/>
      <c r="N916" s="8"/>
      <c r="O916" s="4"/>
      <c r="P916" s="4"/>
      <c r="Q916" s="4"/>
      <c r="R916" s="4"/>
      <c r="S916" s="4"/>
      <c r="T916" s="4"/>
      <c r="U916" s="4"/>
      <c r="V916" s="4"/>
      <c r="W916" s="4"/>
      <c r="X916" s="9"/>
      <c r="Y916" s="4"/>
      <c r="Z916" s="4"/>
      <c r="AA916" s="10"/>
      <c r="AB916" s="11"/>
    </row>
    <row r="917" s="1" customFormat="1" ht="18" customHeight="1" spans="2:28">
      <c r="B917" s="5"/>
      <c r="C917" s="6"/>
      <c r="D917" s="6"/>
      <c r="E917" s="6"/>
      <c r="F917" s="6"/>
      <c r="G917" s="6"/>
      <c r="H917" s="6"/>
      <c r="I917" s="6"/>
      <c r="J917" s="6"/>
      <c r="K917" s="7"/>
      <c r="L917" s="8"/>
      <c r="M917" s="8"/>
      <c r="N917" s="8"/>
      <c r="O917" s="4"/>
      <c r="P917" s="4"/>
      <c r="Q917" s="4"/>
      <c r="R917" s="4"/>
      <c r="S917" s="4"/>
      <c r="T917" s="4"/>
      <c r="U917" s="4"/>
      <c r="V917" s="4"/>
      <c r="W917" s="4"/>
      <c r="X917" s="9"/>
      <c r="Y917" s="4"/>
      <c r="Z917" s="4"/>
      <c r="AA917" s="10"/>
      <c r="AB917" s="11"/>
    </row>
    <row r="918" s="1" customFormat="1" ht="18" customHeight="1" spans="2:28">
      <c r="B918" s="5"/>
      <c r="C918" s="6"/>
      <c r="D918" s="6"/>
      <c r="E918" s="6"/>
      <c r="F918" s="6"/>
      <c r="G918" s="6"/>
      <c r="H918" s="6"/>
      <c r="I918" s="6"/>
      <c r="J918" s="6"/>
      <c r="K918" s="7"/>
      <c r="L918" s="8"/>
      <c r="M918" s="8"/>
      <c r="N918" s="8"/>
      <c r="O918" s="4"/>
      <c r="P918" s="4"/>
      <c r="Q918" s="4"/>
      <c r="R918" s="4"/>
      <c r="S918" s="4"/>
      <c r="T918" s="4"/>
      <c r="U918" s="4"/>
      <c r="V918" s="4"/>
      <c r="W918" s="4"/>
      <c r="X918" s="9"/>
      <c r="Y918" s="4"/>
      <c r="Z918" s="4"/>
      <c r="AA918" s="10"/>
      <c r="AB918" s="11"/>
    </row>
    <row r="919" s="1" customFormat="1" ht="18" customHeight="1" spans="2:28">
      <c r="B919" s="5"/>
      <c r="C919" s="6"/>
      <c r="D919" s="6"/>
      <c r="E919" s="6"/>
      <c r="F919" s="6"/>
      <c r="G919" s="6"/>
      <c r="H919" s="6"/>
      <c r="I919" s="6"/>
      <c r="J919" s="6"/>
      <c r="K919" s="7"/>
      <c r="L919" s="8"/>
      <c r="M919" s="8"/>
      <c r="N919" s="8"/>
      <c r="O919" s="4"/>
      <c r="P919" s="4"/>
      <c r="Q919" s="4"/>
      <c r="R919" s="4"/>
      <c r="S919" s="4"/>
      <c r="T919" s="4"/>
      <c r="U919" s="4"/>
      <c r="V919" s="4"/>
      <c r="W919" s="4"/>
      <c r="X919" s="9"/>
      <c r="Y919" s="4"/>
      <c r="Z919" s="4"/>
      <c r="AA919" s="10"/>
      <c r="AB919" s="11"/>
    </row>
    <row r="920" s="1" customFormat="1" ht="18" customHeight="1" spans="2:28">
      <c r="B920" s="5"/>
      <c r="C920" s="6"/>
      <c r="D920" s="6"/>
      <c r="E920" s="6"/>
      <c r="F920" s="6"/>
      <c r="G920" s="6"/>
      <c r="H920" s="6"/>
      <c r="I920" s="6"/>
      <c r="J920" s="6"/>
      <c r="K920" s="7"/>
      <c r="L920" s="8"/>
      <c r="M920" s="8"/>
      <c r="N920" s="8"/>
      <c r="O920" s="4"/>
      <c r="P920" s="4"/>
      <c r="Q920" s="4"/>
      <c r="R920" s="4"/>
      <c r="S920" s="4"/>
      <c r="T920" s="4"/>
      <c r="U920" s="4"/>
      <c r="V920" s="4"/>
      <c r="W920" s="4"/>
      <c r="X920" s="9"/>
      <c r="Y920" s="4"/>
      <c r="Z920" s="4"/>
      <c r="AA920" s="10"/>
      <c r="AB920" s="11"/>
    </row>
    <row r="921" s="1" customFormat="1" ht="18" customHeight="1" spans="2:28">
      <c r="B921" s="5"/>
      <c r="C921" s="6"/>
      <c r="D921" s="6"/>
      <c r="E921" s="6"/>
      <c r="F921" s="6"/>
      <c r="G921" s="6"/>
      <c r="H921" s="6"/>
      <c r="I921" s="6"/>
      <c r="J921" s="6"/>
      <c r="K921" s="7"/>
      <c r="L921" s="8"/>
      <c r="M921" s="8"/>
      <c r="N921" s="8"/>
      <c r="O921" s="4"/>
      <c r="P921" s="4"/>
      <c r="Q921" s="4"/>
      <c r="R921" s="4"/>
      <c r="S921" s="4"/>
      <c r="T921" s="4"/>
      <c r="U921" s="4"/>
      <c r="V921" s="4"/>
      <c r="W921" s="4"/>
      <c r="X921" s="9"/>
      <c r="Y921" s="4"/>
      <c r="Z921" s="4"/>
      <c r="AA921" s="10"/>
      <c r="AB921" s="11"/>
    </row>
    <row r="922" s="1" customFormat="1" ht="18" customHeight="1" spans="2:28">
      <c r="B922" s="5"/>
      <c r="C922" s="6"/>
      <c r="D922" s="6"/>
      <c r="E922" s="6"/>
      <c r="F922" s="6"/>
      <c r="G922" s="6"/>
      <c r="H922" s="6"/>
      <c r="I922" s="6"/>
      <c r="J922" s="6"/>
      <c r="K922" s="7"/>
      <c r="L922" s="8"/>
      <c r="M922" s="8"/>
      <c r="N922" s="8"/>
      <c r="O922" s="4"/>
      <c r="P922" s="4"/>
      <c r="Q922" s="4"/>
      <c r="R922" s="4"/>
      <c r="S922" s="4"/>
      <c r="T922" s="4"/>
      <c r="U922" s="4"/>
      <c r="V922" s="4"/>
      <c r="W922" s="4"/>
      <c r="X922" s="9"/>
      <c r="Y922" s="4"/>
      <c r="Z922" s="4"/>
      <c r="AA922" s="10"/>
      <c r="AB922" s="11"/>
    </row>
    <row r="923" s="1" customFormat="1" ht="18" customHeight="1" spans="2:28">
      <c r="B923" s="5"/>
      <c r="C923" s="6"/>
      <c r="D923" s="6"/>
      <c r="E923" s="6"/>
      <c r="F923" s="6"/>
      <c r="G923" s="6"/>
      <c r="H923" s="6"/>
      <c r="I923" s="6"/>
      <c r="J923" s="6"/>
      <c r="K923" s="7"/>
      <c r="L923" s="8"/>
      <c r="M923" s="8"/>
      <c r="N923" s="8"/>
      <c r="O923" s="4"/>
      <c r="P923" s="4"/>
      <c r="Q923" s="4"/>
      <c r="R923" s="4"/>
      <c r="S923" s="4"/>
      <c r="T923" s="4"/>
      <c r="U923" s="4"/>
      <c r="V923" s="4"/>
      <c r="W923" s="4"/>
      <c r="X923" s="9"/>
      <c r="Y923" s="4"/>
      <c r="Z923" s="4"/>
      <c r="AA923" s="10"/>
      <c r="AB923" s="11"/>
    </row>
    <row r="924" s="1" customFormat="1" ht="18" customHeight="1" spans="2:28">
      <c r="B924" s="5"/>
      <c r="C924" s="6"/>
      <c r="D924" s="6"/>
      <c r="E924" s="6"/>
      <c r="F924" s="6"/>
      <c r="G924" s="6"/>
      <c r="H924" s="6"/>
      <c r="I924" s="6"/>
      <c r="J924" s="6"/>
      <c r="K924" s="7"/>
      <c r="L924" s="8"/>
      <c r="M924" s="8"/>
      <c r="N924" s="8"/>
      <c r="O924" s="4"/>
      <c r="P924" s="4"/>
      <c r="Q924" s="4"/>
      <c r="R924" s="4"/>
      <c r="S924" s="4"/>
      <c r="T924" s="4"/>
      <c r="U924" s="4"/>
      <c r="V924" s="4"/>
      <c r="W924" s="4"/>
      <c r="X924" s="9"/>
      <c r="Y924" s="4"/>
      <c r="Z924" s="4"/>
      <c r="AA924" s="10"/>
      <c r="AB924" s="11"/>
    </row>
    <row r="925" s="1" customFormat="1" ht="18" customHeight="1" spans="2:28">
      <c r="B925" s="5"/>
      <c r="C925" s="6"/>
      <c r="D925" s="6"/>
      <c r="E925" s="6"/>
      <c r="F925" s="6"/>
      <c r="G925" s="6"/>
      <c r="H925" s="6"/>
      <c r="I925" s="6"/>
      <c r="J925" s="6"/>
      <c r="K925" s="7"/>
      <c r="L925" s="8"/>
      <c r="M925" s="8"/>
      <c r="N925" s="8"/>
      <c r="O925" s="4"/>
      <c r="P925" s="4"/>
      <c r="Q925" s="4"/>
      <c r="R925" s="4"/>
      <c r="S925" s="4"/>
      <c r="T925" s="4"/>
      <c r="U925" s="4"/>
      <c r="V925" s="4"/>
      <c r="W925" s="4"/>
      <c r="X925" s="9"/>
      <c r="Y925" s="4"/>
      <c r="Z925" s="4"/>
      <c r="AA925" s="10"/>
      <c r="AB925" s="11"/>
    </row>
    <row r="926" s="1" customFormat="1" ht="18" customHeight="1" spans="2:28">
      <c r="B926" s="5"/>
      <c r="C926" s="6"/>
      <c r="D926" s="6"/>
      <c r="E926" s="6"/>
      <c r="F926" s="6"/>
      <c r="G926" s="6"/>
      <c r="H926" s="6"/>
      <c r="I926" s="6"/>
      <c r="J926" s="6"/>
      <c r="K926" s="7"/>
      <c r="L926" s="8"/>
      <c r="M926" s="8"/>
      <c r="N926" s="8"/>
      <c r="O926" s="4"/>
      <c r="P926" s="4"/>
      <c r="Q926" s="4"/>
      <c r="R926" s="4"/>
      <c r="S926" s="4"/>
      <c r="T926" s="4"/>
      <c r="U926" s="4"/>
      <c r="V926" s="4"/>
      <c r="W926" s="4"/>
      <c r="X926" s="9"/>
      <c r="Y926" s="4"/>
      <c r="Z926" s="4"/>
      <c r="AA926" s="10"/>
      <c r="AB926" s="11"/>
    </row>
    <row r="927" s="1" customFormat="1" ht="18" customHeight="1" spans="2:28">
      <c r="B927" s="5"/>
      <c r="C927" s="6"/>
      <c r="D927" s="6"/>
      <c r="E927" s="6"/>
      <c r="F927" s="6"/>
      <c r="G927" s="6"/>
      <c r="H927" s="6"/>
      <c r="I927" s="6"/>
      <c r="J927" s="6"/>
      <c r="K927" s="7"/>
      <c r="L927" s="8"/>
      <c r="M927" s="8"/>
      <c r="N927" s="8"/>
      <c r="O927" s="4"/>
      <c r="P927" s="4"/>
      <c r="Q927" s="4"/>
      <c r="R927" s="4"/>
      <c r="S927" s="4"/>
      <c r="T927" s="4"/>
      <c r="U927" s="4"/>
      <c r="V927" s="4"/>
      <c r="W927" s="4"/>
      <c r="X927" s="9"/>
      <c r="Y927" s="4"/>
      <c r="Z927" s="4"/>
      <c r="AA927" s="10"/>
      <c r="AB927" s="11"/>
    </row>
    <row r="928" s="1" customFormat="1" ht="18" customHeight="1" spans="2:28">
      <c r="B928" s="5"/>
      <c r="C928" s="6"/>
      <c r="D928" s="6"/>
      <c r="E928" s="6"/>
      <c r="F928" s="6"/>
      <c r="G928" s="6"/>
      <c r="H928" s="6"/>
      <c r="I928" s="6"/>
      <c r="J928" s="6"/>
      <c r="K928" s="7"/>
      <c r="L928" s="8"/>
      <c r="M928" s="8"/>
      <c r="N928" s="8"/>
      <c r="O928" s="4"/>
      <c r="P928" s="4"/>
      <c r="Q928" s="4"/>
      <c r="R928" s="4"/>
      <c r="S928" s="4"/>
      <c r="T928" s="4"/>
      <c r="U928" s="4"/>
      <c r="V928" s="4"/>
      <c r="W928" s="4"/>
      <c r="X928" s="9"/>
      <c r="Y928" s="4"/>
      <c r="Z928" s="4"/>
      <c r="AA928" s="10"/>
      <c r="AB928" s="11"/>
    </row>
    <row r="929" s="1" customFormat="1" ht="18" customHeight="1" spans="2:28">
      <c r="B929" s="5"/>
      <c r="C929" s="6"/>
      <c r="D929" s="6"/>
      <c r="E929" s="6"/>
      <c r="F929" s="6"/>
      <c r="G929" s="6"/>
      <c r="H929" s="6"/>
      <c r="I929" s="6"/>
      <c r="J929" s="6"/>
      <c r="K929" s="7"/>
      <c r="L929" s="8"/>
      <c r="M929" s="8"/>
      <c r="N929" s="8"/>
      <c r="O929" s="4"/>
      <c r="P929" s="4"/>
      <c r="Q929" s="4"/>
      <c r="R929" s="4"/>
      <c r="S929" s="4"/>
      <c r="T929" s="4"/>
      <c r="U929" s="4"/>
      <c r="V929" s="4"/>
      <c r="W929" s="4"/>
      <c r="X929" s="9"/>
      <c r="Y929" s="4"/>
      <c r="Z929" s="4"/>
      <c r="AA929" s="10"/>
      <c r="AB929" s="11"/>
    </row>
    <row r="930" s="1" customFormat="1" ht="18" customHeight="1" spans="2:28">
      <c r="B930" s="5"/>
      <c r="C930" s="6"/>
      <c r="D930" s="6"/>
      <c r="E930" s="6"/>
      <c r="F930" s="6"/>
      <c r="G930" s="6"/>
      <c r="H930" s="6"/>
      <c r="I930" s="6"/>
      <c r="J930" s="6"/>
      <c r="K930" s="7"/>
      <c r="L930" s="8"/>
      <c r="M930" s="8"/>
      <c r="N930" s="8"/>
      <c r="O930" s="4"/>
      <c r="P930" s="4"/>
      <c r="Q930" s="4"/>
      <c r="R930" s="4"/>
      <c r="S930" s="4"/>
      <c r="T930" s="4"/>
      <c r="U930" s="4"/>
      <c r="V930" s="4"/>
      <c r="W930" s="4"/>
      <c r="X930" s="9"/>
      <c r="Y930" s="4"/>
      <c r="Z930" s="4"/>
      <c r="AA930" s="10"/>
      <c r="AB930" s="11"/>
    </row>
    <row r="931" s="1" customFormat="1" ht="18" customHeight="1" spans="2:28">
      <c r="B931" s="5"/>
      <c r="C931" s="6"/>
      <c r="D931" s="6"/>
      <c r="E931" s="6"/>
      <c r="F931" s="6"/>
      <c r="G931" s="6"/>
      <c r="H931" s="6"/>
      <c r="I931" s="6"/>
      <c r="J931" s="6"/>
      <c r="K931" s="7"/>
      <c r="L931" s="8"/>
      <c r="M931" s="8"/>
      <c r="N931" s="8"/>
      <c r="O931" s="4"/>
      <c r="P931" s="4"/>
      <c r="Q931" s="4"/>
      <c r="R931" s="4"/>
      <c r="S931" s="4"/>
      <c r="T931" s="4"/>
      <c r="U931" s="4"/>
      <c r="V931" s="4"/>
      <c r="W931" s="4"/>
      <c r="X931" s="9"/>
      <c r="Y931" s="4"/>
      <c r="Z931" s="4"/>
      <c r="AA931" s="10"/>
      <c r="AB931" s="11"/>
    </row>
    <row r="932" s="1" customFormat="1" ht="18" customHeight="1" spans="2:28">
      <c r="B932" s="5"/>
      <c r="C932" s="6"/>
      <c r="D932" s="6"/>
      <c r="E932" s="6"/>
      <c r="F932" s="6"/>
      <c r="G932" s="6"/>
      <c r="H932" s="6"/>
      <c r="I932" s="6"/>
      <c r="J932" s="6"/>
      <c r="K932" s="7"/>
      <c r="L932" s="8"/>
      <c r="M932" s="8"/>
      <c r="N932" s="8"/>
      <c r="O932" s="4"/>
      <c r="P932" s="4"/>
      <c r="Q932" s="4"/>
      <c r="R932" s="4"/>
      <c r="S932" s="4"/>
      <c r="T932" s="4"/>
      <c r="U932" s="4"/>
      <c r="V932" s="4"/>
      <c r="W932" s="4"/>
      <c r="X932" s="9"/>
      <c r="Y932" s="4"/>
      <c r="Z932" s="4"/>
      <c r="AA932" s="10"/>
      <c r="AB932" s="11"/>
    </row>
    <row r="933" s="1" customFormat="1" ht="18" customHeight="1" spans="2:28">
      <c r="B933" s="5"/>
      <c r="C933" s="6"/>
      <c r="D933" s="6"/>
      <c r="E933" s="6"/>
      <c r="F933" s="6"/>
      <c r="G933" s="6"/>
      <c r="H933" s="6"/>
      <c r="I933" s="6"/>
      <c r="J933" s="6"/>
      <c r="K933" s="7"/>
      <c r="L933" s="8"/>
      <c r="M933" s="8"/>
      <c r="N933" s="8"/>
      <c r="O933" s="4"/>
      <c r="P933" s="4"/>
      <c r="Q933" s="4"/>
      <c r="R933" s="4"/>
      <c r="S933" s="4"/>
      <c r="T933" s="4"/>
      <c r="U933" s="4"/>
      <c r="V933" s="4"/>
      <c r="W933" s="4"/>
      <c r="X933" s="9"/>
      <c r="Y933" s="4"/>
      <c r="Z933" s="4"/>
      <c r="AA933" s="10"/>
      <c r="AB933" s="11"/>
    </row>
    <row r="934" s="1" customFormat="1" ht="18" customHeight="1" spans="2:28">
      <c r="B934" s="5"/>
      <c r="C934" s="6"/>
      <c r="D934" s="6"/>
      <c r="E934" s="6"/>
      <c r="F934" s="6"/>
      <c r="G934" s="6"/>
      <c r="H934" s="6"/>
      <c r="I934" s="6"/>
      <c r="J934" s="6"/>
      <c r="K934" s="7"/>
      <c r="L934" s="8"/>
      <c r="M934" s="8"/>
      <c r="N934" s="8"/>
      <c r="O934" s="4"/>
      <c r="P934" s="4"/>
      <c r="Q934" s="4"/>
      <c r="R934" s="4"/>
      <c r="S934" s="4"/>
      <c r="T934" s="4"/>
      <c r="U934" s="4"/>
      <c r="V934" s="4"/>
      <c r="W934" s="4"/>
      <c r="X934" s="9"/>
      <c r="Y934" s="4"/>
      <c r="Z934" s="4"/>
      <c r="AA934" s="10"/>
      <c r="AB934" s="11"/>
    </row>
    <row r="935" s="1" customFormat="1" ht="18" customHeight="1" spans="2:28">
      <c r="B935" s="5"/>
      <c r="C935" s="6"/>
      <c r="D935" s="6"/>
      <c r="E935" s="6"/>
      <c r="F935" s="6"/>
      <c r="G935" s="6"/>
      <c r="H935" s="6"/>
      <c r="I935" s="6"/>
      <c r="J935" s="6"/>
      <c r="K935" s="7"/>
      <c r="L935" s="8"/>
      <c r="M935" s="8"/>
      <c r="N935" s="8"/>
      <c r="O935" s="4"/>
      <c r="P935" s="4"/>
      <c r="Q935" s="4"/>
      <c r="R935" s="4"/>
      <c r="S935" s="4"/>
      <c r="T935" s="4"/>
      <c r="U935" s="4"/>
      <c r="V935" s="4"/>
      <c r="W935" s="4"/>
      <c r="X935" s="9"/>
      <c r="Y935" s="4"/>
      <c r="Z935" s="4"/>
      <c r="AA935" s="10"/>
      <c r="AB935" s="11"/>
    </row>
    <row r="936" s="1" customFormat="1" ht="18" customHeight="1" spans="2:28">
      <c r="B936" s="5"/>
      <c r="C936" s="6"/>
      <c r="D936" s="6"/>
      <c r="E936" s="6"/>
      <c r="F936" s="6"/>
      <c r="G936" s="6"/>
      <c r="H936" s="6"/>
      <c r="I936" s="6"/>
      <c r="J936" s="6"/>
      <c r="K936" s="7"/>
      <c r="L936" s="8"/>
      <c r="M936" s="8"/>
      <c r="N936" s="8"/>
      <c r="O936" s="4"/>
      <c r="P936" s="4"/>
      <c r="Q936" s="4"/>
      <c r="R936" s="4"/>
      <c r="S936" s="4"/>
      <c r="T936" s="4"/>
      <c r="U936" s="4"/>
      <c r="V936" s="4"/>
      <c r="W936" s="4"/>
      <c r="X936" s="9"/>
      <c r="Y936" s="4"/>
      <c r="Z936" s="4"/>
      <c r="AA936" s="10"/>
      <c r="AB936" s="11"/>
    </row>
    <row r="937" s="1" customFormat="1" ht="18" customHeight="1" spans="2:28">
      <c r="B937" s="5"/>
      <c r="C937" s="6"/>
      <c r="D937" s="6"/>
      <c r="E937" s="6"/>
      <c r="F937" s="6"/>
      <c r="G937" s="6"/>
      <c r="H937" s="6"/>
      <c r="I937" s="6"/>
      <c r="J937" s="6"/>
      <c r="K937" s="7"/>
      <c r="L937" s="8"/>
      <c r="M937" s="8"/>
      <c r="N937" s="8"/>
      <c r="O937" s="4"/>
      <c r="P937" s="4"/>
      <c r="Q937" s="4"/>
      <c r="R937" s="4"/>
      <c r="S937" s="4"/>
      <c r="T937" s="4"/>
      <c r="U937" s="4"/>
      <c r="V937" s="4"/>
      <c r="W937" s="4"/>
      <c r="X937" s="9"/>
      <c r="Y937" s="4"/>
      <c r="Z937" s="4"/>
      <c r="AA937" s="10"/>
      <c r="AB937" s="11"/>
    </row>
    <row r="938" s="1" customFormat="1" ht="18" customHeight="1" spans="2:28">
      <c r="B938" s="5"/>
      <c r="C938" s="6"/>
      <c r="D938" s="6"/>
      <c r="E938" s="6"/>
      <c r="F938" s="6"/>
      <c r="G938" s="6"/>
      <c r="H938" s="6"/>
      <c r="I938" s="6"/>
      <c r="J938" s="6"/>
      <c r="K938" s="7"/>
      <c r="L938" s="8"/>
      <c r="M938" s="8"/>
      <c r="N938" s="8"/>
      <c r="O938" s="4"/>
      <c r="P938" s="4"/>
      <c r="Q938" s="4"/>
      <c r="R938" s="4"/>
      <c r="S938" s="4"/>
      <c r="T938" s="4"/>
      <c r="U938" s="4"/>
      <c r="V938" s="4"/>
      <c r="W938" s="4"/>
      <c r="X938" s="9"/>
      <c r="Y938" s="4"/>
      <c r="Z938" s="4"/>
      <c r="AA938" s="10"/>
      <c r="AB938" s="11"/>
    </row>
    <row r="939" s="1" customFormat="1" ht="18" customHeight="1" spans="2:28">
      <c r="B939" s="5"/>
      <c r="C939" s="6"/>
      <c r="D939" s="6"/>
      <c r="E939" s="6"/>
      <c r="F939" s="6"/>
      <c r="G939" s="6"/>
      <c r="H939" s="6"/>
      <c r="I939" s="6"/>
      <c r="J939" s="6"/>
      <c r="K939" s="7"/>
      <c r="L939" s="8"/>
      <c r="M939" s="8"/>
      <c r="N939" s="8"/>
      <c r="O939" s="4"/>
      <c r="P939" s="4"/>
      <c r="Q939" s="4"/>
      <c r="R939" s="4"/>
      <c r="S939" s="4"/>
      <c r="T939" s="4"/>
      <c r="U939" s="4"/>
      <c r="V939" s="4"/>
      <c r="W939" s="4"/>
      <c r="X939" s="9"/>
      <c r="Y939" s="4"/>
      <c r="Z939" s="4"/>
      <c r="AA939" s="10"/>
      <c r="AB939" s="11"/>
    </row>
    <row r="940" s="1" customFormat="1" ht="18" customHeight="1" spans="2:28">
      <c r="B940" s="5"/>
      <c r="C940" s="6"/>
      <c r="D940" s="6"/>
      <c r="E940" s="6"/>
      <c r="F940" s="6"/>
      <c r="G940" s="6"/>
      <c r="H940" s="6"/>
      <c r="I940" s="6"/>
      <c r="J940" s="6"/>
      <c r="K940" s="7"/>
      <c r="L940" s="8"/>
      <c r="M940" s="8"/>
      <c r="N940" s="8"/>
      <c r="O940" s="4"/>
      <c r="P940" s="4"/>
      <c r="Q940" s="4"/>
      <c r="R940" s="4"/>
      <c r="S940" s="4"/>
      <c r="T940" s="4"/>
      <c r="U940" s="4"/>
      <c r="V940" s="4"/>
      <c r="W940" s="4"/>
      <c r="X940" s="9"/>
      <c r="Y940" s="4"/>
      <c r="Z940" s="4"/>
      <c r="AA940" s="10"/>
      <c r="AB940" s="11"/>
    </row>
    <row r="941" s="1" customFormat="1" ht="18" customHeight="1" spans="2:28">
      <c r="B941" s="5"/>
      <c r="C941" s="6"/>
      <c r="D941" s="6"/>
      <c r="E941" s="6"/>
      <c r="F941" s="6"/>
      <c r="G941" s="6"/>
      <c r="H941" s="6"/>
      <c r="I941" s="6"/>
      <c r="J941" s="6"/>
      <c r="K941" s="7"/>
      <c r="L941" s="8"/>
      <c r="M941" s="8"/>
      <c r="N941" s="8"/>
      <c r="O941" s="4"/>
      <c r="P941" s="4"/>
      <c r="Q941" s="4"/>
      <c r="R941" s="4"/>
      <c r="S941" s="4"/>
      <c r="T941" s="4"/>
      <c r="U941" s="4"/>
      <c r="V941" s="4"/>
      <c r="W941" s="4"/>
      <c r="X941" s="9"/>
      <c r="Y941" s="4"/>
      <c r="Z941" s="4"/>
      <c r="AA941" s="10"/>
      <c r="AB941" s="11"/>
    </row>
    <row r="942" s="1" customFormat="1" ht="18" customHeight="1" spans="2:28">
      <c r="B942" s="5"/>
      <c r="C942" s="6"/>
      <c r="D942" s="6"/>
      <c r="E942" s="6"/>
      <c r="F942" s="6"/>
      <c r="G942" s="6"/>
      <c r="H942" s="6"/>
      <c r="I942" s="6"/>
      <c r="J942" s="6"/>
      <c r="K942" s="7"/>
      <c r="L942" s="8"/>
      <c r="M942" s="8"/>
      <c r="N942" s="8"/>
      <c r="O942" s="4"/>
      <c r="P942" s="4"/>
      <c r="Q942" s="4"/>
      <c r="R942" s="4"/>
      <c r="S942" s="4"/>
      <c r="T942" s="4"/>
      <c r="U942" s="4"/>
      <c r="V942" s="4"/>
      <c r="W942" s="4"/>
      <c r="X942" s="9"/>
      <c r="Y942" s="4"/>
      <c r="Z942" s="4"/>
      <c r="AA942" s="10"/>
      <c r="AB942" s="11"/>
    </row>
    <row r="943" s="1" customFormat="1" ht="18" customHeight="1" spans="2:28">
      <c r="B943" s="5"/>
      <c r="C943" s="6"/>
      <c r="D943" s="6"/>
      <c r="E943" s="6"/>
      <c r="F943" s="6"/>
      <c r="G943" s="6"/>
      <c r="H943" s="6"/>
      <c r="I943" s="6"/>
      <c r="J943" s="6"/>
      <c r="K943" s="7"/>
      <c r="L943" s="8"/>
      <c r="M943" s="8"/>
      <c r="N943" s="8"/>
      <c r="O943" s="4"/>
      <c r="P943" s="4"/>
      <c r="Q943" s="4"/>
      <c r="R943" s="4"/>
      <c r="S943" s="4"/>
      <c r="T943" s="4"/>
      <c r="U943" s="4"/>
      <c r="V943" s="4"/>
      <c r="W943" s="4"/>
      <c r="X943" s="9"/>
      <c r="Y943" s="4"/>
      <c r="Z943" s="4"/>
      <c r="AA943" s="10"/>
      <c r="AB943" s="11"/>
    </row>
    <row r="944" s="1" customFormat="1" ht="18" customHeight="1" spans="2:28">
      <c r="B944" s="5"/>
      <c r="C944" s="6"/>
      <c r="D944" s="6"/>
      <c r="E944" s="6"/>
      <c r="F944" s="6"/>
      <c r="G944" s="6"/>
      <c r="H944" s="6"/>
      <c r="I944" s="6"/>
      <c r="J944" s="6"/>
      <c r="K944" s="7"/>
      <c r="L944" s="8"/>
      <c r="M944" s="8"/>
      <c r="N944" s="8"/>
      <c r="O944" s="4"/>
      <c r="P944" s="4"/>
      <c r="Q944" s="4"/>
      <c r="R944" s="4"/>
      <c r="S944" s="4"/>
      <c r="T944" s="4"/>
      <c r="U944" s="4"/>
      <c r="V944" s="4"/>
      <c r="W944" s="4"/>
      <c r="X944" s="9"/>
      <c r="Y944" s="4"/>
      <c r="Z944" s="4"/>
      <c r="AA944" s="10"/>
      <c r="AB944" s="11"/>
    </row>
    <row r="945" s="1" customFormat="1" ht="18" customHeight="1" spans="2:28">
      <c r="B945" s="5"/>
      <c r="C945" s="6"/>
      <c r="D945" s="6"/>
      <c r="E945" s="6"/>
      <c r="F945" s="6"/>
      <c r="G945" s="6"/>
      <c r="H945" s="6"/>
      <c r="I945" s="6"/>
      <c r="J945" s="6"/>
      <c r="K945" s="7"/>
      <c r="L945" s="8"/>
      <c r="M945" s="8"/>
      <c r="N945" s="8"/>
      <c r="O945" s="4"/>
      <c r="P945" s="4"/>
      <c r="Q945" s="4"/>
      <c r="R945" s="4"/>
      <c r="S945" s="4"/>
      <c r="T945" s="4"/>
      <c r="U945" s="4"/>
      <c r="V945" s="4"/>
      <c r="W945" s="4"/>
      <c r="X945" s="9"/>
      <c r="Y945" s="4"/>
      <c r="Z945" s="4"/>
      <c r="AA945" s="10"/>
      <c r="AB945" s="11"/>
    </row>
    <row r="946" s="1" customFormat="1" ht="18" customHeight="1" spans="2:28">
      <c r="B946" s="5"/>
      <c r="C946" s="6"/>
      <c r="D946" s="6"/>
      <c r="E946" s="6"/>
      <c r="F946" s="6"/>
      <c r="G946" s="6"/>
      <c r="H946" s="6"/>
      <c r="I946" s="6"/>
      <c r="J946" s="6"/>
      <c r="K946" s="7"/>
      <c r="L946" s="8"/>
      <c r="M946" s="8"/>
      <c r="N946" s="8"/>
      <c r="O946" s="4"/>
      <c r="P946" s="4"/>
      <c r="Q946" s="4"/>
      <c r="R946" s="4"/>
      <c r="S946" s="4"/>
      <c r="T946" s="4"/>
      <c r="U946" s="4"/>
      <c r="V946" s="4"/>
      <c r="W946" s="4"/>
      <c r="X946" s="9"/>
      <c r="Y946" s="4"/>
      <c r="Z946" s="4"/>
      <c r="AA946" s="10"/>
      <c r="AB946" s="11"/>
    </row>
    <row r="947" s="1" customFormat="1" ht="18" customHeight="1" spans="2:28">
      <c r="B947" s="5"/>
      <c r="C947" s="6"/>
      <c r="D947" s="6"/>
      <c r="E947" s="6"/>
      <c r="F947" s="6"/>
      <c r="G947" s="6"/>
      <c r="H947" s="6"/>
      <c r="I947" s="6"/>
      <c r="J947" s="6"/>
      <c r="K947" s="7"/>
      <c r="L947" s="8"/>
      <c r="M947" s="8"/>
      <c r="N947" s="8"/>
      <c r="O947" s="4"/>
      <c r="P947" s="4"/>
      <c r="Q947" s="4"/>
      <c r="R947" s="4"/>
      <c r="S947" s="4"/>
      <c r="T947" s="4"/>
      <c r="U947" s="4"/>
      <c r="V947" s="4"/>
      <c r="W947" s="4"/>
      <c r="X947" s="9"/>
      <c r="Y947" s="4"/>
      <c r="Z947" s="4"/>
      <c r="AA947" s="10"/>
      <c r="AB947" s="11"/>
    </row>
    <row r="948" s="1" customFormat="1" ht="18" customHeight="1" spans="2:28">
      <c r="B948" s="5"/>
      <c r="C948" s="6"/>
      <c r="D948" s="6"/>
      <c r="E948" s="6"/>
      <c r="F948" s="6"/>
      <c r="G948" s="6"/>
      <c r="H948" s="6"/>
      <c r="I948" s="6"/>
      <c r="J948" s="6"/>
      <c r="K948" s="7"/>
      <c r="L948" s="8"/>
      <c r="M948" s="8"/>
      <c r="N948" s="8"/>
      <c r="O948" s="4"/>
      <c r="P948" s="4"/>
      <c r="Q948" s="4"/>
      <c r="R948" s="4"/>
      <c r="S948" s="4"/>
      <c r="T948" s="4"/>
      <c r="U948" s="4"/>
      <c r="V948" s="4"/>
      <c r="W948" s="4"/>
      <c r="X948" s="9"/>
      <c r="Y948" s="4"/>
      <c r="Z948" s="4"/>
      <c r="AA948" s="10"/>
      <c r="AB948" s="11"/>
    </row>
    <row r="949" s="1" customFormat="1" ht="18" customHeight="1" spans="2:28">
      <c r="B949" s="5"/>
      <c r="C949" s="6"/>
      <c r="D949" s="6"/>
      <c r="E949" s="6"/>
      <c r="F949" s="6"/>
      <c r="G949" s="6"/>
      <c r="H949" s="6"/>
      <c r="I949" s="6"/>
      <c r="J949" s="6"/>
      <c r="K949" s="7"/>
      <c r="L949" s="8"/>
      <c r="M949" s="8"/>
      <c r="N949" s="8"/>
      <c r="O949" s="4"/>
      <c r="P949" s="4"/>
      <c r="Q949" s="4"/>
      <c r="R949" s="4"/>
      <c r="S949" s="4"/>
      <c r="T949" s="4"/>
      <c r="U949" s="4"/>
      <c r="V949" s="4"/>
      <c r="W949" s="4"/>
      <c r="X949" s="9"/>
      <c r="Y949" s="4"/>
      <c r="Z949" s="4"/>
      <c r="AA949" s="10"/>
      <c r="AB949" s="11"/>
    </row>
    <row r="950" s="1" customFormat="1" ht="18" customHeight="1" spans="2:28">
      <c r="B950" s="5"/>
      <c r="C950" s="6"/>
      <c r="D950" s="6"/>
      <c r="E950" s="6"/>
      <c r="F950" s="6"/>
      <c r="G950" s="6"/>
      <c r="H950" s="6"/>
      <c r="I950" s="6"/>
      <c r="J950" s="6"/>
      <c r="K950" s="7"/>
      <c r="L950" s="8"/>
      <c r="M950" s="8"/>
      <c r="N950" s="8"/>
      <c r="O950" s="4"/>
      <c r="P950" s="4"/>
      <c r="Q950" s="4"/>
      <c r="R950" s="4"/>
      <c r="S950" s="4"/>
      <c r="T950" s="4"/>
      <c r="U950" s="4"/>
      <c r="V950" s="4"/>
      <c r="W950" s="4"/>
      <c r="X950" s="9"/>
      <c r="Y950" s="4"/>
      <c r="Z950" s="4"/>
      <c r="AA950" s="10"/>
      <c r="AB950" s="11"/>
    </row>
    <row r="951" s="1" customFormat="1" ht="18" customHeight="1" spans="2:28">
      <c r="B951" s="5"/>
      <c r="C951" s="6"/>
      <c r="D951" s="6"/>
      <c r="E951" s="6"/>
      <c r="F951" s="6"/>
      <c r="G951" s="6"/>
      <c r="H951" s="6"/>
      <c r="I951" s="6"/>
      <c r="J951" s="6"/>
      <c r="K951" s="7"/>
      <c r="L951" s="8"/>
      <c r="M951" s="8"/>
      <c r="N951" s="8"/>
      <c r="O951" s="4"/>
      <c r="P951" s="4"/>
      <c r="Q951" s="4"/>
      <c r="R951" s="4"/>
      <c r="S951" s="4"/>
      <c r="T951" s="4"/>
      <c r="U951" s="4"/>
      <c r="V951" s="4"/>
      <c r="W951" s="4"/>
      <c r="X951" s="9"/>
      <c r="Y951" s="4"/>
      <c r="Z951" s="4"/>
      <c r="AA951" s="10"/>
      <c r="AB951" s="11"/>
    </row>
    <row r="952" s="1" customFormat="1" ht="18" customHeight="1" spans="2:28">
      <c r="B952" s="5"/>
      <c r="C952" s="6"/>
      <c r="D952" s="6"/>
      <c r="E952" s="6"/>
      <c r="F952" s="6"/>
      <c r="G952" s="6"/>
      <c r="H952" s="6"/>
      <c r="I952" s="6"/>
      <c r="J952" s="6"/>
      <c r="K952" s="7"/>
      <c r="L952" s="8"/>
      <c r="M952" s="8"/>
      <c r="N952" s="8"/>
      <c r="O952" s="4"/>
      <c r="P952" s="4"/>
      <c r="Q952" s="4"/>
      <c r="R952" s="4"/>
      <c r="S952" s="4"/>
      <c r="T952" s="4"/>
      <c r="U952" s="4"/>
      <c r="V952" s="4"/>
      <c r="W952" s="4"/>
      <c r="X952" s="9"/>
      <c r="Y952" s="4"/>
      <c r="Z952" s="4"/>
      <c r="AA952" s="10"/>
      <c r="AB952" s="11"/>
    </row>
    <row r="953" s="1" customFormat="1" ht="18" customHeight="1" spans="2:28">
      <c r="B953" s="5"/>
      <c r="C953" s="6"/>
      <c r="D953" s="6"/>
      <c r="E953" s="6"/>
      <c r="F953" s="6"/>
      <c r="G953" s="6"/>
      <c r="H953" s="6"/>
      <c r="I953" s="6"/>
      <c r="J953" s="6"/>
      <c r="K953" s="7"/>
      <c r="L953" s="8"/>
      <c r="M953" s="8"/>
      <c r="N953" s="8"/>
      <c r="O953" s="4"/>
      <c r="P953" s="4"/>
      <c r="Q953" s="4"/>
      <c r="R953" s="4"/>
      <c r="S953" s="4"/>
      <c r="T953" s="4"/>
      <c r="U953" s="4"/>
      <c r="V953" s="4"/>
      <c r="W953" s="4"/>
      <c r="X953" s="9"/>
      <c r="Y953" s="4"/>
      <c r="Z953" s="4"/>
      <c r="AA953" s="10"/>
      <c r="AB953" s="11"/>
    </row>
    <row r="954" s="1" customFormat="1" ht="18" customHeight="1" spans="2:28">
      <c r="B954" s="5"/>
      <c r="C954" s="6"/>
      <c r="D954" s="6"/>
      <c r="E954" s="6"/>
      <c r="F954" s="6"/>
      <c r="G954" s="6"/>
      <c r="H954" s="6"/>
      <c r="I954" s="6"/>
      <c r="J954" s="6"/>
      <c r="K954" s="7"/>
      <c r="L954" s="8"/>
      <c r="M954" s="8"/>
      <c r="N954" s="8"/>
      <c r="O954" s="4"/>
      <c r="P954" s="4"/>
      <c r="Q954" s="4"/>
      <c r="R954" s="4"/>
      <c r="S954" s="4"/>
      <c r="T954" s="4"/>
      <c r="U954" s="4"/>
      <c r="V954" s="4"/>
      <c r="W954" s="4"/>
      <c r="X954" s="9"/>
      <c r="Y954" s="4"/>
      <c r="Z954" s="4"/>
      <c r="AA954" s="10"/>
      <c r="AB954" s="11"/>
    </row>
    <row r="955" s="1" customFormat="1" ht="18" customHeight="1" spans="2:28">
      <c r="B955" s="5"/>
      <c r="C955" s="6"/>
      <c r="D955" s="6"/>
      <c r="E955" s="6"/>
      <c r="F955" s="6"/>
      <c r="G955" s="6"/>
      <c r="H955" s="6"/>
      <c r="I955" s="6"/>
      <c r="J955" s="6"/>
      <c r="K955" s="7"/>
      <c r="L955" s="8"/>
      <c r="M955" s="8"/>
      <c r="N955" s="8"/>
      <c r="O955" s="4"/>
      <c r="P955" s="4"/>
      <c r="Q955" s="4"/>
      <c r="R955" s="4"/>
      <c r="S955" s="4"/>
      <c r="T955" s="4"/>
      <c r="U955" s="4"/>
      <c r="V955" s="4"/>
      <c r="W955" s="4"/>
      <c r="X955" s="9"/>
      <c r="Y955" s="4"/>
      <c r="Z955" s="4"/>
      <c r="AA955" s="10"/>
      <c r="AB955" s="11"/>
    </row>
    <row r="956" s="1" customFormat="1" ht="18" customHeight="1" spans="2:28">
      <c r="B956" s="5"/>
      <c r="C956" s="6"/>
      <c r="D956" s="6"/>
      <c r="E956" s="6"/>
      <c r="F956" s="6"/>
      <c r="G956" s="6"/>
      <c r="H956" s="6"/>
      <c r="I956" s="6"/>
      <c r="J956" s="6"/>
      <c r="K956" s="7"/>
      <c r="L956" s="8"/>
      <c r="M956" s="8"/>
      <c r="N956" s="8"/>
      <c r="O956" s="4"/>
      <c r="P956" s="4"/>
      <c r="Q956" s="4"/>
      <c r="R956" s="4"/>
      <c r="S956" s="4"/>
      <c r="T956" s="4"/>
      <c r="U956" s="4"/>
      <c r="V956" s="4"/>
      <c r="W956" s="4"/>
      <c r="X956" s="9"/>
      <c r="Y956" s="4"/>
      <c r="Z956" s="4"/>
      <c r="AA956" s="10"/>
      <c r="AB956" s="11"/>
    </row>
    <row r="957" s="1" customFormat="1" ht="18" customHeight="1" spans="2:28">
      <c r="B957" s="5"/>
      <c r="C957" s="6"/>
      <c r="D957" s="6"/>
      <c r="E957" s="6"/>
      <c r="F957" s="6"/>
      <c r="G957" s="6"/>
      <c r="H957" s="6"/>
      <c r="I957" s="6"/>
      <c r="J957" s="6"/>
      <c r="K957" s="7"/>
      <c r="L957" s="8"/>
      <c r="M957" s="8"/>
      <c r="N957" s="8"/>
      <c r="O957" s="4"/>
      <c r="P957" s="4"/>
      <c r="Q957" s="4"/>
      <c r="R957" s="4"/>
      <c r="S957" s="4"/>
      <c r="T957" s="4"/>
      <c r="U957" s="4"/>
      <c r="V957" s="4"/>
      <c r="W957" s="4"/>
      <c r="X957" s="9"/>
      <c r="Y957" s="4"/>
      <c r="Z957" s="4"/>
      <c r="AA957" s="10"/>
      <c r="AB957" s="11"/>
    </row>
    <row r="958" s="1" customFormat="1" ht="18" customHeight="1" spans="2:28">
      <c r="B958" s="5"/>
      <c r="C958" s="6"/>
      <c r="D958" s="6"/>
      <c r="E958" s="6"/>
      <c r="F958" s="6"/>
      <c r="G958" s="6"/>
      <c r="H958" s="6"/>
      <c r="I958" s="6"/>
      <c r="J958" s="6"/>
      <c r="K958" s="7"/>
      <c r="L958" s="8"/>
      <c r="M958" s="8"/>
      <c r="N958" s="8"/>
      <c r="O958" s="4"/>
      <c r="P958" s="4"/>
      <c r="Q958" s="4"/>
      <c r="R958" s="4"/>
      <c r="S958" s="4"/>
      <c r="T958" s="4"/>
      <c r="U958" s="4"/>
      <c r="V958" s="4"/>
      <c r="W958" s="4"/>
      <c r="X958" s="9"/>
      <c r="Y958" s="4"/>
      <c r="Z958" s="4"/>
      <c r="AA958" s="10"/>
      <c r="AB958" s="11"/>
    </row>
    <row r="959" s="1" customFormat="1" ht="18" customHeight="1" spans="2:28">
      <c r="B959" s="5"/>
      <c r="C959" s="6"/>
      <c r="D959" s="6"/>
      <c r="E959" s="6"/>
      <c r="F959" s="6"/>
      <c r="G959" s="6"/>
      <c r="H959" s="6"/>
      <c r="I959" s="6"/>
      <c r="J959" s="6"/>
      <c r="K959" s="7"/>
      <c r="L959" s="8"/>
      <c r="M959" s="8"/>
      <c r="N959" s="8"/>
      <c r="O959" s="4"/>
      <c r="P959" s="4"/>
      <c r="Q959" s="4"/>
      <c r="R959" s="4"/>
      <c r="S959" s="4"/>
      <c r="T959" s="4"/>
      <c r="U959" s="4"/>
      <c r="V959" s="4"/>
      <c r="W959" s="4"/>
      <c r="X959" s="9"/>
      <c r="Y959" s="4"/>
      <c r="Z959" s="4"/>
      <c r="AA959" s="10"/>
      <c r="AB959" s="11"/>
    </row>
    <row r="960" s="1" customFormat="1" ht="18" customHeight="1" spans="2:28">
      <c r="B960" s="5"/>
      <c r="C960" s="6"/>
      <c r="D960" s="6"/>
      <c r="E960" s="6"/>
      <c r="F960" s="6"/>
      <c r="G960" s="6"/>
      <c r="H960" s="6"/>
      <c r="I960" s="6"/>
      <c r="J960" s="6"/>
      <c r="K960" s="7"/>
      <c r="L960" s="8"/>
      <c r="M960" s="8"/>
      <c r="N960" s="8"/>
      <c r="O960" s="4"/>
      <c r="P960" s="4"/>
      <c r="Q960" s="4"/>
      <c r="R960" s="4"/>
      <c r="S960" s="4"/>
      <c r="T960" s="4"/>
      <c r="U960" s="4"/>
      <c r="V960" s="4"/>
      <c r="W960" s="4"/>
      <c r="X960" s="9"/>
      <c r="Y960" s="4"/>
      <c r="Z960" s="4"/>
      <c r="AA960" s="10"/>
      <c r="AB960" s="11"/>
    </row>
    <row r="961" s="1" customFormat="1" ht="18" customHeight="1" spans="2:28">
      <c r="B961" s="5"/>
      <c r="C961" s="6"/>
      <c r="D961" s="6"/>
      <c r="E961" s="6"/>
      <c r="F961" s="6"/>
      <c r="G961" s="6"/>
      <c r="H961" s="6"/>
      <c r="I961" s="6"/>
      <c r="J961" s="6"/>
      <c r="K961" s="7"/>
      <c r="L961" s="8"/>
      <c r="M961" s="8"/>
      <c r="N961" s="8"/>
      <c r="O961" s="4"/>
      <c r="P961" s="4"/>
      <c r="Q961" s="4"/>
      <c r="R961" s="4"/>
      <c r="S961" s="4"/>
      <c r="T961" s="4"/>
      <c r="U961" s="4"/>
      <c r="V961" s="4"/>
      <c r="W961" s="4"/>
      <c r="X961" s="9"/>
      <c r="Y961" s="4"/>
      <c r="Z961" s="4"/>
      <c r="AA961" s="10"/>
      <c r="AB961" s="11"/>
    </row>
    <row r="962" s="1" customFormat="1" ht="18" customHeight="1" spans="2:28">
      <c r="B962" s="5"/>
      <c r="C962" s="6"/>
      <c r="D962" s="6"/>
      <c r="E962" s="6"/>
      <c r="F962" s="6"/>
      <c r="G962" s="6"/>
      <c r="H962" s="6"/>
      <c r="I962" s="6"/>
      <c r="J962" s="6"/>
      <c r="K962" s="7"/>
      <c r="L962" s="8"/>
      <c r="M962" s="8"/>
      <c r="N962" s="8"/>
      <c r="O962" s="4"/>
      <c r="P962" s="4"/>
      <c r="Q962" s="4"/>
      <c r="R962" s="4"/>
      <c r="S962" s="4"/>
      <c r="T962" s="4"/>
      <c r="U962" s="4"/>
      <c r="V962" s="4"/>
      <c r="W962" s="4"/>
      <c r="X962" s="9"/>
      <c r="Y962" s="4"/>
      <c r="Z962" s="4"/>
      <c r="AA962" s="10"/>
      <c r="AB962" s="11"/>
    </row>
    <row r="963" s="1" customFormat="1" ht="18" customHeight="1" spans="2:28">
      <c r="B963" s="5"/>
      <c r="C963" s="6"/>
      <c r="D963" s="6"/>
      <c r="E963" s="6"/>
      <c r="F963" s="6"/>
      <c r="G963" s="6"/>
      <c r="H963" s="6"/>
      <c r="I963" s="6"/>
      <c r="J963" s="6"/>
      <c r="K963" s="7"/>
      <c r="L963" s="8"/>
      <c r="M963" s="8"/>
      <c r="N963" s="8"/>
      <c r="O963" s="4"/>
      <c r="P963" s="4"/>
      <c r="Q963" s="4"/>
      <c r="R963" s="4"/>
      <c r="S963" s="4"/>
      <c r="T963" s="4"/>
      <c r="U963" s="4"/>
      <c r="V963" s="4"/>
      <c r="W963" s="4"/>
      <c r="X963" s="9"/>
      <c r="Y963" s="4"/>
      <c r="Z963" s="4"/>
      <c r="AA963" s="10"/>
      <c r="AB963" s="11"/>
    </row>
    <row r="964" s="1" customFormat="1" ht="18" customHeight="1" spans="2:28">
      <c r="B964" s="5"/>
      <c r="C964" s="6"/>
      <c r="D964" s="6"/>
      <c r="E964" s="6"/>
      <c r="F964" s="6"/>
      <c r="G964" s="6"/>
      <c r="H964" s="6"/>
      <c r="I964" s="6"/>
      <c r="J964" s="6"/>
      <c r="K964" s="7"/>
      <c r="L964" s="8"/>
      <c r="M964" s="8"/>
      <c r="N964" s="8"/>
      <c r="O964" s="4"/>
      <c r="P964" s="4"/>
      <c r="Q964" s="4"/>
      <c r="R964" s="4"/>
      <c r="S964" s="4"/>
      <c r="T964" s="4"/>
      <c r="U964" s="4"/>
      <c r="V964" s="4"/>
      <c r="W964" s="4"/>
      <c r="X964" s="9"/>
      <c r="Y964" s="4"/>
      <c r="Z964" s="4"/>
      <c r="AA964" s="10"/>
      <c r="AB964" s="11"/>
    </row>
    <row r="965" s="1" customFormat="1" ht="18" customHeight="1" spans="2:28">
      <c r="B965" s="5"/>
      <c r="C965" s="6"/>
      <c r="D965" s="6"/>
      <c r="E965" s="6"/>
      <c r="F965" s="6"/>
      <c r="G965" s="6"/>
      <c r="H965" s="6"/>
      <c r="I965" s="6"/>
      <c r="J965" s="6"/>
      <c r="K965" s="7"/>
      <c r="L965" s="8"/>
      <c r="M965" s="8"/>
      <c r="N965" s="8"/>
      <c r="O965" s="4"/>
      <c r="P965" s="4"/>
      <c r="Q965" s="4"/>
      <c r="R965" s="4"/>
      <c r="S965" s="4"/>
      <c r="T965" s="4"/>
      <c r="U965" s="4"/>
      <c r="V965" s="4"/>
      <c r="W965" s="4"/>
      <c r="X965" s="9"/>
      <c r="Y965" s="4"/>
      <c r="Z965" s="4"/>
      <c r="AA965" s="10"/>
      <c r="AB965" s="11"/>
    </row>
    <row r="966" s="1" customFormat="1" ht="18" customHeight="1" spans="2:28">
      <c r="B966" s="5"/>
      <c r="C966" s="6"/>
      <c r="D966" s="6"/>
      <c r="E966" s="6"/>
      <c r="F966" s="6"/>
      <c r="G966" s="6"/>
      <c r="H966" s="6"/>
      <c r="I966" s="6"/>
      <c r="J966" s="6"/>
      <c r="K966" s="7"/>
      <c r="L966" s="8"/>
      <c r="M966" s="8"/>
      <c r="N966" s="8"/>
      <c r="O966" s="4"/>
      <c r="P966" s="4"/>
      <c r="Q966" s="4"/>
      <c r="R966" s="4"/>
      <c r="S966" s="4"/>
      <c r="T966" s="4"/>
      <c r="U966" s="4"/>
      <c r="V966" s="4"/>
      <c r="W966" s="4"/>
      <c r="X966" s="9"/>
      <c r="Y966" s="4"/>
      <c r="Z966" s="4"/>
      <c r="AA966" s="10"/>
      <c r="AB966" s="11"/>
    </row>
    <row r="967" s="1" customFormat="1" ht="18" customHeight="1" spans="2:28">
      <c r="B967" s="5"/>
      <c r="C967" s="6"/>
      <c r="D967" s="6"/>
      <c r="E967" s="6"/>
      <c r="F967" s="6"/>
      <c r="G967" s="6"/>
      <c r="H967" s="6"/>
      <c r="I967" s="6"/>
      <c r="J967" s="6"/>
      <c r="K967" s="7"/>
      <c r="L967" s="8"/>
      <c r="M967" s="8"/>
      <c r="N967" s="8"/>
      <c r="O967" s="4"/>
      <c r="P967" s="4"/>
      <c r="Q967" s="4"/>
      <c r="R967" s="4"/>
      <c r="S967" s="4"/>
      <c r="T967" s="4"/>
      <c r="U967" s="4"/>
      <c r="V967" s="4"/>
      <c r="W967" s="4"/>
      <c r="X967" s="9"/>
      <c r="Y967" s="4"/>
      <c r="Z967" s="4"/>
      <c r="AA967" s="10"/>
      <c r="AB967" s="11"/>
    </row>
    <row r="968" s="1" customFormat="1" ht="18" customHeight="1" spans="2:28">
      <c r="B968" s="5"/>
      <c r="C968" s="6"/>
      <c r="D968" s="6"/>
      <c r="E968" s="6"/>
      <c r="F968" s="6"/>
      <c r="G968" s="6"/>
      <c r="H968" s="6"/>
      <c r="I968" s="6"/>
      <c r="J968" s="6"/>
      <c r="K968" s="7"/>
      <c r="L968" s="8"/>
      <c r="M968" s="8"/>
      <c r="N968" s="8"/>
      <c r="O968" s="4"/>
      <c r="P968" s="4"/>
      <c r="Q968" s="4"/>
      <c r="R968" s="4"/>
      <c r="S968" s="4"/>
      <c r="T968" s="4"/>
      <c r="U968" s="4"/>
      <c r="V968" s="4"/>
      <c r="W968" s="4"/>
      <c r="X968" s="9"/>
      <c r="Y968" s="4"/>
      <c r="Z968" s="4"/>
      <c r="AA968" s="10"/>
      <c r="AB968" s="11"/>
    </row>
    <row r="969" s="1" customFormat="1" ht="18" customHeight="1" spans="2:28">
      <c r="B969" s="5"/>
      <c r="C969" s="6"/>
      <c r="D969" s="6"/>
      <c r="E969" s="6"/>
      <c r="F969" s="6"/>
      <c r="G969" s="6"/>
      <c r="H969" s="6"/>
      <c r="I969" s="6"/>
      <c r="J969" s="6"/>
      <c r="K969" s="7"/>
      <c r="L969" s="8"/>
      <c r="M969" s="8"/>
      <c r="N969" s="8"/>
      <c r="O969" s="4"/>
      <c r="P969" s="4"/>
      <c r="Q969" s="4"/>
      <c r="R969" s="4"/>
      <c r="S969" s="4"/>
      <c r="T969" s="4"/>
      <c r="U969" s="4"/>
      <c r="V969" s="4"/>
      <c r="W969" s="4"/>
      <c r="X969" s="9"/>
      <c r="Y969" s="4"/>
      <c r="Z969" s="4"/>
      <c r="AA969" s="10"/>
      <c r="AB969" s="11"/>
    </row>
    <row r="970" s="1" customFormat="1" ht="18" customHeight="1" spans="2:28">
      <c r="B970" s="5"/>
      <c r="C970" s="6"/>
      <c r="D970" s="6"/>
      <c r="E970" s="6"/>
      <c r="F970" s="6"/>
      <c r="G970" s="6"/>
      <c r="H970" s="6"/>
      <c r="I970" s="6"/>
      <c r="J970" s="6"/>
      <c r="K970" s="7"/>
      <c r="L970" s="8"/>
      <c r="M970" s="8"/>
      <c r="N970" s="8"/>
      <c r="O970" s="4"/>
      <c r="P970" s="4"/>
      <c r="Q970" s="4"/>
      <c r="R970" s="4"/>
      <c r="S970" s="4"/>
      <c r="T970" s="4"/>
      <c r="U970" s="4"/>
      <c r="V970" s="4"/>
      <c r="W970" s="4"/>
      <c r="X970" s="9"/>
      <c r="Y970" s="4"/>
      <c r="Z970" s="4"/>
      <c r="AA970" s="10"/>
      <c r="AB970" s="11"/>
    </row>
    <row r="971" s="1" customFormat="1" ht="18" customHeight="1" spans="2:28">
      <c r="B971" s="5"/>
      <c r="C971" s="6"/>
      <c r="D971" s="6"/>
      <c r="E971" s="6"/>
      <c r="F971" s="6"/>
      <c r="G971" s="6"/>
      <c r="H971" s="6"/>
      <c r="I971" s="6"/>
      <c r="J971" s="6"/>
      <c r="K971" s="7"/>
      <c r="L971" s="8"/>
      <c r="M971" s="8"/>
      <c r="N971" s="8"/>
      <c r="O971" s="4"/>
      <c r="P971" s="4"/>
      <c r="Q971" s="4"/>
      <c r="R971" s="4"/>
      <c r="S971" s="4"/>
      <c r="T971" s="4"/>
      <c r="U971" s="4"/>
      <c r="V971" s="4"/>
      <c r="W971" s="4"/>
      <c r="X971" s="9"/>
      <c r="Y971" s="4"/>
      <c r="Z971" s="4"/>
      <c r="AA971" s="10"/>
      <c r="AB971" s="11"/>
    </row>
    <row r="972" s="1" customFormat="1" ht="18" customHeight="1" spans="2:28">
      <c r="B972" s="5"/>
      <c r="C972" s="6"/>
      <c r="D972" s="6"/>
      <c r="E972" s="6"/>
      <c r="F972" s="6"/>
      <c r="G972" s="6"/>
      <c r="H972" s="6"/>
      <c r="I972" s="6"/>
      <c r="J972" s="6"/>
      <c r="K972" s="7"/>
      <c r="L972" s="8"/>
      <c r="M972" s="8"/>
      <c r="N972" s="8"/>
      <c r="O972" s="4"/>
      <c r="P972" s="4"/>
      <c r="Q972" s="4"/>
      <c r="R972" s="4"/>
      <c r="S972" s="4"/>
      <c r="T972" s="4"/>
      <c r="U972" s="4"/>
      <c r="V972" s="4"/>
      <c r="W972" s="4"/>
      <c r="X972" s="9"/>
      <c r="Y972" s="4"/>
      <c r="Z972" s="4"/>
      <c r="AA972" s="10"/>
      <c r="AB972" s="11"/>
    </row>
    <row r="973" s="1" customFormat="1" ht="18" customHeight="1" spans="2:28">
      <c r="B973" s="5"/>
      <c r="C973" s="6"/>
      <c r="D973" s="6"/>
      <c r="E973" s="6"/>
      <c r="F973" s="6"/>
      <c r="G973" s="6"/>
      <c r="H973" s="6"/>
      <c r="I973" s="6"/>
      <c r="J973" s="6"/>
      <c r="K973" s="7"/>
      <c r="L973" s="8"/>
      <c r="M973" s="8"/>
      <c r="N973" s="8"/>
      <c r="O973" s="4"/>
      <c r="P973" s="4"/>
      <c r="Q973" s="4"/>
      <c r="R973" s="4"/>
      <c r="S973" s="4"/>
      <c r="T973" s="4"/>
      <c r="U973" s="4"/>
      <c r="V973" s="4"/>
      <c r="W973" s="4"/>
      <c r="X973" s="9"/>
      <c r="Y973" s="4"/>
      <c r="Z973" s="4"/>
      <c r="AA973" s="10"/>
      <c r="AB973" s="11"/>
    </row>
    <row r="974" s="1" customFormat="1" ht="18" customHeight="1" spans="2:28">
      <c r="B974" s="5"/>
      <c r="C974" s="6"/>
      <c r="D974" s="6"/>
      <c r="E974" s="6"/>
      <c r="F974" s="6"/>
      <c r="G974" s="6"/>
      <c r="H974" s="6"/>
      <c r="I974" s="6"/>
      <c r="J974" s="6"/>
      <c r="K974" s="7"/>
      <c r="L974" s="8"/>
      <c r="M974" s="8"/>
      <c r="N974" s="8"/>
      <c r="O974" s="4"/>
      <c r="P974" s="4"/>
      <c r="Q974" s="4"/>
      <c r="R974" s="4"/>
      <c r="S974" s="4"/>
      <c r="T974" s="4"/>
      <c r="U974" s="4"/>
      <c r="V974" s="4"/>
      <c r="W974" s="4"/>
      <c r="X974" s="9"/>
      <c r="Y974" s="4"/>
      <c r="Z974" s="4"/>
      <c r="AA974" s="10"/>
      <c r="AB974" s="11"/>
    </row>
    <row r="975" s="1" customFormat="1" ht="18" customHeight="1" spans="2:28">
      <c r="B975" s="5"/>
      <c r="C975" s="6"/>
      <c r="D975" s="6"/>
      <c r="E975" s="6"/>
      <c r="F975" s="6"/>
      <c r="G975" s="6"/>
      <c r="H975" s="6"/>
      <c r="I975" s="6"/>
      <c r="J975" s="6"/>
      <c r="K975" s="7"/>
      <c r="L975" s="8"/>
      <c r="M975" s="8"/>
      <c r="N975" s="8"/>
      <c r="O975" s="4"/>
      <c r="P975" s="4"/>
      <c r="Q975" s="4"/>
      <c r="R975" s="4"/>
      <c r="S975" s="4"/>
      <c r="T975" s="4"/>
      <c r="U975" s="4"/>
      <c r="V975" s="4"/>
      <c r="W975" s="4"/>
      <c r="X975" s="9"/>
      <c r="Y975" s="4"/>
      <c r="Z975" s="4"/>
      <c r="AA975" s="10"/>
      <c r="AB975" s="11"/>
    </row>
    <row r="976" s="1" customFormat="1" ht="18" customHeight="1" spans="2:28">
      <c r="B976" s="5"/>
      <c r="C976" s="6"/>
      <c r="D976" s="6"/>
      <c r="E976" s="6"/>
      <c r="F976" s="6"/>
      <c r="G976" s="6"/>
      <c r="H976" s="6"/>
      <c r="I976" s="6"/>
      <c r="J976" s="6"/>
      <c r="K976" s="7"/>
      <c r="L976" s="8"/>
      <c r="M976" s="8"/>
      <c r="N976" s="8"/>
      <c r="O976" s="4"/>
      <c r="P976" s="4"/>
      <c r="Q976" s="4"/>
      <c r="R976" s="4"/>
      <c r="S976" s="4"/>
      <c r="T976" s="4"/>
      <c r="U976" s="4"/>
      <c r="V976" s="4"/>
      <c r="W976" s="4"/>
      <c r="X976" s="9"/>
      <c r="Y976" s="4"/>
      <c r="Z976" s="4"/>
      <c r="AA976" s="10"/>
      <c r="AB976" s="11"/>
    </row>
    <row r="977" s="1" customFormat="1" ht="18" customHeight="1" spans="2:28">
      <c r="B977" s="5"/>
      <c r="C977" s="6"/>
      <c r="D977" s="6"/>
      <c r="E977" s="6"/>
      <c r="F977" s="6"/>
      <c r="G977" s="6"/>
      <c r="H977" s="6"/>
      <c r="I977" s="6"/>
      <c r="J977" s="6"/>
      <c r="K977" s="7"/>
      <c r="L977" s="8"/>
      <c r="M977" s="8"/>
      <c r="N977" s="8"/>
      <c r="O977" s="4"/>
      <c r="P977" s="4"/>
      <c r="Q977" s="4"/>
      <c r="R977" s="4"/>
      <c r="S977" s="4"/>
      <c r="T977" s="4"/>
      <c r="U977" s="4"/>
      <c r="V977" s="4"/>
      <c r="W977" s="4"/>
      <c r="X977" s="9"/>
      <c r="Y977" s="4"/>
      <c r="Z977" s="4"/>
      <c r="AA977" s="10"/>
      <c r="AB977" s="11"/>
    </row>
    <row r="978" s="1" customFormat="1" ht="18" customHeight="1" spans="2:28">
      <c r="B978" s="5"/>
      <c r="C978" s="6"/>
      <c r="D978" s="6"/>
      <c r="E978" s="6"/>
      <c r="F978" s="6"/>
      <c r="G978" s="6"/>
      <c r="H978" s="6"/>
      <c r="I978" s="6"/>
      <c r="J978" s="6"/>
      <c r="K978" s="7"/>
      <c r="L978" s="8"/>
      <c r="M978" s="8"/>
      <c r="N978" s="8"/>
      <c r="O978" s="4"/>
      <c r="P978" s="4"/>
      <c r="Q978" s="4"/>
      <c r="R978" s="4"/>
      <c r="S978" s="4"/>
      <c r="T978" s="4"/>
      <c r="U978" s="4"/>
      <c r="V978" s="4"/>
      <c r="W978" s="4"/>
      <c r="X978" s="9"/>
      <c r="Y978" s="4"/>
      <c r="Z978" s="4"/>
      <c r="AA978" s="10"/>
      <c r="AB978" s="11"/>
    </row>
    <row r="979" s="1" customFormat="1" ht="18" customHeight="1" spans="2:28">
      <c r="B979" s="5"/>
      <c r="C979" s="6"/>
      <c r="D979" s="6"/>
      <c r="E979" s="6"/>
      <c r="F979" s="6"/>
      <c r="G979" s="6"/>
      <c r="H979" s="6"/>
      <c r="I979" s="6"/>
      <c r="J979" s="6"/>
      <c r="K979" s="7"/>
      <c r="L979" s="8"/>
      <c r="M979" s="8"/>
      <c r="N979" s="8"/>
      <c r="O979" s="4"/>
      <c r="P979" s="4"/>
      <c r="Q979" s="4"/>
      <c r="R979" s="4"/>
      <c r="S979" s="4"/>
      <c r="T979" s="4"/>
      <c r="U979" s="4"/>
      <c r="V979" s="4"/>
      <c r="W979" s="4"/>
      <c r="X979" s="9"/>
      <c r="Y979" s="4"/>
      <c r="Z979" s="4"/>
      <c r="AA979" s="10"/>
      <c r="AB979" s="11"/>
    </row>
    <row r="980" s="1" customFormat="1" ht="18" customHeight="1" spans="2:28">
      <c r="B980" s="5"/>
      <c r="C980" s="6"/>
      <c r="D980" s="6"/>
      <c r="E980" s="6"/>
      <c r="F980" s="6"/>
      <c r="G980" s="6"/>
      <c r="H980" s="6"/>
      <c r="I980" s="6"/>
      <c r="J980" s="6"/>
      <c r="K980" s="7"/>
      <c r="L980" s="8"/>
      <c r="M980" s="8"/>
      <c r="N980" s="8"/>
      <c r="O980" s="4"/>
      <c r="P980" s="4"/>
      <c r="Q980" s="4"/>
      <c r="R980" s="4"/>
      <c r="S980" s="4"/>
      <c r="T980" s="4"/>
      <c r="U980" s="4"/>
      <c r="V980" s="4"/>
      <c r="W980" s="4"/>
      <c r="X980" s="9"/>
      <c r="Y980" s="4"/>
      <c r="Z980" s="4"/>
      <c r="AA980" s="10"/>
      <c r="AB980" s="11"/>
    </row>
    <row r="981" s="1" customFormat="1" ht="18" customHeight="1" spans="2:28">
      <c r="B981" s="5"/>
      <c r="C981" s="6"/>
      <c r="D981" s="6"/>
      <c r="E981" s="6"/>
      <c r="F981" s="6"/>
      <c r="G981" s="6"/>
      <c r="H981" s="6"/>
      <c r="I981" s="6"/>
      <c r="J981" s="6"/>
      <c r="K981" s="7"/>
      <c r="L981" s="8"/>
      <c r="M981" s="8"/>
      <c r="N981" s="8"/>
      <c r="O981" s="4"/>
      <c r="P981" s="4"/>
      <c r="Q981" s="4"/>
      <c r="R981" s="4"/>
      <c r="S981" s="4"/>
      <c r="T981" s="4"/>
      <c r="U981" s="4"/>
      <c r="V981" s="4"/>
      <c r="W981" s="4"/>
      <c r="X981" s="9"/>
      <c r="Y981" s="4"/>
      <c r="Z981" s="4"/>
      <c r="AA981" s="10"/>
      <c r="AB981" s="11"/>
    </row>
    <row r="982" s="1" customFormat="1" ht="18" customHeight="1" spans="2:28">
      <c r="B982" s="5"/>
      <c r="C982" s="6"/>
      <c r="D982" s="6"/>
      <c r="E982" s="6"/>
      <c r="F982" s="6"/>
      <c r="G982" s="6"/>
      <c r="H982" s="6"/>
      <c r="I982" s="6"/>
      <c r="J982" s="6"/>
      <c r="K982" s="7"/>
      <c r="L982" s="8"/>
      <c r="M982" s="8"/>
      <c r="N982" s="8"/>
      <c r="O982" s="4"/>
      <c r="P982" s="4"/>
      <c r="Q982" s="4"/>
      <c r="R982" s="4"/>
      <c r="S982" s="4"/>
      <c r="T982" s="4"/>
      <c r="U982" s="4"/>
      <c r="V982" s="4"/>
      <c r="W982" s="4"/>
      <c r="X982" s="9"/>
      <c r="Y982" s="4"/>
      <c r="Z982" s="4"/>
      <c r="AA982" s="10"/>
      <c r="AB982" s="11"/>
    </row>
    <row r="983" s="1" customFormat="1" ht="18" customHeight="1" spans="2:28">
      <c r="B983" s="5"/>
      <c r="C983" s="6"/>
      <c r="D983" s="6"/>
      <c r="E983" s="6"/>
      <c r="F983" s="6"/>
      <c r="G983" s="6"/>
      <c r="H983" s="6"/>
      <c r="I983" s="6"/>
      <c r="J983" s="6"/>
      <c r="K983" s="7"/>
      <c r="L983" s="8"/>
      <c r="M983" s="8"/>
      <c r="N983" s="8"/>
      <c r="O983" s="4"/>
      <c r="P983" s="4"/>
      <c r="Q983" s="4"/>
      <c r="R983" s="4"/>
      <c r="S983" s="4"/>
      <c r="T983" s="4"/>
      <c r="U983" s="4"/>
      <c r="V983" s="4"/>
      <c r="W983" s="4"/>
      <c r="X983" s="9"/>
      <c r="Y983" s="4"/>
      <c r="Z983" s="4"/>
      <c r="AA983" s="10"/>
      <c r="AB983" s="11"/>
    </row>
    <row r="984" s="1" customFormat="1" ht="18" customHeight="1" spans="2:28">
      <c r="B984" s="5"/>
      <c r="C984" s="6"/>
      <c r="D984" s="6"/>
      <c r="E984" s="6"/>
      <c r="F984" s="6"/>
      <c r="G984" s="6"/>
      <c r="H984" s="6"/>
      <c r="I984" s="6"/>
      <c r="J984" s="6"/>
      <c r="K984" s="7"/>
      <c r="L984" s="8"/>
      <c r="M984" s="8"/>
      <c r="N984" s="8"/>
      <c r="O984" s="4"/>
      <c r="P984" s="4"/>
      <c r="Q984" s="4"/>
      <c r="R984" s="4"/>
      <c r="S984" s="4"/>
      <c r="T984" s="4"/>
      <c r="U984" s="4"/>
      <c r="V984" s="4"/>
      <c r="W984" s="4"/>
      <c r="X984" s="9"/>
      <c r="Y984" s="4"/>
      <c r="Z984" s="4"/>
      <c r="AA984" s="10"/>
      <c r="AB984" s="11"/>
    </row>
    <row r="985" s="1" customFormat="1" ht="18" customHeight="1" spans="2:28">
      <c r="B985" s="5"/>
      <c r="C985" s="6"/>
      <c r="D985" s="6"/>
      <c r="E985" s="6"/>
      <c r="F985" s="6"/>
      <c r="G985" s="6"/>
      <c r="H985" s="6"/>
      <c r="I985" s="6"/>
      <c r="J985" s="6"/>
      <c r="K985" s="7"/>
      <c r="L985" s="8"/>
      <c r="M985" s="8"/>
      <c r="N985" s="8"/>
      <c r="O985" s="4"/>
      <c r="P985" s="4"/>
      <c r="Q985" s="4"/>
      <c r="R985" s="4"/>
      <c r="S985" s="4"/>
      <c r="T985" s="4"/>
      <c r="U985" s="4"/>
      <c r="V985" s="4"/>
      <c r="W985" s="4"/>
      <c r="X985" s="9"/>
      <c r="Y985" s="4"/>
      <c r="Z985" s="4"/>
      <c r="AA985" s="10"/>
      <c r="AB985" s="11"/>
    </row>
    <row r="986" s="1" customFormat="1" ht="18" customHeight="1" spans="2:28">
      <c r="B986" s="5"/>
      <c r="C986" s="6"/>
      <c r="D986" s="6"/>
      <c r="E986" s="6"/>
      <c r="F986" s="6"/>
      <c r="G986" s="6"/>
      <c r="H986" s="6"/>
      <c r="I986" s="6"/>
      <c r="J986" s="6"/>
      <c r="K986" s="7"/>
      <c r="L986" s="8"/>
      <c r="M986" s="8"/>
      <c r="N986" s="8"/>
      <c r="O986" s="4"/>
      <c r="P986" s="4"/>
      <c r="Q986" s="4"/>
      <c r="R986" s="4"/>
      <c r="S986" s="4"/>
      <c r="T986" s="4"/>
      <c r="U986" s="4"/>
      <c r="V986" s="4"/>
      <c r="W986" s="4"/>
      <c r="X986" s="9"/>
      <c r="Y986" s="4"/>
      <c r="Z986" s="4"/>
      <c r="AA986" s="10"/>
      <c r="AB986" s="11"/>
    </row>
    <row r="987" s="1" customFormat="1" ht="18" customHeight="1" spans="2:28">
      <c r="B987" s="5"/>
      <c r="C987" s="6"/>
      <c r="D987" s="6"/>
      <c r="E987" s="6"/>
      <c r="F987" s="6"/>
      <c r="G987" s="6"/>
      <c r="H987" s="6"/>
      <c r="I987" s="6"/>
      <c r="J987" s="6"/>
      <c r="K987" s="7"/>
      <c r="L987" s="8"/>
      <c r="M987" s="8"/>
      <c r="N987" s="8"/>
      <c r="O987" s="4"/>
      <c r="P987" s="4"/>
      <c r="Q987" s="4"/>
      <c r="R987" s="4"/>
      <c r="S987" s="4"/>
      <c r="T987" s="4"/>
      <c r="U987" s="4"/>
      <c r="V987" s="4"/>
      <c r="W987" s="4"/>
      <c r="X987" s="9"/>
      <c r="Y987" s="4"/>
      <c r="Z987" s="4"/>
      <c r="AA987" s="10"/>
      <c r="AB987" s="11"/>
    </row>
    <row r="988" s="1" customFormat="1" ht="18" customHeight="1" spans="2:28">
      <c r="B988" s="5"/>
      <c r="C988" s="6"/>
      <c r="D988" s="6"/>
      <c r="E988" s="6"/>
      <c r="F988" s="6"/>
      <c r="G988" s="6"/>
      <c r="H988" s="6"/>
      <c r="I988" s="6"/>
      <c r="J988" s="6"/>
      <c r="K988" s="7"/>
      <c r="L988" s="8"/>
      <c r="M988" s="8"/>
      <c r="N988" s="8"/>
      <c r="O988" s="4"/>
      <c r="P988" s="4"/>
      <c r="Q988" s="4"/>
      <c r="R988" s="4"/>
      <c r="S988" s="4"/>
      <c r="T988" s="4"/>
      <c r="U988" s="4"/>
      <c r="V988" s="4"/>
      <c r="W988" s="4"/>
      <c r="X988" s="9"/>
      <c r="Y988" s="4"/>
      <c r="Z988" s="4"/>
      <c r="AA988" s="10"/>
      <c r="AB988" s="11"/>
    </row>
    <row r="989" s="1" customFormat="1" ht="18" customHeight="1" spans="2:28">
      <c r="B989" s="5"/>
      <c r="C989" s="6"/>
      <c r="D989" s="6"/>
      <c r="E989" s="6"/>
      <c r="F989" s="6"/>
      <c r="G989" s="6"/>
      <c r="H989" s="6"/>
      <c r="I989" s="6"/>
      <c r="J989" s="6"/>
      <c r="K989" s="7"/>
      <c r="L989" s="8"/>
      <c r="M989" s="8"/>
      <c r="N989" s="8"/>
      <c r="O989" s="4"/>
      <c r="P989" s="4"/>
      <c r="Q989" s="4"/>
      <c r="R989" s="4"/>
      <c r="S989" s="4"/>
      <c r="T989" s="4"/>
      <c r="U989" s="4"/>
      <c r="V989" s="4"/>
      <c r="W989" s="4"/>
      <c r="X989" s="9"/>
      <c r="Y989" s="4"/>
      <c r="Z989" s="4"/>
      <c r="AA989" s="10"/>
      <c r="AB989" s="11"/>
    </row>
    <row r="990" s="1" customFormat="1" ht="18" customHeight="1" spans="2:28">
      <c r="B990" s="5"/>
      <c r="C990" s="6"/>
      <c r="D990" s="6"/>
      <c r="E990" s="6"/>
      <c r="F990" s="6"/>
      <c r="G990" s="6"/>
      <c r="H990" s="6"/>
      <c r="I990" s="6"/>
      <c r="J990" s="6"/>
      <c r="K990" s="7"/>
      <c r="L990" s="8"/>
      <c r="M990" s="8"/>
      <c r="N990" s="8"/>
      <c r="O990" s="4"/>
      <c r="P990" s="4"/>
      <c r="Q990" s="4"/>
      <c r="R990" s="4"/>
      <c r="S990" s="4"/>
      <c r="T990" s="4"/>
      <c r="U990" s="4"/>
      <c r="V990" s="4"/>
      <c r="W990" s="4"/>
      <c r="X990" s="9"/>
      <c r="Y990" s="4"/>
      <c r="Z990" s="4"/>
      <c r="AA990" s="10"/>
      <c r="AB990" s="11"/>
    </row>
    <row r="991" s="1" customFormat="1" ht="18" customHeight="1" spans="2:28">
      <c r="B991" s="5"/>
      <c r="C991" s="6"/>
      <c r="D991" s="6"/>
      <c r="E991" s="6"/>
      <c r="F991" s="6"/>
      <c r="G991" s="6"/>
      <c r="H991" s="6"/>
      <c r="I991" s="6"/>
      <c r="J991" s="6"/>
      <c r="K991" s="7"/>
      <c r="L991" s="8"/>
      <c r="M991" s="8"/>
      <c r="N991" s="8"/>
      <c r="O991" s="4"/>
      <c r="P991" s="4"/>
      <c r="Q991" s="4"/>
      <c r="R991" s="4"/>
      <c r="S991" s="4"/>
      <c r="T991" s="4"/>
      <c r="U991" s="4"/>
      <c r="V991" s="4"/>
      <c r="W991" s="4"/>
      <c r="X991" s="9"/>
      <c r="Y991" s="4"/>
      <c r="Z991" s="4"/>
      <c r="AA991" s="10"/>
      <c r="AB991" s="11"/>
    </row>
    <row r="992" s="1" customFormat="1" ht="18" customHeight="1" spans="2:28">
      <c r="B992" s="5"/>
      <c r="C992" s="6"/>
      <c r="D992" s="6"/>
      <c r="E992" s="6"/>
      <c r="F992" s="6"/>
      <c r="G992" s="6"/>
      <c r="H992" s="6"/>
      <c r="I992" s="6"/>
      <c r="J992" s="6"/>
      <c r="K992" s="7"/>
      <c r="L992" s="8"/>
      <c r="M992" s="8"/>
      <c r="N992" s="8"/>
      <c r="O992" s="4"/>
      <c r="P992" s="4"/>
      <c r="Q992" s="4"/>
      <c r="R992" s="4"/>
      <c r="S992" s="4"/>
      <c r="T992" s="4"/>
      <c r="U992" s="4"/>
      <c r="V992" s="4"/>
      <c r="W992" s="4"/>
      <c r="X992" s="9"/>
      <c r="Y992" s="4"/>
      <c r="Z992" s="4"/>
      <c r="AA992" s="10"/>
      <c r="AB992" s="11"/>
    </row>
    <row r="993" s="1" customFormat="1" ht="18" customHeight="1" spans="2:28">
      <c r="B993" s="5"/>
      <c r="C993" s="6"/>
      <c r="D993" s="6"/>
      <c r="E993" s="6"/>
      <c r="F993" s="6"/>
      <c r="G993" s="6"/>
      <c r="H993" s="6"/>
      <c r="I993" s="6"/>
      <c r="J993" s="6"/>
      <c r="K993" s="7"/>
      <c r="L993" s="8"/>
      <c r="M993" s="8"/>
      <c r="N993" s="8"/>
      <c r="O993" s="4"/>
      <c r="P993" s="4"/>
      <c r="Q993" s="4"/>
      <c r="R993" s="4"/>
      <c r="S993" s="4"/>
      <c r="T993" s="4"/>
      <c r="U993" s="4"/>
      <c r="V993" s="4"/>
      <c r="W993" s="4"/>
      <c r="X993" s="9"/>
      <c r="Y993" s="4"/>
      <c r="Z993" s="4"/>
      <c r="AA993" s="10"/>
      <c r="AB993" s="11"/>
    </row>
    <row r="994" s="1" customFormat="1" ht="18" customHeight="1" spans="2:28">
      <c r="B994" s="5"/>
      <c r="C994" s="6"/>
      <c r="D994" s="6"/>
      <c r="E994" s="6"/>
      <c r="F994" s="6"/>
      <c r="G994" s="6"/>
      <c r="H994" s="6"/>
      <c r="I994" s="6"/>
      <c r="J994" s="6"/>
      <c r="K994" s="7"/>
      <c r="L994" s="8"/>
      <c r="M994" s="8"/>
      <c r="N994" s="8"/>
      <c r="O994" s="4"/>
      <c r="P994" s="4"/>
      <c r="Q994" s="4"/>
      <c r="R994" s="4"/>
      <c r="S994" s="4"/>
      <c r="T994" s="4"/>
      <c r="U994" s="4"/>
      <c r="V994" s="4"/>
      <c r="W994" s="4"/>
      <c r="X994" s="9"/>
      <c r="Y994" s="4"/>
      <c r="Z994" s="4"/>
      <c r="AA994" s="10"/>
      <c r="AB994" s="11"/>
    </row>
    <row r="995" s="1" customFormat="1" ht="18" customHeight="1" spans="2:28">
      <c r="B995" s="5"/>
      <c r="C995" s="6"/>
      <c r="D995" s="6"/>
      <c r="E995" s="6"/>
      <c r="F995" s="6"/>
      <c r="G995" s="6"/>
      <c r="H995" s="6"/>
      <c r="I995" s="6"/>
      <c r="J995" s="6"/>
      <c r="K995" s="7"/>
      <c r="L995" s="8"/>
      <c r="M995" s="8"/>
      <c r="N995" s="8"/>
      <c r="O995" s="4"/>
      <c r="P995" s="4"/>
      <c r="Q995" s="4"/>
      <c r="R995" s="4"/>
      <c r="S995" s="4"/>
      <c r="T995" s="4"/>
      <c r="U995" s="4"/>
      <c r="V995" s="4"/>
      <c r="W995" s="4"/>
      <c r="X995" s="9"/>
      <c r="Y995" s="4"/>
      <c r="Z995" s="4"/>
      <c r="AA995" s="10"/>
      <c r="AB995" s="11"/>
    </row>
    <row r="996" s="1" customFormat="1" ht="18" customHeight="1" spans="2:28">
      <c r="B996" s="5"/>
      <c r="C996" s="6"/>
      <c r="D996" s="6"/>
      <c r="E996" s="6"/>
      <c r="F996" s="6"/>
      <c r="G996" s="6"/>
      <c r="H996" s="6"/>
      <c r="I996" s="6"/>
      <c r="J996" s="6"/>
      <c r="K996" s="7"/>
      <c r="L996" s="8"/>
      <c r="M996" s="8"/>
      <c r="N996" s="8"/>
      <c r="O996" s="4"/>
      <c r="P996" s="4"/>
      <c r="Q996" s="4"/>
      <c r="R996" s="4"/>
      <c r="S996" s="4"/>
      <c r="T996" s="4"/>
      <c r="U996" s="4"/>
      <c r="V996" s="4"/>
      <c r="W996" s="4"/>
      <c r="X996" s="9"/>
      <c r="Y996" s="4"/>
      <c r="Z996" s="4"/>
      <c r="AA996" s="10"/>
      <c r="AB996" s="11"/>
    </row>
    <row r="997" s="1" customFormat="1" ht="18" customHeight="1" spans="2:28">
      <c r="B997" s="5"/>
      <c r="C997" s="6"/>
      <c r="D997" s="6"/>
      <c r="E997" s="6"/>
      <c r="F997" s="6"/>
      <c r="G997" s="6"/>
      <c r="H997" s="6"/>
      <c r="I997" s="6"/>
      <c r="J997" s="6"/>
      <c r="K997" s="7"/>
      <c r="L997" s="8"/>
      <c r="M997" s="8"/>
      <c r="N997" s="8"/>
      <c r="O997" s="4"/>
      <c r="P997" s="4"/>
      <c r="Q997" s="4"/>
      <c r="R997" s="4"/>
      <c r="S997" s="4"/>
      <c r="T997" s="4"/>
      <c r="U997" s="4"/>
      <c r="V997" s="4"/>
      <c r="W997" s="4"/>
      <c r="X997" s="9"/>
      <c r="Y997" s="4"/>
      <c r="Z997" s="4"/>
      <c r="AA997" s="10"/>
      <c r="AB997" s="11"/>
    </row>
    <row r="998" s="1" customFormat="1" ht="18" customHeight="1" spans="2:28">
      <c r="B998" s="5"/>
      <c r="C998" s="6"/>
      <c r="D998" s="6"/>
      <c r="E998" s="6"/>
      <c r="F998" s="6"/>
      <c r="G998" s="6"/>
      <c r="H998" s="6"/>
      <c r="I998" s="6"/>
      <c r="J998" s="6"/>
      <c r="K998" s="7"/>
      <c r="L998" s="8"/>
      <c r="M998" s="8"/>
      <c r="N998" s="8"/>
      <c r="O998" s="4"/>
      <c r="P998" s="4"/>
      <c r="Q998" s="4"/>
      <c r="R998" s="4"/>
      <c r="S998" s="4"/>
      <c r="T998" s="4"/>
      <c r="U998" s="4"/>
      <c r="V998" s="4"/>
      <c r="W998" s="4"/>
      <c r="X998" s="9"/>
      <c r="Y998" s="4"/>
      <c r="Z998" s="4"/>
      <c r="AA998" s="10"/>
      <c r="AB998" s="11"/>
    </row>
    <row r="999" s="1" customFormat="1" ht="18" customHeight="1" spans="2:28">
      <c r="B999" s="5"/>
      <c r="C999" s="6"/>
      <c r="D999" s="6"/>
      <c r="E999" s="6"/>
      <c r="F999" s="6"/>
      <c r="G999" s="6"/>
      <c r="H999" s="6"/>
      <c r="I999" s="6"/>
      <c r="J999" s="6"/>
      <c r="K999" s="7"/>
      <c r="L999" s="8"/>
      <c r="M999" s="8"/>
      <c r="N999" s="8"/>
      <c r="O999" s="4"/>
      <c r="P999" s="4"/>
      <c r="Q999" s="4"/>
      <c r="R999" s="4"/>
      <c r="S999" s="4"/>
      <c r="T999" s="4"/>
      <c r="U999" s="4"/>
      <c r="V999" s="4"/>
      <c r="W999" s="4"/>
      <c r="X999" s="9"/>
      <c r="Y999" s="4"/>
      <c r="Z999" s="4"/>
      <c r="AA999" s="10"/>
      <c r="AB999" s="11"/>
    </row>
    <row r="1000" s="1" customFormat="1" ht="18" customHeight="1" spans="2:28">
      <c r="B1000" s="5"/>
      <c r="C1000" s="6"/>
      <c r="D1000" s="6"/>
      <c r="E1000" s="6"/>
      <c r="F1000" s="6"/>
      <c r="G1000" s="6"/>
      <c r="H1000" s="6"/>
      <c r="I1000" s="6"/>
      <c r="J1000" s="6"/>
      <c r="K1000" s="7"/>
      <c r="L1000" s="8"/>
      <c r="M1000" s="8"/>
      <c r="N1000" s="8"/>
      <c r="O1000" s="4"/>
      <c r="P1000" s="4"/>
      <c r="Q1000" s="4"/>
      <c r="R1000" s="4"/>
      <c r="S1000" s="4"/>
      <c r="T1000" s="4"/>
      <c r="U1000" s="4"/>
      <c r="V1000" s="4"/>
      <c r="W1000" s="4"/>
      <c r="X1000" s="9"/>
      <c r="Y1000" s="4"/>
      <c r="Z1000" s="4"/>
      <c r="AA1000" s="10"/>
      <c r="AB1000" s="11"/>
    </row>
    <row r="1001" s="1" customFormat="1" ht="18" customHeight="1" spans="2:28">
      <c r="B1001" s="5"/>
      <c r="C1001" s="6"/>
      <c r="D1001" s="6"/>
      <c r="E1001" s="6"/>
      <c r="F1001" s="6"/>
      <c r="G1001" s="6"/>
      <c r="H1001" s="6"/>
      <c r="I1001" s="6"/>
      <c r="J1001" s="6"/>
      <c r="K1001" s="7"/>
      <c r="L1001" s="8"/>
      <c r="M1001" s="8"/>
      <c r="N1001" s="8"/>
      <c r="O1001" s="4"/>
      <c r="P1001" s="4"/>
      <c r="Q1001" s="4"/>
      <c r="R1001" s="4"/>
      <c r="S1001" s="4"/>
      <c r="T1001" s="4"/>
      <c r="U1001" s="4"/>
      <c r="V1001" s="4"/>
      <c r="W1001" s="4"/>
      <c r="X1001" s="9"/>
      <c r="Y1001" s="4"/>
      <c r="Z1001" s="4"/>
      <c r="AA1001" s="10"/>
      <c r="AB1001" s="11"/>
    </row>
    <row r="1002" s="1" customFormat="1" ht="18" customHeight="1" spans="2:28">
      <c r="B1002" s="5"/>
      <c r="C1002" s="6"/>
      <c r="D1002" s="6"/>
      <c r="E1002" s="6"/>
      <c r="F1002" s="6"/>
      <c r="G1002" s="6"/>
      <c r="H1002" s="6"/>
      <c r="I1002" s="6"/>
      <c r="J1002" s="6"/>
      <c r="K1002" s="7"/>
      <c r="L1002" s="8"/>
      <c r="M1002" s="8"/>
      <c r="N1002" s="8"/>
      <c r="O1002" s="4"/>
      <c r="P1002" s="4"/>
      <c r="Q1002" s="4"/>
      <c r="R1002" s="4"/>
      <c r="S1002" s="4"/>
      <c r="T1002" s="4"/>
      <c r="U1002" s="4"/>
      <c r="V1002" s="4"/>
      <c r="W1002" s="4"/>
      <c r="X1002" s="9"/>
      <c r="Y1002" s="4"/>
      <c r="Z1002" s="4"/>
      <c r="AA1002" s="10"/>
      <c r="AB1002" s="11"/>
    </row>
    <row r="1003" s="1" customFormat="1" ht="18" customHeight="1" spans="2:28">
      <c r="B1003" s="5"/>
      <c r="C1003" s="6"/>
      <c r="D1003" s="6"/>
      <c r="E1003" s="6"/>
      <c r="F1003" s="6"/>
      <c r="G1003" s="6"/>
      <c r="H1003" s="6"/>
      <c r="I1003" s="6"/>
      <c r="J1003" s="6"/>
      <c r="K1003" s="7"/>
      <c r="L1003" s="8"/>
      <c r="M1003" s="8"/>
      <c r="N1003" s="8"/>
      <c r="O1003" s="4"/>
      <c r="P1003" s="4"/>
      <c r="Q1003" s="4"/>
      <c r="R1003" s="4"/>
      <c r="S1003" s="4"/>
      <c r="T1003" s="4"/>
      <c r="U1003" s="4"/>
      <c r="V1003" s="4"/>
      <c r="W1003" s="4"/>
      <c r="X1003" s="9"/>
      <c r="Y1003" s="4"/>
      <c r="Z1003" s="4"/>
      <c r="AA1003" s="10"/>
      <c r="AB1003" s="11"/>
    </row>
    <row r="1004" s="1" customFormat="1" ht="18" customHeight="1" spans="2:28">
      <c r="B1004" s="5"/>
      <c r="C1004" s="6"/>
      <c r="D1004" s="6"/>
      <c r="E1004" s="6"/>
      <c r="F1004" s="6"/>
      <c r="G1004" s="6"/>
      <c r="H1004" s="6"/>
      <c r="I1004" s="6"/>
      <c r="J1004" s="6"/>
      <c r="K1004" s="7"/>
      <c r="L1004" s="8"/>
      <c r="M1004" s="8"/>
      <c r="N1004" s="8"/>
      <c r="O1004" s="4"/>
      <c r="P1004" s="4"/>
      <c r="Q1004" s="4"/>
      <c r="R1004" s="4"/>
      <c r="S1004" s="4"/>
      <c r="T1004" s="4"/>
      <c r="U1004" s="4"/>
      <c r="V1004" s="4"/>
      <c r="W1004" s="4"/>
      <c r="X1004" s="9"/>
      <c r="Y1004" s="4"/>
      <c r="Z1004" s="4"/>
      <c r="AA1004" s="10"/>
      <c r="AB1004" s="11"/>
    </row>
    <row r="1005" s="1" customFormat="1" ht="18" customHeight="1" spans="2:28">
      <c r="B1005" s="5"/>
      <c r="C1005" s="6"/>
      <c r="D1005" s="6"/>
      <c r="E1005" s="6"/>
      <c r="F1005" s="6"/>
      <c r="G1005" s="6"/>
      <c r="H1005" s="6"/>
      <c r="I1005" s="6"/>
      <c r="J1005" s="6"/>
      <c r="K1005" s="7"/>
      <c r="L1005" s="8"/>
      <c r="M1005" s="8"/>
      <c r="N1005" s="8"/>
      <c r="O1005" s="4"/>
      <c r="P1005" s="4"/>
      <c r="Q1005" s="4"/>
      <c r="R1005" s="4"/>
      <c r="S1005" s="4"/>
      <c r="T1005" s="4"/>
      <c r="U1005" s="4"/>
      <c r="V1005" s="4"/>
      <c r="W1005" s="4"/>
      <c r="X1005" s="9"/>
      <c r="Y1005" s="4"/>
      <c r="Z1005" s="4"/>
      <c r="AA1005" s="10"/>
      <c r="AB1005" s="11"/>
    </row>
    <row r="1006" s="1" customFormat="1" ht="18" customHeight="1" spans="2:28">
      <c r="B1006" s="5"/>
      <c r="C1006" s="6"/>
      <c r="D1006" s="6"/>
      <c r="E1006" s="6"/>
      <c r="F1006" s="6"/>
      <c r="G1006" s="6"/>
      <c r="H1006" s="6"/>
      <c r="I1006" s="6"/>
      <c r="J1006" s="6"/>
      <c r="K1006" s="7"/>
      <c r="L1006" s="8"/>
      <c r="M1006" s="8"/>
      <c r="N1006" s="8"/>
      <c r="O1006" s="4"/>
      <c r="P1006" s="4"/>
      <c r="Q1006" s="4"/>
      <c r="R1006" s="4"/>
      <c r="S1006" s="4"/>
      <c r="T1006" s="4"/>
      <c r="U1006" s="4"/>
      <c r="V1006" s="4"/>
      <c r="W1006" s="4"/>
      <c r="X1006" s="9"/>
      <c r="Y1006" s="4"/>
      <c r="Z1006" s="4"/>
      <c r="AA1006" s="10"/>
      <c r="AB1006" s="11"/>
    </row>
    <row r="1007" s="1" customFormat="1" ht="18" customHeight="1" spans="2:28">
      <c r="B1007" s="5"/>
      <c r="C1007" s="6"/>
      <c r="D1007" s="6"/>
      <c r="E1007" s="6"/>
      <c r="F1007" s="6"/>
      <c r="G1007" s="6"/>
      <c r="H1007" s="6"/>
      <c r="I1007" s="6"/>
      <c r="J1007" s="6"/>
      <c r="K1007" s="7"/>
      <c r="L1007" s="8"/>
      <c r="M1007" s="8"/>
      <c r="N1007" s="8"/>
      <c r="O1007" s="4"/>
      <c r="P1007" s="4"/>
      <c r="Q1007" s="4"/>
      <c r="R1007" s="4"/>
      <c r="S1007" s="4"/>
      <c r="T1007" s="4"/>
      <c r="U1007" s="4"/>
      <c r="V1007" s="4"/>
      <c r="W1007" s="4"/>
      <c r="X1007" s="9"/>
      <c r="Y1007" s="4"/>
      <c r="Z1007" s="4"/>
      <c r="AA1007" s="10"/>
      <c r="AB1007" s="11"/>
    </row>
    <row r="1008" s="1" customFormat="1" ht="18" customHeight="1" spans="2:28">
      <c r="B1008" s="5"/>
      <c r="C1008" s="6"/>
      <c r="D1008" s="6"/>
      <c r="E1008" s="6"/>
      <c r="F1008" s="6"/>
      <c r="G1008" s="6"/>
      <c r="H1008" s="6"/>
      <c r="I1008" s="6"/>
      <c r="J1008" s="6"/>
      <c r="K1008" s="7"/>
      <c r="L1008" s="8"/>
      <c r="M1008" s="8"/>
      <c r="N1008" s="8"/>
      <c r="O1008" s="4"/>
      <c r="P1008" s="4"/>
      <c r="Q1008" s="4"/>
      <c r="R1008" s="4"/>
      <c r="S1008" s="4"/>
      <c r="T1008" s="4"/>
      <c r="U1008" s="4"/>
      <c r="V1008" s="4"/>
      <c r="W1008" s="4"/>
      <c r="X1008" s="9"/>
      <c r="Y1008" s="4"/>
      <c r="Z1008" s="4"/>
      <c r="AA1008" s="10"/>
      <c r="AB1008" s="11"/>
    </row>
    <row r="1009" s="1" customFormat="1" ht="18" customHeight="1" spans="2:28">
      <c r="B1009" s="5"/>
      <c r="C1009" s="6"/>
      <c r="D1009" s="6"/>
      <c r="E1009" s="6"/>
      <c r="F1009" s="6"/>
      <c r="G1009" s="6"/>
      <c r="H1009" s="6"/>
      <c r="I1009" s="6"/>
      <c r="J1009" s="6"/>
      <c r="K1009" s="7"/>
      <c r="L1009" s="8"/>
      <c r="M1009" s="8"/>
      <c r="N1009" s="8"/>
      <c r="O1009" s="4"/>
      <c r="P1009" s="4"/>
      <c r="Q1009" s="4"/>
      <c r="R1009" s="4"/>
      <c r="S1009" s="4"/>
      <c r="T1009" s="4"/>
      <c r="U1009" s="4"/>
      <c r="V1009" s="4"/>
      <c r="W1009" s="4"/>
      <c r="X1009" s="9"/>
      <c r="Y1009" s="4"/>
      <c r="Z1009" s="4"/>
      <c r="AA1009" s="10"/>
      <c r="AB1009" s="11"/>
    </row>
    <row r="1010" s="1" customFormat="1" ht="18" customHeight="1" spans="2:28">
      <c r="B1010" s="5"/>
      <c r="C1010" s="6"/>
      <c r="D1010" s="6"/>
      <c r="E1010" s="6"/>
      <c r="F1010" s="6"/>
      <c r="G1010" s="6"/>
      <c r="H1010" s="6"/>
      <c r="I1010" s="6"/>
      <c r="J1010" s="6"/>
      <c r="K1010" s="7"/>
      <c r="L1010" s="8"/>
      <c r="M1010" s="8"/>
      <c r="N1010" s="8"/>
      <c r="O1010" s="4"/>
      <c r="P1010" s="4"/>
      <c r="Q1010" s="4"/>
      <c r="R1010" s="4"/>
      <c r="S1010" s="4"/>
      <c r="T1010" s="4"/>
      <c r="U1010" s="4"/>
      <c r="V1010" s="4"/>
      <c r="W1010" s="4"/>
      <c r="X1010" s="9"/>
      <c r="Y1010" s="4"/>
      <c r="Z1010" s="4"/>
      <c r="AA1010" s="10"/>
      <c r="AB1010" s="11"/>
    </row>
    <row r="1011" s="1" customFormat="1" ht="18" customHeight="1" spans="2:28">
      <c r="B1011" s="5"/>
      <c r="C1011" s="6"/>
      <c r="D1011" s="6"/>
      <c r="E1011" s="6"/>
      <c r="F1011" s="6"/>
      <c r="G1011" s="6"/>
      <c r="H1011" s="6"/>
      <c r="I1011" s="6"/>
      <c r="J1011" s="6"/>
      <c r="K1011" s="7"/>
      <c r="L1011" s="8"/>
      <c r="M1011" s="8"/>
      <c r="N1011" s="8"/>
      <c r="O1011" s="4"/>
      <c r="P1011" s="4"/>
      <c r="Q1011" s="4"/>
      <c r="R1011" s="4"/>
      <c r="S1011" s="4"/>
      <c r="T1011" s="4"/>
      <c r="U1011" s="4"/>
      <c r="V1011" s="4"/>
      <c r="W1011" s="4"/>
      <c r="X1011" s="9"/>
      <c r="Y1011" s="4"/>
      <c r="Z1011" s="4"/>
      <c r="AA1011" s="10"/>
      <c r="AB1011" s="11"/>
    </row>
    <row r="1012" s="1" customFormat="1" ht="18" customHeight="1" spans="2:28">
      <c r="B1012" s="5"/>
      <c r="C1012" s="6"/>
      <c r="D1012" s="6"/>
      <c r="E1012" s="6"/>
      <c r="F1012" s="6"/>
      <c r="G1012" s="6"/>
      <c r="H1012" s="6"/>
      <c r="I1012" s="6"/>
      <c r="J1012" s="6"/>
      <c r="K1012" s="7"/>
      <c r="L1012" s="8"/>
      <c r="M1012" s="8"/>
      <c r="N1012" s="8"/>
      <c r="O1012" s="4"/>
      <c r="P1012" s="4"/>
      <c r="Q1012" s="4"/>
      <c r="R1012" s="4"/>
      <c r="S1012" s="4"/>
      <c r="T1012" s="4"/>
      <c r="U1012" s="4"/>
      <c r="V1012" s="4"/>
      <c r="W1012" s="4"/>
      <c r="X1012" s="9"/>
      <c r="Y1012" s="4"/>
      <c r="Z1012" s="4"/>
      <c r="AA1012" s="10"/>
      <c r="AB1012" s="11"/>
    </row>
    <row r="1013" s="1" customFormat="1" ht="18" customHeight="1" spans="2:28">
      <c r="B1013" s="5"/>
      <c r="C1013" s="6"/>
      <c r="D1013" s="6"/>
      <c r="E1013" s="6"/>
      <c r="F1013" s="6"/>
      <c r="G1013" s="6"/>
      <c r="H1013" s="6"/>
      <c r="I1013" s="6"/>
      <c r="J1013" s="6"/>
      <c r="K1013" s="7"/>
      <c r="L1013" s="8"/>
      <c r="M1013" s="8"/>
      <c r="N1013" s="8"/>
      <c r="O1013" s="4"/>
      <c r="P1013" s="4"/>
      <c r="Q1013" s="4"/>
      <c r="R1013" s="4"/>
      <c r="S1013" s="4"/>
      <c r="T1013" s="4"/>
      <c r="U1013" s="4"/>
      <c r="V1013" s="4"/>
      <c r="W1013" s="4"/>
      <c r="X1013" s="9"/>
      <c r="Y1013" s="4"/>
      <c r="Z1013" s="4"/>
      <c r="AA1013" s="10"/>
      <c r="AB1013" s="11"/>
    </row>
    <row r="1014" s="1" customFormat="1" ht="18" customHeight="1" spans="2:28">
      <c r="B1014" s="5"/>
      <c r="C1014" s="6"/>
      <c r="D1014" s="6"/>
      <c r="E1014" s="6"/>
      <c r="F1014" s="6"/>
      <c r="G1014" s="6"/>
      <c r="H1014" s="6"/>
      <c r="I1014" s="6"/>
      <c r="J1014" s="6"/>
      <c r="K1014" s="7"/>
      <c r="L1014" s="8"/>
      <c r="M1014" s="8"/>
      <c r="N1014" s="8"/>
      <c r="O1014" s="4"/>
      <c r="P1014" s="4"/>
      <c r="Q1014" s="4"/>
      <c r="R1014" s="4"/>
      <c r="S1014" s="4"/>
      <c r="T1014" s="4"/>
      <c r="U1014" s="4"/>
      <c r="V1014" s="4"/>
      <c r="W1014" s="4"/>
      <c r="X1014" s="9"/>
      <c r="Y1014" s="4"/>
      <c r="Z1014" s="4"/>
      <c r="AA1014" s="10"/>
      <c r="AB1014" s="11"/>
    </row>
    <row r="1015" s="1" customFormat="1" ht="18" customHeight="1" spans="2:28">
      <c r="B1015" s="5"/>
      <c r="C1015" s="6"/>
      <c r="D1015" s="6"/>
      <c r="E1015" s="6"/>
      <c r="F1015" s="6"/>
      <c r="G1015" s="6"/>
      <c r="H1015" s="6"/>
      <c r="I1015" s="6"/>
      <c r="J1015" s="6"/>
      <c r="K1015" s="7"/>
      <c r="L1015" s="8"/>
      <c r="M1015" s="8"/>
      <c r="N1015" s="8"/>
      <c r="O1015" s="4"/>
      <c r="P1015" s="4"/>
      <c r="Q1015" s="4"/>
      <c r="R1015" s="4"/>
      <c r="S1015" s="4"/>
      <c r="T1015" s="4"/>
      <c r="U1015" s="4"/>
      <c r="V1015" s="4"/>
      <c r="W1015" s="4"/>
      <c r="X1015" s="9"/>
      <c r="Y1015" s="4"/>
      <c r="Z1015" s="4"/>
      <c r="AA1015" s="10"/>
      <c r="AB1015" s="11"/>
    </row>
    <row r="1016" s="1" customFormat="1" ht="18" customHeight="1" spans="2:28">
      <c r="B1016" s="5"/>
      <c r="C1016" s="6"/>
      <c r="D1016" s="6"/>
      <c r="E1016" s="6"/>
      <c r="F1016" s="6"/>
      <c r="G1016" s="6"/>
      <c r="H1016" s="6"/>
      <c r="I1016" s="6"/>
      <c r="J1016" s="6"/>
      <c r="K1016" s="7"/>
      <c r="L1016" s="8"/>
      <c r="M1016" s="8"/>
      <c r="N1016" s="8"/>
      <c r="O1016" s="4"/>
      <c r="P1016" s="4"/>
      <c r="Q1016" s="4"/>
      <c r="R1016" s="4"/>
      <c r="S1016" s="4"/>
      <c r="T1016" s="4"/>
      <c r="U1016" s="4"/>
      <c r="V1016" s="4"/>
      <c r="W1016" s="4"/>
      <c r="X1016" s="9"/>
      <c r="Y1016" s="4"/>
      <c r="Z1016" s="4"/>
      <c r="AA1016" s="10"/>
      <c r="AB1016" s="11"/>
    </row>
    <row r="1017" s="1" customFormat="1" ht="18" customHeight="1" spans="2:28">
      <c r="B1017" s="5"/>
      <c r="C1017" s="6"/>
      <c r="D1017" s="6"/>
      <c r="E1017" s="6"/>
      <c r="F1017" s="6"/>
      <c r="G1017" s="6"/>
      <c r="H1017" s="6"/>
      <c r="I1017" s="6"/>
      <c r="J1017" s="6"/>
      <c r="K1017" s="7"/>
      <c r="L1017" s="8"/>
      <c r="M1017" s="8"/>
      <c r="N1017" s="8"/>
      <c r="O1017" s="4"/>
      <c r="P1017" s="4"/>
      <c r="Q1017" s="4"/>
      <c r="R1017" s="4"/>
      <c r="S1017" s="4"/>
      <c r="T1017" s="4"/>
      <c r="U1017" s="4"/>
      <c r="V1017" s="4"/>
      <c r="W1017" s="4"/>
      <c r="X1017" s="9"/>
      <c r="Y1017" s="4"/>
      <c r="Z1017" s="4"/>
      <c r="AA1017" s="10"/>
      <c r="AB1017" s="11"/>
    </row>
    <row r="1018" s="1" customFormat="1" ht="18" customHeight="1" spans="2:28">
      <c r="B1018" s="5"/>
      <c r="C1018" s="6"/>
      <c r="D1018" s="6"/>
      <c r="E1018" s="6"/>
      <c r="F1018" s="6"/>
      <c r="G1018" s="6"/>
      <c r="H1018" s="6"/>
      <c r="I1018" s="6"/>
      <c r="J1018" s="6"/>
      <c r="K1018" s="7"/>
      <c r="L1018" s="8"/>
      <c r="M1018" s="8"/>
      <c r="N1018" s="8"/>
      <c r="O1018" s="4"/>
      <c r="P1018" s="4"/>
      <c r="Q1018" s="4"/>
      <c r="R1018" s="4"/>
      <c r="S1018" s="4"/>
      <c r="T1018" s="4"/>
      <c r="U1018" s="4"/>
      <c r="V1018" s="4"/>
      <c r="W1018" s="4"/>
      <c r="X1018" s="9"/>
      <c r="Y1018" s="4"/>
      <c r="Z1018" s="4"/>
      <c r="AA1018" s="10"/>
      <c r="AB1018" s="11"/>
    </row>
    <row r="1019" s="1" customFormat="1" ht="18" customHeight="1" spans="2:28">
      <c r="B1019" s="5"/>
      <c r="C1019" s="6"/>
      <c r="D1019" s="6"/>
      <c r="E1019" s="6"/>
      <c r="F1019" s="6"/>
      <c r="G1019" s="6"/>
      <c r="H1019" s="6"/>
      <c r="I1019" s="6"/>
      <c r="J1019" s="6"/>
      <c r="K1019" s="7"/>
      <c r="L1019" s="8"/>
      <c r="M1019" s="8"/>
      <c r="N1019" s="8"/>
      <c r="O1019" s="4"/>
      <c r="P1019" s="4"/>
      <c r="Q1019" s="4"/>
      <c r="R1019" s="4"/>
      <c r="S1019" s="4"/>
      <c r="T1019" s="4"/>
      <c r="U1019" s="4"/>
      <c r="V1019" s="4"/>
      <c r="W1019" s="4"/>
      <c r="X1019" s="9"/>
      <c r="Y1019" s="4"/>
      <c r="Z1019" s="4"/>
      <c r="AA1019" s="10"/>
      <c r="AB1019" s="11"/>
    </row>
    <row r="1020" s="1" customFormat="1" ht="18" customHeight="1" spans="2:28">
      <c r="B1020" s="5"/>
      <c r="C1020" s="6"/>
      <c r="D1020" s="6"/>
      <c r="E1020" s="6"/>
      <c r="F1020" s="6"/>
      <c r="G1020" s="6"/>
      <c r="H1020" s="6"/>
      <c r="I1020" s="6"/>
      <c r="J1020" s="6"/>
      <c r="K1020" s="7"/>
      <c r="L1020" s="8"/>
      <c r="M1020" s="8"/>
      <c r="N1020" s="8"/>
      <c r="O1020" s="4"/>
      <c r="P1020" s="4"/>
      <c r="Q1020" s="4"/>
      <c r="R1020" s="4"/>
      <c r="S1020" s="4"/>
      <c r="T1020" s="4"/>
      <c r="U1020" s="4"/>
      <c r="V1020" s="4"/>
      <c r="W1020" s="4"/>
      <c r="X1020" s="9"/>
      <c r="Y1020" s="4"/>
      <c r="Z1020" s="4"/>
      <c r="AA1020" s="10"/>
      <c r="AB1020" s="11"/>
    </row>
    <row r="1021" s="1" customFormat="1" ht="18" customHeight="1" spans="2:28">
      <c r="B1021" s="5"/>
      <c r="C1021" s="6"/>
      <c r="D1021" s="6"/>
      <c r="E1021" s="6"/>
      <c r="F1021" s="6"/>
      <c r="G1021" s="6"/>
      <c r="H1021" s="6"/>
      <c r="I1021" s="6"/>
      <c r="J1021" s="6"/>
      <c r="K1021" s="7"/>
      <c r="L1021" s="8"/>
      <c r="M1021" s="8"/>
      <c r="N1021" s="8"/>
      <c r="O1021" s="4"/>
      <c r="P1021" s="4"/>
      <c r="Q1021" s="4"/>
      <c r="R1021" s="4"/>
      <c r="S1021" s="4"/>
      <c r="T1021" s="4"/>
      <c r="U1021" s="4"/>
      <c r="V1021" s="4"/>
      <c r="W1021" s="4"/>
      <c r="X1021" s="9"/>
      <c r="Y1021" s="4"/>
      <c r="Z1021" s="4"/>
      <c r="AA1021" s="10"/>
      <c r="AB1021" s="11"/>
    </row>
    <row r="1022" s="1" customFormat="1" ht="18" customHeight="1" spans="2:28">
      <c r="B1022" s="5"/>
      <c r="C1022" s="6"/>
      <c r="D1022" s="6"/>
      <c r="E1022" s="6"/>
      <c r="F1022" s="6"/>
      <c r="G1022" s="6"/>
      <c r="H1022" s="6"/>
      <c r="I1022" s="6"/>
      <c r="J1022" s="6"/>
      <c r="K1022" s="7"/>
      <c r="L1022" s="8"/>
      <c r="M1022" s="8"/>
      <c r="N1022" s="8"/>
      <c r="O1022" s="4"/>
      <c r="P1022" s="4"/>
      <c r="Q1022" s="4"/>
      <c r="R1022" s="4"/>
      <c r="S1022" s="4"/>
      <c r="T1022" s="4"/>
      <c r="U1022" s="4"/>
      <c r="V1022" s="4"/>
      <c r="W1022" s="4"/>
      <c r="X1022" s="9"/>
      <c r="Y1022" s="4"/>
      <c r="Z1022" s="4"/>
      <c r="AA1022" s="10"/>
      <c r="AB1022" s="11"/>
    </row>
    <row r="1023" s="1" customFormat="1" ht="18" customHeight="1" spans="2:28">
      <c r="B1023" s="5"/>
      <c r="C1023" s="6"/>
      <c r="D1023" s="6"/>
      <c r="E1023" s="6"/>
      <c r="F1023" s="6"/>
      <c r="G1023" s="6"/>
      <c r="H1023" s="6"/>
      <c r="I1023" s="6"/>
      <c r="J1023" s="6"/>
      <c r="K1023" s="7"/>
      <c r="L1023" s="8"/>
      <c r="M1023" s="8"/>
      <c r="N1023" s="8"/>
      <c r="O1023" s="4"/>
      <c r="P1023" s="4"/>
      <c r="Q1023" s="4"/>
      <c r="R1023" s="4"/>
      <c r="S1023" s="4"/>
      <c r="T1023" s="4"/>
      <c r="U1023" s="4"/>
      <c r="V1023" s="4"/>
      <c r="W1023" s="4"/>
      <c r="X1023" s="9"/>
      <c r="Y1023" s="4"/>
      <c r="Z1023" s="4"/>
      <c r="AA1023" s="10"/>
      <c r="AB1023" s="11"/>
    </row>
    <row r="1024" s="1" customFormat="1" ht="18" customHeight="1" spans="2:28">
      <c r="B1024" s="5"/>
      <c r="C1024" s="6"/>
      <c r="D1024" s="6"/>
      <c r="E1024" s="6"/>
      <c r="F1024" s="6"/>
      <c r="G1024" s="6"/>
      <c r="H1024" s="6"/>
      <c r="I1024" s="6"/>
      <c r="J1024" s="6"/>
      <c r="K1024" s="7"/>
      <c r="L1024" s="8"/>
      <c r="M1024" s="8"/>
      <c r="N1024" s="8"/>
      <c r="O1024" s="4"/>
      <c r="P1024" s="4"/>
      <c r="Q1024" s="4"/>
      <c r="R1024" s="4"/>
      <c r="S1024" s="4"/>
      <c r="T1024" s="4"/>
      <c r="U1024" s="4"/>
      <c r="V1024" s="4"/>
      <c r="W1024" s="4"/>
      <c r="X1024" s="9"/>
      <c r="Y1024" s="4"/>
      <c r="Z1024" s="4"/>
      <c r="AA1024" s="10"/>
      <c r="AB1024" s="11"/>
    </row>
    <row r="1025" s="1" customFormat="1" ht="18" customHeight="1" spans="2:28">
      <c r="B1025" s="5"/>
      <c r="C1025" s="6"/>
      <c r="D1025" s="6"/>
      <c r="E1025" s="6"/>
      <c r="F1025" s="6"/>
      <c r="G1025" s="6"/>
      <c r="H1025" s="6"/>
      <c r="I1025" s="6"/>
      <c r="J1025" s="6"/>
      <c r="K1025" s="7"/>
      <c r="L1025" s="8"/>
      <c r="M1025" s="8"/>
      <c r="N1025" s="8"/>
      <c r="O1025" s="4"/>
      <c r="P1025" s="4"/>
      <c r="Q1025" s="4"/>
      <c r="R1025" s="4"/>
      <c r="S1025" s="4"/>
      <c r="T1025" s="4"/>
      <c r="U1025" s="4"/>
      <c r="V1025" s="4"/>
      <c r="W1025" s="4"/>
      <c r="X1025" s="9"/>
      <c r="Y1025" s="4"/>
      <c r="Z1025" s="4"/>
      <c r="AA1025" s="10"/>
      <c r="AB1025" s="11"/>
    </row>
    <row r="1026" s="1" customFormat="1" ht="18" customHeight="1" spans="2:28">
      <c r="B1026" s="5"/>
      <c r="C1026" s="6"/>
      <c r="D1026" s="6"/>
      <c r="E1026" s="6"/>
      <c r="F1026" s="6"/>
      <c r="G1026" s="6"/>
      <c r="H1026" s="6"/>
      <c r="I1026" s="6"/>
      <c r="J1026" s="6"/>
      <c r="K1026" s="7"/>
      <c r="L1026" s="8"/>
      <c r="M1026" s="8"/>
      <c r="N1026" s="8"/>
      <c r="O1026" s="4"/>
      <c r="P1026" s="4"/>
      <c r="Q1026" s="4"/>
      <c r="R1026" s="4"/>
      <c r="S1026" s="4"/>
      <c r="T1026" s="4"/>
      <c r="U1026" s="4"/>
      <c r="V1026" s="4"/>
      <c r="W1026" s="4"/>
      <c r="X1026" s="9"/>
      <c r="Y1026" s="4"/>
      <c r="Z1026" s="4"/>
      <c r="AA1026" s="10"/>
      <c r="AB1026" s="11"/>
    </row>
    <row r="1027" s="1" customFormat="1" ht="18" customHeight="1" spans="2:28">
      <c r="B1027" s="5"/>
      <c r="C1027" s="6"/>
      <c r="D1027" s="6"/>
      <c r="E1027" s="6"/>
      <c r="F1027" s="6"/>
      <c r="G1027" s="6"/>
      <c r="H1027" s="6"/>
      <c r="I1027" s="6"/>
      <c r="J1027" s="6"/>
      <c r="K1027" s="7"/>
      <c r="L1027" s="8"/>
      <c r="M1027" s="8"/>
      <c r="N1027" s="8"/>
      <c r="O1027" s="4"/>
      <c r="P1027" s="4"/>
      <c r="Q1027" s="4"/>
      <c r="R1027" s="4"/>
      <c r="S1027" s="4"/>
      <c r="T1027" s="4"/>
      <c r="U1027" s="4"/>
      <c r="V1027" s="4"/>
      <c r="W1027" s="4"/>
      <c r="X1027" s="9"/>
      <c r="Y1027" s="4"/>
      <c r="Z1027" s="4"/>
      <c r="AA1027" s="10"/>
      <c r="AB1027" s="11"/>
    </row>
    <row r="1028" s="1" customFormat="1" ht="18" customHeight="1" spans="2:28">
      <c r="B1028" s="5"/>
      <c r="C1028" s="6"/>
      <c r="D1028" s="6"/>
      <c r="E1028" s="6"/>
      <c r="F1028" s="6"/>
      <c r="G1028" s="6"/>
      <c r="H1028" s="6"/>
      <c r="I1028" s="6"/>
      <c r="J1028" s="6"/>
      <c r="K1028" s="7"/>
      <c r="L1028" s="8"/>
      <c r="M1028" s="8"/>
      <c r="N1028" s="8"/>
      <c r="O1028" s="4"/>
      <c r="P1028" s="4"/>
      <c r="Q1028" s="4"/>
      <c r="R1028" s="4"/>
      <c r="S1028" s="4"/>
      <c r="T1028" s="4"/>
      <c r="U1028" s="4"/>
      <c r="V1028" s="4"/>
      <c r="W1028" s="4"/>
      <c r="X1028" s="9"/>
      <c r="Y1028" s="4"/>
      <c r="Z1028" s="4"/>
      <c r="AA1028" s="10"/>
      <c r="AB1028" s="11"/>
    </row>
    <row r="1029" s="1" customFormat="1" ht="18" customHeight="1" spans="2:28">
      <c r="B1029" s="5"/>
      <c r="C1029" s="6"/>
      <c r="D1029" s="6"/>
      <c r="E1029" s="6"/>
      <c r="F1029" s="6"/>
      <c r="G1029" s="6"/>
      <c r="H1029" s="6"/>
      <c r="I1029" s="6"/>
      <c r="J1029" s="6"/>
      <c r="K1029" s="7"/>
      <c r="L1029" s="8"/>
      <c r="M1029" s="8"/>
      <c r="N1029" s="8"/>
      <c r="O1029" s="4"/>
      <c r="P1029" s="4"/>
      <c r="Q1029" s="4"/>
      <c r="R1029" s="4"/>
      <c r="S1029" s="4"/>
      <c r="T1029" s="4"/>
      <c r="U1029" s="4"/>
      <c r="V1029" s="4"/>
      <c r="W1029" s="4"/>
      <c r="X1029" s="9"/>
      <c r="Y1029" s="4"/>
      <c r="Z1029" s="4"/>
      <c r="AA1029" s="10"/>
      <c r="AB1029" s="11"/>
    </row>
    <row r="1030" s="1" customFormat="1" ht="18" customHeight="1" spans="2:28">
      <c r="B1030" s="5"/>
      <c r="C1030" s="6"/>
      <c r="D1030" s="6"/>
      <c r="E1030" s="6"/>
      <c r="F1030" s="6"/>
      <c r="G1030" s="6"/>
      <c r="H1030" s="6"/>
      <c r="I1030" s="6"/>
      <c r="J1030" s="6"/>
      <c r="K1030" s="7"/>
      <c r="L1030" s="8"/>
      <c r="M1030" s="8"/>
      <c r="N1030" s="8"/>
      <c r="O1030" s="4"/>
      <c r="P1030" s="4"/>
      <c r="Q1030" s="4"/>
      <c r="R1030" s="4"/>
      <c r="S1030" s="4"/>
      <c r="T1030" s="4"/>
      <c r="U1030" s="4"/>
      <c r="V1030" s="4"/>
      <c r="W1030" s="4"/>
      <c r="X1030" s="9"/>
      <c r="Y1030" s="4"/>
      <c r="Z1030" s="4"/>
      <c r="AA1030" s="10"/>
      <c r="AB1030" s="11"/>
    </row>
    <row r="1031" s="1" customFormat="1" ht="18" customHeight="1" spans="2:28">
      <c r="B1031" s="5"/>
      <c r="C1031" s="6"/>
      <c r="D1031" s="6"/>
      <c r="E1031" s="6"/>
      <c r="F1031" s="6"/>
      <c r="G1031" s="6"/>
      <c r="H1031" s="6"/>
      <c r="I1031" s="6"/>
      <c r="J1031" s="6"/>
      <c r="K1031" s="7"/>
      <c r="L1031" s="8"/>
      <c r="M1031" s="8"/>
      <c r="N1031" s="8"/>
      <c r="O1031" s="4"/>
      <c r="P1031" s="4"/>
      <c r="Q1031" s="4"/>
      <c r="R1031" s="4"/>
      <c r="S1031" s="4"/>
      <c r="T1031" s="4"/>
      <c r="U1031" s="4"/>
      <c r="V1031" s="4"/>
      <c r="W1031" s="4"/>
      <c r="X1031" s="9"/>
      <c r="Y1031" s="4"/>
      <c r="Z1031" s="4"/>
      <c r="AA1031" s="10"/>
      <c r="AB1031" s="11"/>
    </row>
    <row r="1032" s="1" customFormat="1" ht="18" customHeight="1" spans="2:28">
      <c r="B1032" s="5"/>
      <c r="C1032" s="6"/>
      <c r="D1032" s="6"/>
      <c r="E1032" s="6"/>
      <c r="F1032" s="6"/>
      <c r="G1032" s="6"/>
      <c r="H1032" s="6"/>
      <c r="I1032" s="6"/>
      <c r="J1032" s="6"/>
      <c r="K1032" s="7"/>
      <c r="L1032" s="8"/>
      <c r="M1032" s="8"/>
      <c r="N1032" s="8"/>
      <c r="O1032" s="4"/>
      <c r="P1032" s="4"/>
      <c r="Q1032" s="4"/>
      <c r="R1032" s="4"/>
      <c r="S1032" s="4"/>
      <c r="T1032" s="4"/>
      <c r="U1032" s="4"/>
      <c r="V1032" s="4"/>
      <c r="W1032" s="4"/>
      <c r="X1032" s="9"/>
      <c r="Y1032" s="4"/>
      <c r="Z1032" s="4"/>
      <c r="AA1032" s="10"/>
      <c r="AB1032" s="11"/>
    </row>
    <row r="1033" s="1" customFormat="1" ht="18" customHeight="1" spans="2:28">
      <c r="B1033" s="5"/>
      <c r="C1033" s="6"/>
      <c r="D1033" s="6"/>
      <c r="E1033" s="6"/>
      <c r="F1033" s="6"/>
      <c r="G1033" s="6"/>
      <c r="H1033" s="6"/>
      <c r="I1033" s="6"/>
      <c r="J1033" s="6"/>
      <c r="K1033" s="7"/>
      <c r="L1033" s="8"/>
      <c r="M1033" s="8"/>
      <c r="N1033" s="8"/>
      <c r="O1033" s="4"/>
      <c r="P1033" s="4"/>
      <c r="Q1033" s="4"/>
      <c r="R1033" s="4"/>
      <c r="S1033" s="4"/>
      <c r="T1033" s="4"/>
      <c r="U1033" s="4"/>
      <c r="V1033" s="4"/>
      <c r="W1033" s="4"/>
      <c r="X1033" s="9"/>
      <c r="Y1033" s="4"/>
      <c r="Z1033" s="4"/>
      <c r="AA1033" s="10"/>
      <c r="AB1033" s="11"/>
    </row>
    <row r="1034" s="1" customFormat="1" ht="18" customHeight="1" spans="2:28">
      <c r="B1034" s="5"/>
      <c r="C1034" s="6"/>
      <c r="D1034" s="6"/>
      <c r="E1034" s="6"/>
      <c r="F1034" s="6"/>
      <c r="G1034" s="6"/>
      <c r="H1034" s="6"/>
      <c r="I1034" s="6"/>
      <c r="J1034" s="6"/>
      <c r="K1034" s="7"/>
      <c r="L1034" s="8"/>
      <c r="M1034" s="8"/>
      <c r="N1034" s="8"/>
      <c r="O1034" s="4"/>
      <c r="P1034" s="4"/>
      <c r="Q1034" s="4"/>
      <c r="R1034" s="4"/>
      <c r="S1034" s="4"/>
      <c r="T1034" s="4"/>
      <c r="U1034" s="4"/>
      <c r="V1034" s="4"/>
      <c r="W1034" s="4"/>
      <c r="X1034" s="9"/>
      <c r="Y1034" s="4"/>
      <c r="Z1034" s="4"/>
      <c r="AA1034" s="10"/>
      <c r="AB1034" s="11"/>
    </row>
    <row r="1035" s="1" customFormat="1" ht="18" customHeight="1" spans="2:28">
      <c r="B1035" s="5"/>
      <c r="C1035" s="6"/>
      <c r="D1035" s="6"/>
      <c r="E1035" s="6"/>
      <c r="F1035" s="6"/>
      <c r="G1035" s="6"/>
      <c r="H1035" s="6"/>
      <c r="I1035" s="6"/>
      <c r="J1035" s="6"/>
      <c r="K1035" s="7"/>
      <c r="L1035" s="8"/>
      <c r="M1035" s="8"/>
      <c r="N1035" s="8"/>
      <c r="O1035" s="4"/>
      <c r="P1035" s="4"/>
      <c r="Q1035" s="4"/>
      <c r="R1035" s="4"/>
      <c r="S1035" s="4"/>
      <c r="T1035" s="4"/>
      <c r="U1035" s="4"/>
      <c r="V1035" s="4"/>
      <c r="W1035" s="4"/>
      <c r="X1035" s="9"/>
      <c r="Y1035" s="4"/>
      <c r="Z1035" s="4"/>
      <c r="AA1035" s="10"/>
      <c r="AB1035" s="11"/>
    </row>
    <row r="1036" s="1" customFormat="1" ht="18" customHeight="1" spans="2:28">
      <c r="B1036" s="5"/>
      <c r="C1036" s="6"/>
      <c r="D1036" s="6"/>
      <c r="E1036" s="6"/>
      <c r="F1036" s="6"/>
      <c r="G1036" s="6"/>
      <c r="H1036" s="6"/>
      <c r="I1036" s="6"/>
      <c r="J1036" s="6"/>
      <c r="K1036" s="7"/>
      <c r="L1036" s="8"/>
      <c r="M1036" s="8"/>
      <c r="N1036" s="8"/>
      <c r="O1036" s="4"/>
      <c r="P1036" s="4"/>
      <c r="Q1036" s="4"/>
      <c r="R1036" s="4"/>
      <c r="S1036" s="4"/>
      <c r="T1036" s="4"/>
      <c r="U1036" s="4"/>
      <c r="V1036" s="4"/>
      <c r="W1036" s="4"/>
      <c r="X1036" s="9"/>
      <c r="Y1036" s="4"/>
      <c r="Z1036" s="4"/>
      <c r="AA1036" s="10"/>
      <c r="AB1036" s="11"/>
    </row>
    <row r="1037" s="1" customFormat="1" ht="18" customHeight="1" spans="2:28">
      <c r="B1037" s="5"/>
      <c r="C1037" s="6"/>
      <c r="D1037" s="6"/>
      <c r="E1037" s="6"/>
      <c r="F1037" s="6"/>
      <c r="G1037" s="6"/>
      <c r="H1037" s="6"/>
      <c r="I1037" s="6"/>
      <c r="J1037" s="6"/>
      <c r="K1037" s="7"/>
      <c r="L1037" s="8"/>
      <c r="M1037" s="8"/>
      <c r="N1037" s="8"/>
      <c r="O1037" s="4"/>
      <c r="P1037" s="4"/>
      <c r="Q1037" s="4"/>
      <c r="R1037" s="4"/>
      <c r="S1037" s="4"/>
      <c r="T1037" s="4"/>
      <c r="U1037" s="4"/>
      <c r="V1037" s="4"/>
      <c r="W1037" s="4"/>
      <c r="X1037" s="9"/>
      <c r="Y1037" s="4"/>
      <c r="Z1037" s="4"/>
      <c r="AA1037" s="10"/>
      <c r="AB1037" s="11"/>
    </row>
    <row r="1038" s="1" customFormat="1" ht="18" customHeight="1" spans="2:28">
      <c r="B1038" s="5"/>
      <c r="C1038" s="6"/>
      <c r="D1038" s="6"/>
      <c r="E1038" s="6"/>
      <c r="F1038" s="6"/>
      <c r="G1038" s="6"/>
      <c r="H1038" s="6"/>
      <c r="I1038" s="6"/>
      <c r="J1038" s="6"/>
      <c r="K1038" s="7"/>
      <c r="L1038" s="8"/>
      <c r="M1038" s="8"/>
      <c r="N1038" s="8"/>
      <c r="O1038" s="4"/>
      <c r="P1038" s="4"/>
      <c r="Q1038" s="4"/>
      <c r="R1038" s="4"/>
      <c r="S1038" s="4"/>
      <c r="T1038" s="4"/>
      <c r="U1038" s="4"/>
      <c r="V1038" s="4"/>
      <c r="W1038" s="4"/>
      <c r="X1038" s="9"/>
      <c r="Y1038" s="4"/>
      <c r="Z1038" s="4"/>
      <c r="AA1038" s="10"/>
      <c r="AB1038" s="11"/>
    </row>
    <row r="1039" s="1" customFormat="1" ht="18" customHeight="1" spans="2:28">
      <c r="B1039" s="5"/>
      <c r="C1039" s="6"/>
      <c r="D1039" s="6"/>
      <c r="E1039" s="6"/>
      <c r="F1039" s="6"/>
      <c r="G1039" s="6"/>
      <c r="H1039" s="6"/>
      <c r="I1039" s="6"/>
      <c r="J1039" s="6"/>
      <c r="K1039" s="7"/>
      <c r="L1039" s="8"/>
      <c r="M1039" s="8"/>
      <c r="N1039" s="8"/>
      <c r="O1039" s="4"/>
      <c r="P1039" s="4"/>
      <c r="Q1039" s="4"/>
      <c r="R1039" s="4"/>
      <c r="S1039" s="4"/>
      <c r="T1039" s="4"/>
      <c r="U1039" s="4"/>
      <c r="V1039" s="4"/>
      <c r="W1039" s="4"/>
      <c r="X1039" s="9"/>
      <c r="Y1039" s="4"/>
      <c r="Z1039" s="4"/>
      <c r="AA1039" s="10"/>
      <c r="AB1039" s="11"/>
    </row>
    <row r="1040" s="1" customFormat="1" ht="18" customHeight="1" spans="2:28">
      <c r="B1040" s="5"/>
      <c r="C1040" s="6"/>
      <c r="D1040" s="6"/>
      <c r="E1040" s="6"/>
      <c r="F1040" s="6"/>
      <c r="G1040" s="6"/>
      <c r="H1040" s="6"/>
      <c r="I1040" s="6"/>
      <c r="J1040" s="6"/>
      <c r="K1040" s="7"/>
      <c r="L1040" s="8"/>
      <c r="M1040" s="8"/>
      <c r="N1040" s="8"/>
      <c r="O1040" s="4"/>
      <c r="P1040" s="4"/>
      <c r="Q1040" s="4"/>
      <c r="R1040" s="4"/>
      <c r="S1040" s="4"/>
      <c r="T1040" s="4"/>
      <c r="U1040" s="4"/>
      <c r="V1040" s="4"/>
      <c r="W1040" s="4"/>
      <c r="X1040" s="9"/>
      <c r="Y1040" s="4"/>
      <c r="Z1040" s="4"/>
      <c r="AA1040" s="10"/>
      <c r="AB1040" s="11"/>
    </row>
    <row r="1041" s="1" customFormat="1" ht="18" customHeight="1" spans="2:28">
      <c r="B1041" s="5"/>
      <c r="C1041" s="6"/>
      <c r="D1041" s="6"/>
      <c r="E1041" s="6"/>
      <c r="F1041" s="6"/>
      <c r="G1041" s="6"/>
      <c r="H1041" s="6"/>
      <c r="I1041" s="6"/>
      <c r="J1041" s="6"/>
      <c r="K1041" s="7"/>
      <c r="L1041" s="8"/>
      <c r="M1041" s="8"/>
      <c r="N1041" s="8"/>
      <c r="O1041" s="4"/>
      <c r="P1041" s="4"/>
      <c r="Q1041" s="4"/>
      <c r="R1041" s="4"/>
      <c r="S1041" s="4"/>
      <c r="T1041" s="4"/>
      <c r="U1041" s="4"/>
      <c r="V1041" s="4"/>
      <c r="W1041" s="4"/>
      <c r="X1041" s="9"/>
      <c r="Y1041" s="4"/>
      <c r="Z1041" s="4"/>
      <c r="AA1041" s="10"/>
      <c r="AB1041" s="11"/>
    </row>
    <row r="1042" s="1" customFormat="1" ht="18" customHeight="1" spans="2:28">
      <c r="B1042" s="5"/>
      <c r="C1042" s="6"/>
      <c r="D1042" s="6"/>
      <c r="E1042" s="6"/>
      <c r="F1042" s="6"/>
      <c r="G1042" s="6"/>
      <c r="H1042" s="6"/>
      <c r="I1042" s="6"/>
      <c r="J1042" s="6"/>
      <c r="K1042" s="7"/>
      <c r="L1042" s="8"/>
      <c r="M1042" s="8"/>
      <c r="N1042" s="8"/>
      <c r="O1042" s="4"/>
      <c r="P1042" s="4"/>
      <c r="Q1042" s="4"/>
      <c r="R1042" s="4"/>
      <c r="S1042" s="4"/>
      <c r="T1042" s="4"/>
      <c r="U1042" s="4"/>
      <c r="V1042" s="4"/>
      <c r="W1042" s="4"/>
      <c r="X1042" s="9"/>
      <c r="Y1042" s="4"/>
      <c r="Z1042" s="4"/>
      <c r="AA1042" s="10"/>
      <c r="AB1042" s="11"/>
    </row>
    <row r="1043" s="1" customFormat="1" ht="18" customHeight="1" spans="2:28">
      <c r="B1043" s="5"/>
      <c r="C1043" s="6"/>
      <c r="D1043" s="6"/>
      <c r="E1043" s="6"/>
      <c r="F1043" s="6"/>
      <c r="G1043" s="6"/>
      <c r="H1043" s="6"/>
      <c r="I1043" s="6"/>
      <c r="J1043" s="6"/>
      <c r="K1043" s="7"/>
      <c r="L1043" s="8"/>
      <c r="M1043" s="8"/>
      <c r="N1043" s="8"/>
      <c r="O1043" s="4"/>
      <c r="P1043" s="4"/>
      <c r="Q1043" s="4"/>
      <c r="R1043" s="4"/>
      <c r="S1043" s="4"/>
      <c r="T1043" s="4"/>
      <c r="U1043" s="4"/>
      <c r="V1043" s="4"/>
      <c r="W1043" s="4"/>
      <c r="X1043" s="9"/>
      <c r="Y1043" s="4"/>
      <c r="Z1043" s="4"/>
      <c r="AA1043" s="10"/>
      <c r="AB1043" s="11"/>
    </row>
    <row r="1044" s="1" customFormat="1" ht="18" customHeight="1" spans="2:28">
      <c r="B1044" s="5"/>
      <c r="C1044" s="6"/>
      <c r="D1044" s="6"/>
      <c r="E1044" s="6"/>
      <c r="F1044" s="6"/>
      <c r="G1044" s="6"/>
      <c r="H1044" s="6"/>
      <c r="I1044" s="6"/>
      <c r="J1044" s="6"/>
      <c r="K1044" s="7"/>
      <c r="L1044" s="8"/>
      <c r="M1044" s="8"/>
      <c r="N1044" s="8"/>
      <c r="O1044" s="4"/>
      <c r="P1044" s="4"/>
      <c r="Q1044" s="4"/>
      <c r="R1044" s="4"/>
      <c r="S1044" s="4"/>
      <c r="T1044" s="4"/>
      <c r="U1044" s="4"/>
      <c r="V1044" s="4"/>
      <c r="W1044" s="4"/>
      <c r="X1044" s="9"/>
      <c r="Y1044" s="4"/>
      <c r="Z1044" s="4"/>
      <c r="AA1044" s="10"/>
      <c r="AB1044" s="11"/>
    </row>
    <row r="1045" s="1" customFormat="1" ht="18" customHeight="1" spans="2:28">
      <c r="B1045" s="5"/>
      <c r="C1045" s="6"/>
      <c r="D1045" s="6"/>
      <c r="E1045" s="6"/>
      <c r="F1045" s="6"/>
      <c r="G1045" s="6"/>
      <c r="H1045" s="6"/>
      <c r="I1045" s="6"/>
      <c r="J1045" s="6"/>
      <c r="K1045" s="7"/>
      <c r="L1045" s="8"/>
      <c r="M1045" s="8"/>
      <c r="N1045" s="8"/>
      <c r="O1045" s="4"/>
      <c r="P1045" s="4"/>
      <c r="Q1045" s="4"/>
      <c r="R1045" s="4"/>
      <c r="S1045" s="4"/>
      <c r="T1045" s="4"/>
      <c r="U1045" s="4"/>
      <c r="V1045" s="4"/>
      <c r="W1045" s="4"/>
      <c r="X1045" s="9"/>
      <c r="Y1045" s="4"/>
      <c r="Z1045" s="4"/>
      <c r="AA1045" s="10"/>
      <c r="AB1045" s="11"/>
    </row>
    <row r="1046" s="1" customFormat="1" ht="18" customHeight="1" spans="2:28">
      <c r="B1046" s="5"/>
      <c r="C1046" s="6"/>
      <c r="D1046" s="6"/>
      <c r="E1046" s="6"/>
      <c r="F1046" s="6"/>
      <c r="G1046" s="6"/>
      <c r="H1046" s="6"/>
      <c r="I1046" s="6"/>
      <c r="J1046" s="6"/>
      <c r="K1046" s="7"/>
      <c r="L1046" s="8"/>
      <c r="M1046" s="8"/>
      <c r="N1046" s="8"/>
      <c r="O1046" s="4"/>
      <c r="P1046" s="4"/>
      <c r="Q1046" s="4"/>
      <c r="R1046" s="4"/>
      <c r="S1046" s="4"/>
      <c r="T1046" s="4"/>
      <c r="U1046" s="4"/>
      <c r="V1046" s="4"/>
      <c r="W1046" s="4"/>
      <c r="X1046" s="9"/>
      <c r="Y1046" s="4"/>
      <c r="Z1046" s="4"/>
      <c r="AA1046" s="10"/>
      <c r="AB1046" s="11"/>
    </row>
    <row r="1047" s="1" customFormat="1" ht="18" customHeight="1" spans="2:28">
      <c r="B1047" s="5"/>
      <c r="C1047" s="6"/>
      <c r="D1047" s="6"/>
      <c r="E1047" s="6"/>
      <c r="F1047" s="6"/>
      <c r="G1047" s="6"/>
      <c r="H1047" s="6"/>
      <c r="I1047" s="6"/>
      <c r="J1047" s="6"/>
      <c r="K1047" s="7"/>
      <c r="L1047" s="8"/>
      <c r="M1047" s="8"/>
      <c r="N1047" s="8"/>
      <c r="O1047" s="4"/>
      <c r="P1047" s="4"/>
      <c r="Q1047" s="4"/>
      <c r="R1047" s="4"/>
      <c r="S1047" s="4"/>
      <c r="T1047" s="4"/>
      <c r="U1047" s="4"/>
      <c r="V1047" s="4"/>
      <c r="W1047" s="4"/>
      <c r="X1047" s="9"/>
      <c r="Y1047" s="4"/>
      <c r="Z1047" s="4"/>
      <c r="AA1047" s="10"/>
      <c r="AB1047" s="11"/>
    </row>
    <row r="1048" s="1" customFormat="1" ht="18" customHeight="1" spans="2:28">
      <c r="B1048" s="5"/>
      <c r="C1048" s="6"/>
      <c r="D1048" s="6"/>
      <c r="E1048" s="6"/>
      <c r="F1048" s="6"/>
      <c r="G1048" s="6"/>
      <c r="H1048" s="6"/>
      <c r="I1048" s="6"/>
      <c r="J1048" s="6"/>
      <c r="K1048" s="7"/>
      <c r="L1048" s="8"/>
      <c r="M1048" s="8"/>
      <c r="N1048" s="8"/>
      <c r="O1048" s="4"/>
      <c r="P1048" s="4"/>
      <c r="Q1048" s="4"/>
      <c r="R1048" s="4"/>
      <c r="S1048" s="4"/>
      <c r="T1048" s="4"/>
      <c r="U1048" s="4"/>
      <c r="V1048" s="4"/>
      <c r="W1048" s="4"/>
      <c r="X1048" s="9"/>
      <c r="Y1048" s="4"/>
      <c r="Z1048" s="4"/>
      <c r="AA1048" s="10"/>
      <c r="AB1048" s="11"/>
    </row>
    <row r="1049" s="1" customFormat="1" ht="18" customHeight="1" spans="2:28">
      <c r="B1049" s="5"/>
      <c r="C1049" s="6"/>
      <c r="D1049" s="6"/>
      <c r="E1049" s="6"/>
      <c r="F1049" s="6"/>
      <c r="G1049" s="6"/>
      <c r="H1049" s="6"/>
      <c r="I1049" s="6"/>
      <c r="J1049" s="6"/>
      <c r="K1049" s="7"/>
      <c r="L1049" s="8"/>
      <c r="M1049" s="8"/>
      <c r="N1049" s="8"/>
      <c r="O1049" s="4"/>
      <c r="P1049" s="4"/>
      <c r="Q1049" s="4"/>
      <c r="R1049" s="4"/>
      <c r="S1049" s="4"/>
      <c r="T1049" s="4"/>
      <c r="U1049" s="4"/>
      <c r="V1049" s="4"/>
      <c r="W1049" s="4"/>
      <c r="X1049" s="9"/>
      <c r="Y1049" s="4"/>
      <c r="Z1049" s="4"/>
      <c r="AA1049" s="10"/>
      <c r="AB1049" s="11"/>
    </row>
    <row r="1050" s="1" customFormat="1" ht="18" customHeight="1" spans="2:28">
      <c r="B1050" s="5"/>
      <c r="C1050" s="6"/>
      <c r="D1050" s="6"/>
      <c r="E1050" s="6"/>
      <c r="F1050" s="6"/>
      <c r="G1050" s="6"/>
      <c r="H1050" s="6"/>
      <c r="I1050" s="6"/>
      <c r="J1050" s="6"/>
      <c r="K1050" s="7"/>
      <c r="L1050" s="8"/>
      <c r="M1050" s="8"/>
      <c r="N1050" s="8"/>
      <c r="O1050" s="4"/>
      <c r="P1050" s="4"/>
      <c r="Q1050" s="4"/>
      <c r="R1050" s="4"/>
      <c r="S1050" s="4"/>
      <c r="T1050" s="4"/>
      <c r="U1050" s="4"/>
      <c r="V1050" s="4"/>
      <c r="W1050" s="4"/>
      <c r="X1050" s="9"/>
      <c r="Y1050" s="4"/>
      <c r="Z1050" s="4"/>
      <c r="AA1050" s="10"/>
      <c r="AB1050" s="11"/>
    </row>
    <row r="1051" s="1" customFormat="1" ht="18" customHeight="1" spans="2:28">
      <c r="B1051" s="5"/>
      <c r="C1051" s="6"/>
      <c r="D1051" s="6"/>
      <c r="E1051" s="6"/>
      <c r="F1051" s="6"/>
      <c r="G1051" s="6"/>
      <c r="H1051" s="6"/>
      <c r="I1051" s="6"/>
      <c r="J1051" s="6"/>
      <c r="K1051" s="7"/>
      <c r="L1051" s="8"/>
      <c r="M1051" s="8"/>
      <c r="N1051" s="8"/>
      <c r="O1051" s="4"/>
      <c r="P1051" s="4"/>
      <c r="Q1051" s="4"/>
      <c r="R1051" s="4"/>
      <c r="S1051" s="4"/>
      <c r="T1051" s="4"/>
      <c r="U1051" s="4"/>
      <c r="V1051" s="4"/>
      <c r="W1051" s="4"/>
      <c r="X1051" s="9"/>
      <c r="Y1051" s="4"/>
      <c r="Z1051" s="4"/>
      <c r="AA1051" s="10"/>
      <c r="AB1051" s="11"/>
    </row>
    <row r="1052" s="1" customFormat="1" ht="18" customHeight="1" spans="2:28">
      <c r="B1052" s="5"/>
      <c r="C1052" s="6"/>
      <c r="D1052" s="6"/>
      <c r="E1052" s="6"/>
      <c r="F1052" s="6"/>
      <c r="G1052" s="6"/>
      <c r="H1052" s="6"/>
      <c r="I1052" s="6"/>
      <c r="J1052" s="6"/>
      <c r="K1052" s="7"/>
      <c r="L1052" s="8"/>
      <c r="M1052" s="8"/>
      <c r="N1052" s="8"/>
      <c r="O1052" s="4"/>
      <c r="P1052" s="4"/>
      <c r="Q1052" s="4"/>
      <c r="R1052" s="4"/>
      <c r="S1052" s="4"/>
      <c r="T1052" s="4"/>
      <c r="U1052" s="4"/>
      <c r="V1052" s="4"/>
      <c r="W1052" s="4"/>
      <c r="X1052" s="9"/>
      <c r="Y1052" s="4"/>
      <c r="Z1052" s="4"/>
      <c r="AA1052" s="10"/>
      <c r="AB1052" s="11"/>
    </row>
    <row r="1053" s="1" customFormat="1" ht="18" customHeight="1" spans="2:28">
      <c r="B1053" s="5"/>
      <c r="C1053" s="6"/>
      <c r="D1053" s="6"/>
      <c r="E1053" s="6"/>
      <c r="F1053" s="6"/>
      <c r="G1053" s="6"/>
      <c r="H1053" s="6"/>
      <c r="I1053" s="6"/>
      <c r="J1053" s="6"/>
      <c r="K1053" s="7"/>
      <c r="L1053" s="8"/>
      <c r="M1053" s="8"/>
      <c r="N1053" s="8"/>
      <c r="O1053" s="4"/>
      <c r="P1053" s="4"/>
      <c r="Q1053" s="4"/>
      <c r="R1053" s="4"/>
      <c r="S1053" s="4"/>
      <c r="T1053" s="4"/>
      <c r="U1053" s="4"/>
      <c r="V1053" s="4"/>
      <c r="W1053" s="4"/>
      <c r="X1053" s="9"/>
      <c r="Y1053" s="4"/>
      <c r="Z1053" s="4"/>
      <c r="AA1053" s="10"/>
      <c r="AB1053" s="11"/>
    </row>
    <row r="1054" s="1" customFormat="1" ht="18" customHeight="1" spans="2:28">
      <c r="B1054" s="5"/>
      <c r="C1054" s="6"/>
      <c r="D1054" s="6"/>
      <c r="E1054" s="6"/>
      <c r="F1054" s="6"/>
      <c r="G1054" s="6"/>
      <c r="H1054" s="6"/>
      <c r="I1054" s="6"/>
      <c r="J1054" s="6"/>
      <c r="K1054" s="7"/>
      <c r="L1054" s="8"/>
      <c r="M1054" s="8"/>
      <c r="N1054" s="8"/>
      <c r="O1054" s="4"/>
      <c r="P1054" s="4"/>
      <c r="Q1054" s="4"/>
      <c r="R1054" s="4"/>
      <c r="S1054" s="4"/>
      <c r="T1054" s="4"/>
      <c r="U1054" s="4"/>
      <c r="V1054" s="4"/>
      <c r="W1054" s="4"/>
      <c r="X1054" s="9"/>
      <c r="Y1054" s="4"/>
      <c r="Z1054" s="4"/>
      <c r="AA1054" s="10"/>
      <c r="AB1054" s="11"/>
    </row>
    <row r="1055" s="1" customFormat="1" ht="18" customHeight="1" spans="2:28">
      <c r="B1055" s="5"/>
      <c r="C1055" s="6"/>
      <c r="D1055" s="6"/>
      <c r="E1055" s="6"/>
      <c r="F1055" s="6"/>
      <c r="G1055" s="6"/>
      <c r="H1055" s="6"/>
      <c r="I1055" s="6"/>
      <c r="J1055" s="6"/>
      <c r="K1055" s="7"/>
      <c r="L1055" s="8"/>
      <c r="M1055" s="8"/>
      <c r="N1055" s="8"/>
      <c r="O1055" s="4"/>
      <c r="P1055" s="4"/>
      <c r="Q1055" s="4"/>
      <c r="R1055" s="4"/>
      <c r="S1055" s="4"/>
      <c r="T1055" s="4"/>
      <c r="U1055" s="4"/>
      <c r="V1055" s="4"/>
      <c r="W1055" s="4"/>
      <c r="X1055" s="9"/>
      <c r="Y1055" s="4"/>
      <c r="Z1055" s="4"/>
      <c r="AA1055" s="10"/>
      <c r="AB1055" s="11"/>
    </row>
    <row r="1056" s="1" customFormat="1" ht="18" customHeight="1" spans="2:28">
      <c r="B1056" s="5"/>
      <c r="C1056" s="6"/>
      <c r="D1056" s="6"/>
      <c r="E1056" s="6"/>
      <c r="F1056" s="6"/>
      <c r="G1056" s="6"/>
      <c r="H1056" s="6"/>
      <c r="I1056" s="6"/>
      <c r="J1056" s="6"/>
      <c r="K1056" s="7"/>
      <c r="L1056" s="8"/>
      <c r="M1056" s="8"/>
      <c r="N1056" s="8"/>
      <c r="O1056" s="4"/>
      <c r="P1056" s="4"/>
      <c r="Q1056" s="4"/>
      <c r="R1056" s="4"/>
      <c r="S1056" s="4"/>
      <c r="T1056" s="4"/>
      <c r="U1056" s="4"/>
      <c r="V1056" s="4"/>
      <c r="W1056" s="4"/>
      <c r="X1056" s="9"/>
      <c r="Y1056" s="4"/>
      <c r="Z1056" s="4"/>
      <c r="AA1056" s="10"/>
      <c r="AB1056" s="11"/>
    </row>
    <row r="1057" s="1" customFormat="1" ht="18" customHeight="1" spans="2:28">
      <c r="B1057" s="5"/>
      <c r="C1057" s="6"/>
      <c r="D1057" s="6"/>
      <c r="E1057" s="6"/>
      <c r="F1057" s="6"/>
      <c r="G1057" s="6"/>
      <c r="H1057" s="6"/>
      <c r="I1057" s="6"/>
      <c r="J1057" s="6"/>
      <c r="K1057" s="7"/>
      <c r="L1057" s="8"/>
      <c r="M1057" s="8"/>
      <c r="N1057" s="8"/>
      <c r="O1057" s="4"/>
      <c r="P1057" s="4"/>
      <c r="Q1057" s="4"/>
      <c r="R1057" s="4"/>
      <c r="S1057" s="4"/>
      <c r="T1057" s="4"/>
      <c r="U1057" s="4"/>
      <c r="V1057" s="4"/>
      <c r="W1057" s="4"/>
      <c r="X1057" s="9"/>
      <c r="Y1057" s="4"/>
      <c r="Z1057" s="4"/>
      <c r="AA1057" s="10"/>
      <c r="AB1057" s="11"/>
    </row>
    <row r="1058" s="1" customFormat="1" ht="18" customHeight="1" spans="2:28">
      <c r="B1058" s="5"/>
      <c r="C1058" s="6"/>
      <c r="D1058" s="6"/>
      <c r="E1058" s="6"/>
      <c r="F1058" s="6"/>
      <c r="G1058" s="6"/>
      <c r="H1058" s="6"/>
      <c r="I1058" s="6"/>
      <c r="J1058" s="6"/>
      <c r="K1058" s="7"/>
      <c r="L1058" s="8"/>
      <c r="M1058" s="8"/>
      <c r="N1058" s="8"/>
      <c r="O1058" s="4"/>
      <c r="P1058" s="4"/>
      <c r="Q1058" s="4"/>
      <c r="R1058" s="4"/>
      <c r="S1058" s="4"/>
      <c r="T1058" s="4"/>
      <c r="U1058" s="4"/>
      <c r="V1058" s="4"/>
      <c r="W1058" s="4"/>
      <c r="X1058" s="9"/>
      <c r="Y1058" s="4"/>
      <c r="Z1058" s="4"/>
      <c r="AA1058" s="10"/>
      <c r="AB1058" s="11"/>
    </row>
    <row r="1059" s="1" customFormat="1" ht="18" customHeight="1" spans="2:28">
      <c r="B1059" s="5"/>
      <c r="C1059" s="6"/>
      <c r="D1059" s="6"/>
      <c r="E1059" s="6"/>
      <c r="F1059" s="6"/>
      <c r="G1059" s="6"/>
      <c r="H1059" s="6"/>
      <c r="I1059" s="6"/>
      <c r="J1059" s="6"/>
      <c r="K1059" s="7"/>
      <c r="L1059" s="8"/>
      <c r="M1059" s="8"/>
      <c r="N1059" s="8"/>
      <c r="O1059" s="4"/>
      <c r="P1059" s="4"/>
      <c r="Q1059" s="4"/>
      <c r="R1059" s="4"/>
      <c r="S1059" s="4"/>
      <c r="T1059" s="4"/>
      <c r="U1059" s="4"/>
      <c r="V1059" s="4"/>
      <c r="W1059" s="4"/>
      <c r="X1059" s="9"/>
      <c r="Y1059" s="4"/>
      <c r="Z1059" s="4"/>
      <c r="AA1059" s="10"/>
      <c r="AB1059" s="11"/>
    </row>
    <row r="1060" s="1" customFormat="1" ht="18" customHeight="1" spans="2:28">
      <c r="B1060" s="5"/>
      <c r="C1060" s="6"/>
      <c r="D1060" s="6"/>
      <c r="E1060" s="6"/>
      <c r="F1060" s="6"/>
      <c r="G1060" s="6"/>
      <c r="H1060" s="6"/>
      <c r="I1060" s="6"/>
      <c r="J1060" s="6"/>
      <c r="K1060" s="7"/>
      <c r="L1060" s="8"/>
      <c r="M1060" s="8"/>
      <c r="N1060" s="8"/>
      <c r="O1060" s="4"/>
      <c r="P1060" s="4"/>
      <c r="Q1060" s="4"/>
      <c r="R1060" s="4"/>
      <c r="S1060" s="4"/>
      <c r="T1060" s="4"/>
      <c r="U1060" s="4"/>
      <c r="V1060" s="4"/>
      <c r="W1060" s="4"/>
      <c r="X1060" s="9"/>
      <c r="Y1060" s="4"/>
      <c r="Z1060" s="4"/>
      <c r="AA1060" s="10"/>
      <c r="AB1060" s="11"/>
    </row>
    <row r="1061" s="1" customFormat="1" ht="18" customHeight="1" spans="2:28">
      <c r="B1061" s="5"/>
      <c r="C1061" s="6"/>
      <c r="D1061" s="6"/>
      <c r="E1061" s="6"/>
      <c r="F1061" s="6"/>
      <c r="G1061" s="6"/>
      <c r="H1061" s="6"/>
      <c r="I1061" s="6"/>
      <c r="J1061" s="6"/>
      <c r="K1061" s="7"/>
      <c r="L1061" s="8"/>
      <c r="M1061" s="8"/>
      <c r="N1061" s="8"/>
      <c r="O1061" s="4"/>
      <c r="P1061" s="4"/>
      <c r="Q1061" s="4"/>
      <c r="R1061" s="4"/>
      <c r="S1061" s="4"/>
      <c r="T1061" s="4"/>
      <c r="U1061" s="4"/>
      <c r="V1061" s="4"/>
      <c r="W1061" s="4"/>
      <c r="X1061" s="9"/>
      <c r="Y1061" s="4"/>
      <c r="Z1061" s="4"/>
      <c r="AA1061" s="10"/>
      <c r="AB1061" s="11"/>
    </row>
    <row r="1062" s="1" customFormat="1" ht="18" customHeight="1" spans="2:28">
      <c r="B1062" s="5"/>
      <c r="C1062" s="6"/>
      <c r="D1062" s="6"/>
      <c r="E1062" s="6"/>
      <c r="F1062" s="6"/>
      <c r="G1062" s="6"/>
      <c r="H1062" s="6"/>
      <c r="I1062" s="6"/>
      <c r="J1062" s="6"/>
      <c r="K1062" s="7"/>
      <c r="L1062" s="8"/>
      <c r="M1062" s="8"/>
      <c r="N1062" s="8"/>
      <c r="O1062" s="4"/>
      <c r="P1062" s="4"/>
      <c r="Q1062" s="4"/>
      <c r="R1062" s="4"/>
      <c r="S1062" s="4"/>
      <c r="T1062" s="4"/>
      <c r="U1062" s="4"/>
      <c r="V1062" s="4"/>
      <c r="W1062" s="4"/>
      <c r="X1062" s="9"/>
      <c r="Y1062" s="4"/>
      <c r="Z1062" s="4"/>
      <c r="AA1062" s="10"/>
      <c r="AB1062" s="11"/>
    </row>
    <row r="1063" s="1" customFormat="1" ht="18" customHeight="1" spans="2:28">
      <c r="B1063" s="5"/>
      <c r="C1063" s="6"/>
      <c r="D1063" s="6"/>
      <c r="E1063" s="6"/>
      <c r="F1063" s="6"/>
      <c r="G1063" s="6"/>
      <c r="H1063" s="6"/>
      <c r="I1063" s="6"/>
      <c r="J1063" s="6"/>
      <c r="K1063" s="7"/>
      <c r="L1063" s="8"/>
      <c r="M1063" s="8"/>
      <c r="N1063" s="8"/>
      <c r="O1063" s="4"/>
      <c r="P1063" s="4"/>
      <c r="Q1063" s="4"/>
      <c r="R1063" s="4"/>
      <c r="S1063" s="4"/>
      <c r="T1063" s="4"/>
      <c r="U1063" s="4"/>
      <c r="V1063" s="4"/>
      <c r="W1063" s="4"/>
      <c r="X1063" s="9"/>
      <c r="Y1063" s="4"/>
      <c r="Z1063" s="4"/>
      <c r="AA1063" s="10"/>
      <c r="AB1063" s="11"/>
    </row>
    <row r="1064" s="1" customFormat="1" ht="18" customHeight="1" spans="2:28">
      <c r="B1064" s="5"/>
      <c r="C1064" s="6"/>
      <c r="D1064" s="6"/>
      <c r="E1064" s="6"/>
      <c r="F1064" s="6"/>
      <c r="G1064" s="6"/>
      <c r="H1064" s="6"/>
      <c r="I1064" s="6"/>
      <c r="J1064" s="6"/>
      <c r="K1064" s="7"/>
      <c r="L1064" s="8"/>
      <c r="M1064" s="8"/>
      <c r="N1064" s="8"/>
      <c r="O1064" s="4"/>
      <c r="P1064" s="4"/>
      <c r="Q1064" s="4"/>
      <c r="R1064" s="4"/>
      <c r="S1064" s="4"/>
      <c r="T1064" s="4"/>
      <c r="U1064" s="4"/>
      <c r="V1064" s="4"/>
      <c r="W1064" s="4"/>
      <c r="X1064" s="9"/>
      <c r="Y1064" s="4"/>
      <c r="Z1064" s="4"/>
      <c r="AA1064" s="10"/>
      <c r="AB1064" s="11"/>
    </row>
    <row r="1065" s="1" customFormat="1" ht="18" customHeight="1" spans="2:28">
      <c r="B1065" s="5"/>
      <c r="C1065" s="6"/>
      <c r="D1065" s="6"/>
      <c r="E1065" s="6"/>
      <c r="F1065" s="6"/>
      <c r="G1065" s="6"/>
      <c r="H1065" s="6"/>
      <c r="I1065" s="6"/>
      <c r="J1065" s="6"/>
      <c r="K1065" s="7"/>
      <c r="L1065" s="8"/>
      <c r="M1065" s="8"/>
      <c r="N1065" s="8"/>
      <c r="O1065" s="4"/>
      <c r="P1065" s="4"/>
      <c r="Q1065" s="4"/>
      <c r="R1065" s="4"/>
      <c r="S1065" s="4"/>
      <c r="T1065" s="4"/>
      <c r="U1065" s="4"/>
      <c r="V1065" s="4"/>
      <c r="W1065" s="4"/>
      <c r="X1065" s="9"/>
      <c r="Y1065" s="4"/>
      <c r="Z1065" s="4"/>
      <c r="AA1065" s="10"/>
      <c r="AB1065" s="11"/>
    </row>
    <row r="1066" s="1" customFormat="1" ht="18" customHeight="1" spans="2:28">
      <c r="B1066" s="5"/>
      <c r="C1066" s="6"/>
      <c r="D1066" s="6"/>
      <c r="E1066" s="6"/>
      <c r="F1066" s="6"/>
      <c r="G1066" s="6"/>
      <c r="H1066" s="6"/>
      <c r="I1066" s="6"/>
      <c r="J1066" s="6"/>
      <c r="K1066" s="7"/>
      <c r="L1066" s="8"/>
      <c r="M1066" s="8"/>
      <c r="N1066" s="8"/>
      <c r="O1066" s="4"/>
      <c r="P1066" s="4"/>
      <c r="Q1066" s="4"/>
      <c r="R1066" s="4"/>
      <c r="S1066" s="4"/>
      <c r="T1066" s="4"/>
      <c r="U1066" s="4"/>
      <c r="V1066" s="4"/>
      <c r="W1066" s="4"/>
      <c r="X1066" s="9"/>
      <c r="Y1066" s="4"/>
      <c r="Z1066" s="4"/>
      <c r="AA1066" s="10"/>
      <c r="AB1066" s="11"/>
    </row>
    <row r="1067" s="1" customFormat="1" ht="18" customHeight="1" spans="2:28">
      <c r="B1067" s="5"/>
      <c r="C1067" s="6"/>
      <c r="D1067" s="6"/>
      <c r="E1067" s="6"/>
      <c r="F1067" s="6"/>
      <c r="G1067" s="6"/>
      <c r="H1067" s="6"/>
      <c r="I1067" s="6"/>
      <c r="J1067" s="6"/>
      <c r="K1067" s="7"/>
      <c r="L1067" s="8"/>
      <c r="M1067" s="8"/>
      <c r="N1067" s="8"/>
      <c r="O1067" s="4"/>
      <c r="P1067" s="4"/>
      <c r="Q1067" s="4"/>
      <c r="R1067" s="4"/>
      <c r="S1067" s="4"/>
      <c r="T1067" s="4"/>
      <c r="U1067" s="4"/>
      <c r="V1067" s="4"/>
      <c r="W1067" s="4"/>
      <c r="X1067" s="9"/>
      <c r="Y1067" s="4"/>
      <c r="Z1067" s="4"/>
      <c r="AA1067" s="10"/>
      <c r="AB1067" s="11"/>
    </row>
    <row r="1068" s="1" customFormat="1" ht="18" customHeight="1" spans="2:28">
      <c r="B1068" s="5"/>
      <c r="C1068" s="6"/>
      <c r="D1068" s="6"/>
      <c r="E1068" s="6"/>
      <c r="F1068" s="6"/>
      <c r="G1068" s="6"/>
      <c r="H1068" s="6"/>
      <c r="I1068" s="6"/>
      <c r="J1068" s="6"/>
      <c r="K1068" s="7"/>
      <c r="L1068" s="8"/>
      <c r="M1068" s="8"/>
      <c r="N1068" s="8"/>
      <c r="O1068" s="4"/>
      <c r="P1068" s="4"/>
      <c r="Q1068" s="4"/>
      <c r="R1068" s="4"/>
      <c r="S1068" s="4"/>
      <c r="T1068" s="4"/>
      <c r="U1068" s="4"/>
      <c r="V1068" s="4"/>
      <c r="W1068" s="4"/>
      <c r="X1068" s="9"/>
      <c r="Y1068" s="4"/>
      <c r="Z1068" s="4"/>
      <c r="AA1068" s="10"/>
      <c r="AB1068" s="11"/>
    </row>
  </sheetData>
  <autoFilter ref="B2:AB46">
    <extLst/>
  </autoFilter>
  <conditionalFormatting sqref="L345">
    <cfRule type="duplicateValues" dxfId="0" priority="10"/>
  </conditionalFormatting>
  <conditionalFormatting sqref="L346">
    <cfRule type="duplicateValues" dxfId="0" priority="9"/>
  </conditionalFormatting>
  <conditionalFormatting sqref="L347">
    <cfRule type="duplicateValues" dxfId="0" priority="8"/>
  </conditionalFormatting>
  <conditionalFormatting sqref="L348">
    <cfRule type="duplicateValues" dxfId="0" priority="7"/>
  </conditionalFormatting>
  <conditionalFormatting sqref="L349">
    <cfRule type="duplicateValues" dxfId="0" priority="6"/>
  </conditionalFormatting>
  <conditionalFormatting sqref="L354">
    <cfRule type="duplicateValues" dxfId="0" priority="3"/>
  </conditionalFormatting>
  <conditionalFormatting sqref="L357">
    <cfRule type="duplicateValues" dxfId="0" priority="1"/>
  </conditionalFormatting>
  <conditionalFormatting sqref="L3:L46">
    <cfRule type="duplicateValues" dxfId="0" priority="465"/>
  </conditionalFormatting>
  <conditionalFormatting sqref="L342:L344">
    <cfRule type="duplicateValues" dxfId="0" priority="11"/>
  </conditionalFormatting>
  <conditionalFormatting sqref="L350:L351">
    <cfRule type="duplicateValues" dxfId="0" priority="5"/>
  </conditionalFormatting>
  <conditionalFormatting sqref="L352:L353">
    <cfRule type="duplicateValues" dxfId="0" priority="4"/>
  </conditionalFormatting>
  <conditionalFormatting sqref="L355:L356">
    <cfRule type="duplicateValues" dxfId="0" priority="2"/>
  </conditionalFormatting>
  <conditionalFormatting sqref="V543:V561">
    <cfRule type="duplicateValues" dxfId="0" priority="25"/>
    <cfRule type="duplicateValues" dxfId="0" priority="26"/>
  </conditionalFormatting>
  <conditionalFormatting sqref="Y373:Y407">
    <cfRule type="duplicateValues" dxfId="0" priority="27"/>
  </conditionalFormatting>
  <conditionalFormatting sqref="Y408:Y410">
    <cfRule type="duplicateValues" dxfId="0" priority="24"/>
  </conditionalFormatting>
  <pageMargins left="0.7" right="0.7" top="0.75" bottom="0.75" header="0.3" footer="0.3"/>
  <pageSetup paperSize="513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68"/>
  <sheetViews>
    <sheetView showGridLines="0" tabSelected="1" workbookViewId="0">
      <pane ySplit="2" topLeftCell="A3" activePane="bottomLeft" state="frozen"/>
      <selection/>
      <selection pane="bottomLeft" activeCell="B1" sqref="B$1:H$1048576"/>
    </sheetView>
  </sheetViews>
  <sheetFormatPr defaultColWidth="12.6283185840708" defaultRowHeight="13.85"/>
  <cols>
    <col min="1" max="1" width="1.6283185840708" style="1" customWidth="1"/>
    <col min="2" max="2" width="22.2477876106195" style="5" hidden="1" customWidth="1"/>
    <col min="3" max="3" width="11.1238938053097" style="6" hidden="1" customWidth="1"/>
    <col min="4" max="4" width="16.1238938053097" style="6" hidden="1" customWidth="1"/>
    <col min="5" max="5" width="13.1238938053097" style="6" hidden="1" customWidth="1"/>
    <col min="6" max="6" width="10.3716814159292" style="6" hidden="1" customWidth="1"/>
    <col min="7" max="7" width="7.50442477876106" style="6" hidden="1" customWidth="1"/>
    <col min="8" max="8" width="13.8761061946903" style="6" hidden="1" customWidth="1"/>
    <col min="9" max="9" width="6.6283185840708" style="6" customWidth="1"/>
    <col min="10" max="10" width="9.6283185840708" style="6" customWidth="1"/>
    <col min="11" max="11" width="8.6283185840708" style="7" customWidth="1"/>
    <col min="12" max="12" width="22.8761061946903" style="8" customWidth="1"/>
    <col min="13" max="14" width="12.6283185840708" style="8" customWidth="1"/>
    <col min="15" max="17" width="12.6283185840708" style="4" customWidth="1"/>
    <col min="18" max="18" width="12.8761061946903" style="4" customWidth="1"/>
    <col min="19" max="19" width="12.6283185840708" style="4" customWidth="1"/>
    <col min="20" max="20" width="13.2477876106195" style="4" customWidth="1"/>
    <col min="21" max="21" width="16.7522123893805" style="4" customWidth="1"/>
    <col min="22" max="22" width="12.8761061946903" style="4" customWidth="1"/>
    <col min="23" max="23" width="12.6283185840708" style="4" customWidth="1"/>
    <col min="24" max="24" width="8.6283185840708" style="9" customWidth="1"/>
    <col min="25" max="25" width="11.8761061946903" style="4" customWidth="1"/>
    <col min="26" max="26" width="10.6283185840708" style="4" customWidth="1"/>
    <col min="27" max="27" width="11.6283185840708" style="10" customWidth="1"/>
    <col min="28" max="28" width="45.8761061946903" style="11" customWidth="1"/>
    <col min="29" max="16384" width="12.6283185840708" style="6"/>
  </cols>
  <sheetData>
    <row r="1" ht="9.95" customHeight="1"/>
    <row r="2" ht="35.1" customHeight="1" spans="2:28"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3" t="s">
        <v>5</v>
      </c>
      <c r="H2" s="13" t="s">
        <v>6</v>
      </c>
      <c r="I2" s="26" t="s">
        <v>7</v>
      </c>
      <c r="J2" s="27" t="s">
        <v>8</v>
      </c>
      <c r="K2" s="28" t="s">
        <v>9</v>
      </c>
      <c r="L2" s="28" t="s">
        <v>0</v>
      </c>
      <c r="M2" s="29" t="s">
        <v>10</v>
      </c>
      <c r="N2" s="29" t="s">
        <v>11</v>
      </c>
      <c r="O2" s="30" t="s">
        <v>12</v>
      </c>
      <c r="P2" s="30" t="s">
        <v>13</v>
      </c>
      <c r="Q2" s="30" t="s">
        <v>14</v>
      </c>
      <c r="R2" s="30" t="s">
        <v>15</v>
      </c>
      <c r="S2" s="30" t="s">
        <v>16</v>
      </c>
      <c r="T2" s="30" t="s">
        <v>17</v>
      </c>
      <c r="U2" s="30" t="s">
        <v>18</v>
      </c>
      <c r="V2" s="30" t="s">
        <v>19</v>
      </c>
      <c r="W2" s="30" t="s">
        <v>20</v>
      </c>
      <c r="X2" s="62" t="s">
        <v>21</v>
      </c>
      <c r="Y2" s="30" t="s">
        <v>22</v>
      </c>
      <c r="Z2" s="30" t="s">
        <v>23</v>
      </c>
      <c r="AA2" s="80" t="s">
        <v>24</v>
      </c>
      <c r="AB2" s="11" t="s">
        <v>1688</v>
      </c>
    </row>
    <row r="3" ht="18" customHeight="1" spans="2:28">
      <c r="B3" s="14" t="s">
        <v>51</v>
      </c>
      <c r="C3" s="15">
        <v>353187361</v>
      </c>
      <c r="D3" s="15" t="s">
        <v>52</v>
      </c>
      <c r="E3" s="15">
        <v>16741725702</v>
      </c>
      <c r="F3" s="15" t="s">
        <v>27</v>
      </c>
      <c r="G3" s="15">
        <v>1000</v>
      </c>
      <c r="H3" s="15">
        <v>19172865290</v>
      </c>
      <c r="I3" s="15" t="s">
        <v>28</v>
      </c>
      <c r="J3" s="31" t="s">
        <v>29</v>
      </c>
      <c r="K3" s="32" t="s">
        <v>30</v>
      </c>
      <c r="L3" s="14" t="s">
        <v>51</v>
      </c>
      <c r="M3" s="33">
        <v>100.44</v>
      </c>
      <c r="N3" s="33">
        <v>0</v>
      </c>
      <c r="O3" s="34"/>
      <c r="P3" s="34"/>
      <c r="Q3" s="34"/>
      <c r="R3" s="63">
        <f t="shared" ref="R3:R34" si="0">M3+Q3-P3</f>
        <v>100.44</v>
      </c>
      <c r="S3" s="64"/>
      <c r="T3" s="63"/>
      <c r="U3" s="63"/>
      <c r="V3" s="63">
        <f t="shared" ref="V3:V34" si="1">R3-S3</f>
        <v>100.44</v>
      </c>
      <c r="W3" s="63">
        <f t="shared" ref="W3:W45" si="2">N3+O3-Q3</f>
        <v>0</v>
      </c>
      <c r="X3" s="65">
        <v>0.5</v>
      </c>
      <c r="Y3" s="18">
        <f t="shared" ref="Y3:Y34" si="3">IF(X3=0.5,IF(V3&lt;=1000,5000,IF(AND(V3&gt;1000,V3&lt;=2000),4000,IF(V3&gt;2000,""))),IF(X3=10,8000,IF(X3=100,9000)))</f>
        <v>5000</v>
      </c>
      <c r="Z3" s="18" t="s">
        <v>31</v>
      </c>
      <c r="AA3" s="81">
        <v>43900</v>
      </c>
      <c r="AB3" s="8" t="s">
        <v>32</v>
      </c>
    </row>
    <row r="4" ht="18" customHeight="1" spans="2:28">
      <c r="B4" s="14" t="s">
        <v>57</v>
      </c>
      <c r="C4" s="15">
        <v>284498638</v>
      </c>
      <c r="D4" s="15" t="s">
        <v>58</v>
      </c>
      <c r="E4" s="15">
        <v>16741725707</v>
      </c>
      <c r="F4" s="15" t="s">
        <v>27</v>
      </c>
      <c r="G4" s="15">
        <v>1000</v>
      </c>
      <c r="H4" s="15">
        <v>19172865290</v>
      </c>
      <c r="I4" s="15" t="s">
        <v>28</v>
      </c>
      <c r="J4" s="31" t="s">
        <v>29</v>
      </c>
      <c r="K4" s="32" t="s">
        <v>30</v>
      </c>
      <c r="L4" s="14" t="s">
        <v>57</v>
      </c>
      <c r="M4" s="33">
        <v>100.34</v>
      </c>
      <c r="N4" s="33">
        <v>0</v>
      </c>
      <c r="O4" s="34"/>
      <c r="P4" s="34"/>
      <c r="Q4" s="34"/>
      <c r="R4" s="63">
        <f t="shared" si="0"/>
        <v>100.34</v>
      </c>
      <c r="S4" s="64"/>
      <c r="T4" s="63"/>
      <c r="U4" s="63"/>
      <c r="V4" s="63">
        <f t="shared" si="1"/>
        <v>100.34</v>
      </c>
      <c r="W4" s="63">
        <f t="shared" si="2"/>
        <v>0</v>
      </c>
      <c r="X4" s="65">
        <v>0.5</v>
      </c>
      <c r="Y4" s="18">
        <f t="shared" si="3"/>
        <v>5000</v>
      </c>
      <c r="Z4" s="18" t="s">
        <v>31</v>
      </c>
      <c r="AA4" s="81">
        <v>43900</v>
      </c>
      <c r="AB4" s="8" t="s">
        <v>32</v>
      </c>
    </row>
    <row r="5" ht="18" customHeight="1" spans="2:28">
      <c r="B5" s="14" t="s">
        <v>61</v>
      </c>
      <c r="C5" s="15">
        <v>676743211</v>
      </c>
      <c r="D5" s="15" t="s">
        <v>62</v>
      </c>
      <c r="E5" s="15">
        <v>16741725709</v>
      </c>
      <c r="F5" s="15" t="s">
        <v>27</v>
      </c>
      <c r="G5" s="15">
        <v>1000</v>
      </c>
      <c r="H5" s="15">
        <v>19172865290</v>
      </c>
      <c r="I5" s="15" t="s">
        <v>28</v>
      </c>
      <c r="J5" s="31" t="s">
        <v>29</v>
      </c>
      <c r="K5" s="32" t="s">
        <v>30</v>
      </c>
      <c r="L5" s="14" t="s">
        <v>61</v>
      </c>
      <c r="M5" s="33">
        <v>100.45</v>
      </c>
      <c r="N5" s="33">
        <v>0</v>
      </c>
      <c r="O5" s="34"/>
      <c r="P5" s="34"/>
      <c r="Q5" s="34"/>
      <c r="R5" s="63">
        <f t="shared" si="0"/>
        <v>100.45</v>
      </c>
      <c r="S5" s="64"/>
      <c r="T5" s="63"/>
      <c r="U5" s="63"/>
      <c r="V5" s="63">
        <f t="shared" si="1"/>
        <v>100.45</v>
      </c>
      <c r="W5" s="63">
        <f t="shared" si="2"/>
        <v>0</v>
      </c>
      <c r="X5" s="65">
        <v>0.5</v>
      </c>
      <c r="Y5" s="18">
        <f t="shared" si="3"/>
        <v>5000</v>
      </c>
      <c r="Z5" s="18" t="s">
        <v>31</v>
      </c>
      <c r="AA5" s="81">
        <v>43900</v>
      </c>
      <c r="AB5" s="8" t="s">
        <v>32</v>
      </c>
    </row>
    <row r="6" ht="18" customHeight="1" spans="2:28">
      <c r="B6" s="14" t="s">
        <v>77</v>
      </c>
      <c r="C6" s="15">
        <v>805964720</v>
      </c>
      <c r="D6" s="15" t="s">
        <v>78</v>
      </c>
      <c r="E6" s="15">
        <v>16741725717</v>
      </c>
      <c r="F6" s="15" t="s">
        <v>27</v>
      </c>
      <c r="G6" s="15">
        <v>1000</v>
      </c>
      <c r="H6" s="15">
        <v>19172865290</v>
      </c>
      <c r="I6" s="15" t="s">
        <v>28</v>
      </c>
      <c r="J6" s="31" t="s">
        <v>29</v>
      </c>
      <c r="K6" s="32" t="s">
        <v>30</v>
      </c>
      <c r="L6" s="14" t="s">
        <v>77</v>
      </c>
      <c r="M6" s="33">
        <v>100.96</v>
      </c>
      <c r="N6" s="33">
        <v>0</v>
      </c>
      <c r="O6" s="34"/>
      <c r="P6" s="34"/>
      <c r="Q6" s="34"/>
      <c r="R6" s="63">
        <f t="shared" si="0"/>
        <v>100.96</v>
      </c>
      <c r="S6" s="64"/>
      <c r="T6" s="63"/>
      <c r="U6" s="63"/>
      <c r="V6" s="63">
        <f t="shared" si="1"/>
        <v>100.96</v>
      </c>
      <c r="W6" s="63">
        <f t="shared" si="2"/>
        <v>0</v>
      </c>
      <c r="X6" s="65">
        <v>0.5</v>
      </c>
      <c r="Y6" s="18">
        <f t="shared" si="3"/>
        <v>5000</v>
      </c>
      <c r="Z6" s="18" t="s">
        <v>31</v>
      </c>
      <c r="AA6" s="81">
        <v>43900</v>
      </c>
      <c r="AB6" s="8" t="s">
        <v>32</v>
      </c>
    </row>
    <row r="7" ht="18" customHeight="1" spans="2:28">
      <c r="B7" s="14" t="s">
        <v>83</v>
      </c>
      <c r="C7" s="15">
        <v>352817377</v>
      </c>
      <c r="D7" s="15" t="s">
        <v>84</v>
      </c>
      <c r="E7" s="15">
        <v>16741725720</v>
      </c>
      <c r="F7" s="15" t="s">
        <v>27</v>
      </c>
      <c r="G7" s="15">
        <v>1000</v>
      </c>
      <c r="H7" s="15">
        <v>19172865290</v>
      </c>
      <c r="I7" s="15" t="s">
        <v>28</v>
      </c>
      <c r="J7" s="31" t="s">
        <v>29</v>
      </c>
      <c r="K7" s="32" t="s">
        <v>30</v>
      </c>
      <c r="L7" s="14" t="s">
        <v>83</v>
      </c>
      <c r="M7" s="33">
        <v>100.73</v>
      </c>
      <c r="N7" s="33">
        <v>0</v>
      </c>
      <c r="O7" s="34"/>
      <c r="P7" s="34"/>
      <c r="Q7" s="34"/>
      <c r="R7" s="63">
        <f t="shared" si="0"/>
        <v>100.73</v>
      </c>
      <c r="S7" s="64"/>
      <c r="T7" s="63"/>
      <c r="U7" s="63"/>
      <c r="V7" s="63">
        <f t="shared" si="1"/>
        <v>100.73</v>
      </c>
      <c r="W7" s="63">
        <f t="shared" si="2"/>
        <v>0</v>
      </c>
      <c r="X7" s="65">
        <v>0.5</v>
      </c>
      <c r="Y7" s="18">
        <f t="shared" si="3"/>
        <v>5000</v>
      </c>
      <c r="Z7" s="18" t="s">
        <v>31</v>
      </c>
      <c r="AA7" s="81">
        <v>43900</v>
      </c>
      <c r="AB7" s="8" t="s">
        <v>32</v>
      </c>
    </row>
    <row r="8" ht="18" customHeight="1" spans="2:28">
      <c r="B8" s="14" t="s">
        <v>91</v>
      </c>
      <c r="C8" s="15">
        <v>541871459</v>
      </c>
      <c r="D8" s="15" t="s">
        <v>92</v>
      </c>
      <c r="E8" s="15">
        <v>16741725730</v>
      </c>
      <c r="F8" s="15" t="s">
        <v>27</v>
      </c>
      <c r="G8" s="15">
        <v>1000</v>
      </c>
      <c r="H8" s="15">
        <v>19172865290</v>
      </c>
      <c r="I8" s="15" t="s">
        <v>28</v>
      </c>
      <c r="J8" s="31" t="s">
        <v>29</v>
      </c>
      <c r="K8" s="32" t="s">
        <v>30</v>
      </c>
      <c r="L8" s="14" t="s">
        <v>91</v>
      </c>
      <c r="M8" s="33">
        <v>100.39</v>
      </c>
      <c r="N8" s="33">
        <v>0</v>
      </c>
      <c r="O8" s="34"/>
      <c r="P8" s="34"/>
      <c r="Q8" s="34"/>
      <c r="R8" s="63">
        <f t="shared" si="0"/>
        <v>100.39</v>
      </c>
      <c r="S8" s="64"/>
      <c r="T8" s="63"/>
      <c r="U8" s="63"/>
      <c r="V8" s="63">
        <f t="shared" si="1"/>
        <v>100.39</v>
      </c>
      <c r="W8" s="63">
        <f t="shared" si="2"/>
        <v>0</v>
      </c>
      <c r="X8" s="65">
        <v>0.5</v>
      </c>
      <c r="Y8" s="18">
        <f t="shared" si="3"/>
        <v>5000</v>
      </c>
      <c r="Z8" s="18" t="s">
        <v>31</v>
      </c>
      <c r="AA8" s="81">
        <v>43900</v>
      </c>
      <c r="AB8" s="8" t="s">
        <v>32</v>
      </c>
    </row>
    <row r="9" ht="18" customHeight="1" spans="2:28">
      <c r="B9" s="14" t="s">
        <v>93</v>
      </c>
      <c r="C9" s="15">
        <v>202777764</v>
      </c>
      <c r="D9" s="15" t="s">
        <v>94</v>
      </c>
      <c r="E9" s="15">
        <v>16741725731</v>
      </c>
      <c r="F9" s="15" t="s">
        <v>27</v>
      </c>
      <c r="G9" s="15">
        <v>1000</v>
      </c>
      <c r="H9" s="15">
        <v>19172865290</v>
      </c>
      <c r="I9" s="15" t="s">
        <v>28</v>
      </c>
      <c r="J9" s="31" t="s">
        <v>29</v>
      </c>
      <c r="K9" s="32" t="s">
        <v>30</v>
      </c>
      <c r="L9" s="14" t="s">
        <v>93</v>
      </c>
      <c r="M9" s="33">
        <v>100.54</v>
      </c>
      <c r="N9" s="33">
        <v>0</v>
      </c>
      <c r="O9" s="34"/>
      <c r="P9" s="34"/>
      <c r="Q9" s="34"/>
      <c r="R9" s="63">
        <f t="shared" si="0"/>
        <v>100.54</v>
      </c>
      <c r="S9" s="64"/>
      <c r="T9" s="63"/>
      <c r="U9" s="63"/>
      <c r="V9" s="63">
        <f t="shared" si="1"/>
        <v>100.54</v>
      </c>
      <c r="W9" s="63">
        <f t="shared" si="2"/>
        <v>0</v>
      </c>
      <c r="X9" s="65">
        <v>0.5</v>
      </c>
      <c r="Y9" s="18">
        <f t="shared" si="3"/>
        <v>5000</v>
      </c>
      <c r="Z9" s="18" t="s">
        <v>31</v>
      </c>
      <c r="AA9" s="81">
        <v>43900</v>
      </c>
      <c r="AB9" s="8" t="s">
        <v>32</v>
      </c>
    </row>
    <row r="10" ht="18" customHeight="1" spans="2:28">
      <c r="B10" s="14" t="s">
        <v>113</v>
      </c>
      <c r="C10" s="15">
        <v>556893472</v>
      </c>
      <c r="D10" s="15" t="s">
        <v>114</v>
      </c>
      <c r="E10" s="15">
        <v>13069608134</v>
      </c>
      <c r="F10" s="15" t="s">
        <v>107</v>
      </c>
      <c r="G10" s="15">
        <v>1000</v>
      </c>
      <c r="H10" s="15">
        <v>18016045481</v>
      </c>
      <c r="I10" s="15" t="s">
        <v>108</v>
      </c>
      <c r="J10" s="31" t="s">
        <v>109</v>
      </c>
      <c r="K10" s="32" t="s">
        <v>110</v>
      </c>
      <c r="L10" s="14" t="s">
        <v>113</v>
      </c>
      <c r="M10" s="33">
        <v>100.96</v>
      </c>
      <c r="N10" s="33">
        <v>0</v>
      </c>
      <c r="O10" s="34"/>
      <c r="P10" s="34"/>
      <c r="Q10" s="34"/>
      <c r="R10" s="63">
        <f t="shared" si="0"/>
        <v>100.96</v>
      </c>
      <c r="S10" s="64"/>
      <c r="T10" s="63"/>
      <c r="U10" s="63"/>
      <c r="V10" s="63">
        <f t="shared" si="1"/>
        <v>100.96</v>
      </c>
      <c r="W10" s="63">
        <f t="shared" si="2"/>
        <v>0</v>
      </c>
      <c r="X10" s="65">
        <v>100</v>
      </c>
      <c r="Y10" s="18">
        <f t="shared" si="3"/>
        <v>9000</v>
      </c>
      <c r="Z10" s="18"/>
      <c r="AA10" s="81"/>
      <c r="AB10" s="8"/>
    </row>
    <row r="11" ht="18" customHeight="1" spans="2:28">
      <c r="B11" s="14" t="s">
        <v>121</v>
      </c>
      <c r="C11" s="15">
        <v>626386746</v>
      </c>
      <c r="D11" s="15" t="s">
        <v>122</v>
      </c>
      <c r="E11" s="15">
        <v>13069614223</v>
      </c>
      <c r="F11" s="15" t="s">
        <v>107</v>
      </c>
      <c r="G11" s="15">
        <v>1000</v>
      </c>
      <c r="H11" s="15">
        <v>18016045481</v>
      </c>
      <c r="I11" s="15" t="s">
        <v>108</v>
      </c>
      <c r="J11" s="31" t="s">
        <v>109</v>
      </c>
      <c r="K11" s="32" t="s">
        <v>110</v>
      </c>
      <c r="L11" s="14" t="s">
        <v>121</v>
      </c>
      <c r="M11" s="33">
        <v>100.17</v>
      </c>
      <c r="N11" s="33">
        <v>0</v>
      </c>
      <c r="O11" s="34"/>
      <c r="P11" s="34"/>
      <c r="Q11" s="34"/>
      <c r="R11" s="63">
        <f t="shared" si="0"/>
        <v>100.17</v>
      </c>
      <c r="S11" s="64"/>
      <c r="T11" s="63"/>
      <c r="U11" s="63"/>
      <c r="V11" s="63">
        <f t="shared" si="1"/>
        <v>100.17</v>
      </c>
      <c r="W11" s="63">
        <f t="shared" si="2"/>
        <v>0</v>
      </c>
      <c r="X11" s="65">
        <v>100</v>
      </c>
      <c r="Y11" s="18">
        <f t="shared" si="3"/>
        <v>9000</v>
      </c>
      <c r="Z11" s="18"/>
      <c r="AA11" s="81"/>
      <c r="AB11" s="8"/>
    </row>
    <row r="12" ht="18" customHeight="1" spans="2:28">
      <c r="B12" s="14" t="s">
        <v>123</v>
      </c>
      <c r="C12" s="15">
        <v>327249569</v>
      </c>
      <c r="D12" s="15" t="s">
        <v>124</v>
      </c>
      <c r="E12" s="15">
        <v>13069614754</v>
      </c>
      <c r="F12" s="15" t="s">
        <v>107</v>
      </c>
      <c r="G12" s="15">
        <v>1000</v>
      </c>
      <c r="H12" s="15">
        <v>18016045481</v>
      </c>
      <c r="I12" s="15" t="s">
        <v>108</v>
      </c>
      <c r="J12" s="31" t="s">
        <v>109</v>
      </c>
      <c r="K12" s="32" t="s">
        <v>110</v>
      </c>
      <c r="L12" s="14" t="s">
        <v>123</v>
      </c>
      <c r="M12" s="33">
        <v>100.99</v>
      </c>
      <c r="N12" s="33">
        <v>0</v>
      </c>
      <c r="O12" s="34"/>
      <c r="P12" s="34"/>
      <c r="Q12" s="34"/>
      <c r="R12" s="63">
        <f t="shared" si="0"/>
        <v>100.99</v>
      </c>
      <c r="S12" s="64"/>
      <c r="T12" s="63"/>
      <c r="U12" s="63"/>
      <c r="V12" s="63">
        <f t="shared" si="1"/>
        <v>100.99</v>
      </c>
      <c r="W12" s="63">
        <f t="shared" si="2"/>
        <v>0</v>
      </c>
      <c r="X12" s="65">
        <v>100</v>
      </c>
      <c r="Y12" s="18">
        <f t="shared" si="3"/>
        <v>9000</v>
      </c>
      <c r="Z12" s="18"/>
      <c r="AA12" s="81"/>
      <c r="AB12" s="8"/>
    </row>
    <row r="13" s="1" customFormat="1" ht="18" customHeight="1" spans="2:28">
      <c r="B13" s="16" t="s">
        <v>125</v>
      </c>
      <c r="C13" s="17">
        <v>922911814</v>
      </c>
      <c r="D13" s="17" t="s">
        <v>126</v>
      </c>
      <c r="E13" s="17">
        <v>13069618974</v>
      </c>
      <c r="F13" s="17" t="s">
        <v>107</v>
      </c>
      <c r="G13" s="15">
        <v>1000</v>
      </c>
      <c r="H13" s="17">
        <v>18016045481</v>
      </c>
      <c r="I13" s="17" t="s">
        <v>108</v>
      </c>
      <c r="J13" s="35" t="s">
        <v>109</v>
      </c>
      <c r="K13" s="17" t="s">
        <v>110</v>
      </c>
      <c r="L13" s="16" t="s">
        <v>125</v>
      </c>
      <c r="M13" s="33">
        <v>100.57</v>
      </c>
      <c r="N13" s="33">
        <v>0</v>
      </c>
      <c r="O13" s="34"/>
      <c r="P13" s="34"/>
      <c r="Q13" s="34"/>
      <c r="R13" s="63">
        <f t="shared" si="0"/>
        <v>100.57</v>
      </c>
      <c r="S13" s="64"/>
      <c r="T13" s="63"/>
      <c r="U13" s="63"/>
      <c r="V13" s="63">
        <f t="shared" si="1"/>
        <v>100.57</v>
      </c>
      <c r="W13" s="63">
        <f t="shared" si="2"/>
        <v>0</v>
      </c>
      <c r="X13" s="66">
        <v>100</v>
      </c>
      <c r="Y13" s="18">
        <f t="shared" si="3"/>
        <v>9000</v>
      </c>
      <c r="Z13" s="18"/>
      <c r="AA13" s="81"/>
      <c r="AB13" s="82"/>
    </row>
    <row r="14" s="1" customFormat="1" ht="18" customHeight="1" spans="2:28">
      <c r="B14" s="16" t="s">
        <v>127</v>
      </c>
      <c r="C14" s="17">
        <v>938634629</v>
      </c>
      <c r="D14" s="17" t="s">
        <v>128</v>
      </c>
      <c r="E14" s="17">
        <v>13069617734</v>
      </c>
      <c r="F14" s="17" t="s">
        <v>107</v>
      </c>
      <c r="G14" s="15">
        <v>1000</v>
      </c>
      <c r="H14" s="17">
        <v>18016045481</v>
      </c>
      <c r="I14" s="17" t="s">
        <v>108</v>
      </c>
      <c r="J14" s="35" t="s">
        <v>109</v>
      </c>
      <c r="K14" s="17" t="s">
        <v>110</v>
      </c>
      <c r="L14" s="16" t="s">
        <v>127</v>
      </c>
      <c r="M14" s="33">
        <v>100.15</v>
      </c>
      <c r="N14" s="33">
        <v>0</v>
      </c>
      <c r="O14" s="34"/>
      <c r="P14" s="34"/>
      <c r="Q14" s="34"/>
      <c r="R14" s="63">
        <f t="shared" si="0"/>
        <v>100.15</v>
      </c>
      <c r="S14" s="64"/>
      <c r="T14" s="63"/>
      <c r="U14" s="63"/>
      <c r="V14" s="63">
        <f t="shared" si="1"/>
        <v>100.15</v>
      </c>
      <c r="W14" s="63">
        <f t="shared" si="2"/>
        <v>0</v>
      </c>
      <c r="X14" s="66">
        <v>100</v>
      </c>
      <c r="Y14" s="18">
        <f t="shared" si="3"/>
        <v>9000</v>
      </c>
      <c r="Z14" s="18"/>
      <c r="AA14" s="81"/>
      <c r="AB14" s="82"/>
    </row>
    <row r="15" s="1" customFormat="1" ht="18" customHeight="1" spans="2:28">
      <c r="B15" s="16" t="s">
        <v>132</v>
      </c>
      <c r="C15" s="17">
        <v>413312455</v>
      </c>
      <c r="D15" s="17" t="s">
        <v>133</v>
      </c>
      <c r="E15" s="17">
        <v>13069625467</v>
      </c>
      <c r="F15" s="17" t="s">
        <v>107</v>
      </c>
      <c r="G15" s="15">
        <v>1000</v>
      </c>
      <c r="H15" s="17">
        <v>18016045481</v>
      </c>
      <c r="I15" s="17" t="s">
        <v>108</v>
      </c>
      <c r="J15" s="35" t="s">
        <v>109</v>
      </c>
      <c r="K15" s="17" t="s">
        <v>131</v>
      </c>
      <c r="L15" s="16" t="s">
        <v>132</v>
      </c>
      <c r="M15" s="33">
        <v>100.77</v>
      </c>
      <c r="N15" s="33">
        <v>0</v>
      </c>
      <c r="O15" s="34"/>
      <c r="P15" s="34"/>
      <c r="Q15" s="34"/>
      <c r="R15" s="63">
        <f t="shared" si="0"/>
        <v>100.77</v>
      </c>
      <c r="S15" s="64"/>
      <c r="T15" s="63"/>
      <c r="U15" s="63"/>
      <c r="V15" s="63">
        <f t="shared" si="1"/>
        <v>100.77</v>
      </c>
      <c r="W15" s="63">
        <f t="shared" si="2"/>
        <v>0</v>
      </c>
      <c r="X15" s="66">
        <v>100</v>
      </c>
      <c r="Y15" s="18">
        <f t="shared" si="3"/>
        <v>9000</v>
      </c>
      <c r="Z15" s="18"/>
      <c r="AA15" s="81"/>
      <c r="AB15" s="82"/>
    </row>
    <row r="16" s="1" customFormat="1" ht="18" customHeight="1" spans="2:28">
      <c r="B16" s="16" t="s">
        <v>142</v>
      </c>
      <c r="C16" s="17">
        <v>269957206</v>
      </c>
      <c r="D16" s="17" t="s">
        <v>143</v>
      </c>
      <c r="E16" s="17">
        <v>13069644263</v>
      </c>
      <c r="F16" s="17" t="s">
        <v>107</v>
      </c>
      <c r="G16" s="15">
        <v>1000</v>
      </c>
      <c r="H16" s="17">
        <v>18016045481</v>
      </c>
      <c r="I16" s="17" t="s">
        <v>108</v>
      </c>
      <c r="J16" s="35" t="s">
        <v>109</v>
      </c>
      <c r="K16" s="17" t="s">
        <v>131</v>
      </c>
      <c r="L16" s="16" t="s">
        <v>142</v>
      </c>
      <c r="M16" s="33">
        <v>100.57</v>
      </c>
      <c r="N16" s="33">
        <v>0</v>
      </c>
      <c r="O16" s="34"/>
      <c r="P16" s="34"/>
      <c r="Q16" s="34"/>
      <c r="R16" s="63">
        <f t="shared" si="0"/>
        <v>100.57</v>
      </c>
      <c r="S16" s="64"/>
      <c r="T16" s="63"/>
      <c r="U16" s="63"/>
      <c r="V16" s="63">
        <f t="shared" si="1"/>
        <v>100.57</v>
      </c>
      <c r="W16" s="63">
        <f t="shared" si="2"/>
        <v>0</v>
      </c>
      <c r="X16" s="66">
        <v>100</v>
      </c>
      <c r="Y16" s="18">
        <f t="shared" si="3"/>
        <v>9000</v>
      </c>
      <c r="Z16" s="18"/>
      <c r="AA16" s="81"/>
      <c r="AB16" s="82"/>
    </row>
    <row r="17" s="1" customFormat="1" ht="18" customHeight="1" spans="2:28">
      <c r="B17" s="16" t="s">
        <v>144</v>
      </c>
      <c r="C17" s="17">
        <v>166814022</v>
      </c>
      <c r="D17" s="17" t="s">
        <v>145</v>
      </c>
      <c r="E17" s="17">
        <v>13069644689</v>
      </c>
      <c r="F17" s="17" t="s">
        <v>107</v>
      </c>
      <c r="G17" s="15">
        <v>1000</v>
      </c>
      <c r="H17" s="17">
        <v>18016045481</v>
      </c>
      <c r="I17" s="17" t="s">
        <v>108</v>
      </c>
      <c r="J17" s="35" t="s">
        <v>109</v>
      </c>
      <c r="K17" s="17" t="s">
        <v>131</v>
      </c>
      <c r="L17" s="16" t="s">
        <v>144</v>
      </c>
      <c r="M17" s="33">
        <v>100.59</v>
      </c>
      <c r="N17" s="33">
        <v>0</v>
      </c>
      <c r="O17" s="34"/>
      <c r="P17" s="34"/>
      <c r="Q17" s="34"/>
      <c r="R17" s="63">
        <f t="shared" si="0"/>
        <v>100.59</v>
      </c>
      <c r="S17" s="64"/>
      <c r="T17" s="63"/>
      <c r="U17" s="63"/>
      <c r="V17" s="63">
        <f t="shared" si="1"/>
        <v>100.59</v>
      </c>
      <c r="W17" s="63">
        <f t="shared" si="2"/>
        <v>0</v>
      </c>
      <c r="X17" s="66">
        <v>100</v>
      </c>
      <c r="Y17" s="18">
        <f t="shared" si="3"/>
        <v>9000</v>
      </c>
      <c r="Z17" s="18"/>
      <c r="AA17" s="81"/>
      <c r="AB17" s="82"/>
    </row>
    <row r="18" s="1" customFormat="1" ht="18" customHeight="1" spans="2:28">
      <c r="B18" s="16" t="s">
        <v>178</v>
      </c>
      <c r="C18" s="17">
        <v>742647188</v>
      </c>
      <c r="D18" s="17" t="s">
        <v>179</v>
      </c>
      <c r="E18" s="17">
        <v>17179870040</v>
      </c>
      <c r="F18" s="17" t="s">
        <v>152</v>
      </c>
      <c r="G18" s="15">
        <v>1000</v>
      </c>
      <c r="H18" s="17" t="s">
        <v>168</v>
      </c>
      <c r="I18" s="17" t="s">
        <v>169</v>
      </c>
      <c r="J18" s="36" t="s">
        <v>170</v>
      </c>
      <c r="K18" s="17" t="s">
        <v>171</v>
      </c>
      <c r="L18" s="16" t="s">
        <v>178</v>
      </c>
      <c r="M18" s="33">
        <v>100.13</v>
      </c>
      <c r="N18" s="33">
        <v>0</v>
      </c>
      <c r="O18" s="34"/>
      <c r="P18" s="34"/>
      <c r="Q18" s="34"/>
      <c r="R18" s="63">
        <f t="shared" si="0"/>
        <v>100.13</v>
      </c>
      <c r="S18" s="64"/>
      <c r="T18" s="63"/>
      <c r="U18" s="63"/>
      <c r="V18" s="63">
        <f t="shared" si="1"/>
        <v>100.13</v>
      </c>
      <c r="W18" s="63">
        <f t="shared" si="2"/>
        <v>0</v>
      </c>
      <c r="X18" s="66">
        <v>100</v>
      </c>
      <c r="Y18" s="18">
        <f t="shared" si="3"/>
        <v>9000</v>
      </c>
      <c r="Z18" s="18" t="s">
        <v>31</v>
      </c>
      <c r="AA18" s="81">
        <v>43920</v>
      </c>
      <c r="AB18" s="82"/>
    </row>
    <row r="19" s="1" customFormat="1" ht="18" customHeight="1" spans="2:28">
      <c r="B19" s="16" t="s">
        <v>182</v>
      </c>
      <c r="C19" s="17">
        <v>451661056</v>
      </c>
      <c r="D19" s="17" t="s">
        <v>183</v>
      </c>
      <c r="E19" s="17">
        <v>17179870042</v>
      </c>
      <c r="F19" s="17" t="s">
        <v>152</v>
      </c>
      <c r="G19" s="15">
        <v>1000</v>
      </c>
      <c r="H19" s="17" t="s">
        <v>168</v>
      </c>
      <c r="I19" s="17" t="s">
        <v>169</v>
      </c>
      <c r="J19" s="36" t="s">
        <v>170</v>
      </c>
      <c r="K19" s="17" t="s">
        <v>171</v>
      </c>
      <c r="L19" s="16" t="s">
        <v>182</v>
      </c>
      <c r="M19" s="33">
        <v>100.21</v>
      </c>
      <c r="N19" s="33">
        <v>0</v>
      </c>
      <c r="O19" s="34"/>
      <c r="P19" s="34"/>
      <c r="Q19" s="34"/>
      <c r="R19" s="63">
        <f t="shared" si="0"/>
        <v>100.21</v>
      </c>
      <c r="S19" s="64"/>
      <c r="T19" s="63"/>
      <c r="U19" s="63"/>
      <c r="V19" s="63">
        <f t="shared" si="1"/>
        <v>100.21</v>
      </c>
      <c r="W19" s="63">
        <f t="shared" si="2"/>
        <v>0</v>
      </c>
      <c r="X19" s="66">
        <v>100</v>
      </c>
      <c r="Y19" s="18">
        <f t="shared" si="3"/>
        <v>9000</v>
      </c>
      <c r="Z19" s="18" t="s">
        <v>31</v>
      </c>
      <c r="AA19" s="81">
        <v>43920</v>
      </c>
      <c r="AB19" s="82"/>
    </row>
    <row r="20" s="1" customFormat="1" ht="18" customHeight="1" spans="2:28">
      <c r="B20" s="16" t="s">
        <v>186</v>
      </c>
      <c r="C20" s="18">
        <v>780184033</v>
      </c>
      <c r="D20" s="18" t="s">
        <v>187</v>
      </c>
      <c r="E20" s="18">
        <v>17179870044</v>
      </c>
      <c r="F20" s="18" t="s">
        <v>152</v>
      </c>
      <c r="G20" s="15">
        <v>1000</v>
      </c>
      <c r="H20" s="18" t="s">
        <v>168</v>
      </c>
      <c r="I20" s="17" t="s">
        <v>169</v>
      </c>
      <c r="J20" s="36" t="s">
        <v>170</v>
      </c>
      <c r="K20" s="17" t="s">
        <v>171</v>
      </c>
      <c r="L20" s="37" t="s">
        <v>186</v>
      </c>
      <c r="M20" s="33">
        <v>100.39</v>
      </c>
      <c r="N20" s="33">
        <v>0</v>
      </c>
      <c r="O20" s="34"/>
      <c r="P20" s="34"/>
      <c r="Q20" s="34"/>
      <c r="R20" s="63">
        <f t="shared" si="0"/>
        <v>100.39</v>
      </c>
      <c r="S20" s="64"/>
      <c r="T20" s="63"/>
      <c r="U20" s="63"/>
      <c r="V20" s="63">
        <f t="shared" si="1"/>
        <v>100.39</v>
      </c>
      <c r="W20" s="63">
        <f t="shared" si="2"/>
        <v>0</v>
      </c>
      <c r="X20" s="66">
        <v>100</v>
      </c>
      <c r="Y20" s="18">
        <f t="shared" si="3"/>
        <v>9000</v>
      </c>
      <c r="Z20" s="18" t="s">
        <v>31</v>
      </c>
      <c r="AA20" s="81">
        <v>43920</v>
      </c>
      <c r="AB20" s="82"/>
    </row>
    <row r="21" s="1" customFormat="1" ht="18" customHeight="1" spans="2:28">
      <c r="B21" s="16" t="s">
        <v>203</v>
      </c>
      <c r="C21" s="19">
        <v>475435983</v>
      </c>
      <c r="D21" s="18" t="s">
        <v>204</v>
      </c>
      <c r="E21" s="18">
        <v>17179870204</v>
      </c>
      <c r="F21" s="18" t="s">
        <v>152</v>
      </c>
      <c r="G21" s="15">
        <v>1000</v>
      </c>
      <c r="H21" s="18" t="s">
        <v>168</v>
      </c>
      <c r="I21" s="17" t="s">
        <v>169</v>
      </c>
      <c r="J21" s="36" t="s">
        <v>170</v>
      </c>
      <c r="K21" s="17" t="s">
        <v>192</v>
      </c>
      <c r="L21" s="37" t="s">
        <v>203</v>
      </c>
      <c r="M21" s="33">
        <v>100.19</v>
      </c>
      <c r="N21" s="33">
        <v>0</v>
      </c>
      <c r="O21" s="34"/>
      <c r="P21" s="34"/>
      <c r="Q21" s="34"/>
      <c r="R21" s="63">
        <f t="shared" si="0"/>
        <v>100.19</v>
      </c>
      <c r="S21" s="64"/>
      <c r="T21" s="63"/>
      <c r="U21" s="63"/>
      <c r="V21" s="63">
        <f t="shared" si="1"/>
        <v>100.19</v>
      </c>
      <c r="W21" s="63">
        <f t="shared" si="2"/>
        <v>0</v>
      </c>
      <c r="X21" s="66">
        <v>100</v>
      </c>
      <c r="Y21" s="18">
        <f t="shared" si="3"/>
        <v>9000</v>
      </c>
      <c r="Z21" s="18" t="s">
        <v>31</v>
      </c>
      <c r="AA21" s="81">
        <v>43920</v>
      </c>
      <c r="AB21" s="82"/>
    </row>
    <row r="22" ht="18" customHeight="1" spans="2:28">
      <c r="B22" s="20" t="s">
        <v>1699</v>
      </c>
      <c r="C22" s="18">
        <v>655443631</v>
      </c>
      <c r="D22" s="18" t="s">
        <v>1700</v>
      </c>
      <c r="E22" s="18">
        <v>17179870342</v>
      </c>
      <c r="F22" s="18" t="s">
        <v>152</v>
      </c>
      <c r="G22" s="18">
        <v>1000</v>
      </c>
      <c r="H22" s="17" t="s">
        <v>1694</v>
      </c>
      <c r="I22" s="17" t="s">
        <v>1695</v>
      </c>
      <c r="J22" s="38" t="s">
        <v>103</v>
      </c>
      <c r="K22" s="17" t="s">
        <v>1696</v>
      </c>
      <c r="L22" s="39" t="s">
        <v>1699</v>
      </c>
      <c r="M22" s="40">
        <v>100.07</v>
      </c>
      <c r="N22" s="33">
        <v>0</v>
      </c>
      <c r="O22" s="34"/>
      <c r="P22" s="34"/>
      <c r="Q22" s="34"/>
      <c r="R22" s="63">
        <f t="shared" si="0"/>
        <v>100.07</v>
      </c>
      <c r="S22" s="64"/>
      <c r="T22" s="63"/>
      <c r="U22" s="63"/>
      <c r="V22" s="63">
        <f t="shared" si="1"/>
        <v>100.07</v>
      </c>
      <c r="W22" s="63">
        <f t="shared" si="2"/>
        <v>0</v>
      </c>
      <c r="X22" s="66">
        <v>100</v>
      </c>
      <c r="Y22" s="18">
        <f t="shared" si="3"/>
        <v>9000</v>
      </c>
      <c r="Z22" s="18" t="s">
        <v>31</v>
      </c>
      <c r="AA22" s="81">
        <v>43920</v>
      </c>
      <c r="AB22" s="8"/>
    </row>
    <row r="23" ht="18" customHeight="1" spans="2:28">
      <c r="B23" s="20" t="s">
        <v>1709</v>
      </c>
      <c r="C23" s="18">
        <v>472500571</v>
      </c>
      <c r="D23" s="18" t="s">
        <v>1710</v>
      </c>
      <c r="E23" s="18">
        <v>17179870410</v>
      </c>
      <c r="F23" s="18" t="s">
        <v>152</v>
      </c>
      <c r="G23" s="18">
        <v>1000</v>
      </c>
      <c r="H23" s="17" t="s">
        <v>1694</v>
      </c>
      <c r="I23" s="17" t="s">
        <v>1695</v>
      </c>
      <c r="J23" s="38" t="s">
        <v>103</v>
      </c>
      <c r="K23" s="17" t="s">
        <v>1696</v>
      </c>
      <c r="L23" s="39" t="s">
        <v>1709</v>
      </c>
      <c r="M23" s="40">
        <v>100.23</v>
      </c>
      <c r="N23" s="33">
        <v>0</v>
      </c>
      <c r="O23" s="34"/>
      <c r="P23" s="34"/>
      <c r="Q23" s="34"/>
      <c r="R23" s="63">
        <f t="shared" si="0"/>
        <v>100.23</v>
      </c>
      <c r="S23" s="64"/>
      <c r="T23" s="63"/>
      <c r="U23" s="63"/>
      <c r="V23" s="63">
        <f t="shared" si="1"/>
        <v>100.23</v>
      </c>
      <c r="W23" s="63">
        <f t="shared" si="2"/>
        <v>0</v>
      </c>
      <c r="X23" s="66">
        <v>100</v>
      </c>
      <c r="Y23" s="18">
        <f t="shared" si="3"/>
        <v>9000</v>
      </c>
      <c r="Z23" s="18" t="s">
        <v>31</v>
      </c>
      <c r="AA23" s="81">
        <v>43920</v>
      </c>
      <c r="AB23" s="8"/>
    </row>
    <row r="24" ht="18" customHeight="1" spans="2:28">
      <c r="B24" s="20" t="s">
        <v>1724</v>
      </c>
      <c r="C24" s="18">
        <v>722346868</v>
      </c>
      <c r="D24" s="18" t="s">
        <v>1725</v>
      </c>
      <c r="E24" s="18">
        <v>17179870294</v>
      </c>
      <c r="F24" s="18" t="s">
        <v>152</v>
      </c>
      <c r="G24" s="18">
        <v>1000</v>
      </c>
      <c r="H24" s="17" t="s">
        <v>1694</v>
      </c>
      <c r="I24" s="17" t="s">
        <v>1695</v>
      </c>
      <c r="J24" s="38" t="s">
        <v>103</v>
      </c>
      <c r="K24" s="17" t="s">
        <v>1719</v>
      </c>
      <c r="L24" s="39" t="s">
        <v>1724</v>
      </c>
      <c r="M24" s="40">
        <v>100.68</v>
      </c>
      <c r="N24" s="33">
        <v>0</v>
      </c>
      <c r="O24" s="34"/>
      <c r="P24" s="34"/>
      <c r="Q24" s="34"/>
      <c r="R24" s="63">
        <f t="shared" si="0"/>
        <v>100.68</v>
      </c>
      <c r="S24" s="64"/>
      <c r="T24" s="63"/>
      <c r="U24" s="63"/>
      <c r="V24" s="63">
        <f t="shared" si="1"/>
        <v>100.68</v>
      </c>
      <c r="W24" s="63">
        <f t="shared" si="2"/>
        <v>0</v>
      </c>
      <c r="X24" s="66">
        <v>100</v>
      </c>
      <c r="Y24" s="18">
        <f t="shared" si="3"/>
        <v>9000</v>
      </c>
      <c r="Z24" s="18" t="s">
        <v>31</v>
      </c>
      <c r="AA24" s="81">
        <v>43920</v>
      </c>
      <c r="AB24" s="8"/>
    </row>
    <row r="25" ht="18" customHeight="1" spans="2:28">
      <c r="B25" s="20" t="s">
        <v>1726</v>
      </c>
      <c r="C25" s="18">
        <v>493082268</v>
      </c>
      <c r="D25" s="18" t="s">
        <v>1727</v>
      </c>
      <c r="E25" s="18">
        <v>17179870427</v>
      </c>
      <c r="F25" s="18" t="s">
        <v>152</v>
      </c>
      <c r="G25" s="18">
        <v>1000</v>
      </c>
      <c r="H25" s="17" t="s">
        <v>1694</v>
      </c>
      <c r="I25" s="17" t="s">
        <v>1695</v>
      </c>
      <c r="J25" s="38" t="s">
        <v>103</v>
      </c>
      <c r="K25" s="17" t="s">
        <v>1719</v>
      </c>
      <c r="L25" s="39" t="s">
        <v>1726</v>
      </c>
      <c r="M25" s="40">
        <v>100.91</v>
      </c>
      <c r="N25" s="33">
        <v>0</v>
      </c>
      <c r="O25" s="34"/>
      <c r="P25" s="34"/>
      <c r="Q25" s="34"/>
      <c r="R25" s="63">
        <f t="shared" si="0"/>
        <v>100.91</v>
      </c>
      <c r="S25" s="64"/>
      <c r="T25" s="63"/>
      <c r="U25" s="63"/>
      <c r="V25" s="63">
        <f t="shared" si="1"/>
        <v>100.91</v>
      </c>
      <c r="W25" s="63">
        <f t="shared" si="2"/>
        <v>0</v>
      </c>
      <c r="X25" s="66">
        <v>100</v>
      </c>
      <c r="Y25" s="18">
        <f t="shared" si="3"/>
        <v>9000</v>
      </c>
      <c r="Z25" s="18" t="s">
        <v>31</v>
      </c>
      <c r="AA25" s="81">
        <v>43920</v>
      </c>
      <c r="AB25" s="8"/>
    </row>
    <row r="26" ht="18" customHeight="1" spans="2:28">
      <c r="B26" s="20" t="s">
        <v>1730</v>
      </c>
      <c r="C26" s="18">
        <v>318317501</v>
      </c>
      <c r="D26" s="18" t="s">
        <v>1731</v>
      </c>
      <c r="E26" s="18">
        <v>17179870420</v>
      </c>
      <c r="F26" s="18" t="s">
        <v>152</v>
      </c>
      <c r="G26" s="18">
        <v>1000</v>
      </c>
      <c r="H26" s="17" t="s">
        <v>1694</v>
      </c>
      <c r="I26" s="17" t="s">
        <v>1695</v>
      </c>
      <c r="J26" s="38" t="s">
        <v>103</v>
      </c>
      <c r="K26" s="17" t="s">
        <v>1719</v>
      </c>
      <c r="L26" s="39" t="s">
        <v>1730</v>
      </c>
      <c r="M26" s="40">
        <v>100.48</v>
      </c>
      <c r="N26" s="33">
        <v>0</v>
      </c>
      <c r="O26" s="34"/>
      <c r="P26" s="34"/>
      <c r="Q26" s="34"/>
      <c r="R26" s="63">
        <f t="shared" si="0"/>
        <v>100.48</v>
      </c>
      <c r="S26" s="64"/>
      <c r="T26" s="63"/>
      <c r="U26" s="63"/>
      <c r="V26" s="63">
        <f t="shared" si="1"/>
        <v>100.48</v>
      </c>
      <c r="W26" s="63">
        <f t="shared" si="2"/>
        <v>0</v>
      </c>
      <c r="X26" s="66">
        <v>100</v>
      </c>
      <c r="Y26" s="18">
        <f t="shared" si="3"/>
        <v>9000</v>
      </c>
      <c r="Z26" s="18" t="s">
        <v>31</v>
      </c>
      <c r="AA26" s="81">
        <v>43920</v>
      </c>
      <c r="AB26" s="8"/>
    </row>
    <row r="27" ht="18" customHeight="1" spans="2:28">
      <c r="B27" s="20" t="s">
        <v>1736</v>
      </c>
      <c r="C27" s="18">
        <v>830720723</v>
      </c>
      <c r="D27" s="18" t="s">
        <v>1737</v>
      </c>
      <c r="E27" s="18">
        <v>17179870364</v>
      </c>
      <c r="F27" s="18" t="s">
        <v>152</v>
      </c>
      <c r="G27" s="18">
        <v>1000</v>
      </c>
      <c r="H27" s="18" t="s">
        <v>1738</v>
      </c>
      <c r="I27" s="18" t="s">
        <v>1739</v>
      </c>
      <c r="J27" s="41" t="s">
        <v>109</v>
      </c>
      <c r="K27" s="18" t="s">
        <v>1740</v>
      </c>
      <c r="L27" s="39" t="s">
        <v>1736</v>
      </c>
      <c r="M27" s="40">
        <v>100.66</v>
      </c>
      <c r="N27" s="33">
        <v>0</v>
      </c>
      <c r="O27" s="34"/>
      <c r="P27" s="34"/>
      <c r="Q27" s="34"/>
      <c r="R27" s="63">
        <f t="shared" si="0"/>
        <v>100.66</v>
      </c>
      <c r="S27" s="64"/>
      <c r="T27" s="67"/>
      <c r="U27" s="63"/>
      <c r="V27" s="63">
        <f t="shared" si="1"/>
        <v>100.66</v>
      </c>
      <c r="W27" s="63">
        <f t="shared" si="2"/>
        <v>0</v>
      </c>
      <c r="X27" s="65">
        <v>0.5</v>
      </c>
      <c r="Y27" s="18">
        <f t="shared" si="3"/>
        <v>5000</v>
      </c>
      <c r="Z27" s="18" t="s">
        <v>31</v>
      </c>
      <c r="AA27" s="81">
        <v>43920</v>
      </c>
      <c r="AB27" s="8"/>
    </row>
    <row r="28" ht="18" customHeight="1" spans="2:28">
      <c r="B28" s="20" t="s">
        <v>1749</v>
      </c>
      <c r="C28" s="17">
        <v>629636694</v>
      </c>
      <c r="D28" s="17" t="s">
        <v>1750</v>
      </c>
      <c r="E28" s="17">
        <v>17179870437</v>
      </c>
      <c r="F28" s="17" t="s">
        <v>152</v>
      </c>
      <c r="G28" s="18">
        <v>1000</v>
      </c>
      <c r="H28" s="17" t="s">
        <v>1738</v>
      </c>
      <c r="I28" s="17" t="s">
        <v>1739</v>
      </c>
      <c r="J28" s="41" t="s">
        <v>109</v>
      </c>
      <c r="K28" s="17" t="s">
        <v>1740</v>
      </c>
      <c r="L28" s="20" t="s">
        <v>1749</v>
      </c>
      <c r="M28" s="40">
        <v>100.79</v>
      </c>
      <c r="N28" s="33">
        <v>0</v>
      </c>
      <c r="O28" s="34"/>
      <c r="P28" s="34"/>
      <c r="Q28" s="34"/>
      <c r="R28" s="63">
        <f t="shared" si="0"/>
        <v>100.79</v>
      </c>
      <c r="S28" s="64"/>
      <c r="T28" s="63"/>
      <c r="U28" s="63"/>
      <c r="V28" s="63">
        <f t="shared" si="1"/>
        <v>100.79</v>
      </c>
      <c r="W28" s="63">
        <f t="shared" si="2"/>
        <v>0</v>
      </c>
      <c r="X28" s="66">
        <v>100</v>
      </c>
      <c r="Y28" s="18">
        <f t="shared" si="3"/>
        <v>9000</v>
      </c>
      <c r="Z28" s="18" t="s">
        <v>31</v>
      </c>
      <c r="AA28" s="81">
        <v>43920</v>
      </c>
      <c r="AB28" s="8"/>
    </row>
    <row r="29" s="1" customFormat="1" ht="18" customHeight="1" spans="2:28">
      <c r="B29" s="20" t="s">
        <v>1764</v>
      </c>
      <c r="C29" s="17">
        <v>645501103</v>
      </c>
      <c r="D29" s="17" t="s">
        <v>1765</v>
      </c>
      <c r="E29" s="17">
        <v>17179870429</v>
      </c>
      <c r="F29" s="17" t="s">
        <v>152</v>
      </c>
      <c r="G29" s="18">
        <v>1000</v>
      </c>
      <c r="H29" s="17" t="s">
        <v>1738</v>
      </c>
      <c r="I29" s="17" t="s">
        <v>1739</v>
      </c>
      <c r="J29" s="41" t="s">
        <v>109</v>
      </c>
      <c r="K29" s="17" t="s">
        <v>1759</v>
      </c>
      <c r="L29" s="20" t="s">
        <v>1764</v>
      </c>
      <c r="M29" s="40">
        <v>100.9</v>
      </c>
      <c r="N29" s="33">
        <v>0</v>
      </c>
      <c r="O29" s="34"/>
      <c r="P29" s="34"/>
      <c r="Q29" s="34"/>
      <c r="R29" s="63">
        <f t="shared" si="0"/>
        <v>100.9</v>
      </c>
      <c r="S29" s="64"/>
      <c r="T29" s="63"/>
      <c r="U29" s="63"/>
      <c r="V29" s="63">
        <f t="shared" si="1"/>
        <v>100.9</v>
      </c>
      <c r="W29" s="63">
        <f t="shared" si="2"/>
        <v>0</v>
      </c>
      <c r="X29" s="66">
        <v>100</v>
      </c>
      <c r="Y29" s="18">
        <f t="shared" si="3"/>
        <v>9000</v>
      </c>
      <c r="Z29" s="18" t="s">
        <v>31</v>
      </c>
      <c r="AA29" s="81">
        <v>43920</v>
      </c>
      <c r="AB29" s="82"/>
    </row>
    <row r="30" s="1" customFormat="1" ht="18" customHeight="1" spans="2:28">
      <c r="B30" s="20" t="s">
        <v>1776</v>
      </c>
      <c r="C30" s="17">
        <v>335994632</v>
      </c>
      <c r="D30" s="17" t="s">
        <v>1777</v>
      </c>
      <c r="E30" s="17">
        <v>17179870346</v>
      </c>
      <c r="F30" s="17" t="s">
        <v>152</v>
      </c>
      <c r="G30" s="18">
        <v>1000</v>
      </c>
      <c r="H30" s="17" t="s">
        <v>1738</v>
      </c>
      <c r="I30" s="17" t="s">
        <v>1739</v>
      </c>
      <c r="J30" s="41" t="s">
        <v>109</v>
      </c>
      <c r="K30" s="17" t="s">
        <v>1759</v>
      </c>
      <c r="L30" s="20" t="s">
        <v>1776</v>
      </c>
      <c r="M30" s="40">
        <v>100.24</v>
      </c>
      <c r="N30" s="33">
        <v>0</v>
      </c>
      <c r="O30" s="34"/>
      <c r="P30" s="34"/>
      <c r="Q30" s="34"/>
      <c r="R30" s="63">
        <f t="shared" si="0"/>
        <v>100.24</v>
      </c>
      <c r="S30" s="64"/>
      <c r="T30" s="63"/>
      <c r="U30" s="63"/>
      <c r="V30" s="63">
        <f t="shared" si="1"/>
        <v>100.24</v>
      </c>
      <c r="W30" s="63">
        <f t="shared" si="2"/>
        <v>0</v>
      </c>
      <c r="X30" s="66">
        <v>100</v>
      </c>
      <c r="Y30" s="18">
        <f t="shared" si="3"/>
        <v>9000</v>
      </c>
      <c r="Z30" s="18" t="s">
        <v>31</v>
      </c>
      <c r="AA30" s="81">
        <v>43920</v>
      </c>
      <c r="AB30" s="82"/>
    </row>
    <row r="31" s="1" customFormat="1" ht="18" customHeight="1" spans="2:28">
      <c r="B31" s="20" t="s">
        <v>1785</v>
      </c>
      <c r="C31" s="17">
        <v>415229255</v>
      </c>
      <c r="D31" s="17" t="s">
        <v>1786</v>
      </c>
      <c r="E31" s="17">
        <v>17179870415</v>
      </c>
      <c r="F31" s="17" t="s">
        <v>152</v>
      </c>
      <c r="G31" s="18">
        <v>1000</v>
      </c>
      <c r="H31" s="17" t="s">
        <v>1780</v>
      </c>
      <c r="I31" s="17" t="s">
        <v>1781</v>
      </c>
      <c r="J31" s="38" t="s">
        <v>103</v>
      </c>
      <c r="K31" s="17" t="s">
        <v>1782</v>
      </c>
      <c r="L31" s="20" t="s">
        <v>1785</v>
      </c>
      <c r="M31" s="40">
        <v>100.68</v>
      </c>
      <c r="N31" s="33">
        <v>0</v>
      </c>
      <c r="O31" s="34"/>
      <c r="P31" s="34"/>
      <c r="Q31" s="34"/>
      <c r="R31" s="63">
        <f t="shared" si="0"/>
        <v>100.68</v>
      </c>
      <c r="S31" s="64"/>
      <c r="T31" s="63"/>
      <c r="U31" s="63"/>
      <c r="V31" s="63">
        <f t="shared" si="1"/>
        <v>100.68</v>
      </c>
      <c r="W31" s="63">
        <f t="shared" si="2"/>
        <v>0</v>
      </c>
      <c r="X31" s="66">
        <v>100</v>
      </c>
      <c r="Y31" s="18">
        <f t="shared" si="3"/>
        <v>9000</v>
      </c>
      <c r="Z31" s="18" t="s">
        <v>31</v>
      </c>
      <c r="AA31" s="81">
        <v>43920</v>
      </c>
      <c r="AB31" s="82"/>
    </row>
    <row r="32" s="1" customFormat="1" ht="18" customHeight="1" spans="2:28">
      <c r="B32" s="20" t="s">
        <v>1789</v>
      </c>
      <c r="C32" s="17">
        <v>821900026</v>
      </c>
      <c r="D32" s="17" t="s">
        <v>1790</v>
      </c>
      <c r="E32" s="17">
        <v>17179870441</v>
      </c>
      <c r="F32" s="17" t="s">
        <v>152</v>
      </c>
      <c r="G32" s="18">
        <v>1000</v>
      </c>
      <c r="H32" s="17" t="s">
        <v>1780</v>
      </c>
      <c r="I32" s="17" t="s">
        <v>1781</v>
      </c>
      <c r="J32" s="38" t="s">
        <v>103</v>
      </c>
      <c r="K32" s="17" t="s">
        <v>1782</v>
      </c>
      <c r="L32" s="20" t="s">
        <v>1789</v>
      </c>
      <c r="M32" s="40">
        <v>100.47</v>
      </c>
      <c r="N32" s="33">
        <v>0</v>
      </c>
      <c r="O32" s="34"/>
      <c r="P32" s="34"/>
      <c r="Q32" s="34"/>
      <c r="R32" s="63">
        <f t="shared" si="0"/>
        <v>100.47</v>
      </c>
      <c r="S32" s="64"/>
      <c r="T32" s="63"/>
      <c r="U32" s="63"/>
      <c r="V32" s="63">
        <f t="shared" si="1"/>
        <v>100.47</v>
      </c>
      <c r="W32" s="63">
        <f t="shared" si="2"/>
        <v>0</v>
      </c>
      <c r="X32" s="66">
        <v>100</v>
      </c>
      <c r="Y32" s="18">
        <f t="shared" si="3"/>
        <v>9000</v>
      </c>
      <c r="Z32" s="18" t="s">
        <v>31</v>
      </c>
      <c r="AA32" s="81">
        <v>43920</v>
      </c>
      <c r="AB32" s="82"/>
    </row>
    <row r="33" s="1" customFormat="1" ht="18" customHeight="1" spans="2:28">
      <c r="B33" s="20" t="s">
        <v>1797</v>
      </c>
      <c r="C33" s="17">
        <v>157936855</v>
      </c>
      <c r="D33" s="17" t="s">
        <v>1798</v>
      </c>
      <c r="E33" s="17">
        <v>17179870464</v>
      </c>
      <c r="F33" s="17" t="s">
        <v>152</v>
      </c>
      <c r="G33" s="18">
        <v>1000</v>
      </c>
      <c r="H33" s="17" t="s">
        <v>1780</v>
      </c>
      <c r="I33" s="17" t="s">
        <v>1781</v>
      </c>
      <c r="J33" s="38" t="s">
        <v>103</v>
      </c>
      <c r="K33" s="17" t="s">
        <v>1782</v>
      </c>
      <c r="L33" s="20" t="s">
        <v>1797</v>
      </c>
      <c r="M33" s="40">
        <v>100.53</v>
      </c>
      <c r="N33" s="33">
        <v>0</v>
      </c>
      <c r="O33" s="34"/>
      <c r="P33" s="34"/>
      <c r="Q33" s="34"/>
      <c r="R33" s="63">
        <f t="shared" si="0"/>
        <v>100.53</v>
      </c>
      <c r="S33" s="64"/>
      <c r="T33" s="63"/>
      <c r="U33" s="63"/>
      <c r="V33" s="63">
        <f t="shared" si="1"/>
        <v>100.53</v>
      </c>
      <c r="W33" s="63">
        <f t="shared" si="2"/>
        <v>0</v>
      </c>
      <c r="X33" s="66">
        <v>100</v>
      </c>
      <c r="Y33" s="18">
        <f t="shared" si="3"/>
        <v>9000</v>
      </c>
      <c r="Z33" s="18" t="s">
        <v>31</v>
      </c>
      <c r="AA33" s="81">
        <v>43920</v>
      </c>
      <c r="AB33" s="82"/>
    </row>
    <row r="34" s="1" customFormat="1" ht="18" customHeight="1" spans="2:28">
      <c r="B34" s="20" t="s">
        <v>1808</v>
      </c>
      <c r="C34" s="17">
        <v>845435666</v>
      </c>
      <c r="D34" s="17" t="s">
        <v>1809</v>
      </c>
      <c r="E34" s="17">
        <v>17179870504</v>
      </c>
      <c r="F34" s="17" t="s">
        <v>152</v>
      </c>
      <c r="G34" s="18">
        <v>1000</v>
      </c>
      <c r="H34" s="17" t="s">
        <v>1780</v>
      </c>
      <c r="I34" s="17" t="s">
        <v>1781</v>
      </c>
      <c r="J34" s="38" t="s">
        <v>103</v>
      </c>
      <c r="K34" s="17" t="s">
        <v>1803</v>
      </c>
      <c r="L34" s="20" t="s">
        <v>1808</v>
      </c>
      <c r="M34" s="40">
        <v>100.39</v>
      </c>
      <c r="N34" s="33">
        <v>0</v>
      </c>
      <c r="O34" s="34"/>
      <c r="P34" s="34"/>
      <c r="Q34" s="34"/>
      <c r="R34" s="63">
        <f t="shared" si="0"/>
        <v>100.39</v>
      </c>
      <c r="S34" s="64"/>
      <c r="T34" s="63"/>
      <c r="U34" s="63"/>
      <c r="V34" s="63">
        <f t="shared" si="1"/>
        <v>100.39</v>
      </c>
      <c r="W34" s="63">
        <f t="shared" si="2"/>
        <v>0</v>
      </c>
      <c r="X34" s="66">
        <v>100</v>
      </c>
      <c r="Y34" s="18">
        <f t="shared" si="3"/>
        <v>9000</v>
      </c>
      <c r="Z34" s="18" t="s">
        <v>31</v>
      </c>
      <c r="AA34" s="81">
        <v>43920</v>
      </c>
      <c r="AB34" s="82"/>
    </row>
    <row r="35" s="1" customFormat="1" ht="18" customHeight="1" spans="2:28">
      <c r="B35" s="16" t="s">
        <v>1852</v>
      </c>
      <c r="C35" s="17">
        <v>587652815</v>
      </c>
      <c r="D35" s="17" t="s">
        <v>1853</v>
      </c>
      <c r="E35" s="17">
        <v>17179870747</v>
      </c>
      <c r="F35" s="17" t="s">
        <v>152</v>
      </c>
      <c r="G35" s="17">
        <v>1000</v>
      </c>
      <c r="H35" s="17" t="s">
        <v>1849</v>
      </c>
      <c r="I35" s="17" t="s">
        <v>1850</v>
      </c>
      <c r="J35" s="42" t="s">
        <v>103</v>
      </c>
      <c r="K35" s="17" t="s">
        <v>1851</v>
      </c>
      <c r="L35" s="16" t="s">
        <v>1852</v>
      </c>
      <c r="M35" s="40">
        <v>100.88</v>
      </c>
      <c r="N35" s="33">
        <v>0</v>
      </c>
      <c r="O35" s="34"/>
      <c r="P35" s="34"/>
      <c r="Q35" s="34"/>
      <c r="R35" s="63">
        <f t="shared" ref="R35:R45" si="4">M35+Q35-P35</f>
        <v>100.88</v>
      </c>
      <c r="S35" s="64"/>
      <c r="T35" s="63"/>
      <c r="U35" s="63"/>
      <c r="V35" s="63">
        <f t="shared" ref="V35:V45" si="5">R35-S35</f>
        <v>100.88</v>
      </c>
      <c r="W35" s="63">
        <f t="shared" si="2"/>
        <v>0</v>
      </c>
      <c r="X35" s="68">
        <v>100</v>
      </c>
      <c r="Y35" s="18">
        <f t="shared" ref="Y35:Y45" si="6">IF(X35=0.5,IF(V35&lt;=1000,5000,IF(AND(V35&gt;1000,V35&lt;=2000),4000,IF(V35&gt;2000,""))),IF(X35=10,8000,IF(X35=100,9000)))</f>
        <v>9000</v>
      </c>
      <c r="Z35" s="18" t="s">
        <v>31</v>
      </c>
      <c r="AA35" s="83">
        <v>43920</v>
      </c>
      <c r="AB35" s="82"/>
    </row>
    <row r="36" s="1" customFormat="1" ht="18" customHeight="1" spans="2:28">
      <c r="B36" s="16" t="s">
        <v>1854</v>
      </c>
      <c r="C36" s="17">
        <v>750312474</v>
      </c>
      <c r="D36" s="17" t="s">
        <v>1855</v>
      </c>
      <c r="E36" s="17">
        <v>17179870749</v>
      </c>
      <c r="F36" s="17" t="s">
        <v>152</v>
      </c>
      <c r="G36" s="17">
        <v>1000</v>
      </c>
      <c r="H36" s="17" t="s">
        <v>1849</v>
      </c>
      <c r="I36" s="17" t="s">
        <v>1850</v>
      </c>
      <c r="J36" s="42" t="s">
        <v>103</v>
      </c>
      <c r="K36" s="17" t="s">
        <v>1851</v>
      </c>
      <c r="L36" s="16" t="s">
        <v>1854</v>
      </c>
      <c r="M36" s="40">
        <v>100.1</v>
      </c>
      <c r="N36" s="33">
        <v>0</v>
      </c>
      <c r="O36" s="34"/>
      <c r="P36" s="34"/>
      <c r="Q36" s="34"/>
      <c r="R36" s="63">
        <f t="shared" si="4"/>
        <v>100.1</v>
      </c>
      <c r="S36" s="64"/>
      <c r="T36" s="63"/>
      <c r="U36" s="63"/>
      <c r="V36" s="63">
        <f t="shared" si="5"/>
        <v>100.1</v>
      </c>
      <c r="W36" s="63">
        <f t="shared" si="2"/>
        <v>0</v>
      </c>
      <c r="X36" s="68">
        <v>100</v>
      </c>
      <c r="Y36" s="18">
        <f t="shared" si="6"/>
        <v>9000</v>
      </c>
      <c r="Z36" s="18" t="s">
        <v>31</v>
      </c>
      <c r="AA36" s="83">
        <v>43920</v>
      </c>
      <c r="AB36" s="82"/>
    </row>
    <row r="37" s="1" customFormat="1" ht="18" customHeight="1" spans="2:28">
      <c r="B37" s="16" t="s">
        <v>1856</v>
      </c>
      <c r="C37" s="17">
        <v>868778852</v>
      </c>
      <c r="D37" s="17" t="s">
        <v>1857</v>
      </c>
      <c r="E37" s="17">
        <v>17179870754</v>
      </c>
      <c r="F37" s="17" t="s">
        <v>152</v>
      </c>
      <c r="G37" s="17">
        <v>1000</v>
      </c>
      <c r="H37" s="17" t="s">
        <v>1849</v>
      </c>
      <c r="I37" s="17" t="s">
        <v>1850</v>
      </c>
      <c r="J37" s="42" t="s">
        <v>103</v>
      </c>
      <c r="K37" s="17" t="s">
        <v>1851</v>
      </c>
      <c r="L37" s="16" t="s">
        <v>1856</v>
      </c>
      <c r="M37" s="40">
        <v>100.85</v>
      </c>
      <c r="N37" s="33">
        <v>0</v>
      </c>
      <c r="O37" s="34"/>
      <c r="P37" s="34"/>
      <c r="Q37" s="34"/>
      <c r="R37" s="63">
        <f t="shared" si="4"/>
        <v>100.85</v>
      </c>
      <c r="S37" s="64"/>
      <c r="T37" s="63"/>
      <c r="U37" s="63"/>
      <c r="V37" s="63">
        <f t="shared" si="5"/>
        <v>100.85</v>
      </c>
      <c r="W37" s="63">
        <f t="shared" si="2"/>
        <v>0</v>
      </c>
      <c r="X37" s="68">
        <v>100</v>
      </c>
      <c r="Y37" s="18">
        <f t="shared" si="6"/>
        <v>9000</v>
      </c>
      <c r="Z37" s="18" t="s">
        <v>31</v>
      </c>
      <c r="AA37" s="83">
        <v>43920</v>
      </c>
      <c r="AB37" s="82"/>
    </row>
    <row r="38" s="1" customFormat="1" ht="18" customHeight="1" spans="2:28">
      <c r="B38" s="16" t="s">
        <v>1858</v>
      </c>
      <c r="C38" s="17">
        <v>401273946</v>
      </c>
      <c r="D38" s="17" t="s">
        <v>1859</v>
      </c>
      <c r="E38" s="17">
        <v>17179870764</v>
      </c>
      <c r="F38" s="17" t="s">
        <v>152</v>
      </c>
      <c r="G38" s="17">
        <v>1000</v>
      </c>
      <c r="H38" s="17" t="s">
        <v>1849</v>
      </c>
      <c r="I38" s="17" t="s">
        <v>1850</v>
      </c>
      <c r="J38" s="42" t="s">
        <v>103</v>
      </c>
      <c r="K38" s="17" t="s">
        <v>1851</v>
      </c>
      <c r="L38" s="16" t="s">
        <v>1858</v>
      </c>
      <c r="M38" s="40">
        <v>100.86</v>
      </c>
      <c r="N38" s="33">
        <v>0</v>
      </c>
      <c r="O38" s="34"/>
      <c r="P38" s="34"/>
      <c r="Q38" s="34"/>
      <c r="R38" s="63">
        <f t="shared" si="4"/>
        <v>100.86</v>
      </c>
      <c r="S38" s="64"/>
      <c r="T38" s="63"/>
      <c r="U38" s="63"/>
      <c r="V38" s="63">
        <f t="shared" si="5"/>
        <v>100.86</v>
      </c>
      <c r="W38" s="63">
        <f t="shared" si="2"/>
        <v>0</v>
      </c>
      <c r="X38" s="68">
        <v>100</v>
      </c>
      <c r="Y38" s="18">
        <f t="shared" si="6"/>
        <v>9000</v>
      </c>
      <c r="Z38" s="18" t="s">
        <v>31</v>
      </c>
      <c r="AA38" s="83">
        <v>43920</v>
      </c>
      <c r="AB38" s="82"/>
    </row>
    <row r="39" s="1" customFormat="1" ht="18" customHeight="1" spans="2:28">
      <c r="B39" s="16" t="s">
        <v>1860</v>
      </c>
      <c r="C39" s="17">
        <v>915700925</v>
      </c>
      <c r="D39" s="17" t="s">
        <v>1861</v>
      </c>
      <c r="E39" s="17">
        <v>17179870643</v>
      </c>
      <c r="F39" s="17" t="s">
        <v>152</v>
      </c>
      <c r="G39" s="17">
        <v>1000</v>
      </c>
      <c r="H39" s="17" t="s">
        <v>1849</v>
      </c>
      <c r="I39" s="17" t="s">
        <v>1850</v>
      </c>
      <c r="J39" s="42" t="s">
        <v>103</v>
      </c>
      <c r="K39" s="17" t="s">
        <v>1851</v>
      </c>
      <c r="L39" s="16" t="s">
        <v>1860</v>
      </c>
      <c r="M39" s="40">
        <v>100.27</v>
      </c>
      <c r="N39" s="33">
        <v>0</v>
      </c>
      <c r="O39" s="34"/>
      <c r="P39" s="34"/>
      <c r="Q39" s="34"/>
      <c r="R39" s="63">
        <f t="shared" si="4"/>
        <v>100.27</v>
      </c>
      <c r="S39" s="64"/>
      <c r="T39" s="63"/>
      <c r="U39" s="63"/>
      <c r="V39" s="63">
        <f t="shared" si="5"/>
        <v>100.27</v>
      </c>
      <c r="W39" s="63">
        <f t="shared" si="2"/>
        <v>0</v>
      </c>
      <c r="X39" s="68">
        <v>100</v>
      </c>
      <c r="Y39" s="18">
        <f t="shared" si="6"/>
        <v>9000</v>
      </c>
      <c r="Z39" s="18" t="s">
        <v>31</v>
      </c>
      <c r="AA39" s="83">
        <v>43920</v>
      </c>
      <c r="AB39" s="82"/>
    </row>
    <row r="40" s="1" customFormat="1" ht="18" customHeight="1" spans="2:28">
      <c r="B40" s="16" t="s">
        <v>1862</v>
      </c>
      <c r="C40" s="17">
        <v>515775513</v>
      </c>
      <c r="D40" s="17" t="s">
        <v>1863</v>
      </c>
      <c r="E40" s="17">
        <v>17179870564</v>
      </c>
      <c r="F40" s="17" t="s">
        <v>152</v>
      </c>
      <c r="G40" s="17">
        <v>1000</v>
      </c>
      <c r="H40" s="17" t="s">
        <v>1849</v>
      </c>
      <c r="I40" s="17" t="s">
        <v>1850</v>
      </c>
      <c r="J40" s="42" t="s">
        <v>103</v>
      </c>
      <c r="K40" s="17" t="s">
        <v>1851</v>
      </c>
      <c r="L40" s="16" t="s">
        <v>1862</v>
      </c>
      <c r="M40" s="40">
        <v>100.91</v>
      </c>
      <c r="N40" s="33">
        <v>0</v>
      </c>
      <c r="O40" s="34"/>
      <c r="P40" s="34"/>
      <c r="Q40" s="34"/>
      <c r="R40" s="63">
        <f t="shared" si="4"/>
        <v>100.91</v>
      </c>
      <c r="S40" s="64"/>
      <c r="T40" s="63"/>
      <c r="U40" s="63"/>
      <c r="V40" s="63">
        <f t="shared" si="5"/>
        <v>100.91</v>
      </c>
      <c r="W40" s="63">
        <f t="shared" si="2"/>
        <v>0</v>
      </c>
      <c r="X40" s="68">
        <v>100</v>
      </c>
      <c r="Y40" s="18">
        <f t="shared" si="6"/>
        <v>9000</v>
      </c>
      <c r="Z40" s="18" t="s">
        <v>31</v>
      </c>
      <c r="AA40" s="83">
        <v>43920</v>
      </c>
      <c r="AB40" s="82"/>
    </row>
    <row r="41" s="1" customFormat="1" ht="18" customHeight="1" spans="2:28">
      <c r="B41" s="16" t="s">
        <v>1868</v>
      </c>
      <c r="C41" s="17">
        <v>193434275</v>
      </c>
      <c r="D41" s="17" t="s">
        <v>1869</v>
      </c>
      <c r="E41" s="17">
        <v>17179870483</v>
      </c>
      <c r="F41" s="17" t="s">
        <v>152</v>
      </c>
      <c r="G41" s="17">
        <v>1000</v>
      </c>
      <c r="H41" s="17" t="s">
        <v>1849</v>
      </c>
      <c r="I41" s="17" t="s">
        <v>1850</v>
      </c>
      <c r="J41" s="42" t="s">
        <v>103</v>
      </c>
      <c r="K41" s="17" t="s">
        <v>1851</v>
      </c>
      <c r="L41" s="16" t="s">
        <v>1868</v>
      </c>
      <c r="M41" s="40">
        <v>100.86</v>
      </c>
      <c r="N41" s="33">
        <v>0</v>
      </c>
      <c r="O41" s="34"/>
      <c r="P41" s="34"/>
      <c r="Q41" s="34"/>
      <c r="R41" s="63">
        <f t="shared" si="4"/>
        <v>100.86</v>
      </c>
      <c r="S41" s="64"/>
      <c r="T41" s="63"/>
      <c r="U41" s="63"/>
      <c r="V41" s="63">
        <f t="shared" si="5"/>
        <v>100.86</v>
      </c>
      <c r="W41" s="63">
        <f t="shared" si="2"/>
        <v>0</v>
      </c>
      <c r="X41" s="68">
        <v>100</v>
      </c>
      <c r="Y41" s="18">
        <f t="shared" si="6"/>
        <v>9000</v>
      </c>
      <c r="Z41" s="18" t="s">
        <v>31</v>
      </c>
      <c r="AA41" s="83">
        <v>43920</v>
      </c>
      <c r="AB41" s="82"/>
    </row>
    <row r="42" s="1" customFormat="1" ht="18" customHeight="1" spans="2:28">
      <c r="B42" s="16" t="s">
        <v>1875</v>
      </c>
      <c r="C42" s="17">
        <v>550567046</v>
      </c>
      <c r="D42" s="17" t="s">
        <v>1876</v>
      </c>
      <c r="E42" s="17">
        <v>17179870542</v>
      </c>
      <c r="F42" s="17" t="s">
        <v>152</v>
      </c>
      <c r="G42" s="17">
        <v>1000</v>
      </c>
      <c r="H42" s="17" t="s">
        <v>1849</v>
      </c>
      <c r="I42" s="17" t="s">
        <v>1850</v>
      </c>
      <c r="J42" s="42" t="s">
        <v>103</v>
      </c>
      <c r="K42" s="17" t="s">
        <v>1872</v>
      </c>
      <c r="L42" s="16" t="s">
        <v>1875</v>
      </c>
      <c r="M42" s="40">
        <v>100.51</v>
      </c>
      <c r="N42" s="33">
        <v>0</v>
      </c>
      <c r="O42" s="34"/>
      <c r="P42" s="34"/>
      <c r="Q42" s="34"/>
      <c r="R42" s="63">
        <f t="shared" si="4"/>
        <v>100.51</v>
      </c>
      <c r="S42" s="64"/>
      <c r="T42" s="63"/>
      <c r="U42" s="63"/>
      <c r="V42" s="63">
        <f t="shared" si="5"/>
        <v>100.51</v>
      </c>
      <c r="W42" s="63">
        <f t="shared" si="2"/>
        <v>0</v>
      </c>
      <c r="X42" s="68">
        <v>100</v>
      </c>
      <c r="Y42" s="18">
        <f t="shared" si="6"/>
        <v>9000</v>
      </c>
      <c r="Z42" s="18" t="s">
        <v>31</v>
      </c>
      <c r="AA42" s="83">
        <v>43920</v>
      </c>
      <c r="AB42" s="82"/>
    </row>
    <row r="43" s="1" customFormat="1" ht="18" customHeight="1" spans="2:28">
      <c r="B43" s="16" t="s">
        <v>1883</v>
      </c>
      <c r="C43" s="17">
        <v>912970650</v>
      </c>
      <c r="D43" s="17" t="s">
        <v>1884</v>
      </c>
      <c r="E43" s="17">
        <v>17179870462</v>
      </c>
      <c r="F43" s="17" t="s">
        <v>152</v>
      </c>
      <c r="G43" s="17">
        <v>1000</v>
      </c>
      <c r="H43" s="17" t="s">
        <v>1849</v>
      </c>
      <c r="I43" s="17" t="s">
        <v>1850</v>
      </c>
      <c r="J43" s="42" t="s">
        <v>103</v>
      </c>
      <c r="K43" s="17" t="s">
        <v>1872</v>
      </c>
      <c r="L43" s="16" t="s">
        <v>1883</v>
      </c>
      <c r="M43" s="40">
        <v>100.05</v>
      </c>
      <c r="N43" s="33">
        <v>0</v>
      </c>
      <c r="O43" s="34"/>
      <c r="P43" s="34"/>
      <c r="Q43" s="34"/>
      <c r="R43" s="63">
        <f t="shared" si="4"/>
        <v>100.05</v>
      </c>
      <c r="S43" s="64"/>
      <c r="T43" s="63"/>
      <c r="U43" s="63"/>
      <c r="V43" s="63">
        <f t="shared" si="5"/>
        <v>100.05</v>
      </c>
      <c r="W43" s="63">
        <f t="shared" si="2"/>
        <v>0</v>
      </c>
      <c r="X43" s="68">
        <v>100</v>
      </c>
      <c r="Y43" s="18">
        <f t="shared" si="6"/>
        <v>9000</v>
      </c>
      <c r="Z43" s="18" t="s">
        <v>31</v>
      </c>
      <c r="AA43" s="83">
        <v>43920</v>
      </c>
      <c r="AB43" s="82"/>
    </row>
    <row r="44" s="1" customFormat="1" ht="18" customHeight="1" spans="2:28">
      <c r="B44" s="16" t="s">
        <v>1885</v>
      </c>
      <c r="C44" s="17">
        <v>867995175</v>
      </c>
      <c r="D44" s="17" t="s">
        <v>1886</v>
      </c>
      <c r="E44" s="17">
        <v>17179870584</v>
      </c>
      <c r="F44" s="17" t="s">
        <v>152</v>
      </c>
      <c r="G44" s="17">
        <v>1000</v>
      </c>
      <c r="H44" s="17" t="s">
        <v>1849</v>
      </c>
      <c r="I44" s="17" t="s">
        <v>1850</v>
      </c>
      <c r="J44" s="42" t="s">
        <v>103</v>
      </c>
      <c r="K44" s="17" t="s">
        <v>1872</v>
      </c>
      <c r="L44" s="16" t="s">
        <v>1885</v>
      </c>
      <c r="M44" s="40">
        <v>100.87</v>
      </c>
      <c r="N44" s="33">
        <v>0</v>
      </c>
      <c r="O44" s="34"/>
      <c r="P44" s="34"/>
      <c r="Q44" s="34"/>
      <c r="R44" s="63">
        <f t="shared" si="4"/>
        <v>100.87</v>
      </c>
      <c r="S44" s="64"/>
      <c r="T44" s="63"/>
      <c r="U44" s="63"/>
      <c r="V44" s="63">
        <f t="shared" si="5"/>
        <v>100.87</v>
      </c>
      <c r="W44" s="63">
        <f t="shared" si="2"/>
        <v>0</v>
      </c>
      <c r="X44" s="68">
        <v>100</v>
      </c>
      <c r="Y44" s="18">
        <f t="shared" si="6"/>
        <v>9000</v>
      </c>
      <c r="Z44" s="18" t="s">
        <v>31</v>
      </c>
      <c r="AA44" s="83">
        <v>43920</v>
      </c>
      <c r="AB44" s="82"/>
    </row>
    <row r="45" s="1" customFormat="1" ht="18" customHeight="1" spans="2:28">
      <c r="B45" s="16" t="s">
        <v>1887</v>
      </c>
      <c r="C45" s="17">
        <v>215410193</v>
      </c>
      <c r="D45" s="17" t="s">
        <v>1888</v>
      </c>
      <c r="E45" s="17">
        <v>17179870482</v>
      </c>
      <c r="F45" s="17" t="s">
        <v>152</v>
      </c>
      <c r="G45" s="17">
        <v>1000</v>
      </c>
      <c r="H45" s="17" t="s">
        <v>1849</v>
      </c>
      <c r="I45" s="17" t="s">
        <v>1850</v>
      </c>
      <c r="J45" s="42" t="s">
        <v>103</v>
      </c>
      <c r="K45" s="17" t="s">
        <v>1872</v>
      </c>
      <c r="L45" s="16" t="s">
        <v>1887</v>
      </c>
      <c r="M45" s="40">
        <v>100.51</v>
      </c>
      <c r="N45" s="33">
        <v>0</v>
      </c>
      <c r="O45" s="34"/>
      <c r="P45" s="34"/>
      <c r="Q45" s="34"/>
      <c r="R45" s="63">
        <f t="shared" si="4"/>
        <v>100.51</v>
      </c>
      <c r="S45" s="64"/>
      <c r="T45" s="63"/>
      <c r="U45" s="63"/>
      <c r="V45" s="63">
        <f t="shared" si="5"/>
        <v>100.51</v>
      </c>
      <c r="W45" s="63">
        <f t="shared" si="2"/>
        <v>0</v>
      </c>
      <c r="X45" s="68">
        <v>100</v>
      </c>
      <c r="Y45" s="18">
        <f t="shared" si="6"/>
        <v>9000</v>
      </c>
      <c r="Z45" s="18" t="s">
        <v>31</v>
      </c>
      <c r="AA45" s="83">
        <v>43920</v>
      </c>
      <c r="AB45" s="82"/>
    </row>
    <row r="46" s="1" customFormat="1" ht="18" customHeight="1" spans="2:28">
      <c r="B46" s="21"/>
      <c r="C46" s="2"/>
      <c r="D46" s="2"/>
      <c r="E46" s="2"/>
      <c r="F46" s="2"/>
      <c r="G46" s="22"/>
      <c r="H46" s="2"/>
      <c r="I46" s="2"/>
      <c r="J46" s="43"/>
      <c r="K46" s="2"/>
      <c r="L46" s="21"/>
      <c r="M46" s="44"/>
      <c r="N46" s="44"/>
      <c r="O46" s="45"/>
      <c r="P46" s="45"/>
      <c r="Q46" s="45"/>
      <c r="R46" s="44"/>
      <c r="S46" s="45"/>
      <c r="T46" s="44"/>
      <c r="U46" s="44"/>
      <c r="V46" s="44"/>
      <c r="W46" s="44"/>
      <c r="X46" s="69"/>
      <c r="Y46" s="22"/>
      <c r="Z46" s="22"/>
      <c r="AA46" s="84"/>
      <c r="AB46" s="82"/>
    </row>
    <row r="47" ht="18" customHeight="1" spans="7:28">
      <c r="G47" s="23">
        <f>SUM(G3:G45)</f>
        <v>43000</v>
      </c>
      <c r="H47" s="23"/>
      <c r="I47" s="23"/>
      <c r="J47" s="23"/>
      <c r="K47" s="23"/>
      <c r="L47" s="23"/>
      <c r="M47" s="46">
        <f t="shared" ref="M47:S47" si="7">SUM(M3:M45)</f>
        <v>4323.24</v>
      </c>
      <c r="N47" s="46">
        <f t="shared" si="7"/>
        <v>0</v>
      </c>
      <c r="O47" s="46">
        <f t="shared" si="7"/>
        <v>0</v>
      </c>
      <c r="P47" s="46">
        <f t="shared" si="7"/>
        <v>0</v>
      </c>
      <c r="Q47" s="46">
        <f t="shared" si="7"/>
        <v>0</v>
      </c>
      <c r="R47" s="46">
        <f t="shared" si="7"/>
        <v>4323.24</v>
      </c>
      <c r="S47" s="46">
        <f t="shared" si="7"/>
        <v>0</v>
      </c>
      <c r="T47" s="70"/>
      <c r="U47" s="71"/>
      <c r="V47" s="71">
        <f>SUM(V24:V45)</f>
        <v>2213.4</v>
      </c>
      <c r="W47" s="71">
        <f>SUM(W24:W45)</f>
        <v>0</v>
      </c>
      <c r="X47" s="71"/>
      <c r="Y47" s="71">
        <f>SUM(Y24:Y45)</f>
        <v>194000</v>
      </c>
      <c r="Z47" s="85"/>
      <c r="AA47" s="86"/>
      <c r="AB47" s="87"/>
    </row>
    <row r="48" ht="18" customHeight="1" spans="13:28">
      <c r="M48" s="47"/>
      <c r="N48" s="47"/>
      <c r="O48" s="47"/>
      <c r="P48" s="47"/>
      <c r="Q48" s="47"/>
      <c r="R48" s="47"/>
      <c r="S48" s="71"/>
      <c r="T48" s="70"/>
      <c r="U48" s="71"/>
      <c r="V48" s="71">
        <f>V47+W47</f>
        <v>2213.4</v>
      </c>
      <c r="X48" s="72"/>
      <c r="Y48" s="85"/>
      <c r="Z48" s="85"/>
      <c r="AA48" s="86"/>
      <c r="AB48" s="87"/>
    </row>
    <row r="49" ht="18" customHeight="1" spans="13:28">
      <c r="M49" s="47"/>
      <c r="N49" s="47"/>
      <c r="O49" s="47"/>
      <c r="P49" s="47"/>
      <c r="Q49" s="47"/>
      <c r="R49" s="47"/>
      <c r="S49" s="71"/>
      <c r="T49" s="70"/>
      <c r="U49" s="71"/>
      <c r="V49" s="71"/>
      <c r="X49" s="72"/>
      <c r="Y49" s="85"/>
      <c r="Z49" s="85"/>
      <c r="AA49" s="86"/>
      <c r="AB49" s="87"/>
    </row>
    <row r="50" ht="18" customHeight="1" spans="13:28">
      <c r="M50" s="47"/>
      <c r="N50" s="47"/>
      <c r="O50" s="47"/>
      <c r="P50" s="47"/>
      <c r="Q50" s="47"/>
      <c r="R50" s="47"/>
      <c r="S50" s="71"/>
      <c r="T50" s="70"/>
      <c r="U50" s="71"/>
      <c r="V50" s="71"/>
      <c r="X50" s="72"/>
      <c r="Y50" s="85"/>
      <c r="Z50" s="85"/>
      <c r="AA50" s="86"/>
      <c r="AB50" s="87"/>
    </row>
    <row r="51" ht="18" customHeight="1" spans="12:28">
      <c r="L51" s="48"/>
      <c r="S51" s="70"/>
      <c r="T51" s="70"/>
      <c r="U51" s="70" t="s">
        <v>1822</v>
      </c>
      <c r="V51" s="73">
        <v>43928</v>
      </c>
      <c r="W51" s="70"/>
      <c r="X51" s="74"/>
      <c r="Y51" s="70"/>
      <c r="Z51" s="70"/>
      <c r="AA51" s="88"/>
      <c r="AB51" s="87"/>
    </row>
    <row r="52" ht="18" customHeight="1" spans="8:26">
      <c r="H52" s="24"/>
      <c r="J52" s="49"/>
      <c r="L52" s="50"/>
      <c r="M52" s="51"/>
      <c r="N52" s="52" t="s">
        <v>209</v>
      </c>
      <c r="O52" s="53">
        <f>O47</f>
        <v>0</v>
      </c>
      <c r="Q52" s="58"/>
      <c r="R52" s="54" t="s">
        <v>210</v>
      </c>
      <c r="S52" s="53">
        <v>0</v>
      </c>
      <c r="U52" s="75" t="s">
        <v>1906</v>
      </c>
      <c r="V52" s="76">
        <f>COUNTIFS(I3:I34,"李德忠",J3:J34,"农业银行",S3:S34,"&gt;0")</f>
        <v>0</v>
      </c>
      <c r="W52" s="77">
        <f>SUMPRODUCT(((I3:I34="李德忠")*(J3:J34="农业银行")),S3:S34)</f>
        <v>0</v>
      </c>
      <c r="Y52" s="89"/>
      <c r="Z52" s="5" t="s">
        <v>1823</v>
      </c>
    </row>
    <row r="53" ht="18" customHeight="1" spans="8:26">
      <c r="H53" s="24"/>
      <c r="J53" s="49"/>
      <c r="L53" s="50"/>
      <c r="M53" s="54"/>
      <c r="N53" s="55" t="s">
        <v>212</v>
      </c>
      <c r="O53" s="56">
        <f>O52*2.9%</f>
        <v>0</v>
      </c>
      <c r="Q53" s="58"/>
      <c r="R53" s="55" t="s">
        <v>213</v>
      </c>
      <c r="S53" s="56">
        <f>S52*2.9%</f>
        <v>0</v>
      </c>
      <c r="U53" s="75" t="s">
        <v>1907</v>
      </c>
      <c r="V53" s="76">
        <f>COUNTIFS(I3:I34,"余刚",J3:J34,"工商银行",S3:S34,"&gt;0")</f>
        <v>0</v>
      </c>
      <c r="W53" s="77">
        <f>SUMPRODUCT(((I3:I34="余刚")*(J3:J34="工商银行")),S3:S34)</f>
        <v>0</v>
      </c>
      <c r="Y53" s="90"/>
      <c r="Z53" s="5" t="s">
        <v>1824</v>
      </c>
    </row>
    <row r="54" ht="18" customHeight="1" spans="8:26">
      <c r="H54" s="24"/>
      <c r="J54" s="49"/>
      <c r="L54" s="50"/>
      <c r="M54" s="55"/>
      <c r="N54" s="55" t="s">
        <v>215</v>
      </c>
      <c r="O54" s="57"/>
      <c r="Q54" s="58"/>
      <c r="R54" s="55" t="s">
        <v>216</v>
      </c>
      <c r="S54" s="57">
        <v>0</v>
      </c>
      <c r="U54" s="75" t="s">
        <v>1908</v>
      </c>
      <c r="V54" s="76">
        <f>COUNTIFS(I3:I34,"曾黎",J3:J34,"建设银行",S3:S34,"&gt;0")</f>
        <v>0</v>
      </c>
      <c r="W54" s="77">
        <f>SUMPRODUCT(((I3:I34="曾黎")*(J3:J34="建设银行")),S3:S34)</f>
        <v>0</v>
      </c>
      <c r="Y54" s="91"/>
      <c r="Z54" s="5" t="s">
        <v>1825</v>
      </c>
    </row>
    <row r="55" ht="18" customHeight="1" spans="8:26">
      <c r="H55" s="24"/>
      <c r="J55" s="49"/>
      <c r="L55" s="50"/>
      <c r="M55" s="55"/>
      <c r="N55" s="55" t="s">
        <v>218</v>
      </c>
      <c r="O55" s="56">
        <v>0</v>
      </c>
      <c r="Q55" s="58"/>
      <c r="R55" s="55" t="s">
        <v>219</v>
      </c>
      <c r="S55" s="56">
        <v>0</v>
      </c>
      <c r="U55" s="75" t="s">
        <v>1909</v>
      </c>
      <c r="V55" s="76">
        <f>COUNTIFS(I3:I34,"刘佩",J3:J34,"农业银行",S3:S34,"&gt;0")</f>
        <v>0</v>
      </c>
      <c r="W55" s="77">
        <f>SUMPRODUCT(((I3:I34="刘佩")*(J3:J34="农业银行")),S3:S34)</f>
        <v>0</v>
      </c>
      <c r="Y55" s="92"/>
      <c r="Z55" s="5" t="s">
        <v>1826</v>
      </c>
    </row>
    <row r="56" ht="18" customHeight="1" spans="12:26">
      <c r="L56" s="7"/>
      <c r="M56" s="55"/>
      <c r="N56" s="55" t="s">
        <v>221</v>
      </c>
      <c r="O56" s="56">
        <v>0</v>
      </c>
      <c r="Q56" s="58"/>
      <c r="R56" s="55" t="s">
        <v>221</v>
      </c>
      <c r="S56" s="56">
        <v>0</v>
      </c>
      <c r="U56" s="75" t="s">
        <v>1910</v>
      </c>
      <c r="V56" s="76">
        <f>COUNTIFS(I3:I34,"罗剑光",J3:J34,"交通银行",S3:S34,"&gt;0")</f>
        <v>0</v>
      </c>
      <c r="W56" s="77">
        <f>SUMPRODUCT(((I3:I34="罗剑光")*(J3:J34="交通银行")),S3:S34)</f>
        <v>0</v>
      </c>
      <c r="Y56" s="93"/>
      <c r="Z56" s="5" t="s">
        <v>1827</v>
      </c>
    </row>
    <row r="57" ht="18" customHeight="1" spans="12:26">
      <c r="L57" s="7"/>
      <c r="M57" s="58"/>
      <c r="N57" s="54" t="s">
        <v>223</v>
      </c>
      <c r="O57" s="53">
        <f>O52-O53-O54-O55+O56</f>
        <v>0</v>
      </c>
      <c r="P57" s="48"/>
      <c r="Q57" s="58"/>
      <c r="R57" s="54" t="s">
        <v>223</v>
      </c>
      <c r="S57" s="53">
        <f>S52-S53-S55-S54+S56</f>
        <v>0</v>
      </c>
      <c r="U57" s="75" t="s">
        <v>1911</v>
      </c>
      <c r="V57" s="78">
        <f>COUNTIFS(I3:I34,"刘飞",J3:J34,"工商银行",S3:S34,"&gt;0")</f>
        <v>0</v>
      </c>
      <c r="W57" s="79">
        <f>SUMPRODUCT(((I3:I34="刘飞")*(J3:J34="工商银行")),S3:S34)</f>
        <v>0</v>
      </c>
      <c r="Y57" s="94"/>
      <c r="Z57" s="5" t="s">
        <v>1829</v>
      </c>
    </row>
    <row r="58" ht="18" customHeight="1" spans="8:26">
      <c r="H58" s="25"/>
      <c r="L58" s="59"/>
      <c r="O58" s="60"/>
      <c r="P58" s="48"/>
      <c r="Q58" s="8"/>
      <c r="R58" s="8"/>
      <c r="U58" s="75" t="s">
        <v>1912</v>
      </c>
      <c r="V58" s="78">
        <f>COUNTIFS(I3:I34,"陈发英",J3:J34,"建设银行",S3:S34,"&gt;0")</f>
        <v>0</v>
      </c>
      <c r="W58" s="79">
        <f>SUMPRODUCT(((I3:I34="陈发英")*(J3:J34="建设银行")),S3:S34)</f>
        <v>0</v>
      </c>
      <c r="Y58" s="95"/>
      <c r="Z58" s="5" t="s">
        <v>1831</v>
      </c>
    </row>
    <row r="59" ht="18" customHeight="1" spans="8:23">
      <c r="H59" s="25"/>
      <c r="L59" s="61"/>
      <c r="M59" s="58"/>
      <c r="N59" s="54" t="s">
        <v>224</v>
      </c>
      <c r="O59" s="53">
        <f>O47</f>
        <v>0</v>
      </c>
      <c r="Q59" s="58"/>
      <c r="R59" s="54" t="s">
        <v>225</v>
      </c>
      <c r="S59" s="53">
        <v>0</v>
      </c>
      <c r="U59" s="75" t="s">
        <v>1913</v>
      </c>
      <c r="V59" s="78">
        <f>COUNTIFS(I3:I34,"刘冬枝",J3:J34,"工商银行",S3:S34,"&gt;0")</f>
        <v>0</v>
      </c>
      <c r="W59" s="79">
        <f>SUMPRODUCT(((I3:I34="刘冬枝")*(J3:J34="工商银行")),S3:S34)</f>
        <v>0</v>
      </c>
    </row>
    <row r="60" ht="18" customHeight="1" spans="8:23">
      <c r="H60" s="25"/>
      <c r="L60" s="61"/>
      <c r="M60" s="54"/>
      <c r="N60" s="55" t="s">
        <v>227</v>
      </c>
      <c r="O60" s="56">
        <f>O59*2.9%</f>
        <v>0</v>
      </c>
      <c r="Q60" s="58"/>
      <c r="R60" s="55" t="s">
        <v>228</v>
      </c>
      <c r="S60" s="56">
        <f>S59*2.9%</f>
        <v>0</v>
      </c>
      <c r="U60" s="15" t="s">
        <v>1914</v>
      </c>
      <c r="V60" s="78">
        <f>COUNTIFS(I3:I45,"金娟",J3:J45,"工商银行",S3:S45,"&gt;0")</f>
        <v>0</v>
      </c>
      <c r="W60" s="79">
        <f>SUMPRODUCT(((I3:I45="金娟")*(J3:J45="工商银行")),S3:S45)</f>
        <v>0</v>
      </c>
    </row>
    <row r="61" ht="18" customHeight="1" spans="8:23">
      <c r="H61" s="25"/>
      <c r="L61" s="61"/>
      <c r="M61" s="54"/>
      <c r="N61" s="55" t="s">
        <v>229</v>
      </c>
      <c r="O61" s="56">
        <f>O59*2.3%</f>
        <v>0</v>
      </c>
      <c r="P61" s="48"/>
      <c r="Q61" s="58"/>
      <c r="R61" s="55" t="s">
        <v>230</v>
      </c>
      <c r="S61" s="57">
        <v>0</v>
      </c>
      <c r="U61" s="15"/>
      <c r="V61" s="15"/>
      <c r="W61" s="15"/>
    </row>
    <row r="62" ht="18" customHeight="1" spans="13:23">
      <c r="M62" s="55"/>
      <c r="N62" s="55" t="s">
        <v>231</v>
      </c>
      <c r="O62" s="57">
        <f>O54-O76</f>
        <v>0</v>
      </c>
      <c r="P62" s="48"/>
      <c r="Q62" s="58"/>
      <c r="R62" s="55" t="s">
        <v>232</v>
      </c>
      <c r="S62" s="56">
        <v>0</v>
      </c>
      <c r="U62" s="15"/>
      <c r="V62" s="15"/>
      <c r="W62" s="15"/>
    </row>
    <row r="63" ht="18" customHeight="1" spans="13:23">
      <c r="M63" s="55"/>
      <c r="N63" s="55" t="s">
        <v>233</v>
      </c>
      <c r="O63" s="56">
        <v>0</v>
      </c>
      <c r="Q63" s="58"/>
      <c r="R63" s="55" t="s">
        <v>221</v>
      </c>
      <c r="S63" s="56">
        <v>0</v>
      </c>
      <c r="U63" s="15"/>
      <c r="V63" s="15"/>
      <c r="W63" s="15"/>
    </row>
    <row r="64" ht="18" customHeight="1" spans="13:23">
      <c r="M64" s="55"/>
      <c r="N64" s="55" t="s">
        <v>234</v>
      </c>
      <c r="O64" s="56">
        <v>0</v>
      </c>
      <c r="Q64" s="58"/>
      <c r="R64" s="54" t="s">
        <v>223</v>
      </c>
      <c r="S64" s="53">
        <f>S59-S60-S62-S61+S63</f>
        <v>0</v>
      </c>
      <c r="U64" s="15"/>
      <c r="V64" s="15"/>
      <c r="W64" s="15"/>
    </row>
    <row r="65" ht="18" customHeight="1" spans="13:23">
      <c r="M65" s="58"/>
      <c r="N65" s="54" t="s">
        <v>223</v>
      </c>
      <c r="O65" s="53">
        <f>O59-O60-O63-O62+O64</f>
        <v>0</v>
      </c>
      <c r="P65" s="48"/>
      <c r="Q65" s="8"/>
      <c r="R65" s="8"/>
      <c r="U65" s="15"/>
      <c r="V65" s="15"/>
      <c r="W65" s="15"/>
    </row>
    <row r="66" ht="18" customHeight="1" spans="15:23">
      <c r="O66" s="60"/>
      <c r="Q66" s="58"/>
      <c r="R66" s="54" t="s">
        <v>235</v>
      </c>
      <c r="S66" s="53">
        <v>0</v>
      </c>
      <c r="U66" s="15"/>
      <c r="V66" s="15"/>
      <c r="W66" s="15"/>
    </row>
    <row r="67" ht="18" customHeight="1" spans="13:23">
      <c r="M67" s="58"/>
      <c r="N67" s="54" t="s">
        <v>236</v>
      </c>
      <c r="O67" s="53">
        <v>0</v>
      </c>
      <c r="Q67" s="58"/>
      <c r="R67" s="55" t="s">
        <v>228</v>
      </c>
      <c r="S67" s="56">
        <f>S66*2.9%</f>
        <v>0</v>
      </c>
      <c r="U67" s="15"/>
      <c r="V67" s="78"/>
      <c r="W67" s="79"/>
    </row>
    <row r="68" ht="18" customHeight="1" spans="13:23">
      <c r="M68" s="58"/>
      <c r="N68" s="55" t="s">
        <v>237</v>
      </c>
      <c r="O68" s="56">
        <f>O67*2.9%</f>
        <v>0</v>
      </c>
      <c r="Q68" s="58"/>
      <c r="R68" s="55" t="s">
        <v>230</v>
      </c>
      <c r="S68" s="57">
        <v>0</v>
      </c>
      <c r="U68" s="15"/>
      <c r="V68" s="78"/>
      <c r="W68" s="79"/>
    </row>
    <row r="69" ht="18" customHeight="1" spans="13:28">
      <c r="M69" s="58"/>
      <c r="N69" s="55" t="s">
        <v>238</v>
      </c>
      <c r="O69" s="57">
        <v>0</v>
      </c>
      <c r="Q69" s="58"/>
      <c r="R69" s="55" t="s">
        <v>232</v>
      </c>
      <c r="S69" s="56">
        <v>0</v>
      </c>
      <c r="U69" s="15"/>
      <c r="V69" s="78"/>
      <c r="W69" s="79"/>
      <c r="X69" s="4"/>
      <c r="Y69" s="11"/>
      <c r="Z69" s="11"/>
      <c r="AA69" s="123"/>
      <c r="AB69" s="6"/>
    </row>
    <row r="70" ht="18" customHeight="1" spans="13:28">
      <c r="M70" s="58"/>
      <c r="N70" s="55" t="s">
        <v>239</v>
      </c>
      <c r="O70" s="56">
        <v>0</v>
      </c>
      <c r="P70" s="48"/>
      <c r="Q70" s="58"/>
      <c r="R70" s="55" t="s">
        <v>221</v>
      </c>
      <c r="S70" s="56">
        <v>0</v>
      </c>
      <c r="U70" s="15"/>
      <c r="V70" s="78"/>
      <c r="W70" s="79"/>
      <c r="X70" s="4"/>
      <c r="Y70" s="11"/>
      <c r="Z70" s="11"/>
      <c r="AA70" s="123"/>
      <c r="AB70" s="6"/>
    </row>
    <row r="71" ht="18" customHeight="1" spans="13:23">
      <c r="M71" s="58"/>
      <c r="N71" s="55" t="s">
        <v>221</v>
      </c>
      <c r="O71" s="56">
        <v>0</v>
      </c>
      <c r="Q71" s="58"/>
      <c r="R71" s="54" t="s">
        <v>223</v>
      </c>
      <c r="S71" s="53">
        <f>S66-S67-S69-S68+S70</f>
        <v>0</v>
      </c>
      <c r="U71" s="15"/>
      <c r="V71" s="78"/>
      <c r="W71" s="79"/>
    </row>
    <row r="72" ht="18" customHeight="1" spans="13:23">
      <c r="M72" s="58"/>
      <c r="N72" s="54" t="s">
        <v>223</v>
      </c>
      <c r="O72" s="53">
        <f>O67-O68-O70-O69+O71</f>
        <v>0</v>
      </c>
      <c r="Q72" s="8"/>
      <c r="R72" s="8"/>
      <c r="U72" s="15"/>
      <c r="V72" s="78"/>
      <c r="W72" s="79"/>
    </row>
    <row r="73" ht="18" customHeight="1" spans="17:23">
      <c r="Q73" s="8"/>
      <c r="R73" s="61" t="s">
        <v>240</v>
      </c>
      <c r="S73" s="107">
        <f>O63+O70+O77+S55+S62+S69-O64-O71-O78-S56-S63-S70</f>
        <v>0</v>
      </c>
      <c r="U73" s="15"/>
      <c r="V73" s="78"/>
      <c r="W73" s="79"/>
    </row>
    <row r="74" ht="18" customHeight="1" spans="13:23">
      <c r="M74" s="58"/>
      <c r="N74" s="54" t="s">
        <v>241</v>
      </c>
      <c r="O74" s="53"/>
      <c r="U74" s="15"/>
      <c r="V74" s="78"/>
      <c r="W74" s="79"/>
    </row>
    <row r="75" ht="18" customHeight="1" spans="13:28">
      <c r="M75" s="58"/>
      <c r="N75" s="55" t="s">
        <v>242</v>
      </c>
      <c r="O75" s="56">
        <f>O74*2.9%</f>
        <v>0</v>
      </c>
      <c r="U75" s="15"/>
      <c r="V75" s="78"/>
      <c r="W75" s="79"/>
      <c r="X75" s="6"/>
      <c r="Y75" s="6"/>
      <c r="Z75" s="6"/>
      <c r="AA75" s="124"/>
      <c r="AB75" s="7"/>
    </row>
    <row r="76" ht="18" customHeight="1" spans="13:28">
      <c r="M76" s="58"/>
      <c r="N76" s="55" t="s">
        <v>243</v>
      </c>
      <c r="O76" s="57"/>
      <c r="U76" s="15"/>
      <c r="V76" s="78"/>
      <c r="W76" s="79"/>
      <c r="X76" s="6"/>
      <c r="Y76" s="6"/>
      <c r="Z76" s="6"/>
      <c r="AA76" s="124"/>
      <c r="AB76" s="7"/>
    </row>
    <row r="77" ht="18" customHeight="1" spans="13:28">
      <c r="M77" s="58"/>
      <c r="N77" s="55" t="s">
        <v>244</v>
      </c>
      <c r="O77" s="56">
        <v>0</v>
      </c>
      <c r="U77" s="108"/>
      <c r="V77" s="78"/>
      <c r="W77" s="79"/>
      <c r="X77" s="6"/>
      <c r="Y77" s="6"/>
      <c r="Z77" s="6"/>
      <c r="AA77" s="124"/>
      <c r="AB77" s="7"/>
    </row>
    <row r="78" ht="18" customHeight="1" spans="13:28">
      <c r="M78" s="58"/>
      <c r="N78" s="55" t="s">
        <v>221</v>
      </c>
      <c r="O78" s="56">
        <v>0</v>
      </c>
      <c r="U78" s="109"/>
      <c r="V78" s="78"/>
      <c r="W78" s="79"/>
      <c r="X78" s="6"/>
      <c r="Y78" s="6"/>
      <c r="Z78" s="6"/>
      <c r="AA78" s="124"/>
      <c r="AB78" s="7"/>
    </row>
    <row r="79" ht="18" customHeight="1" spans="13:28">
      <c r="M79" s="58"/>
      <c r="N79" s="54" t="s">
        <v>223</v>
      </c>
      <c r="O79" s="53">
        <f>O74-O75-O77-O76+O78</f>
        <v>0</v>
      </c>
      <c r="U79" s="108"/>
      <c r="V79" s="78"/>
      <c r="W79" s="79"/>
      <c r="X79" s="6"/>
      <c r="Y79" s="6"/>
      <c r="Z79" s="6"/>
      <c r="AA79" s="124"/>
      <c r="AB79" s="7"/>
    </row>
    <row r="80" ht="18" customHeight="1" spans="21:28">
      <c r="U80" s="108"/>
      <c r="V80" s="78"/>
      <c r="W80" s="79"/>
      <c r="X80" s="6"/>
      <c r="Y80" s="6"/>
      <c r="Z80" s="6"/>
      <c r="AA80" s="124"/>
      <c r="AB80" s="7"/>
    </row>
    <row r="81" ht="18" customHeight="1" spans="21:28">
      <c r="U81" s="109"/>
      <c r="V81" s="78"/>
      <c r="W81" s="79"/>
      <c r="X81" s="6"/>
      <c r="Y81" s="6"/>
      <c r="Z81" s="6"/>
      <c r="AA81" s="124"/>
      <c r="AB81" s="7"/>
    </row>
    <row r="82" ht="18" customHeight="1" spans="21:28">
      <c r="U82" s="9"/>
      <c r="X82" s="6"/>
      <c r="Y82" s="6"/>
      <c r="Z82" s="6"/>
      <c r="AA82" s="124"/>
      <c r="AB82" s="7"/>
    </row>
    <row r="83" ht="18" customHeight="1" spans="21:28">
      <c r="U83" s="9"/>
      <c r="V83" s="110">
        <f>SUM(V52:V80)</f>
        <v>0</v>
      </c>
      <c r="W83" s="111">
        <f>SUM(W52:W80)</f>
        <v>0</v>
      </c>
      <c r="X83" s="6"/>
      <c r="Y83" s="6"/>
      <c r="Z83" s="6"/>
      <c r="AA83" s="124"/>
      <c r="AB83" s="7"/>
    </row>
    <row r="84" ht="18" customHeight="1" spans="19:28">
      <c r="S84" s="9"/>
      <c r="T84" s="110"/>
      <c r="U84" s="111"/>
      <c r="V84" s="2"/>
      <c r="W84" s="6"/>
      <c r="X84" s="6"/>
      <c r="Y84" s="6"/>
      <c r="Z84" s="6"/>
      <c r="AA84" s="124"/>
      <c r="AB84" s="7"/>
    </row>
    <row r="85" ht="18" customHeight="1" spans="19:28">
      <c r="S85" s="9"/>
      <c r="T85" s="110"/>
      <c r="U85" s="111"/>
      <c r="V85" s="2"/>
      <c r="W85" s="6"/>
      <c r="X85" s="6"/>
      <c r="Y85" s="6"/>
      <c r="Z85" s="6"/>
      <c r="AA85" s="124"/>
      <c r="AB85" s="7"/>
    </row>
    <row r="86" ht="18" customHeight="1" spans="19:28">
      <c r="S86" s="9"/>
      <c r="T86" s="110"/>
      <c r="U86" s="111"/>
      <c r="V86" s="2"/>
      <c r="W86" s="6"/>
      <c r="X86" s="6"/>
      <c r="Y86" s="6"/>
      <c r="Z86" s="6"/>
      <c r="AA86" s="124"/>
      <c r="AB86" s="7"/>
    </row>
    <row r="87" ht="18" customHeight="1" spans="19:28">
      <c r="S87" s="9"/>
      <c r="T87" s="110"/>
      <c r="U87" s="111"/>
      <c r="V87" s="2"/>
      <c r="W87" s="6"/>
      <c r="X87" s="6"/>
      <c r="Y87" s="6"/>
      <c r="Z87" s="6"/>
      <c r="AA87" s="124"/>
      <c r="AB87" s="7"/>
    </row>
    <row r="88" ht="18" customHeight="1" spans="19:28">
      <c r="S88" s="9"/>
      <c r="T88" s="110"/>
      <c r="U88" s="111"/>
      <c r="V88" s="2"/>
      <c r="W88" s="6"/>
      <c r="X88" s="6"/>
      <c r="Y88" s="6"/>
      <c r="Z88" s="6"/>
      <c r="AA88" s="124"/>
      <c r="AB88" s="7"/>
    </row>
    <row r="89" ht="18" customHeight="1" spans="19:28">
      <c r="S89" s="9"/>
      <c r="T89" s="110"/>
      <c r="U89" s="111"/>
      <c r="V89" s="2"/>
      <c r="W89" s="6"/>
      <c r="X89" s="6"/>
      <c r="Y89" s="6"/>
      <c r="Z89" s="6"/>
      <c r="AA89" s="124"/>
      <c r="AB89" s="7"/>
    </row>
    <row r="90" ht="18" customHeight="1" spans="19:28">
      <c r="S90" s="9"/>
      <c r="T90" s="110"/>
      <c r="U90" s="111"/>
      <c r="V90" s="2"/>
      <c r="W90" s="6"/>
      <c r="X90" s="6"/>
      <c r="Y90" s="6"/>
      <c r="Z90" s="6"/>
      <c r="AA90" s="124"/>
      <c r="AB90" s="7"/>
    </row>
    <row r="91" ht="18" customHeight="1" spans="19:28">
      <c r="S91" s="9"/>
      <c r="T91" s="110"/>
      <c r="U91" s="111"/>
      <c r="V91" s="2"/>
      <c r="W91" s="6"/>
      <c r="X91" s="6"/>
      <c r="Y91" s="6"/>
      <c r="Z91" s="6"/>
      <c r="AA91" s="124"/>
      <c r="AB91" s="7"/>
    </row>
    <row r="92" ht="18" customHeight="1" spans="19:28">
      <c r="S92" s="9"/>
      <c r="T92" s="110"/>
      <c r="U92" s="111"/>
      <c r="V92" s="2"/>
      <c r="W92" s="6"/>
      <c r="X92" s="6"/>
      <c r="Y92" s="6"/>
      <c r="Z92" s="6"/>
      <c r="AA92" s="124"/>
      <c r="AB92" s="7"/>
    </row>
    <row r="93" ht="18" customHeight="1" spans="18:28">
      <c r="R93" s="112"/>
      <c r="T93" s="110"/>
      <c r="U93" s="111"/>
      <c r="V93" s="2"/>
      <c r="W93" s="112"/>
      <c r="X93" s="6"/>
      <c r="Y93" s="6"/>
      <c r="Z93" s="6"/>
      <c r="AA93" s="124"/>
      <c r="AB93" s="7"/>
    </row>
    <row r="94" ht="18" customHeight="1" spans="2:28">
      <c r="B94" s="96" t="s">
        <v>245</v>
      </c>
      <c r="C94" s="97">
        <v>985293704</v>
      </c>
      <c r="D94" s="97" t="s">
        <v>246</v>
      </c>
      <c r="E94" s="97">
        <v>16741725510</v>
      </c>
      <c r="F94" s="97" t="s">
        <v>27</v>
      </c>
      <c r="G94" s="97">
        <v>1000</v>
      </c>
      <c r="H94" s="97">
        <v>18327671812</v>
      </c>
      <c r="I94" s="97" t="s">
        <v>247</v>
      </c>
      <c r="J94" s="100" t="s">
        <v>29</v>
      </c>
      <c r="K94" s="98" t="s">
        <v>248</v>
      </c>
      <c r="L94" s="96" t="s">
        <v>249</v>
      </c>
      <c r="M94" s="101"/>
      <c r="N94" s="101"/>
      <c r="O94" s="101"/>
      <c r="P94" s="101"/>
      <c r="Q94" s="101"/>
      <c r="R94" s="103">
        <v>0</v>
      </c>
      <c r="S94" s="113"/>
      <c r="T94" s="114"/>
      <c r="U94" s="114"/>
      <c r="V94" s="103">
        <v>0</v>
      </c>
      <c r="W94" s="114"/>
      <c r="X94" s="115"/>
      <c r="Y94" s="125"/>
      <c r="Z94" s="125" t="s">
        <v>31</v>
      </c>
      <c r="AA94" s="126">
        <v>43900</v>
      </c>
      <c r="AB94" s="127" t="s">
        <v>250</v>
      </c>
    </row>
    <row r="95" ht="18" customHeight="1" spans="2:28">
      <c r="B95" s="96" t="s">
        <v>251</v>
      </c>
      <c r="C95" s="97">
        <v>730141036</v>
      </c>
      <c r="D95" s="97" t="s">
        <v>252</v>
      </c>
      <c r="E95" s="97">
        <v>16572204406</v>
      </c>
      <c r="F95" s="97" t="s">
        <v>27</v>
      </c>
      <c r="G95" s="97">
        <v>1000</v>
      </c>
      <c r="H95" s="97">
        <v>17720254512</v>
      </c>
      <c r="I95" s="97" t="s">
        <v>253</v>
      </c>
      <c r="J95" s="102" t="s">
        <v>103</v>
      </c>
      <c r="K95" s="98" t="s">
        <v>254</v>
      </c>
      <c r="L95" s="96" t="s">
        <v>251</v>
      </c>
      <c r="M95" s="101"/>
      <c r="N95" s="101"/>
      <c r="O95" s="101"/>
      <c r="P95" s="101"/>
      <c r="Q95" s="101"/>
      <c r="R95" s="103">
        <v>0</v>
      </c>
      <c r="S95" s="103"/>
      <c r="T95" s="116"/>
      <c r="U95" s="101"/>
      <c r="V95" s="103">
        <v>0</v>
      </c>
      <c r="W95" s="101"/>
      <c r="X95" s="116"/>
      <c r="Y95" s="128"/>
      <c r="Z95" s="125" t="s">
        <v>31</v>
      </c>
      <c r="AA95" s="126">
        <v>43900</v>
      </c>
      <c r="AB95" s="87" t="s">
        <v>255</v>
      </c>
    </row>
    <row r="96" ht="18" customHeight="1" spans="2:28">
      <c r="B96" s="96" t="s">
        <v>256</v>
      </c>
      <c r="C96" s="97">
        <v>515679021</v>
      </c>
      <c r="D96" s="97" t="s">
        <v>257</v>
      </c>
      <c r="E96" s="97">
        <v>17136314955</v>
      </c>
      <c r="F96" s="97" t="s">
        <v>27</v>
      </c>
      <c r="G96" s="97">
        <v>1000</v>
      </c>
      <c r="H96" s="97">
        <v>18771691121</v>
      </c>
      <c r="I96" s="97" t="s">
        <v>258</v>
      </c>
      <c r="J96" s="102" t="s">
        <v>103</v>
      </c>
      <c r="K96" s="98" t="s">
        <v>259</v>
      </c>
      <c r="L96" s="96" t="s">
        <v>256</v>
      </c>
      <c r="M96" s="101"/>
      <c r="N96" s="101"/>
      <c r="O96" s="103"/>
      <c r="P96" s="103"/>
      <c r="Q96" s="103"/>
      <c r="R96" s="103">
        <v>0</v>
      </c>
      <c r="S96" s="117"/>
      <c r="T96" s="118"/>
      <c r="U96" s="101"/>
      <c r="V96" s="103">
        <f t="shared" ref="V96:V102" si="8">R96-S96</f>
        <v>0</v>
      </c>
      <c r="W96" s="101"/>
      <c r="X96" s="119"/>
      <c r="Y96" s="128"/>
      <c r="Z96" s="125" t="s">
        <v>31</v>
      </c>
      <c r="AA96" s="126">
        <v>43900</v>
      </c>
      <c r="AB96" s="8" t="s">
        <v>260</v>
      </c>
    </row>
    <row r="97" ht="18" customHeight="1" spans="2:28">
      <c r="B97" s="96" t="s">
        <v>261</v>
      </c>
      <c r="C97" s="97">
        <v>719471634</v>
      </c>
      <c r="D97" s="97" t="s">
        <v>262</v>
      </c>
      <c r="E97" s="97">
        <v>17038923341</v>
      </c>
      <c r="F97" s="97" t="s">
        <v>27</v>
      </c>
      <c r="G97" s="97">
        <v>1000</v>
      </c>
      <c r="H97" s="97">
        <v>18771691121</v>
      </c>
      <c r="I97" s="97" t="s">
        <v>258</v>
      </c>
      <c r="J97" s="102" t="s">
        <v>103</v>
      </c>
      <c r="K97" s="98" t="s">
        <v>259</v>
      </c>
      <c r="L97" s="96" t="s">
        <v>261</v>
      </c>
      <c r="M97" s="101"/>
      <c r="N97" s="101"/>
      <c r="O97" s="103"/>
      <c r="P97" s="103"/>
      <c r="Q97" s="103"/>
      <c r="R97" s="103">
        <v>0</v>
      </c>
      <c r="S97" s="117"/>
      <c r="T97" s="118"/>
      <c r="U97" s="101"/>
      <c r="V97" s="103">
        <f t="shared" si="8"/>
        <v>0</v>
      </c>
      <c r="W97" s="101"/>
      <c r="X97" s="119"/>
      <c r="Y97" s="128"/>
      <c r="Z97" s="125" t="s">
        <v>31</v>
      </c>
      <c r="AA97" s="126">
        <v>43900</v>
      </c>
      <c r="AB97" s="8" t="s">
        <v>260</v>
      </c>
    </row>
    <row r="98" ht="18" customHeight="1" spans="2:28">
      <c r="B98" s="96" t="s">
        <v>272</v>
      </c>
      <c r="C98" s="97">
        <v>647648359</v>
      </c>
      <c r="D98" s="97" t="s">
        <v>273</v>
      </c>
      <c r="E98" s="97">
        <v>17136314527</v>
      </c>
      <c r="F98" s="97" t="s">
        <v>27</v>
      </c>
      <c r="G98" s="97">
        <v>1000</v>
      </c>
      <c r="H98" s="97">
        <v>18771691121</v>
      </c>
      <c r="I98" s="97" t="s">
        <v>258</v>
      </c>
      <c r="J98" s="102" t="s">
        <v>103</v>
      </c>
      <c r="K98" s="98" t="s">
        <v>259</v>
      </c>
      <c r="L98" s="96" t="s">
        <v>272</v>
      </c>
      <c r="M98" s="101"/>
      <c r="N98" s="101"/>
      <c r="O98" s="103"/>
      <c r="P98" s="103"/>
      <c r="Q98" s="103"/>
      <c r="R98" s="103">
        <v>0</v>
      </c>
      <c r="S98" s="103">
        <v>0</v>
      </c>
      <c r="T98" s="118"/>
      <c r="U98" s="101"/>
      <c r="V98" s="117">
        <f t="shared" si="8"/>
        <v>0</v>
      </c>
      <c r="W98" s="101"/>
      <c r="X98" s="119"/>
      <c r="Y98" s="128"/>
      <c r="Z98" s="125" t="s">
        <v>31</v>
      </c>
      <c r="AA98" s="126">
        <v>43900</v>
      </c>
      <c r="AB98" s="127" t="s">
        <v>267</v>
      </c>
    </row>
    <row r="99" ht="18" customHeight="1" spans="2:28">
      <c r="B99" s="96" t="s">
        <v>276</v>
      </c>
      <c r="C99" s="97">
        <v>101163642</v>
      </c>
      <c r="D99" s="97" t="s">
        <v>277</v>
      </c>
      <c r="E99" s="97">
        <v>17136314558</v>
      </c>
      <c r="F99" s="97" t="s">
        <v>27</v>
      </c>
      <c r="G99" s="97">
        <v>1000</v>
      </c>
      <c r="H99" s="97">
        <v>18771691121</v>
      </c>
      <c r="I99" s="97" t="s">
        <v>258</v>
      </c>
      <c r="J99" s="102" t="s">
        <v>103</v>
      </c>
      <c r="K99" s="98" t="s">
        <v>259</v>
      </c>
      <c r="L99" s="96" t="s">
        <v>276</v>
      </c>
      <c r="M99" s="101"/>
      <c r="N99" s="101"/>
      <c r="O99" s="103"/>
      <c r="P99" s="103"/>
      <c r="Q99" s="103"/>
      <c r="R99" s="103">
        <v>0</v>
      </c>
      <c r="S99" s="103">
        <v>0</v>
      </c>
      <c r="T99" s="118"/>
      <c r="U99" s="101"/>
      <c r="V99" s="117">
        <f t="shared" si="8"/>
        <v>0</v>
      </c>
      <c r="W99" s="101"/>
      <c r="X99" s="119"/>
      <c r="Y99" s="128"/>
      <c r="Z99" s="125" t="s">
        <v>31</v>
      </c>
      <c r="AA99" s="126">
        <v>43900</v>
      </c>
      <c r="AB99" s="127" t="s">
        <v>267</v>
      </c>
    </row>
    <row r="100" s="1" customFormat="1" ht="19.9" customHeight="1" spans="2:28">
      <c r="B100" s="96" t="s">
        <v>282</v>
      </c>
      <c r="C100" s="98">
        <v>395276041</v>
      </c>
      <c r="D100" s="98" t="s">
        <v>283</v>
      </c>
      <c r="E100" s="97">
        <v>17102786762</v>
      </c>
      <c r="F100" s="97" t="s">
        <v>27</v>
      </c>
      <c r="G100" s="97">
        <v>1000</v>
      </c>
      <c r="H100" s="97">
        <v>13545435217</v>
      </c>
      <c r="I100" s="97" t="s">
        <v>284</v>
      </c>
      <c r="J100" s="104" t="s">
        <v>285</v>
      </c>
      <c r="K100" s="98" t="s">
        <v>286</v>
      </c>
      <c r="L100" s="96" t="s">
        <v>282</v>
      </c>
      <c r="M100" s="101"/>
      <c r="N100" s="101"/>
      <c r="O100" s="105"/>
      <c r="P100" s="105"/>
      <c r="Q100" s="105"/>
      <c r="R100" s="103">
        <v>0</v>
      </c>
      <c r="S100" s="103">
        <v>0</v>
      </c>
      <c r="T100" s="118"/>
      <c r="U100" s="120"/>
      <c r="V100" s="117">
        <f t="shared" si="8"/>
        <v>0</v>
      </c>
      <c r="W100" s="101"/>
      <c r="X100" s="116"/>
      <c r="Y100" s="128"/>
      <c r="Z100" s="125" t="s">
        <v>31</v>
      </c>
      <c r="AA100" s="126">
        <v>43901</v>
      </c>
      <c r="AB100" s="8" t="s">
        <v>287</v>
      </c>
    </row>
    <row r="101" ht="18" customHeight="1" spans="2:28">
      <c r="B101" s="96" t="s">
        <v>268</v>
      </c>
      <c r="C101" s="97">
        <v>141266250</v>
      </c>
      <c r="D101" s="97" t="s">
        <v>269</v>
      </c>
      <c r="E101" s="97">
        <v>17136318067</v>
      </c>
      <c r="F101" s="97" t="s">
        <v>27</v>
      </c>
      <c r="G101" s="97">
        <v>1000</v>
      </c>
      <c r="H101" s="97">
        <v>18771691121</v>
      </c>
      <c r="I101" s="97" t="s">
        <v>258</v>
      </c>
      <c r="J101" s="102" t="s">
        <v>103</v>
      </c>
      <c r="K101" s="98" t="s">
        <v>259</v>
      </c>
      <c r="L101" s="96" t="s">
        <v>268</v>
      </c>
      <c r="M101" s="101"/>
      <c r="N101" s="101"/>
      <c r="O101" s="103"/>
      <c r="P101" s="103"/>
      <c r="Q101" s="103"/>
      <c r="R101" s="103">
        <v>63.09</v>
      </c>
      <c r="S101" s="103">
        <v>0</v>
      </c>
      <c r="T101" s="118"/>
      <c r="U101" s="96" t="s">
        <v>1838</v>
      </c>
      <c r="V101" s="117">
        <f t="shared" si="8"/>
        <v>63.09</v>
      </c>
      <c r="W101" s="101"/>
      <c r="X101" s="119"/>
      <c r="Y101" s="128"/>
      <c r="Z101" s="125" t="s">
        <v>31</v>
      </c>
      <c r="AA101" s="126">
        <v>43900</v>
      </c>
      <c r="AB101" s="127" t="s">
        <v>267</v>
      </c>
    </row>
    <row r="102" ht="18" customHeight="1" spans="2:28">
      <c r="B102" s="96" t="s">
        <v>263</v>
      </c>
      <c r="C102" s="97">
        <v>288411305</v>
      </c>
      <c r="D102" s="97" t="s">
        <v>264</v>
      </c>
      <c r="E102" s="97">
        <v>17192710423</v>
      </c>
      <c r="F102" s="97" t="s">
        <v>27</v>
      </c>
      <c r="G102" s="97">
        <v>1000</v>
      </c>
      <c r="H102" s="97">
        <v>13545476959</v>
      </c>
      <c r="I102" s="97" t="s">
        <v>265</v>
      </c>
      <c r="J102" s="102" t="s">
        <v>103</v>
      </c>
      <c r="K102" s="98" t="s">
        <v>266</v>
      </c>
      <c r="L102" s="96" t="s">
        <v>263</v>
      </c>
      <c r="M102" s="101"/>
      <c r="N102" s="101"/>
      <c r="O102" s="101"/>
      <c r="P102" s="101"/>
      <c r="Q102" s="101"/>
      <c r="R102" s="117"/>
      <c r="S102" s="117"/>
      <c r="T102" s="118"/>
      <c r="U102" s="101"/>
      <c r="V102" s="117">
        <f t="shared" si="8"/>
        <v>0</v>
      </c>
      <c r="W102" s="101"/>
      <c r="X102" s="98"/>
      <c r="Y102" s="128"/>
      <c r="Z102" s="125" t="s">
        <v>31</v>
      </c>
      <c r="AA102" s="126">
        <v>43913</v>
      </c>
      <c r="AB102" s="8" t="s">
        <v>267</v>
      </c>
    </row>
    <row r="103" ht="18" customHeight="1" spans="2:28">
      <c r="B103" s="96" t="s">
        <v>270</v>
      </c>
      <c r="C103" s="97">
        <v>274605584</v>
      </c>
      <c r="D103" s="97" t="s">
        <v>271</v>
      </c>
      <c r="E103" s="97">
        <v>17136314513</v>
      </c>
      <c r="F103" s="97" t="s">
        <v>27</v>
      </c>
      <c r="G103" s="97">
        <v>1000</v>
      </c>
      <c r="H103" s="97">
        <v>18771691121</v>
      </c>
      <c r="I103" s="97" t="s">
        <v>258</v>
      </c>
      <c r="J103" s="102" t="s">
        <v>103</v>
      </c>
      <c r="K103" s="98" t="s">
        <v>259</v>
      </c>
      <c r="L103" s="96" t="s">
        <v>270</v>
      </c>
      <c r="M103" s="101"/>
      <c r="N103" s="101"/>
      <c r="O103" s="103"/>
      <c r="P103" s="103"/>
      <c r="Q103" s="103"/>
      <c r="R103" s="117"/>
      <c r="S103" s="117"/>
      <c r="T103" s="118"/>
      <c r="U103" s="101"/>
      <c r="V103" s="117">
        <f t="shared" ref="V103:V110" si="9">R103-S103</f>
        <v>0</v>
      </c>
      <c r="W103" s="101"/>
      <c r="X103" s="119"/>
      <c r="Y103" s="128"/>
      <c r="Z103" s="125" t="s">
        <v>31</v>
      </c>
      <c r="AA103" s="126">
        <v>43900</v>
      </c>
      <c r="AB103" s="127" t="s">
        <v>267</v>
      </c>
    </row>
    <row r="104" ht="18" customHeight="1" spans="2:28">
      <c r="B104" s="96" t="s">
        <v>274</v>
      </c>
      <c r="C104" s="97">
        <v>534588053</v>
      </c>
      <c r="D104" s="97" t="s">
        <v>275</v>
      </c>
      <c r="E104" s="97">
        <v>17136314573</v>
      </c>
      <c r="F104" s="97" t="s">
        <v>27</v>
      </c>
      <c r="G104" s="97">
        <v>1000</v>
      </c>
      <c r="H104" s="97">
        <v>18771691121</v>
      </c>
      <c r="I104" s="97" t="s">
        <v>258</v>
      </c>
      <c r="J104" s="102" t="s">
        <v>103</v>
      </c>
      <c r="K104" s="98" t="s">
        <v>259</v>
      </c>
      <c r="L104" s="96" t="s">
        <v>274</v>
      </c>
      <c r="M104" s="101"/>
      <c r="N104" s="101"/>
      <c r="O104" s="103"/>
      <c r="P104" s="103"/>
      <c r="Q104" s="103"/>
      <c r="R104" s="117"/>
      <c r="S104" s="117"/>
      <c r="T104" s="118"/>
      <c r="U104" s="101"/>
      <c r="V104" s="117">
        <f t="shared" si="9"/>
        <v>0</v>
      </c>
      <c r="W104" s="101"/>
      <c r="X104" s="119"/>
      <c r="Y104" s="128"/>
      <c r="Z104" s="125" t="s">
        <v>31</v>
      </c>
      <c r="AA104" s="126">
        <v>43900</v>
      </c>
      <c r="AB104" s="127" t="s">
        <v>267</v>
      </c>
    </row>
    <row r="105" ht="18" customHeight="1" spans="2:28">
      <c r="B105" s="96" t="s">
        <v>278</v>
      </c>
      <c r="C105" s="97">
        <v>623832015</v>
      </c>
      <c r="D105" s="97" t="s">
        <v>279</v>
      </c>
      <c r="E105" s="97">
        <v>17038923194</v>
      </c>
      <c r="F105" s="97" t="s">
        <v>27</v>
      </c>
      <c r="G105" s="97">
        <v>1000</v>
      </c>
      <c r="H105" s="97">
        <v>18771691121</v>
      </c>
      <c r="I105" s="97" t="s">
        <v>258</v>
      </c>
      <c r="J105" s="102" t="s">
        <v>103</v>
      </c>
      <c r="K105" s="98" t="s">
        <v>259</v>
      </c>
      <c r="L105" s="96" t="s">
        <v>278</v>
      </c>
      <c r="M105" s="101"/>
      <c r="N105" s="101"/>
      <c r="O105" s="103"/>
      <c r="P105" s="103"/>
      <c r="Q105" s="103"/>
      <c r="R105" s="117"/>
      <c r="S105" s="117"/>
      <c r="T105" s="118"/>
      <c r="U105" s="101"/>
      <c r="V105" s="117">
        <f t="shared" si="9"/>
        <v>0</v>
      </c>
      <c r="W105" s="101"/>
      <c r="X105" s="119"/>
      <c r="Y105" s="128"/>
      <c r="Z105" s="125" t="s">
        <v>31</v>
      </c>
      <c r="AA105" s="126">
        <v>43900</v>
      </c>
      <c r="AB105" s="127" t="s">
        <v>267</v>
      </c>
    </row>
    <row r="106" ht="18" customHeight="1" spans="2:28">
      <c r="B106" s="96" t="s">
        <v>280</v>
      </c>
      <c r="C106" s="97">
        <v>990298432</v>
      </c>
      <c r="D106" s="97" t="s">
        <v>281</v>
      </c>
      <c r="E106" s="97">
        <v>17038923845</v>
      </c>
      <c r="F106" s="97" t="s">
        <v>27</v>
      </c>
      <c r="G106" s="97">
        <v>1000</v>
      </c>
      <c r="H106" s="97">
        <v>18771691121</v>
      </c>
      <c r="I106" s="97" t="s">
        <v>258</v>
      </c>
      <c r="J106" s="102" t="s">
        <v>103</v>
      </c>
      <c r="K106" s="98" t="s">
        <v>259</v>
      </c>
      <c r="L106" s="96" t="s">
        <v>280</v>
      </c>
      <c r="M106" s="101"/>
      <c r="N106" s="101"/>
      <c r="O106" s="103"/>
      <c r="P106" s="103"/>
      <c r="Q106" s="103"/>
      <c r="R106" s="117"/>
      <c r="S106" s="117"/>
      <c r="T106" s="118"/>
      <c r="U106" s="101"/>
      <c r="V106" s="117">
        <f t="shared" si="9"/>
        <v>0</v>
      </c>
      <c r="W106" s="101"/>
      <c r="X106" s="119"/>
      <c r="Y106" s="128"/>
      <c r="Z106" s="125" t="s">
        <v>31</v>
      </c>
      <c r="AA106" s="126">
        <v>43900</v>
      </c>
      <c r="AB106" s="127" t="s">
        <v>267</v>
      </c>
    </row>
    <row r="107" ht="18" customHeight="1" spans="2:28">
      <c r="B107" s="96" t="s">
        <v>288</v>
      </c>
      <c r="C107" s="97">
        <v>514151085</v>
      </c>
      <c r="D107" s="97" t="s">
        <v>289</v>
      </c>
      <c r="E107" s="97">
        <v>17192711257</v>
      </c>
      <c r="F107" s="97" t="s">
        <v>27</v>
      </c>
      <c r="G107" s="97">
        <v>1000</v>
      </c>
      <c r="H107" s="97">
        <v>13545476959</v>
      </c>
      <c r="I107" s="97" t="s">
        <v>265</v>
      </c>
      <c r="J107" s="102" t="s">
        <v>103</v>
      </c>
      <c r="K107" s="98" t="s">
        <v>266</v>
      </c>
      <c r="L107" s="96" t="s">
        <v>288</v>
      </c>
      <c r="M107" s="101"/>
      <c r="N107" s="101"/>
      <c r="O107" s="101"/>
      <c r="P107" s="101"/>
      <c r="Q107" s="101"/>
      <c r="R107" s="117"/>
      <c r="S107" s="117"/>
      <c r="T107" s="118"/>
      <c r="U107" s="101"/>
      <c r="V107" s="117">
        <f t="shared" si="9"/>
        <v>0</v>
      </c>
      <c r="W107" s="101"/>
      <c r="X107" s="98"/>
      <c r="Y107" s="128"/>
      <c r="Z107" s="125" t="s">
        <v>31</v>
      </c>
      <c r="AA107" s="126">
        <v>43913</v>
      </c>
      <c r="AB107" s="129" t="s">
        <v>290</v>
      </c>
    </row>
    <row r="108" ht="18" customHeight="1" spans="2:28">
      <c r="B108" s="99" t="s">
        <v>291</v>
      </c>
      <c r="C108" s="97">
        <v>637148920</v>
      </c>
      <c r="D108" s="97" t="s">
        <v>292</v>
      </c>
      <c r="E108" s="97">
        <v>17038924147</v>
      </c>
      <c r="F108" s="97" t="s">
        <v>27</v>
      </c>
      <c r="G108" s="97">
        <v>1000</v>
      </c>
      <c r="H108" s="97">
        <v>13545471531</v>
      </c>
      <c r="I108" s="97" t="s">
        <v>293</v>
      </c>
      <c r="J108" s="106" t="s">
        <v>294</v>
      </c>
      <c r="K108" s="98" t="s">
        <v>295</v>
      </c>
      <c r="L108" s="99" t="s">
        <v>291</v>
      </c>
      <c r="M108" s="101"/>
      <c r="N108" s="101"/>
      <c r="O108" s="101"/>
      <c r="P108" s="101"/>
      <c r="Q108" s="101"/>
      <c r="R108" s="117"/>
      <c r="S108" s="117"/>
      <c r="T108" s="118"/>
      <c r="U108" s="101"/>
      <c r="V108" s="117">
        <f t="shared" si="9"/>
        <v>0</v>
      </c>
      <c r="W108" s="101"/>
      <c r="X108" s="121"/>
      <c r="Y108" s="128"/>
      <c r="Z108" s="125" t="s">
        <v>31</v>
      </c>
      <c r="AA108" s="126">
        <v>43899</v>
      </c>
      <c r="AB108" s="130" t="s">
        <v>290</v>
      </c>
    </row>
    <row r="109" ht="18" customHeight="1" spans="2:28">
      <c r="B109" s="96" t="s">
        <v>296</v>
      </c>
      <c r="C109" s="97">
        <v>229461254</v>
      </c>
      <c r="D109" s="97" t="s">
        <v>297</v>
      </c>
      <c r="E109" s="97">
        <v>16741725525</v>
      </c>
      <c r="F109" s="97" t="s">
        <v>27</v>
      </c>
      <c r="G109" s="97">
        <v>1000</v>
      </c>
      <c r="H109" s="97">
        <v>18327671812</v>
      </c>
      <c r="I109" s="97" t="s">
        <v>247</v>
      </c>
      <c r="J109" s="102" t="s">
        <v>103</v>
      </c>
      <c r="K109" s="98" t="s">
        <v>298</v>
      </c>
      <c r="L109" s="96" t="s">
        <v>296</v>
      </c>
      <c r="M109" s="101"/>
      <c r="N109" s="101"/>
      <c r="O109" s="103"/>
      <c r="P109" s="103"/>
      <c r="Q109" s="103"/>
      <c r="R109" s="117"/>
      <c r="S109" s="117"/>
      <c r="T109" s="118"/>
      <c r="U109" s="101"/>
      <c r="V109" s="117">
        <f t="shared" si="9"/>
        <v>0</v>
      </c>
      <c r="W109" s="101"/>
      <c r="X109" s="119"/>
      <c r="Y109" s="128"/>
      <c r="Z109" s="125" t="s">
        <v>31</v>
      </c>
      <c r="AA109" s="126">
        <v>43900</v>
      </c>
      <c r="AB109" s="130" t="s">
        <v>290</v>
      </c>
    </row>
    <row r="110" ht="18" customHeight="1" spans="2:28">
      <c r="B110" s="96" t="s">
        <v>299</v>
      </c>
      <c r="C110" s="97">
        <v>605462359</v>
      </c>
      <c r="D110" s="97" t="s">
        <v>300</v>
      </c>
      <c r="E110" s="97">
        <v>17136317532</v>
      </c>
      <c r="F110" s="97" t="s">
        <v>27</v>
      </c>
      <c r="G110" s="97">
        <v>1000</v>
      </c>
      <c r="H110" s="97">
        <v>18771691121</v>
      </c>
      <c r="I110" s="97" t="s">
        <v>258</v>
      </c>
      <c r="J110" s="102" t="s">
        <v>103</v>
      </c>
      <c r="K110" s="98" t="s">
        <v>259</v>
      </c>
      <c r="L110" s="96" t="s">
        <v>299</v>
      </c>
      <c r="M110" s="101"/>
      <c r="N110" s="101"/>
      <c r="O110" s="103"/>
      <c r="P110" s="103"/>
      <c r="Q110" s="103"/>
      <c r="R110" s="117"/>
      <c r="S110" s="117"/>
      <c r="T110" s="118"/>
      <c r="U110" s="101"/>
      <c r="V110" s="117">
        <f t="shared" si="9"/>
        <v>0</v>
      </c>
      <c r="W110" s="101"/>
      <c r="X110" s="119"/>
      <c r="Y110" s="128"/>
      <c r="Z110" s="125" t="s">
        <v>31</v>
      </c>
      <c r="AA110" s="126">
        <v>43900</v>
      </c>
      <c r="AB110" s="130" t="s">
        <v>290</v>
      </c>
    </row>
    <row r="111" ht="18" customHeight="1" spans="2:28">
      <c r="B111" s="96" t="s">
        <v>301</v>
      </c>
      <c r="C111" s="97">
        <v>117582424</v>
      </c>
      <c r="D111" s="97" t="s">
        <v>302</v>
      </c>
      <c r="E111" s="97">
        <v>17136314430</v>
      </c>
      <c r="F111" s="97" t="s">
        <v>27</v>
      </c>
      <c r="G111" s="97">
        <v>1000</v>
      </c>
      <c r="H111" s="97">
        <v>18771691121</v>
      </c>
      <c r="I111" s="97" t="s">
        <v>258</v>
      </c>
      <c r="J111" s="102" t="s">
        <v>103</v>
      </c>
      <c r="K111" s="98" t="s">
        <v>259</v>
      </c>
      <c r="L111" s="96" t="s">
        <v>301</v>
      </c>
      <c r="M111" s="101"/>
      <c r="N111" s="101"/>
      <c r="O111" s="103"/>
      <c r="P111" s="103"/>
      <c r="Q111" s="103"/>
      <c r="R111" s="117"/>
      <c r="S111" s="117"/>
      <c r="T111" s="118"/>
      <c r="U111" s="101"/>
      <c r="V111" s="117">
        <f t="shared" ref="V111:V174" si="10">R111-S111</f>
        <v>0</v>
      </c>
      <c r="W111" s="101"/>
      <c r="X111" s="119"/>
      <c r="Y111" s="128"/>
      <c r="Z111" s="125" t="s">
        <v>31</v>
      </c>
      <c r="AA111" s="126">
        <v>43900</v>
      </c>
      <c r="AB111" s="130" t="s">
        <v>290</v>
      </c>
    </row>
    <row r="112" ht="18" customHeight="1" spans="2:28">
      <c r="B112" s="96" t="s">
        <v>303</v>
      </c>
      <c r="C112" s="97">
        <v>230124385</v>
      </c>
      <c r="D112" s="97" t="s">
        <v>304</v>
      </c>
      <c r="E112" s="97">
        <v>17136314618</v>
      </c>
      <c r="F112" s="97" t="s">
        <v>27</v>
      </c>
      <c r="G112" s="97">
        <v>1000</v>
      </c>
      <c r="H112" s="97">
        <v>18771691121</v>
      </c>
      <c r="I112" s="97" t="s">
        <v>258</v>
      </c>
      <c r="J112" s="102" t="s">
        <v>103</v>
      </c>
      <c r="K112" s="98" t="s">
        <v>259</v>
      </c>
      <c r="L112" s="96" t="s">
        <v>303</v>
      </c>
      <c r="M112" s="101"/>
      <c r="N112" s="101"/>
      <c r="O112" s="103"/>
      <c r="P112" s="103"/>
      <c r="Q112" s="103"/>
      <c r="R112" s="117"/>
      <c r="S112" s="117"/>
      <c r="T112" s="118"/>
      <c r="U112" s="101"/>
      <c r="V112" s="117">
        <f t="shared" si="10"/>
        <v>0</v>
      </c>
      <c r="W112" s="101"/>
      <c r="X112" s="119"/>
      <c r="Y112" s="128"/>
      <c r="Z112" s="125" t="s">
        <v>31</v>
      </c>
      <c r="AA112" s="126">
        <v>43900</v>
      </c>
      <c r="AB112" s="130" t="s">
        <v>290</v>
      </c>
    </row>
    <row r="113" ht="18" customHeight="1" spans="2:28">
      <c r="B113" s="96" t="s">
        <v>305</v>
      </c>
      <c r="C113" s="97">
        <v>567946654</v>
      </c>
      <c r="D113" s="97" t="s">
        <v>306</v>
      </c>
      <c r="E113" s="97">
        <v>17136314591</v>
      </c>
      <c r="F113" s="97" t="s">
        <v>27</v>
      </c>
      <c r="G113" s="97">
        <v>1000</v>
      </c>
      <c r="H113" s="97">
        <v>18771691121</v>
      </c>
      <c r="I113" s="97" t="s">
        <v>258</v>
      </c>
      <c r="J113" s="102" t="s">
        <v>103</v>
      </c>
      <c r="K113" s="98" t="s">
        <v>259</v>
      </c>
      <c r="L113" s="96" t="s">
        <v>305</v>
      </c>
      <c r="M113" s="101"/>
      <c r="N113" s="101"/>
      <c r="O113" s="103"/>
      <c r="P113" s="103"/>
      <c r="Q113" s="103"/>
      <c r="R113" s="117"/>
      <c r="S113" s="117"/>
      <c r="T113" s="118"/>
      <c r="U113" s="101"/>
      <c r="V113" s="117">
        <f t="shared" si="10"/>
        <v>0</v>
      </c>
      <c r="W113" s="101"/>
      <c r="X113" s="119"/>
      <c r="Y113" s="128"/>
      <c r="Z113" s="125" t="s">
        <v>31</v>
      </c>
      <c r="AA113" s="126">
        <v>43900</v>
      </c>
      <c r="AB113" s="130" t="s">
        <v>290</v>
      </c>
    </row>
    <row r="114" ht="18" customHeight="1" spans="2:28">
      <c r="B114" s="96" t="s">
        <v>307</v>
      </c>
      <c r="C114" s="97">
        <v>834087938</v>
      </c>
      <c r="D114" s="97" t="s">
        <v>308</v>
      </c>
      <c r="E114" s="97">
        <v>17187465103</v>
      </c>
      <c r="F114" s="97" t="s">
        <v>27</v>
      </c>
      <c r="G114" s="97">
        <v>1000</v>
      </c>
      <c r="H114" s="97">
        <v>18771691121</v>
      </c>
      <c r="I114" s="97" t="s">
        <v>258</v>
      </c>
      <c r="J114" s="102" t="s">
        <v>103</v>
      </c>
      <c r="K114" s="98" t="s">
        <v>259</v>
      </c>
      <c r="L114" s="96" t="s">
        <v>307</v>
      </c>
      <c r="M114" s="101"/>
      <c r="N114" s="101"/>
      <c r="O114" s="103"/>
      <c r="P114" s="103"/>
      <c r="Q114" s="103"/>
      <c r="R114" s="117"/>
      <c r="S114" s="117"/>
      <c r="T114" s="118"/>
      <c r="U114" s="101"/>
      <c r="V114" s="117">
        <f t="shared" si="10"/>
        <v>0</v>
      </c>
      <c r="W114" s="101"/>
      <c r="X114" s="119"/>
      <c r="Y114" s="128"/>
      <c r="Z114" s="125" t="s">
        <v>31</v>
      </c>
      <c r="AA114" s="126">
        <v>43900</v>
      </c>
      <c r="AB114" s="130" t="s">
        <v>290</v>
      </c>
    </row>
    <row r="115" ht="18" customHeight="1" spans="2:28">
      <c r="B115" s="96" t="s">
        <v>309</v>
      </c>
      <c r="C115" s="97">
        <v>706434286</v>
      </c>
      <c r="D115" s="97" t="s">
        <v>310</v>
      </c>
      <c r="E115" s="97">
        <v>17038924117</v>
      </c>
      <c r="F115" s="97" t="s">
        <v>27</v>
      </c>
      <c r="G115" s="97">
        <v>1000</v>
      </c>
      <c r="H115" s="97">
        <v>18771691121</v>
      </c>
      <c r="I115" s="97" t="s">
        <v>258</v>
      </c>
      <c r="J115" s="102" t="s">
        <v>103</v>
      </c>
      <c r="K115" s="98" t="s">
        <v>259</v>
      </c>
      <c r="L115" s="96" t="s">
        <v>309</v>
      </c>
      <c r="M115" s="101"/>
      <c r="N115" s="101"/>
      <c r="O115" s="103"/>
      <c r="P115" s="103"/>
      <c r="Q115" s="103"/>
      <c r="R115" s="117"/>
      <c r="S115" s="117"/>
      <c r="T115" s="118"/>
      <c r="U115" s="101"/>
      <c r="V115" s="117">
        <f t="shared" si="10"/>
        <v>0</v>
      </c>
      <c r="W115" s="101"/>
      <c r="X115" s="119"/>
      <c r="Y115" s="128"/>
      <c r="Z115" s="125" t="s">
        <v>31</v>
      </c>
      <c r="AA115" s="126">
        <v>43900</v>
      </c>
      <c r="AB115" s="130" t="s">
        <v>290</v>
      </c>
    </row>
    <row r="116" ht="18" customHeight="1" spans="2:28">
      <c r="B116" s="96" t="s">
        <v>311</v>
      </c>
      <c r="C116" s="98">
        <v>600949022</v>
      </c>
      <c r="D116" s="98" t="s">
        <v>312</v>
      </c>
      <c r="E116" s="97">
        <v>16741725285</v>
      </c>
      <c r="F116" s="97" t="s">
        <v>27</v>
      </c>
      <c r="G116" s="97">
        <v>1000</v>
      </c>
      <c r="H116" s="97">
        <v>13545445297</v>
      </c>
      <c r="I116" s="97" t="s">
        <v>313</v>
      </c>
      <c r="J116" s="100" t="s">
        <v>29</v>
      </c>
      <c r="K116" s="98" t="s">
        <v>314</v>
      </c>
      <c r="L116" s="96" t="s">
        <v>311</v>
      </c>
      <c r="M116" s="101"/>
      <c r="N116" s="101"/>
      <c r="O116" s="105"/>
      <c r="P116" s="105"/>
      <c r="Q116" s="105"/>
      <c r="R116" s="117"/>
      <c r="S116" s="117"/>
      <c r="T116" s="118"/>
      <c r="U116" s="101"/>
      <c r="V116" s="117">
        <f t="shared" si="10"/>
        <v>0</v>
      </c>
      <c r="W116" s="101"/>
      <c r="X116" s="116"/>
      <c r="Y116" s="128"/>
      <c r="Z116" s="125" t="s">
        <v>31</v>
      </c>
      <c r="AA116" s="126">
        <v>43901</v>
      </c>
      <c r="AB116" s="131" t="s">
        <v>290</v>
      </c>
    </row>
    <row r="117" ht="18" customHeight="1" spans="2:28">
      <c r="B117" s="96" t="s">
        <v>315</v>
      </c>
      <c r="C117" s="98">
        <v>868392926</v>
      </c>
      <c r="D117" s="98" t="s">
        <v>316</v>
      </c>
      <c r="E117" s="97">
        <v>16741725283</v>
      </c>
      <c r="F117" s="97" t="s">
        <v>27</v>
      </c>
      <c r="G117" s="97">
        <v>1000</v>
      </c>
      <c r="H117" s="97">
        <v>13545445297</v>
      </c>
      <c r="I117" s="97" t="s">
        <v>313</v>
      </c>
      <c r="J117" s="100" t="s">
        <v>29</v>
      </c>
      <c r="K117" s="98" t="s">
        <v>314</v>
      </c>
      <c r="L117" s="96" t="s">
        <v>315</v>
      </c>
      <c r="M117" s="101"/>
      <c r="N117" s="101"/>
      <c r="O117" s="105"/>
      <c r="P117" s="105"/>
      <c r="Q117" s="105"/>
      <c r="R117" s="117"/>
      <c r="S117" s="117"/>
      <c r="T117" s="118"/>
      <c r="U117" s="101"/>
      <c r="V117" s="117">
        <f t="shared" si="10"/>
        <v>0</v>
      </c>
      <c r="W117" s="101"/>
      <c r="X117" s="116"/>
      <c r="Y117" s="128"/>
      <c r="Z117" s="125" t="s">
        <v>31</v>
      </c>
      <c r="AA117" s="126">
        <v>43900</v>
      </c>
      <c r="AB117" s="129" t="s">
        <v>290</v>
      </c>
    </row>
    <row r="118" ht="18" customHeight="1" spans="2:28">
      <c r="B118" s="96" t="s">
        <v>317</v>
      </c>
      <c r="C118" s="98">
        <v>927559283</v>
      </c>
      <c r="D118" s="98" t="s">
        <v>318</v>
      </c>
      <c r="E118" s="97">
        <v>16741725264</v>
      </c>
      <c r="F118" s="97" t="s">
        <v>27</v>
      </c>
      <c r="G118" s="97">
        <v>1000</v>
      </c>
      <c r="H118" s="97">
        <v>13545445297</v>
      </c>
      <c r="I118" s="97" t="s">
        <v>313</v>
      </c>
      <c r="J118" s="100" t="s">
        <v>29</v>
      </c>
      <c r="K118" s="98" t="s">
        <v>314</v>
      </c>
      <c r="L118" s="96" t="s">
        <v>317</v>
      </c>
      <c r="M118" s="101"/>
      <c r="N118" s="101"/>
      <c r="O118" s="105"/>
      <c r="P118" s="105"/>
      <c r="Q118" s="105"/>
      <c r="R118" s="117"/>
      <c r="S118" s="117"/>
      <c r="T118" s="118"/>
      <c r="U118" s="101"/>
      <c r="V118" s="117">
        <f t="shared" si="10"/>
        <v>0</v>
      </c>
      <c r="W118" s="101"/>
      <c r="X118" s="116"/>
      <c r="Y118" s="128"/>
      <c r="Z118" s="125" t="s">
        <v>31</v>
      </c>
      <c r="AA118" s="126">
        <v>43900</v>
      </c>
      <c r="AB118" s="131" t="s">
        <v>290</v>
      </c>
    </row>
    <row r="119" ht="18" customHeight="1" spans="2:28">
      <c r="B119" s="96" t="s">
        <v>319</v>
      </c>
      <c r="C119" s="98">
        <v>809146708</v>
      </c>
      <c r="D119" s="98" t="s">
        <v>320</v>
      </c>
      <c r="E119" s="97">
        <v>16741725263</v>
      </c>
      <c r="F119" s="97" t="s">
        <v>27</v>
      </c>
      <c r="G119" s="97">
        <v>1000</v>
      </c>
      <c r="H119" s="97">
        <v>13545445297</v>
      </c>
      <c r="I119" s="97" t="s">
        <v>313</v>
      </c>
      <c r="J119" s="100" t="s">
        <v>29</v>
      </c>
      <c r="K119" s="98" t="s">
        <v>314</v>
      </c>
      <c r="L119" s="96" t="s">
        <v>319</v>
      </c>
      <c r="M119" s="101"/>
      <c r="N119" s="101"/>
      <c r="O119" s="105"/>
      <c r="P119" s="105"/>
      <c r="Q119" s="105"/>
      <c r="R119" s="117"/>
      <c r="S119" s="117"/>
      <c r="T119" s="118"/>
      <c r="U119" s="101"/>
      <c r="V119" s="117">
        <f t="shared" si="10"/>
        <v>0</v>
      </c>
      <c r="W119" s="101"/>
      <c r="X119" s="116"/>
      <c r="Y119" s="128"/>
      <c r="Z119" s="125" t="s">
        <v>31</v>
      </c>
      <c r="AA119" s="126">
        <v>43900</v>
      </c>
      <c r="AB119" s="129" t="s">
        <v>290</v>
      </c>
    </row>
    <row r="120" ht="18" customHeight="1" spans="2:28">
      <c r="B120" s="96" t="s">
        <v>321</v>
      </c>
      <c r="C120" s="98">
        <v>248256426</v>
      </c>
      <c r="D120" s="98" t="s">
        <v>322</v>
      </c>
      <c r="E120" s="97">
        <v>16741725262</v>
      </c>
      <c r="F120" s="97" t="s">
        <v>27</v>
      </c>
      <c r="G120" s="97">
        <v>1000</v>
      </c>
      <c r="H120" s="97">
        <v>13545445297</v>
      </c>
      <c r="I120" s="97" t="s">
        <v>313</v>
      </c>
      <c r="J120" s="100" t="s">
        <v>29</v>
      </c>
      <c r="K120" s="98" t="s">
        <v>314</v>
      </c>
      <c r="L120" s="96" t="s">
        <v>321</v>
      </c>
      <c r="M120" s="101"/>
      <c r="N120" s="101"/>
      <c r="O120" s="105"/>
      <c r="P120" s="105"/>
      <c r="Q120" s="105"/>
      <c r="R120" s="117"/>
      <c r="S120" s="117"/>
      <c r="T120" s="118"/>
      <c r="U120" s="101"/>
      <c r="V120" s="117">
        <f t="shared" si="10"/>
        <v>0</v>
      </c>
      <c r="W120" s="101"/>
      <c r="X120" s="116"/>
      <c r="Y120" s="128"/>
      <c r="Z120" s="125" t="s">
        <v>31</v>
      </c>
      <c r="AA120" s="126">
        <v>43900</v>
      </c>
      <c r="AB120" s="129" t="s">
        <v>290</v>
      </c>
    </row>
    <row r="121" ht="18" customHeight="1" spans="2:28">
      <c r="B121" s="96" t="s">
        <v>323</v>
      </c>
      <c r="C121" s="98" t="s">
        <v>324</v>
      </c>
      <c r="D121" s="98" t="s">
        <v>325</v>
      </c>
      <c r="E121" s="97">
        <v>16741725269</v>
      </c>
      <c r="F121" s="97" t="s">
        <v>27</v>
      </c>
      <c r="G121" s="97">
        <v>1000</v>
      </c>
      <c r="H121" s="97">
        <v>13545445297</v>
      </c>
      <c r="I121" s="97" t="s">
        <v>313</v>
      </c>
      <c r="J121" s="104" t="s">
        <v>285</v>
      </c>
      <c r="K121" s="98" t="s">
        <v>314</v>
      </c>
      <c r="L121" s="96" t="s">
        <v>323</v>
      </c>
      <c r="M121" s="101"/>
      <c r="N121" s="101"/>
      <c r="O121" s="105"/>
      <c r="P121" s="105"/>
      <c r="Q121" s="105"/>
      <c r="R121" s="117"/>
      <c r="S121" s="117"/>
      <c r="T121" s="118"/>
      <c r="U121" s="101"/>
      <c r="V121" s="117">
        <f t="shared" si="10"/>
        <v>0</v>
      </c>
      <c r="W121" s="101"/>
      <c r="X121" s="116"/>
      <c r="Y121" s="128"/>
      <c r="Z121" s="125" t="s">
        <v>31</v>
      </c>
      <c r="AA121" s="126">
        <v>43900</v>
      </c>
      <c r="AB121" s="129" t="s">
        <v>290</v>
      </c>
    </row>
    <row r="122" ht="18" customHeight="1" spans="2:28">
      <c r="B122" s="96" t="s">
        <v>326</v>
      </c>
      <c r="C122" s="98" t="s">
        <v>327</v>
      </c>
      <c r="D122" s="98" t="s">
        <v>328</v>
      </c>
      <c r="E122" s="97">
        <v>16741725281</v>
      </c>
      <c r="F122" s="97" t="s">
        <v>27</v>
      </c>
      <c r="G122" s="97">
        <v>1000</v>
      </c>
      <c r="H122" s="97">
        <v>13545445297</v>
      </c>
      <c r="I122" s="97" t="s">
        <v>313</v>
      </c>
      <c r="J122" s="104" t="s">
        <v>285</v>
      </c>
      <c r="K122" s="98" t="s">
        <v>314</v>
      </c>
      <c r="L122" s="96" t="s">
        <v>326</v>
      </c>
      <c r="M122" s="101"/>
      <c r="N122" s="101"/>
      <c r="O122" s="105"/>
      <c r="P122" s="105"/>
      <c r="Q122" s="105"/>
      <c r="R122" s="117"/>
      <c r="S122" s="117"/>
      <c r="T122" s="118"/>
      <c r="U122" s="101"/>
      <c r="V122" s="117">
        <f t="shared" si="10"/>
        <v>0</v>
      </c>
      <c r="W122" s="101"/>
      <c r="X122" s="116"/>
      <c r="Y122" s="128"/>
      <c r="Z122" s="125" t="s">
        <v>31</v>
      </c>
      <c r="AA122" s="126">
        <v>43900</v>
      </c>
      <c r="AB122" s="129" t="s">
        <v>290</v>
      </c>
    </row>
    <row r="123" ht="18" customHeight="1" spans="2:28">
      <c r="B123" s="96" t="s">
        <v>329</v>
      </c>
      <c r="C123" s="97">
        <v>240462320</v>
      </c>
      <c r="D123" s="97" t="s">
        <v>330</v>
      </c>
      <c r="E123" s="97">
        <v>16741725277</v>
      </c>
      <c r="F123" s="97" t="s">
        <v>27</v>
      </c>
      <c r="G123" s="97">
        <v>1000</v>
      </c>
      <c r="H123" s="97">
        <v>13545445297</v>
      </c>
      <c r="I123" s="97" t="s">
        <v>313</v>
      </c>
      <c r="J123" s="104" t="s">
        <v>285</v>
      </c>
      <c r="K123" s="98" t="s">
        <v>314</v>
      </c>
      <c r="L123" s="96" t="s">
        <v>329</v>
      </c>
      <c r="M123" s="101"/>
      <c r="N123" s="101"/>
      <c r="O123" s="105"/>
      <c r="P123" s="105"/>
      <c r="Q123" s="105"/>
      <c r="R123" s="117"/>
      <c r="S123" s="117"/>
      <c r="T123" s="118"/>
      <c r="U123" s="101"/>
      <c r="V123" s="117">
        <f t="shared" si="10"/>
        <v>0</v>
      </c>
      <c r="W123" s="101"/>
      <c r="X123" s="116"/>
      <c r="Y123" s="128"/>
      <c r="Z123" s="125" t="s">
        <v>31</v>
      </c>
      <c r="AA123" s="126">
        <v>43900</v>
      </c>
      <c r="AB123" s="129" t="s">
        <v>290</v>
      </c>
    </row>
    <row r="124" ht="18" customHeight="1" spans="2:28">
      <c r="B124" s="96" t="s">
        <v>331</v>
      </c>
      <c r="C124" s="98">
        <v>518476655</v>
      </c>
      <c r="D124" s="98" t="s">
        <v>332</v>
      </c>
      <c r="E124" s="97">
        <v>16741725274</v>
      </c>
      <c r="F124" s="97" t="s">
        <v>27</v>
      </c>
      <c r="G124" s="97">
        <v>1000</v>
      </c>
      <c r="H124" s="97">
        <v>13545445297</v>
      </c>
      <c r="I124" s="97" t="s">
        <v>313</v>
      </c>
      <c r="J124" s="104" t="s">
        <v>285</v>
      </c>
      <c r="K124" s="98" t="s">
        <v>314</v>
      </c>
      <c r="L124" s="96" t="s">
        <v>331</v>
      </c>
      <c r="M124" s="101"/>
      <c r="N124" s="101"/>
      <c r="O124" s="105"/>
      <c r="P124" s="105"/>
      <c r="Q124" s="105"/>
      <c r="R124" s="117"/>
      <c r="S124" s="117"/>
      <c r="T124" s="118"/>
      <c r="U124" s="101"/>
      <c r="V124" s="117">
        <f t="shared" si="10"/>
        <v>0</v>
      </c>
      <c r="W124" s="101"/>
      <c r="X124" s="116"/>
      <c r="Y124" s="128"/>
      <c r="Z124" s="125" t="s">
        <v>31</v>
      </c>
      <c r="AA124" s="126">
        <v>43900</v>
      </c>
      <c r="AB124" s="129" t="s">
        <v>290</v>
      </c>
    </row>
    <row r="125" ht="18" customHeight="1" spans="2:28">
      <c r="B125" s="96" t="s">
        <v>333</v>
      </c>
      <c r="C125" s="98">
        <v>919193170</v>
      </c>
      <c r="D125" s="98" t="s">
        <v>334</v>
      </c>
      <c r="E125" s="97">
        <v>16741725248</v>
      </c>
      <c r="F125" s="97" t="s">
        <v>27</v>
      </c>
      <c r="G125" s="97">
        <v>1000</v>
      </c>
      <c r="H125" s="97">
        <v>13545445297</v>
      </c>
      <c r="I125" s="97" t="s">
        <v>313</v>
      </c>
      <c r="J125" s="104" t="s">
        <v>285</v>
      </c>
      <c r="K125" s="98" t="s">
        <v>314</v>
      </c>
      <c r="L125" s="96" t="s">
        <v>333</v>
      </c>
      <c r="M125" s="101"/>
      <c r="N125" s="101"/>
      <c r="O125" s="105"/>
      <c r="P125" s="105"/>
      <c r="Q125" s="105"/>
      <c r="R125" s="117"/>
      <c r="S125" s="117"/>
      <c r="T125" s="118"/>
      <c r="U125" s="101"/>
      <c r="V125" s="117">
        <f t="shared" si="10"/>
        <v>0</v>
      </c>
      <c r="W125" s="101"/>
      <c r="X125" s="116"/>
      <c r="Y125" s="128"/>
      <c r="Z125" s="125" t="s">
        <v>31</v>
      </c>
      <c r="AA125" s="126">
        <v>43900</v>
      </c>
      <c r="AB125" s="129" t="s">
        <v>290</v>
      </c>
    </row>
    <row r="126" ht="18" customHeight="1" spans="2:28">
      <c r="B126" s="96" t="s">
        <v>335</v>
      </c>
      <c r="C126" s="98">
        <v>565096184</v>
      </c>
      <c r="D126" s="98" t="s">
        <v>336</v>
      </c>
      <c r="E126" s="97">
        <v>16741725272</v>
      </c>
      <c r="F126" s="97" t="s">
        <v>27</v>
      </c>
      <c r="G126" s="97">
        <v>1000</v>
      </c>
      <c r="H126" s="97">
        <v>13545445297</v>
      </c>
      <c r="I126" s="97" t="s">
        <v>313</v>
      </c>
      <c r="J126" s="104" t="s">
        <v>285</v>
      </c>
      <c r="K126" s="98" t="s">
        <v>314</v>
      </c>
      <c r="L126" s="96" t="s">
        <v>335</v>
      </c>
      <c r="M126" s="101"/>
      <c r="N126" s="101"/>
      <c r="O126" s="105"/>
      <c r="P126" s="105"/>
      <c r="Q126" s="105"/>
      <c r="R126" s="117"/>
      <c r="S126" s="117"/>
      <c r="T126" s="118"/>
      <c r="U126" s="101"/>
      <c r="V126" s="117">
        <f t="shared" si="10"/>
        <v>0</v>
      </c>
      <c r="W126" s="101"/>
      <c r="X126" s="116"/>
      <c r="Y126" s="128"/>
      <c r="Z126" s="125" t="s">
        <v>31</v>
      </c>
      <c r="AA126" s="126">
        <v>43900</v>
      </c>
      <c r="AB126" s="129" t="s">
        <v>290</v>
      </c>
    </row>
    <row r="127" ht="18" customHeight="1" spans="2:28">
      <c r="B127" s="99" t="s">
        <v>337</v>
      </c>
      <c r="C127" s="97">
        <v>735320582</v>
      </c>
      <c r="D127" s="97" t="s">
        <v>338</v>
      </c>
      <c r="E127" s="97">
        <v>17038951548</v>
      </c>
      <c r="F127" s="97" t="s">
        <v>27</v>
      </c>
      <c r="G127" s="97">
        <v>1000</v>
      </c>
      <c r="H127" s="97">
        <v>13545471531</v>
      </c>
      <c r="I127" s="97" t="s">
        <v>293</v>
      </c>
      <c r="J127" s="106" t="s">
        <v>294</v>
      </c>
      <c r="K127" s="98" t="s">
        <v>295</v>
      </c>
      <c r="L127" s="99" t="s">
        <v>337</v>
      </c>
      <c r="M127" s="101"/>
      <c r="N127" s="101"/>
      <c r="O127" s="101"/>
      <c r="P127" s="101"/>
      <c r="Q127" s="101"/>
      <c r="R127" s="117"/>
      <c r="S127" s="122"/>
      <c r="T127" s="116"/>
      <c r="U127" s="101"/>
      <c r="V127" s="117">
        <f t="shared" si="10"/>
        <v>0</v>
      </c>
      <c r="W127" s="101"/>
      <c r="X127" s="98"/>
      <c r="Y127" s="128"/>
      <c r="Z127" s="125" t="s">
        <v>31</v>
      </c>
      <c r="AA127" s="126">
        <v>43899</v>
      </c>
      <c r="AB127" s="129" t="s">
        <v>339</v>
      </c>
    </row>
    <row r="128" ht="18" customHeight="1" spans="2:28">
      <c r="B128" s="99" t="s">
        <v>340</v>
      </c>
      <c r="C128" s="97">
        <v>229392527</v>
      </c>
      <c r="D128" s="97" t="s">
        <v>341</v>
      </c>
      <c r="E128" s="97">
        <v>17038923488</v>
      </c>
      <c r="F128" s="97" t="s">
        <v>27</v>
      </c>
      <c r="G128" s="97">
        <v>1000</v>
      </c>
      <c r="H128" s="97">
        <v>13545471531</v>
      </c>
      <c r="I128" s="97" t="s">
        <v>293</v>
      </c>
      <c r="J128" s="106" t="s">
        <v>294</v>
      </c>
      <c r="K128" s="98" t="s">
        <v>295</v>
      </c>
      <c r="L128" s="99" t="s">
        <v>340</v>
      </c>
      <c r="M128" s="101"/>
      <c r="N128" s="101"/>
      <c r="O128" s="101"/>
      <c r="P128" s="101"/>
      <c r="Q128" s="101"/>
      <c r="R128" s="117"/>
      <c r="S128" s="122"/>
      <c r="T128" s="116"/>
      <c r="U128" s="101"/>
      <c r="V128" s="117">
        <f t="shared" si="10"/>
        <v>0</v>
      </c>
      <c r="W128" s="101"/>
      <c r="X128" s="121"/>
      <c r="Y128" s="128"/>
      <c r="Z128" s="125" t="s">
        <v>31</v>
      </c>
      <c r="AA128" s="126">
        <v>43899</v>
      </c>
      <c r="AB128" s="129" t="s">
        <v>339</v>
      </c>
    </row>
    <row r="129" ht="18" customHeight="1" spans="2:28">
      <c r="B129" s="99" t="s">
        <v>342</v>
      </c>
      <c r="C129" s="97">
        <v>647158845</v>
      </c>
      <c r="D129" s="97" t="s">
        <v>343</v>
      </c>
      <c r="E129" s="97">
        <v>17038923532</v>
      </c>
      <c r="F129" s="97" t="s">
        <v>27</v>
      </c>
      <c r="G129" s="97">
        <v>1000</v>
      </c>
      <c r="H129" s="97">
        <v>13545471531</v>
      </c>
      <c r="I129" s="97" t="s">
        <v>293</v>
      </c>
      <c r="J129" s="106" t="s">
        <v>294</v>
      </c>
      <c r="K129" s="98" t="s">
        <v>295</v>
      </c>
      <c r="L129" s="99" t="s">
        <v>342</v>
      </c>
      <c r="M129" s="101"/>
      <c r="N129" s="101"/>
      <c r="O129" s="101"/>
      <c r="P129" s="101"/>
      <c r="Q129" s="101"/>
      <c r="R129" s="117"/>
      <c r="S129" s="122"/>
      <c r="T129" s="116"/>
      <c r="U129" s="101"/>
      <c r="V129" s="117">
        <f t="shared" si="10"/>
        <v>0</v>
      </c>
      <c r="W129" s="101"/>
      <c r="X129" s="121"/>
      <c r="Y129" s="128"/>
      <c r="Z129" s="125" t="s">
        <v>31</v>
      </c>
      <c r="AA129" s="126">
        <v>43899</v>
      </c>
      <c r="AB129" s="129" t="s">
        <v>339</v>
      </c>
    </row>
    <row r="130" ht="18" customHeight="1" spans="2:28">
      <c r="B130" s="99" t="s">
        <v>344</v>
      </c>
      <c r="C130" s="97">
        <v>661667253</v>
      </c>
      <c r="D130" s="97" t="s">
        <v>345</v>
      </c>
      <c r="E130" s="97">
        <v>17038923434</v>
      </c>
      <c r="F130" s="97" t="s">
        <v>27</v>
      </c>
      <c r="G130" s="97">
        <v>1000</v>
      </c>
      <c r="H130" s="97">
        <v>13545471531</v>
      </c>
      <c r="I130" s="97" t="s">
        <v>293</v>
      </c>
      <c r="J130" s="106" t="s">
        <v>294</v>
      </c>
      <c r="K130" s="98" t="s">
        <v>295</v>
      </c>
      <c r="L130" s="99" t="s">
        <v>344</v>
      </c>
      <c r="M130" s="101"/>
      <c r="N130" s="101"/>
      <c r="O130" s="101"/>
      <c r="P130" s="101"/>
      <c r="Q130" s="101"/>
      <c r="R130" s="117"/>
      <c r="S130" s="122"/>
      <c r="T130" s="116"/>
      <c r="U130" s="101"/>
      <c r="V130" s="117">
        <f t="shared" si="10"/>
        <v>0</v>
      </c>
      <c r="W130" s="101"/>
      <c r="X130" s="121"/>
      <c r="Y130" s="128"/>
      <c r="Z130" s="125" t="s">
        <v>31</v>
      </c>
      <c r="AA130" s="126">
        <v>43899</v>
      </c>
      <c r="AB130" s="129" t="s">
        <v>339</v>
      </c>
    </row>
    <row r="131" ht="18" customHeight="1" spans="2:28">
      <c r="B131" s="99" t="s">
        <v>346</v>
      </c>
      <c r="C131" s="97">
        <v>849761626</v>
      </c>
      <c r="D131" s="97" t="s">
        <v>347</v>
      </c>
      <c r="E131" s="97">
        <v>17038923894</v>
      </c>
      <c r="F131" s="97" t="s">
        <v>27</v>
      </c>
      <c r="G131" s="97">
        <v>1000</v>
      </c>
      <c r="H131" s="97">
        <v>13545471531</v>
      </c>
      <c r="I131" s="97" t="s">
        <v>293</v>
      </c>
      <c r="J131" s="106" t="s">
        <v>294</v>
      </c>
      <c r="K131" s="98" t="s">
        <v>295</v>
      </c>
      <c r="L131" s="99" t="s">
        <v>346</v>
      </c>
      <c r="M131" s="101"/>
      <c r="N131" s="101"/>
      <c r="O131" s="101"/>
      <c r="P131" s="101"/>
      <c r="Q131" s="101"/>
      <c r="R131" s="117"/>
      <c r="S131" s="122"/>
      <c r="T131" s="116"/>
      <c r="U131" s="101"/>
      <c r="V131" s="117">
        <f t="shared" si="10"/>
        <v>0</v>
      </c>
      <c r="W131" s="101"/>
      <c r="X131" s="121"/>
      <c r="Y131" s="128"/>
      <c r="Z131" s="125" t="s">
        <v>31</v>
      </c>
      <c r="AA131" s="126">
        <v>43899</v>
      </c>
      <c r="AB131" s="129" t="s">
        <v>339</v>
      </c>
    </row>
    <row r="132" ht="18" customHeight="1" spans="2:28">
      <c r="B132" s="99" t="s">
        <v>348</v>
      </c>
      <c r="C132" s="97">
        <v>967460844</v>
      </c>
      <c r="D132" s="97" t="s">
        <v>349</v>
      </c>
      <c r="E132" s="97">
        <v>17038923481</v>
      </c>
      <c r="F132" s="97" t="s">
        <v>27</v>
      </c>
      <c r="G132" s="97">
        <v>1000</v>
      </c>
      <c r="H132" s="97">
        <v>13545471531</v>
      </c>
      <c r="I132" s="97" t="s">
        <v>293</v>
      </c>
      <c r="J132" s="106" t="s">
        <v>294</v>
      </c>
      <c r="K132" s="98" t="s">
        <v>295</v>
      </c>
      <c r="L132" s="99" t="s">
        <v>348</v>
      </c>
      <c r="M132" s="101"/>
      <c r="N132" s="101"/>
      <c r="O132" s="101"/>
      <c r="P132" s="101"/>
      <c r="Q132" s="101"/>
      <c r="R132" s="117"/>
      <c r="S132" s="122"/>
      <c r="T132" s="116"/>
      <c r="U132" s="101"/>
      <c r="V132" s="117">
        <f t="shared" si="10"/>
        <v>0</v>
      </c>
      <c r="W132" s="101"/>
      <c r="X132" s="121"/>
      <c r="Y132" s="128"/>
      <c r="Z132" s="125" t="s">
        <v>31</v>
      </c>
      <c r="AA132" s="126">
        <v>43899</v>
      </c>
      <c r="AB132" s="129" t="s">
        <v>339</v>
      </c>
    </row>
    <row r="133" ht="18" customHeight="1" spans="2:28">
      <c r="B133" s="99" t="s">
        <v>350</v>
      </c>
      <c r="C133" s="97">
        <v>152203414</v>
      </c>
      <c r="D133" s="97" t="s">
        <v>351</v>
      </c>
      <c r="E133" s="97">
        <v>17038923402</v>
      </c>
      <c r="F133" s="97" t="s">
        <v>27</v>
      </c>
      <c r="G133" s="97">
        <v>1000</v>
      </c>
      <c r="H133" s="97">
        <v>13545471531</v>
      </c>
      <c r="I133" s="97" t="s">
        <v>293</v>
      </c>
      <c r="J133" s="106" t="s">
        <v>294</v>
      </c>
      <c r="K133" s="98" t="s">
        <v>295</v>
      </c>
      <c r="L133" s="99" t="s">
        <v>350</v>
      </c>
      <c r="M133" s="101"/>
      <c r="N133" s="101"/>
      <c r="O133" s="101"/>
      <c r="P133" s="101"/>
      <c r="Q133" s="101"/>
      <c r="R133" s="117"/>
      <c r="S133" s="122"/>
      <c r="T133" s="116"/>
      <c r="U133" s="101"/>
      <c r="V133" s="117">
        <f t="shared" si="10"/>
        <v>0</v>
      </c>
      <c r="W133" s="101"/>
      <c r="X133" s="121"/>
      <c r="Y133" s="128"/>
      <c r="Z133" s="125" t="s">
        <v>31</v>
      </c>
      <c r="AA133" s="126">
        <v>43899</v>
      </c>
      <c r="AB133" s="129" t="s">
        <v>339</v>
      </c>
    </row>
    <row r="134" ht="18" customHeight="1" spans="2:28">
      <c r="B134" s="96" t="s">
        <v>352</v>
      </c>
      <c r="C134" s="97">
        <v>177404577</v>
      </c>
      <c r="D134" s="97" t="s">
        <v>353</v>
      </c>
      <c r="E134" s="97">
        <v>17192710631</v>
      </c>
      <c r="F134" s="97" t="s">
        <v>27</v>
      </c>
      <c r="G134" s="97">
        <v>1000</v>
      </c>
      <c r="H134" s="97">
        <v>13545476959</v>
      </c>
      <c r="I134" s="97" t="s">
        <v>265</v>
      </c>
      <c r="J134" s="132" t="s">
        <v>109</v>
      </c>
      <c r="K134" s="98" t="s">
        <v>266</v>
      </c>
      <c r="L134" s="96" t="s">
        <v>352</v>
      </c>
      <c r="M134" s="101"/>
      <c r="N134" s="101"/>
      <c r="O134" s="101"/>
      <c r="P134" s="101"/>
      <c r="Q134" s="101"/>
      <c r="R134" s="117"/>
      <c r="S134" s="117"/>
      <c r="T134" s="118"/>
      <c r="U134" s="122"/>
      <c r="V134" s="117">
        <f t="shared" si="10"/>
        <v>0</v>
      </c>
      <c r="W134" s="101"/>
      <c r="X134" s="98"/>
      <c r="Y134" s="128"/>
      <c r="Z134" s="125" t="s">
        <v>31</v>
      </c>
      <c r="AA134" s="126">
        <v>43913</v>
      </c>
      <c r="AB134" s="129" t="s">
        <v>354</v>
      </c>
    </row>
    <row r="135" ht="18" customHeight="1" spans="2:28">
      <c r="B135" s="96" t="s">
        <v>355</v>
      </c>
      <c r="C135" s="97">
        <v>390026986</v>
      </c>
      <c r="D135" s="97" t="s">
        <v>356</v>
      </c>
      <c r="E135" s="97">
        <v>17192711244</v>
      </c>
      <c r="F135" s="97" t="s">
        <v>27</v>
      </c>
      <c r="G135" s="97">
        <v>1000</v>
      </c>
      <c r="H135" s="97">
        <v>13545476959</v>
      </c>
      <c r="I135" s="97" t="s">
        <v>265</v>
      </c>
      <c r="J135" s="102" t="s">
        <v>103</v>
      </c>
      <c r="K135" s="98" t="s">
        <v>266</v>
      </c>
      <c r="L135" s="96" t="s">
        <v>355</v>
      </c>
      <c r="M135" s="101"/>
      <c r="N135" s="101"/>
      <c r="O135" s="101"/>
      <c r="P135" s="101"/>
      <c r="Q135" s="101"/>
      <c r="R135" s="117"/>
      <c r="S135" s="117"/>
      <c r="T135" s="118"/>
      <c r="U135" s="122"/>
      <c r="V135" s="117">
        <f t="shared" si="10"/>
        <v>0</v>
      </c>
      <c r="W135" s="101"/>
      <c r="X135" s="98"/>
      <c r="Y135" s="128"/>
      <c r="Z135" s="125" t="s">
        <v>31</v>
      </c>
      <c r="AA135" s="126">
        <v>43913</v>
      </c>
      <c r="AB135" s="129" t="s">
        <v>354</v>
      </c>
    </row>
    <row r="136" ht="18" customHeight="1" spans="2:28">
      <c r="B136" s="96" t="s">
        <v>357</v>
      </c>
      <c r="C136" s="97">
        <v>756148087</v>
      </c>
      <c r="D136" s="97" t="s">
        <v>358</v>
      </c>
      <c r="E136" s="97">
        <v>17192711441</v>
      </c>
      <c r="F136" s="97" t="s">
        <v>27</v>
      </c>
      <c r="G136" s="97">
        <v>1000</v>
      </c>
      <c r="H136" s="97">
        <v>13545476959</v>
      </c>
      <c r="I136" s="97" t="s">
        <v>265</v>
      </c>
      <c r="J136" s="102" t="s">
        <v>103</v>
      </c>
      <c r="K136" s="98" t="s">
        <v>266</v>
      </c>
      <c r="L136" s="96" t="s">
        <v>357</v>
      </c>
      <c r="M136" s="101"/>
      <c r="N136" s="101"/>
      <c r="O136" s="101"/>
      <c r="P136" s="101"/>
      <c r="Q136" s="101"/>
      <c r="R136" s="117"/>
      <c r="S136" s="117"/>
      <c r="T136" s="118"/>
      <c r="U136" s="122"/>
      <c r="V136" s="117">
        <f t="shared" si="10"/>
        <v>0</v>
      </c>
      <c r="W136" s="101"/>
      <c r="X136" s="98"/>
      <c r="Y136" s="128"/>
      <c r="Z136" s="125" t="s">
        <v>31</v>
      </c>
      <c r="AA136" s="126">
        <v>43913</v>
      </c>
      <c r="AB136" s="129" t="s">
        <v>354</v>
      </c>
    </row>
    <row r="137" ht="18" customHeight="1" spans="2:28">
      <c r="B137" s="96" t="s">
        <v>359</v>
      </c>
      <c r="C137" s="97">
        <v>109633496</v>
      </c>
      <c r="D137" s="97" t="s">
        <v>360</v>
      </c>
      <c r="E137" s="97">
        <v>17192715426</v>
      </c>
      <c r="F137" s="97" t="s">
        <v>27</v>
      </c>
      <c r="G137" s="97">
        <v>1000</v>
      </c>
      <c r="H137" s="97">
        <v>18672882330</v>
      </c>
      <c r="I137" s="97" t="s">
        <v>361</v>
      </c>
      <c r="J137" s="132" t="s">
        <v>109</v>
      </c>
      <c r="K137" s="98" t="s">
        <v>362</v>
      </c>
      <c r="L137" s="96" t="s">
        <v>359</v>
      </c>
      <c r="M137" s="101"/>
      <c r="N137" s="101"/>
      <c r="O137" s="101"/>
      <c r="P137" s="101"/>
      <c r="Q137" s="101"/>
      <c r="R137" s="117"/>
      <c r="S137" s="117"/>
      <c r="T137" s="118"/>
      <c r="U137" s="122"/>
      <c r="V137" s="117">
        <f t="shared" si="10"/>
        <v>0</v>
      </c>
      <c r="W137" s="101"/>
      <c r="X137" s="98"/>
      <c r="Y137" s="128"/>
      <c r="Z137" s="125" t="s">
        <v>31</v>
      </c>
      <c r="AA137" s="126">
        <v>43913</v>
      </c>
      <c r="AB137" s="129" t="s">
        <v>354</v>
      </c>
    </row>
    <row r="138" ht="18" customHeight="1" spans="2:28">
      <c r="B138" s="96" t="s">
        <v>363</v>
      </c>
      <c r="C138" s="97">
        <v>412391049</v>
      </c>
      <c r="D138" s="97" t="s">
        <v>364</v>
      </c>
      <c r="E138" s="97">
        <v>17192715574</v>
      </c>
      <c r="F138" s="97" t="s">
        <v>27</v>
      </c>
      <c r="G138" s="97">
        <v>1000</v>
      </c>
      <c r="H138" s="97">
        <v>18672882330</v>
      </c>
      <c r="I138" s="97" t="s">
        <v>361</v>
      </c>
      <c r="J138" s="132" t="s">
        <v>109</v>
      </c>
      <c r="K138" s="98" t="s">
        <v>362</v>
      </c>
      <c r="L138" s="96" t="s">
        <v>363</v>
      </c>
      <c r="M138" s="101"/>
      <c r="N138" s="101"/>
      <c r="O138" s="101"/>
      <c r="P138" s="101"/>
      <c r="Q138" s="101"/>
      <c r="R138" s="117"/>
      <c r="S138" s="117"/>
      <c r="T138" s="118"/>
      <c r="U138" s="122"/>
      <c r="V138" s="117">
        <f t="shared" si="10"/>
        <v>0</v>
      </c>
      <c r="W138" s="101"/>
      <c r="X138" s="98"/>
      <c r="Y138" s="128"/>
      <c r="Z138" s="125" t="s">
        <v>31</v>
      </c>
      <c r="AA138" s="126">
        <v>43913</v>
      </c>
      <c r="AB138" s="129" t="s">
        <v>354</v>
      </c>
    </row>
    <row r="139" ht="18" customHeight="1" spans="2:28">
      <c r="B139" s="96" t="s">
        <v>365</v>
      </c>
      <c r="C139" s="97">
        <v>298211834</v>
      </c>
      <c r="D139" s="97" t="s">
        <v>366</v>
      </c>
      <c r="E139" s="97">
        <v>17192714574</v>
      </c>
      <c r="F139" s="97" t="s">
        <v>27</v>
      </c>
      <c r="G139" s="97">
        <v>1000</v>
      </c>
      <c r="H139" s="97">
        <v>18672882330</v>
      </c>
      <c r="I139" s="97" t="s">
        <v>361</v>
      </c>
      <c r="J139" s="133" t="s">
        <v>367</v>
      </c>
      <c r="K139" s="98" t="s">
        <v>362</v>
      </c>
      <c r="L139" s="96" t="s">
        <v>365</v>
      </c>
      <c r="M139" s="101"/>
      <c r="N139" s="101"/>
      <c r="O139" s="101"/>
      <c r="P139" s="101"/>
      <c r="Q139" s="101"/>
      <c r="R139" s="117"/>
      <c r="S139" s="117"/>
      <c r="T139" s="118"/>
      <c r="U139" s="122"/>
      <c r="V139" s="117">
        <f t="shared" si="10"/>
        <v>0</v>
      </c>
      <c r="W139" s="101"/>
      <c r="X139" s="98"/>
      <c r="Y139" s="128"/>
      <c r="Z139" s="125" t="s">
        <v>31</v>
      </c>
      <c r="AA139" s="126">
        <v>43913</v>
      </c>
      <c r="AB139" s="129" t="s">
        <v>354</v>
      </c>
    </row>
    <row r="140" ht="18" customHeight="1" spans="2:28">
      <c r="B140" s="99" t="s">
        <v>368</v>
      </c>
      <c r="C140" s="97">
        <v>815728646</v>
      </c>
      <c r="D140" s="97" t="s">
        <v>369</v>
      </c>
      <c r="E140" s="97">
        <v>16741725461</v>
      </c>
      <c r="F140" s="97" t="s">
        <v>27</v>
      </c>
      <c r="G140" s="97">
        <v>1000</v>
      </c>
      <c r="H140" s="97">
        <v>13545472582</v>
      </c>
      <c r="I140" s="97" t="s">
        <v>370</v>
      </c>
      <c r="J140" s="104" t="s">
        <v>285</v>
      </c>
      <c r="K140" s="98" t="s">
        <v>371</v>
      </c>
      <c r="L140" s="99" t="s">
        <v>368</v>
      </c>
      <c r="M140" s="101"/>
      <c r="N140" s="101"/>
      <c r="O140" s="101"/>
      <c r="P140" s="101"/>
      <c r="Q140" s="101"/>
      <c r="R140" s="117"/>
      <c r="S140" s="117"/>
      <c r="T140" s="118"/>
      <c r="U140" s="122"/>
      <c r="V140" s="117">
        <f t="shared" si="10"/>
        <v>0</v>
      </c>
      <c r="W140" s="101"/>
      <c r="X140" s="98"/>
      <c r="Y140" s="128"/>
      <c r="Z140" s="125" t="s">
        <v>31</v>
      </c>
      <c r="AA140" s="126">
        <v>43896</v>
      </c>
      <c r="AB140" s="129" t="s">
        <v>354</v>
      </c>
    </row>
    <row r="141" ht="18" customHeight="1" spans="2:28">
      <c r="B141" s="99" t="s">
        <v>372</v>
      </c>
      <c r="C141" s="97">
        <v>601707490</v>
      </c>
      <c r="D141" s="97" t="s">
        <v>373</v>
      </c>
      <c r="E141" s="97">
        <v>17038924141</v>
      </c>
      <c r="F141" s="97" t="s">
        <v>27</v>
      </c>
      <c r="G141" s="97">
        <v>1000</v>
      </c>
      <c r="H141" s="97">
        <v>13545471531</v>
      </c>
      <c r="I141" s="97" t="s">
        <v>293</v>
      </c>
      <c r="J141" s="106" t="s">
        <v>294</v>
      </c>
      <c r="K141" s="98" t="s">
        <v>295</v>
      </c>
      <c r="L141" s="99" t="s">
        <v>372</v>
      </c>
      <c r="M141" s="101"/>
      <c r="N141" s="101"/>
      <c r="O141" s="101"/>
      <c r="P141" s="101"/>
      <c r="Q141" s="101"/>
      <c r="R141" s="117"/>
      <c r="S141" s="117"/>
      <c r="T141" s="118"/>
      <c r="U141" s="122"/>
      <c r="V141" s="117">
        <f t="shared" si="10"/>
        <v>0</v>
      </c>
      <c r="W141" s="101"/>
      <c r="X141" s="98"/>
      <c r="Y141" s="128"/>
      <c r="Z141" s="125" t="s">
        <v>31</v>
      </c>
      <c r="AA141" s="126">
        <v>43899</v>
      </c>
      <c r="AB141" s="129" t="s">
        <v>354</v>
      </c>
    </row>
    <row r="142" ht="18" customHeight="1" spans="2:28">
      <c r="B142" s="96" t="s">
        <v>379</v>
      </c>
      <c r="C142" s="97">
        <v>155410191</v>
      </c>
      <c r="D142" s="97" t="s">
        <v>380</v>
      </c>
      <c r="E142" s="97">
        <v>16572201245</v>
      </c>
      <c r="F142" s="97" t="s">
        <v>27</v>
      </c>
      <c r="G142" s="97">
        <v>1000</v>
      </c>
      <c r="H142" s="97">
        <v>17720254512</v>
      </c>
      <c r="I142" s="97" t="s">
        <v>253</v>
      </c>
      <c r="J142" s="106" t="s">
        <v>294</v>
      </c>
      <c r="K142" s="98" t="s">
        <v>254</v>
      </c>
      <c r="L142" s="96" t="s">
        <v>379</v>
      </c>
      <c r="M142" s="101"/>
      <c r="N142" s="101"/>
      <c r="O142" s="101"/>
      <c r="P142" s="101"/>
      <c r="Q142" s="101"/>
      <c r="R142" s="117"/>
      <c r="S142" s="117"/>
      <c r="T142" s="118"/>
      <c r="U142" s="122"/>
      <c r="V142" s="117">
        <f t="shared" si="10"/>
        <v>0</v>
      </c>
      <c r="W142" s="101"/>
      <c r="X142" s="116"/>
      <c r="Y142" s="128"/>
      <c r="Z142" s="125" t="s">
        <v>31</v>
      </c>
      <c r="AA142" s="126">
        <v>43899</v>
      </c>
      <c r="AB142" s="129" t="s">
        <v>354</v>
      </c>
    </row>
    <row r="143" ht="18" customHeight="1" spans="2:28">
      <c r="B143" s="96" t="s">
        <v>381</v>
      </c>
      <c r="C143" s="97">
        <v>570793701</v>
      </c>
      <c r="D143" s="97" t="s">
        <v>382</v>
      </c>
      <c r="E143" s="97">
        <v>16572209059</v>
      </c>
      <c r="F143" s="97" t="s">
        <v>27</v>
      </c>
      <c r="G143" s="97">
        <v>1000</v>
      </c>
      <c r="H143" s="97">
        <v>17720254512</v>
      </c>
      <c r="I143" s="97" t="s">
        <v>253</v>
      </c>
      <c r="J143" s="106" t="s">
        <v>294</v>
      </c>
      <c r="K143" s="98" t="s">
        <v>254</v>
      </c>
      <c r="L143" s="96" t="s">
        <v>381</v>
      </c>
      <c r="M143" s="101"/>
      <c r="N143" s="101"/>
      <c r="O143" s="101"/>
      <c r="P143" s="101"/>
      <c r="Q143" s="101"/>
      <c r="R143" s="117"/>
      <c r="S143" s="117"/>
      <c r="T143" s="118"/>
      <c r="U143" s="122"/>
      <c r="V143" s="117">
        <f t="shared" si="10"/>
        <v>0</v>
      </c>
      <c r="W143" s="101"/>
      <c r="X143" s="116"/>
      <c r="Y143" s="128"/>
      <c r="Z143" s="125" t="s">
        <v>31</v>
      </c>
      <c r="AA143" s="126">
        <v>43902</v>
      </c>
      <c r="AB143" s="129" t="s">
        <v>354</v>
      </c>
    </row>
    <row r="144" ht="18" customHeight="1" spans="2:28">
      <c r="B144" s="96" t="s">
        <v>383</v>
      </c>
      <c r="C144" s="97">
        <v>485448072</v>
      </c>
      <c r="D144" s="97" t="s">
        <v>384</v>
      </c>
      <c r="E144" s="97">
        <v>16572209060</v>
      </c>
      <c r="F144" s="97" t="s">
        <v>27</v>
      </c>
      <c r="G144" s="97">
        <v>1000</v>
      </c>
      <c r="H144" s="97">
        <v>17720254512</v>
      </c>
      <c r="I144" s="97" t="s">
        <v>253</v>
      </c>
      <c r="J144" s="106" t="s">
        <v>294</v>
      </c>
      <c r="K144" s="98" t="s">
        <v>254</v>
      </c>
      <c r="L144" s="96" t="s">
        <v>383</v>
      </c>
      <c r="M144" s="101"/>
      <c r="N144" s="101"/>
      <c r="O144" s="101"/>
      <c r="P144" s="101"/>
      <c r="Q144" s="101"/>
      <c r="R144" s="117"/>
      <c r="S144" s="117"/>
      <c r="T144" s="118"/>
      <c r="U144" s="122"/>
      <c r="V144" s="117">
        <f t="shared" si="10"/>
        <v>0</v>
      </c>
      <c r="W144" s="101"/>
      <c r="X144" s="116"/>
      <c r="Y144" s="128"/>
      <c r="Z144" s="125" t="s">
        <v>31</v>
      </c>
      <c r="AA144" s="126">
        <v>43902</v>
      </c>
      <c r="AB144" s="129" t="s">
        <v>354</v>
      </c>
    </row>
    <row r="145" ht="18" customHeight="1" spans="2:28">
      <c r="B145" s="96" t="s">
        <v>385</v>
      </c>
      <c r="C145" s="97">
        <v>653234061</v>
      </c>
      <c r="D145" s="97" t="s">
        <v>386</v>
      </c>
      <c r="E145" s="97">
        <v>16574120978</v>
      </c>
      <c r="F145" s="97" t="s">
        <v>27</v>
      </c>
      <c r="G145" s="97">
        <v>1000</v>
      </c>
      <c r="H145" s="97">
        <v>17720254512</v>
      </c>
      <c r="I145" s="97" t="s">
        <v>253</v>
      </c>
      <c r="J145" s="102" t="s">
        <v>103</v>
      </c>
      <c r="K145" s="98" t="s">
        <v>254</v>
      </c>
      <c r="L145" s="96" t="s">
        <v>385</v>
      </c>
      <c r="M145" s="101"/>
      <c r="N145" s="101"/>
      <c r="O145" s="101"/>
      <c r="P145" s="101"/>
      <c r="Q145" s="101"/>
      <c r="R145" s="117"/>
      <c r="S145" s="117"/>
      <c r="T145" s="118"/>
      <c r="U145" s="122"/>
      <c r="V145" s="117">
        <f t="shared" si="10"/>
        <v>0</v>
      </c>
      <c r="W145" s="101"/>
      <c r="X145" s="116"/>
      <c r="Y145" s="128"/>
      <c r="Z145" s="125" t="s">
        <v>31</v>
      </c>
      <c r="AA145" s="126">
        <v>43902</v>
      </c>
      <c r="AB145" s="129" t="s">
        <v>354</v>
      </c>
    </row>
    <row r="146" ht="18" customHeight="1" spans="2:28">
      <c r="B146" s="96" t="s">
        <v>391</v>
      </c>
      <c r="C146" s="97">
        <v>229594552</v>
      </c>
      <c r="D146" s="97" t="s">
        <v>392</v>
      </c>
      <c r="E146" s="97">
        <v>17192714376</v>
      </c>
      <c r="F146" s="97" t="s">
        <v>27</v>
      </c>
      <c r="G146" s="97">
        <v>1000</v>
      </c>
      <c r="H146" s="97">
        <v>18872118075</v>
      </c>
      <c r="I146" s="97" t="s">
        <v>389</v>
      </c>
      <c r="J146" s="134" t="s">
        <v>170</v>
      </c>
      <c r="K146" s="98" t="s">
        <v>390</v>
      </c>
      <c r="L146" s="96" t="s">
        <v>391</v>
      </c>
      <c r="M146" s="101"/>
      <c r="N146" s="101"/>
      <c r="O146" s="103"/>
      <c r="P146" s="103"/>
      <c r="Q146" s="103"/>
      <c r="R146" s="117"/>
      <c r="S146" s="117"/>
      <c r="T146" s="118"/>
      <c r="U146" s="122"/>
      <c r="V146" s="117">
        <f t="shared" si="10"/>
        <v>0</v>
      </c>
      <c r="W146" s="101"/>
      <c r="X146" s="119"/>
      <c r="Y146" s="128"/>
      <c r="Z146" s="125" t="s">
        <v>31</v>
      </c>
      <c r="AA146" s="126">
        <v>43913</v>
      </c>
      <c r="AB146" s="129" t="s">
        <v>354</v>
      </c>
    </row>
    <row r="147" ht="18" customHeight="1" spans="2:28">
      <c r="B147" s="96" t="s">
        <v>393</v>
      </c>
      <c r="C147" s="97">
        <v>625912468</v>
      </c>
      <c r="D147" s="97" t="s">
        <v>394</v>
      </c>
      <c r="E147" s="97">
        <v>17192714393</v>
      </c>
      <c r="F147" s="97" t="s">
        <v>27</v>
      </c>
      <c r="G147" s="97">
        <v>1000</v>
      </c>
      <c r="H147" s="97">
        <v>18872118075</v>
      </c>
      <c r="I147" s="97" t="s">
        <v>389</v>
      </c>
      <c r="J147" s="100" t="s">
        <v>29</v>
      </c>
      <c r="K147" s="98" t="s">
        <v>390</v>
      </c>
      <c r="L147" s="96" t="s">
        <v>393</v>
      </c>
      <c r="M147" s="101"/>
      <c r="N147" s="101"/>
      <c r="O147" s="103"/>
      <c r="P147" s="103"/>
      <c r="Q147" s="103"/>
      <c r="R147" s="117"/>
      <c r="S147" s="117"/>
      <c r="T147" s="118"/>
      <c r="U147" s="122"/>
      <c r="V147" s="117">
        <f t="shared" si="10"/>
        <v>0</v>
      </c>
      <c r="W147" s="101"/>
      <c r="X147" s="119"/>
      <c r="Y147" s="128"/>
      <c r="Z147" s="125" t="s">
        <v>31</v>
      </c>
      <c r="AA147" s="126">
        <v>43921</v>
      </c>
      <c r="AB147" s="129" t="s">
        <v>354</v>
      </c>
    </row>
    <row r="148" ht="18" customHeight="1" spans="2:28">
      <c r="B148" s="96" t="s">
        <v>395</v>
      </c>
      <c r="C148" s="97">
        <v>477569656</v>
      </c>
      <c r="D148" s="97" t="s">
        <v>396</v>
      </c>
      <c r="E148" s="97">
        <v>16741725447</v>
      </c>
      <c r="F148" s="97" t="s">
        <v>27</v>
      </c>
      <c r="G148" s="97">
        <v>1000</v>
      </c>
      <c r="H148" s="97">
        <v>18327671812</v>
      </c>
      <c r="I148" s="97" t="s">
        <v>247</v>
      </c>
      <c r="J148" s="102" t="s">
        <v>103</v>
      </c>
      <c r="K148" s="98" t="s">
        <v>298</v>
      </c>
      <c r="L148" s="96" t="s">
        <v>395</v>
      </c>
      <c r="M148" s="101"/>
      <c r="N148" s="101"/>
      <c r="O148" s="103"/>
      <c r="P148" s="103"/>
      <c r="Q148" s="103"/>
      <c r="R148" s="117"/>
      <c r="S148" s="117"/>
      <c r="T148" s="118"/>
      <c r="U148" s="122"/>
      <c r="V148" s="117">
        <f t="shared" si="10"/>
        <v>0</v>
      </c>
      <c r="W148" s="101"/>
      <c r="X148" s="119"/>
      <c r="Y148" s="128"/>
      <c r="Z148" s="125" t="s">
        <v>31</v>
      </c>
      <c r="AA148" s="126">
        <v>43900</v>
      </c>
      <c r="AB148" s="129" t="s">
        <v>354</v>
      </c>
    </row>
    <row r="149" ht="18" customHeight="1" spans="2:28">
      <c r="B149" s="96" t="s">
        <v>397</v>
      </c>
      <c r="C149" s="97">
        <v>809839390</v>
      </c>
      <c r="D149" s="97" t="s">
        <v>398</v>
      </c>
      <c r="E149" s="97">
        <v>16741725519</v>
      </c>
      <c r="F149" s="97" t="s">
        <v>27</v>
      </c>
      <c r="G149" s="97">
        <v>1000</v>
      </c>
      <c r="H149" s="97">
        <v>18327671812</v>
      </c>
      <c r="I149" s="97" t="s">
        <v>247</v>
      </c>
      <c r="J149" s="102" t="s">
        <v>103</v>
      </c>
      <c r="K149" s="98" t="s">
        <v>298</v>
      </c>
      <c r="L149" s="96" t="s">
        <v>397</v>
      </c>
      <c r="M149" s="101"/>
      <c r="N149" s="101"/>
      <c r="O149" s="103"/>
      <c r="P149" s="103"/>
      <c r="Q149" s="103"/>
      <c r="R149" s="117"/>
      <c r="S149" s="117"/>
      <c r="T149" s="118"/>
      <c r="U149" s="122"/>
      <c r="V149" s="117">
        <f t="shared" si="10"/>
        <v>0</v>
      </c>
      <c r="W149" s="101"/>
      <c r="X149" s="119"/>
      <c r="Y149" s="128"/>
      <c r="Z149" s="125" t="s">
        <v>31</v>
      </c>
      <c r="AA149" s="126">
        <v>43900</v>
      </c>
      <c r="AB149" s="129" t="s">
        <v>354</v>
      </c>
    </row>
    <row r="150" ht="18" customHeight="1" spans="2:28">
      <c r="B150" s="96" t="s">
        <v>399</v>
      </c>
      <c r="C150" s="97">
        <v>585970429</v>
      </c>
      <c r="D150" s="97" t="s">
        <v>400</v>
      </c>
      <c r="E150" s="97">
        <v>16741725438</v>
      </c>
      <c r="F150" s="97" t="s">
        <v>27</v>
      </c>
      <c r="G150" s="97">
        <v>1000</v>
      </c>
      <c r="H150" s="97">
        <v>18327671812</v>
      </c>
      <c r="I150" s="97" t="s">
        <v>247</v>
      </c>
      <c r="J150" s="100" t="s">
        <v>29</v>
      </c>
      <c r="K150" s="98" t="s">
        <v>298</v>
      </c>
      <c r="L150" s="96" t="s">
        <v>399</v>
      </c>
      <c r="M150" s="101"/>
      <c r="N150" s="101"/>
      <c r="O150" s="103"/>
      <c r="P150" s="103"/>
      <c r="Q150" s="103"/>
      <c r="R150" s="117"/>
      <c r="S150" s="117"/>
      <c r="T150" s="118"/>
      <c r="U150" s="122"/>
      <c r="V150" s="117">
        <f t="shared" si="10"/>
        <v>0</v>
      </c>
      <c r="W150" s="101"/>
      <c r="X150" s="119"/>
      <c r="Y150" s="128"/>
      <c r="Z150" s="125" t="s">
        <v>31</v>
      </c>
      <c r="AA150" s="126">
        <v>43900</v>
      </c>
      <c r="AB150" s="129" t="s">
        <v>354</v>
      </c>
    </row>
    <row r="151" ht="18" customHeight="1" spans="2:28">
      <c r="B151" s="96" t="s">
        <v>401</v>
      </c>
      <c r="C151" s="97">
        <v>447015210</v>
      </c>
      <c r="D151" s="97" t="s">
        <v>402</v>
      </c>
      <c r="E151" s="97">
        <v>17136317385</v>
      </c>
      <c r="F151" s="97" t="s">
        <v>27</v>
      </c>
      <c r="G151" s="97">
        <v>1000</v>
      </c>
      <c r="H151" s="97">
        <v>18771691121</v>
      </c>
      <c r="I151" s="97" t="s">
        <v>258</v>
      </c>
      <c r="J151" s="102" t="s">
        <v>103</v>
      </c>
      <c r="K151" s="98" t="s">
        <v>259</v>
      </c>
      <c r="L151" s="96" t="s">
        <v>401</v>
      </c>
      <c r="M151" s="101"/>
      <c r="N151" s="101"/>
      <c r="O151" s="103"/>
      <c r="P151" s="103"/>
      <c r="Q151" s="103"/>
      <c r="R151" s="117"/>
      <c r="S151" s="117"/>
      <c r="T151" s="118"/>
      <c r="U151" s="122"/>
      <c r="V151" s="117">
        <f t="shared" si="10"/>
        <v>0</v>
      </c>
      <c r="W151" s="101"/>
      <c r="X151" s="119"/>
      <c r="Y151" s="128"/>
      <c r="Z151" s="125" t="s">
        <v>31</v>
      </c>
      <c r="AA151" s="126">
        <v>43900</v>
      </c>
      <c r="AB151" s="129" t="s">
        <v>354</v>
      </c>
    </row>
    <row r="152" ht="18" customHeight="1" spans="2:28">
      <c r="B152" s="96" t="s">
        <v>403</v>
      </c>
      <c r="C152" s="97">
        <v>552997308</v>
      </c>
      <c r="D152" s="97" t="s">
        <v>404</v>
      </c>
      <c r="E152" s="97">
        <v>17136314548</v>
      </c>
      <c r="F152" s="97" t="s">
        <v>27</v>
      </c>
      <c r="G152" s="97">
        <v>1000</v>
      </c>
      <c r="H152" s="97">
        <v>18771691121</v>
      </c>
      <c r="I152" s="97" t="s">
        <v>258</v>
      </c>
      <c r="J152" s="102" t="s">
        <v>103</v>
      </c>
      <c r="K152" s="98" t="s">
        <v>259</v>
      </c>
      <c r="L152" s="96" t="s">
        <v>403</v>
      </c>
      <c r="M152" s="101"/>
      <c r="N152" s="101"/>
      <c r="O152" s="103"/>
      <c r="P152" s="103"/>
      <c r="Q152" s="103"/>
      <c r="R152" s="117"/>
      <c r="S152" s="117"/>
      <c r="T152" s="118"/>
      <c r="U152" s="122"/>
      <c r="V152" s="117">
        <f t="shared" si="10"/>
        <v>0</v>
      </c>
      <c r="W152" s="101"/>
      <c r="X152" s="119"/>
      <c r="Y152" s="128"/>
      <c r="Z152" s="125" t="s">
        <v>31</v>
      </c>
      <c r="AA152" s="126">
        <v>43900</v>
      </c>
      <c r="AB152" s="129" t="s">
        <v>354</v>
      </c>
    </row>
    <row r="153" ht="18" customHeight="1" spans="2:28">
      <c r="B153" s="96" t="s">
        <v>405</v>
      </c>
      <c r="C153" s="97">
        <v>415594248</v>
      </c>
      <c r="D153" s="97" t="s">
        <v>406</v>
      </c>
      <c r="E153" s="97">
        <v>17038923175</v>
      </c>
      <c r="F153" s="97" t="s">
        <v>27</v>
      </c>
      <c r="G153" s="97">
        <v>1000</v>
      </c>
      <c r="H153" s="97">
        <v>18771691121</v>
      </c>
      <c r="I153" s="97" t="s">
        <v>258</v>
      </c>
      <c r="J153" s="102" t="s">
        <v>103</v>
      </c>
      <c r="K153" s="98" t="s">
        <v>259</v>
      </c>
      <c r="L153" s="96" t="s">
        <v>405</v>
      </c>
      <c r="M153" s="101"/>
      <c r="N153" s="101"/>
      <c r="O153" s="103"/>
      <c r="P153" s="103"/>
      <c r="Q153" s="103"/>
      <c r="R153" s="117"/>
      <c r="S153" s="117"/>
      <c r="T153" s="118"/>
      <c r="U153" s="122"/>
      <c r="V153" s="117">
        <f t="shared" si="10"/>
        <v>0</v>
      </c>
      <c r="W153" s="101"/>
      <c r="X153" s="119"/>
      <c r="Y153" s="128"/>
      <c r="Z153" s="125" t="s">
        <v>31</v>
      </c>
      <c r="AA153" s="126">
        <v>43900</v>
      </c>
      <c r="AB153" s="129" t="s">
        <v>354</v>
      </c>
    </row>
    <row r="154" ht="18" customHeight="1" spans="2:28">
      <c r="B154" s="99" t="s">
        <v>407</v>
      </c>
      <c r="C154" s="97">
        <v>448596140</v>
      </c>
      <c r="D154" s="97" t="s">
        <v>408</v>
      </c>
      <c r="E154" s="97">
        <v>16741725616</v>
      </c>
      <c r="F154" s="97" t="s">
        <v>27</v>
      </c>
      <c r="G154" s="97">
        <v>1000</v>
      </c>
      <c r="H154" s="97">
        <v>18771678907</v>
      </c>
      <c r="I154" s="97" t="s">
        <v>409</v>
      </c>
      <c r="J154" s="132" t="s">
        <v>109</v>
      </c>
      <c r="K154" s="98" t="s">
        <v>410</v>
      </c>
      <c r="L154" s="99" t="s">
        <v>407</v>
      </c>
      <c r="M154" s="101"/>
      <c r="N154" s="101"/>
      <c r="O154" s="103"/>
      <c r="P154" s="103"/>
      <c r="Q154" s="103"/>
      <c r="R154" s="117"/>
      <c r="S154" s="117"/>
      <c r="T154" s="118"/>
      <c r="U154" s="122"/>
      <c r="V154" s="117">
        <f t="shared" si="10"/>
        <v>0</v>
      </c>
      <c r="W154" s="101"/>
      <c r="X154" s="116"/>
      <c r="Y154" s="128"/>
      <c r="Z154" s="125" t="s">
        <v>31</v>
      </c>
      <c r="AA154" s="126">
        <v>43899</v>
      </c>
      <c r="AB154" s="131" t="s">
        <v>354</v>
      </c>
    </row>
    <row r="155" ht="18" customHeight="1" spans="2:28">
      <c r="B155" s="99" t="s">
        <v>411</v>
      </c>
      <c r="C155" s="97">
        <v>512120183</v>
      </c>
      <c r="D155" s="97" t="s">
        <v>412</v>
      </c>
      <c r="E155" s="97">
        <v>16741725617</v>
      </c>
      <c r="F155" s="97" t="s">
        <v>27</v>
      </c>
      <c r="G155" s="97">
        <v>1000</v>
      </c>
      <c r="H155" s="97">
        <v>18771678907</v>
      </c>
      <c r="I155" s="97" t="s">
        <v>409</v>
      </c>
      <c r="J155" s="132" t="s">
        <v>109</v>
      </c>
      <c r="K155" s="98" t="s">
        <v>410</v>
      </c>
      <c r="L155" s="99" t="s">
        <v>411</v>
      </c>
      <c r="M155" s="101"/>
      <c r="N155" s="101"/>
      <c r="O155" s="103"/>
      <c r="P155" s="103"/>
      <c r="Q155" s="103"/>
      <c r="R155" s="117"/>
      <c r="S155" s="117"/>
      <c r="T155" s="118"/>
      <c r="U155" s="122"/>
      <c r="V155" s="117">
        <f t="shared" si="10"/>
        <v>0</v>
      </c>
      <c r="W155" s="101"/>
      <c r="X155" s="116"/>
      <c r="Y155" s="128"/>
      <c r="Z155" s="125" t="s">
        <v>31</v>
      </c>
      <c r="AA155" s="126">
        <v>43899</v>
      </c>
      <c r="AB155" s="131" t="s">
        <v>354</v>
      </c>
    </row>
    <row r="156" ht="18" customHeight="1" spans="2:28">
      <c r="B156" s="96" t="s">
        <v>413</v>
      </c>
      <c r="C156" s="97">
        <v>615453204</v>
      </c>
      <c r="D156" s="97" t="s">
        <v>414</v>
      </c>
      <c r="E156" s="97">
        <v>16741725290</v>
      </c>
      <c r="F156" s="97" t="s">
        <v>27</v>
      </c>
      <c r="G156" s="97">
        <v>1000</v>
      </c>
      <c r="H156" s="97">
        <v>13545445297</v>
      </c>
      <c r="I156" s="97" t="s">
        <v>313</v>
      </c>
      <c r="J156" s="100" t="s">
        <v>29</v>
      </c>
      <c r="K156" s="98" t="s">
        <v>314</v>
      </c>
      <c r="L156" s="96" t="s">
        <v>413</v>
      </c>
      <c r="M156" s="101"/>
      <c r="N156" s="101"/>
      <c r="O156" s="103"/>
      <c r="P156" s="103"/>
      <c r="Q156" s="103"/>
      <c r="R156" s="117"/>
      <c r="S156" s="117"/>
      <c r="T156" s="118"/>
      <c r="U156" s="122"/>
      <c r="V156" s="117">
        <f t="shared" si="10"/>
        <v>0</v>
      </c>
      <c r="W156" s="101"/>
      <c r="X156" s="116"/>
      <c r="Y156" s="128"/>
      <c r="Z156" s="125" t="s">
        <v>31</v>
      </c>
      <c r="AA156" s="126">
        <v>43900</v>
      </c>
      <c r="AB156" s="131" t="s">
        <v>354</v>
      </c>
    </row>
    <row r="157" ht="18" customHeight="1" spans="2:28">
      <c r="B157" s="96" t="s">
        <v>415</v>
      </c>
      <c r="C157" s="98">
        <v>421315704</v>
      </c>
      <c r="D157" s="98" t="s">
        <v>416</v>
      </c>
      <c r="E157" s="97">
        <v>16741725287</v>
      </c>
      <c r="F157" s="97" t="s">
        <v>27</v>
      </c>
      <c r="G157" s="97">
        <v>1000</v>
      </c>
      <c r="H157" s="97">
        <v>13545445297</v>
      </c>
      <c r="I157" s="97" t="s">
        <v>313</v>
      </c>
      <c r="J157" s="100" t="s">
        <v>29</v>
      </c>
      <c r="K157" s="98" t="s">
        <v>314</v>
      </c>
      <c r="L157" s="96" t="s">
        <v>415</v>
      </c>
      <c r="M157" s="101"/>
      <c r="N157" s="101"/>
      <c r="O157" s="103"/>
      <c r="P157" s="103"/>
      <c r="Q157" s="103"/>
      <c r="R157" s="117"/>
      <c r="S157" s="117"/>
      <c r="T157" s="118"/>
      <c r="U157" s="122"/>
      <c r="V157" s="117">
        <f t="shared" si="10"/>
        <v>0</v>
      </c>
      <c r="W157" s="101"/>
      <c r="X157" s="116"/>
      <c r="Y157" s="128"/>
      <c r="Z157" s="125" t="s">
        <v>31</v>
      </c>
      <c r="AA157" s="126">
        <v>43900</v>
      </c>
      <c r="AB157" s="131" t="s">
        <v>354</v>
      </c>
    </row>
    <row r="158" ht="18" customHeight="1" spans="2:28">
      <c r="B158" s="96" t="s">
        <v>417</v>
      </c>
      <c r="C158" s="98">
        <v>474078056</v>
      </c>
      <c r="D158" s="98" t="s">
        <v>418</v>
      </c>
      <c r="E158" s="97">
        <v>16741725267</v>
      </c>
      <c r="F158" s="97" t="s">
        <v>27</v>
      </c>
      <c r="G158" s="97">
        <v>1000</v>
      </c>
      <c r="H158" s="97">
        <v>13545445297</v>
      </c>
      <c r="I158" s="97" t="s">
        <v>313</v>
      </c>
      <c r="J158" s="100" t="s">
        <v>29</v>
      </c>
      <c r="K158" s="98" t="s">
        <v>314</v>
      </c>
      <c r="L158" s="96" t="s">
        <v>417</v>
      </c>
      <c r="M158" s="101"/>
      <c r="N158" s="101"/>
      <c r="O158" s="103"/>
      <c r="P158" s="103"/>
      <c r="Q158" s="103"/>
      <c r="R158" s="117"/>
      <c r="S158" s="117"/>
      <c r="T158" s="118"/>
      <c r="U158" s="122"/>
      <c r="V158" s="117">
        <f t="shared" si="10"/>
        <v>0</v>
      </c>
      <c r="W158" s="101"/>
      <c r="X158" s="116"/>
      <c r="Y158" s="128"/>
      <c r="Z158" s="125" t="s">
        <v>31</v>
      </c>
      <c r="AA158" s="126">
        <v>43900</v>
      </c>
      <c r="AB158" s="131" t="s">
        <v>354</v>
      </c>
    </row>
    <row r="159" ht="18" customHeight="1" spans="2:28">
      <c r="B159" s="96" t="s">
        <v>419</v>
      </c>
      <c r="C159" s="98">
        <v>718799086</v>
      </c>
      <c r="D159" s="98" t="s">
        <v>420</v>
      </c>
      <c r="E159" s="97">
        <v>16741725261</v>
      </c>
      <c r="F159" s="97" t="s">
        <v>27</v>
      </c>
      <c r="G159" s="97">
        <v>1000</v>
      </c>
      <c r="H159" s="97">
        <v>13545445297</v>
      </c>
      <c r="I159" s="97" t="s">
        <v>313</v>
      </c>
      <c r="J159" s="100" t="s">
        <v>29</v>
      </c>
      <c r="K159" s="98" t="s">
        <v>314</v>
      </c>
      <c r="L159" s="96" t="s">
        <v>419</v>
      </c>
      <c r="M159" s="101"/>
      <c r="N159" s="101"/>
      <c r="O159" s="103"/>
      <c r="P159" s="103"/>
      <c r="Q159" s="103"/>
      <c r="R159" s="117"/>
      <c r="S159" s="117"/>
      <c r="T159" s="118"/>
      <c r="U159" s="122"/>
      <c r="V159" s="117">
        <f t="shared" si="10"/>
        <v>0</v>
      </c>
      <c r="W159" s="101"/>
      <c r="X159" s="116"/>
      <c r="Y159" s="128"/>
      <c r="Z159" s="125" t="s">
        <v>31</v>
      </c>
      <c r="AA159" s="126">
        <v>43900</v>
      </c>
      <c r="AB159" s="131" t="s">
        <v>354</v>
      </c>
    </row>
    <row r="160" ht="18" customHeight="1" spans="2:28">
      <c r="B160" s="96" t="s">
        <v>421</v>
      </c>
      <c r="C160" s="98" t="s">
        <v>422</v>
      </c>
      <c r="D160" s="98" t="s">
        <v>423</v>
      </c>
      <c r="E160" s="97">
        <v>16741725260</v>
      </c>
      <c r="F160" s="97" t="s">
        <v>27</v>
      </c>
      <c r="G160" s="97">
        <v>1000</v>
      </c>
      <c r="H160" s="97">
        <v>13545445297</v>
      </c>
      <c r="I160" s="97" t="s">
        <v>313</v>
      </c>
      <c r="J160" s="100" t="s">
        <v>29</v>
      </c>
      <c r="K160" s="98" t="s">
        <v>314</v>
      </c>
      <c r="L160" s="96" t="s">
        <v>421</v>
      </c>
      <c r="M160" s="101"/>
      <c r="N160" s="101"/>
      <c r="O160" s="103"/>
      <c r="P160" s="103"/>
      <c r="Q160" s="103"/>
      <c r="R160" s="117"/>
      <c r="S160" s="117"/>
      <c r="T160" s="118"/>
      <c r="U160" s="122"/>
      <c r="V160" s="117">
        <f t="shared" si="10"/>
        <v>0</v>
      </c>
      <c r="W160" s="101"/>
      <c r="X160" s="116"/>
      <c r="Y160" s="128"/>
      <c r="Z160" s="125" t="s">
        <v>31</v>
      </c>
      <c r="AA160" s="126">
        <v>43900</v>
      </c>
      <c r="AB160" s="131" t="s">
        <v>354</v>
      </c>
    </row>
    <row r="161" ht="18" customHeight="1" spans="2:28">
      <c r="B161" s="96" t="s">
        <v>424</v>
      </c>
      <c r="C161" s="98" t="s">
        <v>425</v>
      </c>
      <c r="D161" s="98" t="s">
        <v>426</v>
      </c>
      <c r="E161" s="97">
        <v>16741725259</v>
      </c>
      <c r="F161" s="97" t="s">
        <v>27</v>
      </c>
      <c r="G161" s="97">
        <v>1000</v>
      </c>
      <c r="H161" s="97">
        <v>13545445297</v>
      </c>
      <c r="I161" s="97" t="s">
        <v>313</v>
      </c>
      <c r="J161" s="100" t="s">
        <v>29</v>
      </c>
      <c r="K161" s="98" t="s">
        <v>314</v>
      </c>
      <c r="L161" s="96" t="s">
        <v>424</v>
      </c>
      <c r="M161" s="101"/>
      <c r="N161" s="101"/>
      <c r="O161" s="103"/>
      <c r="P161" s="103"/>
      <c r="Q161" s="103"/>
      <c r="R161" s="117"/>
      <c r="S161" s="117"/>
      <c r="T161" s="118"/>
      <c r="U161" s="122"/>
      <c r="V161" s="117">
        <f t="shared" si="10"/>
        <v>0</v>
      </c>
      <c r="W161" s="101"/>
      <c r="X161" s="116"/>
      <c r="Y161" s="128"/>
      <c r="Z161" s="125" t="s">
        <v>31</v>
      </c>
      <c r="AA161" s="126">
        <v>43900</v>
      </c>
      <c r="AB161" s="131" t="s">
        <v>354</v>
      </c>
    </row>
    <row r="162" ht="18" customHeight="1" spans="2:28">
      <c r="B162" s="96" t="s">
        <v>427</v>
      </c>
      <c r="C162" s="98">
        <v>182840177</v>
      </c>
      <c r="D162" s="98" t="s">
        <v>428</v>
      </c>
      <c r="E162" s="97">
        <v>16741725280</v>
      </c>
      <c r="F162" s="97" t="s">
        <v>27</v>
      </c>
      <c r="G162" s="97">
        <v>1000</v>
      </c>
      <c r="H162" s="97">
        <v>13545445297</v>
      </c>
      <c r="I162" s="97" t="s">
        <v>313</v>
      </c>
      <c r="J162" s="104" t="s">
        <v>285</v>
      </c>
      <c r="K162" s="98" t="s">
        <v>314</v>
      </c>
      <c r="L162" s="96" t="s">
        <v>427</v>
      </c>
      <c r="M162" s="101"/>
      <c r="N162" s="101"/>
      <c r="O162" s="103"/>
      <c r="P162" s="103"/>
      <c r="Q162" s="103"/>
      <c r="R162" s="117"/>
      <c r="S162" s="117"/>
      <c r="T162" s="118"/>
      <c r="U162" s="122"/>
      <c r="V162" s="117">
        <f t="shared" si="10"/>
        <v>0</v>
      </c>
      <c r="W162" s="101"/>
      <c r="X162" s="116"/>
      <c r="Y162" s="128"/>
      <c r="Z162" s="125" t="s">
        <v>31</v>
      </c>
      <c r="AA162" s="126">
        <v>43900</v>
      </c>
      <c r="AB162" s="131" t="s">
        <v>354</v>
      </c>
    </row>
    <row r="163" ht="18" customHeight="1" spans="2:28">
      <c r="B163" s="96" t="s">
        <v>429</v>
      </c>
      <c r="C163" s="98">
        <v>985771301</v>
      </c>
      <c r="D163" s="98" t="s">
        <v>430</v>
      </c>
      <c r="E163" s="97">
        <v>16741725275</v>
      </c>
      <c r="F163" s="97" t="s">
        <v>27</v>
      </c>
      <c r="G163" s="97">
        <v>1000</v>
      </c>
      <c r="H163" s="97">
        <v>13545445297</v>
      </c>
      <c r="I163" s="97" t="s">
        <v>313</v>
      </c>
      <c r="J163" s="104" t="s">
        <v>285</v>
      </c>
      <c r="K163" s="98" t="s">
        <v>314</v>
      </c>
      <c r="L163" s="96" t="s">
        <v>429</v>
      </c>
      <c r="M163" s="101"/>
      <c r="N163" s="101"/>
      <c r="O163" s="103"/>
      <c r="P163" s="103"/>
      <c r="Q163" s="103"/>
      <c r="R163" s="117"/>
      <c r="S163" s="117"/>
      <c r="T163" s="118"/>
      <c r="U163" s="122"/>
      <c r="V163" s="117">
        <f t="shared" si="10"/>
        <v>0</v>
      </c>
      <c r="W163" s="101"/>
      <c r="X163" s="116"/>
      <c r="Y163" s="128"/>
      <c r="Z163" s="125" t="s">
        <v>31</v>
      </c>
      <c r="AA163" s="126">
        <v>43900</v>
      </c>
      <c r="AB163" s="131" t="s">
        <v>354</v>
      </c>
    </row>
    <row r="164" ht="18" customHeight="1" spans="2:28">
      <c r="B164" s="96" t="s">
        <v>431</v>
      </c>
      <c r="C164" s="98">
        <v>358172890</v>
      </c>
      <c r="D164" s="98" t="s">
        <v>432</v>
      </c>
      <c r="E164" s="97">
        <v>16741725249</v>
      </c>
      <c r="F164" s="97" t="s">
        <v>27</v>
      </c>
      <c r="G164" s="97">
        <v>1000</v>
      </c>
      <c r="H164" s="97">
        <v>13545445297</v>
      </c>
      <c r="I164" s="97" t="s">
        <v>313</v>
      </c>
      <c r="J164" s="104" t="s">
        <v>285</v>
      </c>
      <c r="K164" s="98" t="s">
        <v>314</v>
      </c>
      <c r="L164" s="96" t="s">
        <v>431</v>
      </c>
      <c r="M164" s="101"/>
      <c r="N164" s="101"/>
      <c r="O164" s="103"/>
      <c r="P164" s="103"/>
      <c r="Q164" s="103"/>
      <c r="R164" s="117"/>
      <c r="S164" s="117"/>
      <c r="T164" s="116"/>
      <c r="U164" s="101"/>
      <c r="V164" s="117">
        <f t="shared" si="10"/>
        <v>0</v>
      </c>
      <c r="W164" s="101"/>
      <c r="X164" s="116"/>
      <c r="Y164" s="128"/>
      <c r="Z164" s="125" t="s">
        <v>31</v>
      </c>
      <c r="AA164" s="126">
        <v>43900</v>
      </c>
      <c r="AB164" s="131" t="s">
        <v>354</v>
      </c>
    </row>
    <row r="165" ht="18" customHeight="1" spans="2:28">
      <c r="B165" s="99" t="s">
        <v>433</v>
      </c>
      <c r="C165" s="97">
        <v>959638728</v>
      </c>
      <c r="D165" s="97" t="s">
        <v>434</v>
      </c>
      <c r="E165" s="97">
        <v>17038923049</v>
      </c>
      <c r="F165" s="97" t="s">
        <v>27</v>
      </c>
      <c r="G165" s="97">
        <v>1000</v>
      </c>
      <c r="H165" s="97">
        <v>13545471531</v>
      </c>
      <c r="I165" s="97" t="s">
        <v>293</v>
      </c>
      <c r="J165" s="106" t="s">
        <v>294</v>
      </c>
      <c r="K165" s="98" t="s">
        <v>295</v>
      </c>
      <c r="L165" s="99" t="s">
        <v>433</v>
      </c>
      <c r="M165" s="135"/>
      <c r="N165" s="101"/>
      <c r="O165" s="135"/>
      <c r="P165" s="135"/>
      <c r="Q165" s="135"/>
      <c r="R165" s="117"/>
      <c r="S165" s="117"/>
      <c r="T165" s="118"/>
      <c r="U165" s="136"/>
      <c r="V165" s="117">
        <f t="shared" si="10"/>
        <v>0</v>
      </c>
      <c r="W165" s="101"/>
      <c r="X165" s="98"/>
      <c r="Y165" s="128"/>
      <c r="Z165" s="125" t="s">
        <v>31</v>
      </c>
      <c r="AA165" s="126">
        <v>43899</v>
      </c>
      <c r="AB165" s="131" t="s">
        <v>435</v>
      </c>
    </row>
    <row r="166" ht="18" customHeight="1" spans="2:28">
      <c r="B166" s="99" t="s">
        <v>436</v>
      </c>
      <c r="C166" s="97">
        <v>240503811</v>
      </c>
      <c r="D166" s="97" t="s">
        <v>437</v>
      </c>
      <c r="E166" s="97">
        <v>17038924043</v>
      </c>
      <c r="F166" s="97" t="s">
        <v>27</v>
      </c>
      <c r="G166" s="97">
        <v>1000</v>
      </c>
      <c r="H166" s="97">
        <v>13545471531</v>
      </c>
      <c r="I166" s="97" t="s">
        <v>293</v>
      </c>
      <c r="J166" s="106" t="s">
        <v>294</v>
      </c>
      <c r="K166" s="98" t="s">
        <v>295</v>
      </c>
      <c r="L166" s="99" t="s">
        <v>436</v>
      </c>
      <c r="M166" s="135"/>
      <c r="N166" s="101"/>
      <c r="O166" s="135"/>
      <c r="P166" s="135"/>
      <c r="Q166" s="135"/>
      <c r="R166" s="117"/>
      <c r="S166" s="117"/>
      <c r="T166" s="118"/>
      <c r="U166" s="136"/>
      <c r="V166" s="117">
        <f t="shared" si="10"/>
        <v>0</v>
      </c>
      <c r="W166" s="101"/>
      <c r="X166" s="98"/>
      <c r="Y166" s="128"/>
      <c r="Z166" s="125" t="s">
        <v>31</v>
      </c>
      <c r="AA166" s="126">
        <v>43899</v>
      </c>
      <c r="AB166" s="131" t="s">
        <v>435</v>
      </c>
    </row>
    <row r="167" ht="18" customHeight="1" spans="2:28">
      <c r="B167" s="99" t="s">
        <v>438</v>
      </c>
      <c r="C167" s="97">
        <v>530080675</v>
      </c>
      <c r="D167" s="97" t="s">
        <v>439</v>
      </c>
      <c r="E167" s="97">
        <v>17038924028</v>
      </c>
      <c r="F167" s="97" t="s">
        <v>27</v>
      </c>
      <c r="G167" s="97">
        <v>1000</v>
      </c>
      <c r="H167" s="97">
        <v>13545471531</v>
      </c>
      <c r="I167" s="97" t="s">
        <v>293</v>
      </c>
      <c r="J167" s="106" t="s">
        <v>294</v>
      </c>
      <c r="K167" s="98" t="s">
        <v>295</v>
      </c>
      <c r="L167" s="99" t="s">
        <v>438</v>
      </c>
      <c r="M167" s="135"/>
      <c r="N167" s="101"/>
      <c r="O167" s="135"/>
      <c r="P167" s="135"/>
      <c r="Q167" s="135"/>
      <c r="R167" s="117"/>
      <c r="S167" s="117"/>
      <c r="T167" s="118"/>
      <c r="U167" s="136"/>
      <c r="V167" s="117">
        <f t="shared" si="10"/>
        <v>0</v>
      </c>
      <c r="W167" s="101"/>
      <c r="X167" s="98"/>
      <c r="Y167" s="128"/>
      <c r="Z167" s="125" t="s">
        <v>31</v>
      </c>
      <c r="AA167" s="126">
        <v>43899</v>
      </c>
      <c r="AB167" s="131" t="s">
        <v>435</v>
      </c>
    </row>
    <row r="168" ht="18" customHeight="1" spans="2:28">
      <c r="B168" s="99" t="s">
        <v>440</v>
      </c>
      <c r="C168" s="97">
        <v>886393989</v>
      </c>
      <c r="D168" s="97" t="s">
        <v>441</v>
      </c>
      <c r="E168" s="97">
        <v>17038924063</v>
      </c>
      <c r="F168" s="97" t="s">
        <v>27</v>
      </c>
      <c r="G168" s="97">
        <v>1000</v>
      </c>
      <c r="H168" s="97">
        <v>13545471531</v>
      </c>
      <c r="I168" s="97" t="s">
        <v>293</v>
      </c>
      <c r="J168" s="106" t="s">
        <v>294</v>
      </c>
      <c r="K168" s="98" t="s">
        <v>295</v>
      </c>
      <c r="L168" s="99" t="s">
        <v>440</v>
      </c>
      <c r="M168" s="135"/>
      <c r="N168" s="101"/>
      <c r="O168" s="135"/>
      <c r="P168" s="135"/>
      <c r="Q168" s="135"/>
      <c r="R168" s="117"/>
      <c r="S168" s="117"/>
      <c r="T168" s="118"/>
      <c r="U168" s="136"/>
      <c r="V168" s="117">
        <f t="shared" si="10"/>
        <v>0</v>
      </c>
      <c r="W168" s="101"/>
      <c r="X168" s="98"/>
      <c r="Y168" s="128"/>
      <c r="Z168" s="125" t="s">
        <v>31</v>
      </c>
      <c r="AA168" s="126">
        <v>43899</v>
      </c>
      <c r="AB168" s="131" t="s">
        <v>435</v>
      </c>
    </row>
    <row r="169" ht="18" customHeight="1" spans="2:28">
      <c r="B169" s="99" t="s">
        <v>442</v>
      </c>
      <c r="C169" s="97">
        <v>428902585</v>
      </c>
      <c r="D169" s="97" t="s">
        <v>443</v>
      </c>
      <c r="E169" s="97">
        <v>17038923794</v>
      </c>
      <c r="F169" s="97" t="s">
        <v>27</v>
      </c>
      <c r="G169" s="97">
        <v>1000</v>
      </c>
      <c r="H169" s="97">
        <v>13545471531</v>
      </c>
      <c r="I169" s="97" t="s">
        <v>293</v>
      </c>
      <c r="J169" s="106" t="s">
        <v>294</v>
      </c>
      <c r="K169" s="98" t="s">
        <v>295</v>
      </c>
      <c r="L169" s="99" t="s">
        <v>442</v>
      </c>
      <c r="M169" s="135"/>
      <c r="N169" s="101"/>
      <c r="O169" s="135"/>
      <c r="P169" s="135"/>
      <c r="Q169" s="135"/>
      <c r="R169" s="117"/>
      <c r="S169" s="117"/>
      <c r="T169" s="118"/>
      <c r="U169" s="136"/>
      <c r="V169" s="117">
        <f t="shared" si="10"/>
        <v>0</v>
      </c>
      <c r="W169" s="101"/>
      <c r="X169" s="98"/>
      <c r="Y169" s="128"/>
      <c r="Z169" s="125" t="s">
        <v>31</v>
      </c>
      <c r="AA169" s="126">
        <v>43899</v>
      </c>
      <c r="AB169" s="131" t="s">
        <v>435</v>
      </c>
    </row>
    <row r="170" ht="18" customHeight="1" spans="2:28">
      <c r="B170" s="99" t="s">
        <v>444</v>
      </c>
      <c r="C170" s="97">
        <v>171540443</v>
      </c>
      <c r="D170" s="97" t="s">
        <v>445</v>
      </c>
      <c r="E170" s="97">
        <v>17038923546</v>
      </c>
      <c r="F170" s="97" t="s">
        <v>27</v>
      </c>
      <c r="G170" s="97">
        <v>1000</v>
      </c>
      <c r="H170" s="97">
        <v>13545471531</v>
      </c>
      <c r="I170" s="97" t="s">
        <v>293</v>
      </c>
      <c r="J170" s="106" t="s">
        <v>294</v>
      </c>
      <c r="K170" s="98" t="s">
        <v>295</v>
      </c>
      <c r="L170" s="99" t="s">
        <v>444</v>
      </c>
      <c r="M170" s="135"/>
      <c r="N170" s="101"/>
      <c r="O170" s="135"/>
      <c r="P170" s="135"/>
      <c r="Q170" s="135"/>
      <c r="R170" s="117"/>
      <c r="S170" s="117"/>
      <c r="T170" s="118"/>
      <c r="U170" s="136"/>
      <c r="V170" s="117">
        <f t="shared" si="10"/>
        <v>0</v>
      </c>
      <c r="W170" s="101"/>
      <c r="X170" s="98"/>
      <c r="Y170" s="128"/>
      <c r="Z170" s="125" t="s">
        <v>31</v>
      </c>
      <c r="AA170" s="126">
        <v>43899</v>
      </c>
      <c r="AB170" s="131" t="s">
        <v>435</v>
      </c>
    </row>
    <row r="171" ht="18" customHeight="1" spans="2:28">
      <c r="B171" s="99" t="s">
        <v>446</v>
      </c>
      <c r="C171" s="97">
        <v>975685029</v>
      </c>
      <c r="D171" s="97" t="s">
        <v>447</v>
      </c>
      <c r="E171" s="97">
        <v>17038923184</v>
      </c>
      <c r="F171" s="97" t="s">
        <v>27</v>
      </c>
      <c r="G171" s="97">
        <v>1000</v>
      </c>
      <c r="H171" s="97">
        <v>13545471531</v>
      </c>
      <c r="I171" s="97" t="s">
        <v>293</v>
      </c>
      <c r="J171" s="106" t="s">
        <v>294</v>
      </c>
      <c r="K171" s="98" t="s">
        <v>295</v>
      </c>
      <c r="L171" s="99" t="s">
        <v>446</v>
      </c>
      <c r="M171" s="136"/>
      <c r="N171" s="101"/>
      <c r="O171" s="135"/>
      <c r="P171" s="135"/>
      <c r="Q171" s="135"/>
      <c r="R171" s="117"/>
      <c r="S171" s="117"/>
      <c r="T171" s="118"/>
      <c r="U171" s="136"/>
      <c r="V171" s="117">
        <f t="shared" si="10"/>
        <v>0</v>
      </c>
      <c r="W171" s="101"/>
      <c r="X171" s="98"/>
      <c r="Y171" s="128"/>
      <c r="Z171" s="125" t="s">
        <v>31</v>
      </c>
      <c r="AA171" s="126">
        <v>43899</v>
      </c>
      <c r="AB171" s="131" t="s">
        <v>435</v>
      </c>
    </row>
    <row r="172" ht="18" customHeight="1" spans="2:28">
      <c r="B172" s="99" t="s">
        <v>448</v>
      </c>
      <c r="C172" s="97">
        <v>146594633</v>
      </c>
      <c r="D172" s="97" t="s">
        <v>449</v>
      </c>
      <c r="E172" s="97">
        <v>17038923448</v>
      </c>
      <c r="F172" s="97" t="s">
        <v>27</v>
      </c>
      <c r="G172" s="97">
        <v>1000</v>
      </c>
      <c r="H172" s="97">
        <v>13545471531</v>
      </c>
      <c r="I172" s="97" t="s">
        <v>293</v>
      </c>
      <c r="J172" s="106" t="s">
        <v>294</v>
      </c>
      <c r="K172" s="98" t="s">
        <v>295</v>
      </c>
      <c r="L172" s="99" t="s">
        <v>448</v>
      </c>
      <c r="M172" s="135"/>
      <c r="N172" s="101"/>
      <c r="O172" s="135"/>
      <c r="P172" s="135"/>
      <c r="Q172" s="135"/>
      <c r="R172" s="117"/>
      <c r="S172" s="117"/>
      <c r="T172" s="118"/>
      <c r="U172" s="136"/>
      <c r="V172" s="117">
        <f t="shared" si="10"/>
        <v>0</v>
      </c>
      <c r="W172" s="101"/>
      <c r="X172" s="98"/>
      <c r="Y172" s="128"/>
      <c r="Z172" s="125" t="s">
        <v>31</v>
      </c>
      <c r="AA172" s="126">
        <v>43899</v>
      </c>
      <c r="AB172" s="131" t="s">
        <v>435</v>
      </c>
    </row>
    <row r="173" ht="18" customHeight="1" spans="2:28">
      <c r="B173" s="99" t="s">
        <v>450</v>
      </c>
      <c r="C173" s="97">
        <v>932127284</v>
      </c>
      <c r="D173" s="97" t="s">
        <v>451</v>
      </c>
      <c r="E173" s="97">
        <v>17038951539</v>
      </c>
      <c r="F173" s="97" t="s">
        <v>27</v>
      </c>
      <c r="G173" s="97">
        <v>1000</v>
      </c>
      <c r="H173" s="97">
        <v>13545471531</v>
      </c>
      <c r="I173" s="97" t="s">
        <v>293</v>
      </c>
      <c r="J173" s="106" t="s">
        <v>294</v>
      </c>
      <c r="K173" s="98" t="s">
        <v>295</v>
      </c>
      <c r="L173" s="99" t="s">
        <v>450</v>
      </c>
      <c r="M173" s="135"/>
      <c r="N173" s="101"/>
      <c r="O173" s="135"/>
      <c r="P173" s="135"/>
      <c r="Q173" s="135"/>
      <c r="R173" s="117"/>
      <c r="S173" s="117"/>
      <c r="T173" s="118"/>
      <c r="U173" s="136"/>
      <c r="V173" s="117">
        <f t="shared" si="10"/>
        <v>0</v>
      </c>
      <c r="W173" s="101"/>
      <c r="X173" s="98"/>
      <c r="Y173" s="128"/>
      <c r="Z173" s="125" t="s">
        <v>31</v>
      </c>
      <c r="AA173" s="126">
        <v>43900</v>
      </c>
      <c r="AB173" s="131" t="s">
        <v>435</v>
      </c>
    </row>
    <row r="174" ht="18" customHeight="1" spans="2:28">
      <c r="B174" s="99" t="s">
        <v>452</v>
      </c>
      <c r="C174" s="97">
        <v>674402791</v>
      </c>
      <c r="D174" s="97" t="s">
        <v>453</v>
      </c>
      <c r="E174" s="97">
        <v>17038923459</v>
      </c>
      <c r="F174" s="97" t="s">
        <v>27</v>
      </c>
      <c r="G174" s="97">
        <v>1000</v>
      </c>
      <c r="H174" s="97">
        <v>13545471531</v>
      </c>
      <c r="I174" s="97" t="s">
        <v>293</v>
      </c>
      <c r="J174" s="106" t="s">
        <v>294</v>
      </c>
      <c r="K174" s="98" t="s">
        <v>295</v>
      </c>
      <c r="L174" s="99" t="s">
        <v>452</v>
      </c>
      <c r="M174" s="135"/>
      <c r="N174" s="101"/>
      <c r="O174" s="135"/>
      <c r="P174" s="135"/>
      <c r="Q174" s="135"/>
      <c r="R174" s="117"/>
      <c r="S174" s="117"/>
      <c r="T174" s="118"/>
      <c r="U174" s="136"/>
      <c r="V174" s="117">
        <f t="shared" si="10"/>
        <v>0</v>
      </c>
      <c r="W174" s="101"/>
      <c r="X174" s="98"/>
      <c r="Y174" s="128"/>
      <c r="Z174" s="125" t="s">
        <v>31</v>
      </c>
      <c r="AA174" s="126">
        <v>43900</v>
      </c>
      <c r="AB174" s="131" t="s">
        <v>435</v>
      </c>
    </row>
    <row r="175" ht="18" customHeight="1" spans="2:28">
      <c r="B175" s="99" t="s">
        <v>454</v>
      </c>
      <c r="C175" s="97">
        <v>233058672</v>
      </c>
      <c r="D175" s="97" t="s">
        <v>455</v>
      </c>
      <c r="E175" s="97">
        <v>17038923536</v>
      </c>
      <c r="F175" s="97" t="s">
        <v>27</v>
      </c>
      <c r="G175" s="97">
        <v>1000</v>
      </c>
      <c r="H175" s="97">
        <v>13545471531</v>
      </c>
      <c r="I175" s="97" t="s">
        <v>293</v>
      </c>
      <c r="J175" s="106" t="s">
        <v>294</v>
      </c>
      <c r="K175" s="98" t="s">
        <v>295</v>
      </c>
      <c r="L175" s="99" t="s">
        <v>454</v>
      </c>
      <c r="M175" s="135"/>
      <c r="N175" s="101"/>
      <c r="O175" s="135"/>
      <c r="P175" s="135"/>
      <c r="Q175" s="135"/>
      <c r="R175" s="117"/>
      <c r="S175" s="117"/>
      <c r="T175" s="118"/>
      <c r="U175" s="136"/>
      <c r="V175" s="117">
        <f t="shared" ref="V175:V205" si="11">R175-S175</f>
        <v>0</v>
      </c>
      <c r="W175" s="101"/>
      <c r="X175" s="98"/>
      <c r="Y175" s="128"/>
      <c r="Z175" s="125" t="s">
        <v>31</v>
      </c>
      <c r="AA175" s="126">
        <v>43900</v>
      </c>
      <c r="AB175" s="131" t="s">
        <v>435</v>
      </c>
    </row>
    <row r="176" ht="18" customHeight="1" spans="2:28">
      <c r="B176" s="99" t="s">
        <v>456</v>
      </c>
      <c r="C176" s="97">
        <v>995432885</v>
      </c>
      <c r="D176" s="97" t="s">
        <v>457</v>
      </c>
      <c r="E176" s="97">
        <v>17038924040</v>
      </c>
      <c r="F176" s="97" t="s">
        <v>27</v>
      </c>
      <c r="G176" s="97">
        <v>1000</v>
      </c>
      <c r="H176" s="97">
        <v>13545471531</v>
      </c>
      <c r="I176" s="97" t="s">
        <v>293</v>
      </c>
      <c r="J176" s="106" t="s">
        <v>294</v>
      </c>
      <c r="K176" s="98" t="s">
        <v>295</v>
      </c>
      <c r="L176" s="99" t="s">
        <v>456</v>
      </c>
      <c r="M176" s="135"/>
      <c r="N176" s="101"/>
      <c r="O176" s="135"/>
      <c r="P176" s="135"/>
      <c r="Q176" s="135"/>
      <c r="R176" s="117"/>
      <c r="S176" s="117"/>
      <c r="T176" s="118"/>
      <c r="U176" s="136"/>
      <c r="V176" s="117">
        <f t="shared" si="11"/>
        <v>0</v>
      </c>
      <c r="W176" s="101"/>
      <c r="X176" s="98"/>
      <c r="Y176" s="128"/>
      <c r="Z176" s="125" t="s">
        <v>31</v>
      </c>
      <c r="AA176" s="126">
        <v>43900</v>
      </c>
      <c r="AB176" s="131" t="s">
        <v>435</v>
      </c>
    </row>
    <row r="177" ht="18" customHeight="1" spans="2:28">
      <c r="B177" s="99" t="s">
        <v>458</v>
      </c>
      <c r="C177" s="97">
        <v>570234421</v>
      </c>
      <c r="D177" s="97" t="s">
        <v>459</v>
      </c>
      <c r="E177" s="97">
        <v>17038924027</v>
      </c>
      <c r="F177" s="97" t="s">
        <v>27</v>
      </c>
      <c r="G177" s="97">
        <v>1000</v>
      </c>
      <c r="H177" s="97">
        <v>13545471531</v>
      </c>
      <c r="I177" s="97" t="s">
        <v>293</v>
      </c>
      <c r="J177" s="106" t="s">
        <v>294</v>
      </c>
      <c r="K177" s="98" t="s">
        <v>295</v>
      </c>
      <c r="L177" s="99" t="s">
        <v>458</v>
      </c>
      <c r="M177" s="135"/>
      <c r="N177" s="101"/>
      <c r="O177" s="135"/>
      <c r="P177" s="135"/>
      <c r="Q177" s="135"/>
      <c r="R177" s="117">
        <v>9434.11</v>
      </c>
      <c r="S177" s="117"/>
      <c r="T177" s="118"/>
      <c r="U177" s="136"/>
      <c r="V177" s="117">
        <f t="shared" si="11"/>
        <v>9434.11</v>
      </c>
      <c r="W177" s="101"/>
      <c r="X177" s="121"/>
      <c r="Y177" s="128"/>
      <c r="Z177" s="125" t="s">
        <v>31</v>
      </c>
      <c r="AA177" s="126">
        <v>43900</v>
      </c>
      <c r="AB177" s="131" t="s">
        <v>435</v>
      </c>
    </row>
    <row r="178" ht="18" customHeight="1" spans="2:28">
      <c r="B178" s="99" t="s">
        <v>460</v>
      </c>
      <c r="C178" s="97">
        <v>152002129</v>
      </c>
      <c r="D178" s="97" t="s">
        <v>461</v>
      </c>
      <c r="E178" s="97">
        <v>17038923084</v>
      </c>
      <c r="F178" s="97" t="s">
        <v>27</v>
      </c>
      <c r="G178" s="97">
        <v>1000</v>
      </c>
      <c r="H178" s="97">
        <v>13545471531</v>
      </c>
      <c r="I178" s="97" t="s">
        <v>293</v>
      </c>
      <c r="J178" s="106" t="s">
        <v>294</v>
      </c>
      <c r="K178" s="98" t="s">
        <v>295</v>
      </c>
      <c r="L178" s="99" t="s">
        <v>460</v>
      </c>
      <c r="M178" s="135"/>
      <c r="N178" s="101"/>
      <c r="O178" s="135"/>
      <c r="P178" s="135"/>
      <c r="Q178" s="135"/>
      <c r="R178" s="117"/>
      <c r="S178" s="117"/>
      <c r="T178" s="118"/>
      <c r="U178" s="136"/>
      <c r="V178" s="117">
        <f t="shared" si="11"/>
        <v>0</v>
      </c>
      <c r="W178" s="101"/>
      <c r="X178" s="98"/>
      <c r="Y178" s="128"/>
      <c r="Z178" s="125" t="s">
        <v>31</v>
      </c>
      <c r="AA178" s="126">
        <v>43900</v>
      </c>
      <c r="AB178" s="131" t="s">
        <v>435</v>
      </c>
    </row>
    <row r="179" ht="18" customHeight="1" spans="2:28">
      <c r="B179" s="99" t="s">
        <v>462</v>
      </c>
      <c r="C179" s="97">
        <v>282145050</v>
      </c>
      <c r="D179" s="97" t="s">
        <v>463</v>
      </c>
      <c r="E179" s="97">
        <v>17038924140</v>
      </c>
      <c r="F179" s="97" t="s">
        <v>27</v>
      </c>
      <c r="G179" s="97">
        <v>1000</v>
      </c>
      <c r="H179" s="97">
        <v>13545471531</v>
      </c>
      <c r="I179" s="97" t="s">
        <v>293</v>
      </c>
      <c r="J179" s="106" t="s">
        <v>294</v>
      </c>
      <c r="K179" s="98" t="s">
        <v>295</v>
      </c>
      <c r="L179" s="99" t="s">
        <v>462</v>
      </c>
      <c r="M179" s="136"/>
      <c r="N179" s="101"/>
      <c r="O179" s="135"/>
      <c r="P179" s="135"/>
      <c r="Q179" s="135"/>
      <c r="R179" s="117"/>
      <c r="S179" s="117"/>
      <c r="T179" s="118"/>
      <c r="U179" s="136"/>
      <c r="V179" s="117">
        <f t="shared" si="11"/>
        <v>0</v>
      </c>
      <c r="W179" s="101"/>
      <c r="X179" s="98"/>
      <c r="Y179" s="128"/>
      <c r="Z179" s="125" t="s">
        <v>31</v>
      </c>
      <c r="AA179" s="126">
        <v>43900</v>
      </c>
      <c r="AB179" s="131" t="s">
        <v>435</v>
      </c>
    </row>
    <row r="180" ht="18" customHeight="1" spans="2:28">
      <c r="B180" s="99" t="s">
        <v>464</v>
      </c>
      <c r="C180" s="97">
        <v>475806460</v>
      </c>
      <c r="D180" s="97" t="s">
        <v>465</v>
      </c>
      <c r="E180" s="97">
        <v>17038923804</v>
      </c>
      <c r="F180" s="97" t="s">
        <v>27</v>
      </c>
      <c r="G180" s="97">
        <v>1000</v>
      </c>
      <c r="H180" s="97">
        <v>13545471531</v>
      </c>
      <c r="I180" s="97" t="s">
        <v>293</v>
      </c>
      <c r="J180" s="106" t="s">
        <v>294</v>
      </c>
      <c r="K180" s="98" t="s">
        <v>295</v>
      </c>
      <c r="L180" s="99" t="s">
        <v>464</v>
      </c>
      <c r="M180" s="135"/>
      <c r="N180" s="101"/>
      <c r="O180" s="135"/>
      <c r="P180" s="135"/>
      <c r="Q180" s="135"/>
      <c r="R180" s="117"/>
      <c r="S180" s="117"/>
      <c r="T180" s="118"/>
      <c r="U180" s="136"/>
      <c r="V180" s="117">
        <f t="shared" si="11"/>
        <v>0</v>
      </c>
      <c r="W180" s="101"/>
      <c r="X180" s="98"/>
      <c r="Y180" s="128"/>
      <c r="Z180" s="125" t="s">
        <v>31</v>
      </c>
      <c r="AA180" s="126">
        <v>43900</v>
      </c>
      <c r="AB180" s="131" t="s">
        <v>435</v>
      </c>
    </row>
    <row r="181" ht="18" customHeight="1" spans="2:28">
      <c r="B181" s="99" t="s">
        <v>466</v>
      </c>
      <c r="C181" s="97">
        <v>677993004</v>
      </c>
      <c r="D181" s="97" t="s">
        <v>467</v>
      </c>
      <c r="E181" s="97">
        <v>17038923086</v>
      </c>
      <c r="F181" s="97" t="s">
        <v>27</v>
      </c>
      <c r="G181" s="97">
        <v>1000</v>
      </c>
      <c r="H181" s="97">
        <v>13545471531</v>
      </c>
      <c r="I181" s="97" t="s">
        <v>293</v>
      </c>
      <c r="J181" s="106" t="s">
        <v>294</v>
      </c>
      <c r="K181" s="98" t="s">
        <v>295</v>
      </c>
      <c r="L181" s="99" t="s">
        <v>466</v>
      </c>
      <c r="M181" s="135"/>
      <c r="N181" s="101"/>
      <c r="O181" s="135"/>
      <c r="P181" s="135"/>
      <c r="Q181" s="135"/>
      <c r="R181" s="117"/>
      <c r="S181" s="117"/>
      <c r="T181" s="118"/>
      <c r="U181" s="136"/>
      <c r="V181" s="117">
        <f t="shared" si="11"/>
        <v>0</v>
      </c>
      <c r="W181" s="101"/>
      <c r="X181" s="98"/>
      <c r="Y181" s="128"/>
      <c r="Z181" s="125" t="s">
        <v>31</v>
      </c>
      <c r="AA181" s="126">
        <v>43900</v>
      </c>
      <c r="AB181" s="131" t="s">
        <v>435</v>
      </c>
    </row>
    <row r="182" ht="18" customHeight="1" spans="2:28">
      <c r="B182" s="99" t="s">
        <v>468</v>
      </c>
      <c r="C182" s="97">
        <v>545895783</v>
      </c>
      <c r="D182" s="97" t="s">
        <v>469</v>
      </c>
      <c r="E182" s="97">
        <v>17038951586</v>
      </c>
      <c r="F182" s="97" t="s">
        <v>27</v>
      </c>
      <c r="G182" s="97">
        <v>1000</v>
      </c>
      <c r="H182" s="97">
        <v>13545471531</v>
      </c>
      <c r="I182" s="97" t="s">
        <v>293</v>
      </c>
      <c r="J182" s="106" t="s">
        <v>294</v>
      </c>
      <c r="K182" s="98" t="s">
        <v>295</v>
      </c>
      <c r="L182" s="99" t="s">
        <v>468</v>
      </c>
      <c r="M182" s="135"/>
      <c r="N182" s="101"/>
      <c r="O182" s="135"/>
      <c r="P182" s="135"/>
      <c r="Q182" s="135"/>
      <c r="R182" s="117">
        <v>0.01</v>
      </c>
      <c r="S182" s="117"/>
      <c r="T182" s="118"/>
      <c r="U182" s="136"/>
      <c r="V182" s="117">
        <f t="shared" si="11"/>
        <v>0.01</v>
      </c>
      <c r="W182" s="101"/>
      <c r="X182" s="98"/>
      <c r="Y182" s="128"/>
      <c r="Z182" s="125" t="s">
        <v>31</v>
      </c>
      <c r="AA182" s="126">
        <v>43900</v>
      </c>
      <c r="AB182" s="131" t="s">
        <v>435</v>
      </c>
    </row>
    <row r="183" ht="18" customHeight="1" spans="2:28">
      <c r="B183" s="99" t="s">
        <v>470</v>
      </c>
      <c r="C183" s="97">
        <v>694231992</v>
      </c>
      <c r="D183" s="97" t="s">
        <v>471</v>
      </c>
      <c r="E183" s="97">
        <v>17038923179</v>
      </c>
      <c r="F183" s="97" t="s">
        <v>27</v>
      </c>
      <c r="G183" s="97">
        <v>1000</v>
      </c>
      <c r="H183" s="97">
        <v>13545471531</v>
      </c>
      <c r="I183" s="97" t="s">
        <v>293</v>
      </c>
      <c r="J183" s="106" t="s">
        <v>294</v>
      </c>
      <c r="K183" s="98" t="s">
        <v>295</v>
      </c>
      <c r="L183" s="99" t="s">
        <v>470</v>
      </c>
      <c r="M183" s="135"/>
      <c r="N183" s="101"/>
      <c r="O183" s="135"/>
      <c r="P183" s="135"/>
      <c r="Q183" s="135"/>
      <c r="R183" s="117"/>
      <c r="S183" s="117"/>
      <c r="T183" s="118"/>
      <c r="U183" s="136"/>
      <c r="V183" s="117">
        <f t="shared" si="11"/>
        <v>0</v>
      </c>
      <c r="W183" s="101"/>
      <c r="X183" s="98"/>
      <c r="Y183" s="128"/>
      <c r="Z183" s="125" t="s">
        <v>31</v>
      </c>
      <c r="AA183" s="126">
        <v>43900</v>
      </c>
      <c r="AB183" s="131" t="s">
        <v>435</v>
      </c>
    </row>
    <row r="184" ht="18" customHeight="1" spans="2:28">
      <c r="B184" s="99" t="s">
        <v>472</v>
      </c>
      <c r="C184" s="97">
        <v>681882897</v>
      </c>
      <c r="D184" s="97" t="s">
        <v>473</v>
      </c>
      <c r="E184" s="97">
        <v>17038924120</v>
      </c>
      <c r="F184" s="97" t="s">
        <v>27</v>
      </c>
      <c r="G184" s="97">
        <v>1000</v>
      </c>
      <c r="H184" s="97">
        <v>13545471531</v>
      </c>
      <c r="I184" s="97" t="s">
        <v>293</v>
      </c>
      <c r="J184" s="106" t="s">
        <v>294</v>
      </c>
      <c r="K184" s="98" t="s">
        <v>295</v>
      </c>
      <c r="L184" s="99" t="s">
        <v>472</v>
      </c>
      <c r="M184" s="135"/>
      <c r="N184" s="101"/>
      <c r="O184" s="135"/>
      <c r="P184" s="135"/>
      <c r="Q184" s="135"/>
      <c r="R184" s="117"/>
      <c r="S184" s="117"/>
      <c r="T184" s="118"/>
      <c r="U184" s="136"/>
      <c r="V184" s="117">
        <f t="shared" si="11"/>
        <v>0</v>
      </c>
      <c r="W184" s="101"/>
      <c r="X184" s="121"/>
      <c r="Y184" s="128"/>
      <c r="Z184" s="125" t="s">
        <v>31</v>
      </c>
      <c r="AA184" s="126">
        <v>43900</v>
      </c>
      <c r="AB184" s="131" t="s">
        <v>435</v>
      </c>
    </row>
    <row r="185" ht="18" customHeight="1" spans="2:28">
      <c r="B185" s="99" t="s">
        <v>474</v>
      </c>
      <c r="C185" s="97">
        <v>501459074</v>
      </c>
      <c r="D185" s="97" t="s">
        <v>475</v>
      </c>
      <c r="E185" s="97">
        <v>17038923541</v>
      </c>
      <c r="F185" s="97" t="s">
        <v>27</v>
      </c>
      <c r="G185" s="97">
        <v>1000</v>
      </c>
      <c r="H185" s="97">
        <v>13545471531</v>
      </c>
      <c r="I185" s="97" t="s">
        <v>293</v>
      </c>
      <c r="J185" s="106" t="s">
        <v>294</v>
      </c>
      <c r="K185" s="98" t="s">
        <v>295</v>
      </c>
      <c r="L185" s="99" t="s">
        <v>474</v>
      </c>
      <c r="M185" s="135"/>
      <c r="N185" s="101"/>
      <c r="O185" s="135"/>
      <c r="P185" s="135"/>
      <c r="Q185" s="135"/>
      <c r="R185" s="117"/>
      <c r="S185" s="117"/>
      <c r="T185" s="118"/>
      <c r="U185" s="136"/>
      <c r="V185" s="117">
        <f t="shared" si="11"/>
        <v>0</v>
      </c>
      <c r="W185" s="101"/>
      <c r="X185" s="98"/>
      <c r="Y185" s="128"/>
      <c r="Z185" s="125" t="s">
        <v>31</v>
      </c>
      <c r="AA185" s="126">
        <v>43900</v>
      </c>
      <c r="AB185" s="131" t="s">
        <v>435</v>
      </c>
    </row>
    <row r="186" ht="18" customHeight="1" spans="2:28">
      <c r="B186" s="99" t="s">
        <v>476</v>
      </c>
      <c r="C186" s="97">
        <v>247631504</v>
      </c>
      <c r="D186" s="97" t="s">
        <v>477</v>
      </c>
      <c r="E186" s="97">
        <v>17038923504</v>
      </c>
      <c r="F186" s="97" t="s">
        <v>27</v>
      </c>
      <c r="G186" s="97">
        <v>1000</v>
      </c>
      <c r="H186" s="97">
        <v>13545471531</v>
      </c>
      <c r="I186" s="97" t="s">
        <v>293</v>
      </c>
      <c r="J186" s="106" t="s">
        <v>294</v>
      </c>
      <c r="K186" s="98" t="s">
        <v>295</v>
      </c>
      <c r="L186" s="99" t="s">
        <v>476</v>
      </c>
      <c r="M186" s="135"/>
      <c r="N186" s="101"/>
      <c r="O186" s="135"/>
      <c r="P186" s="135"/>
      <c r="Q186" s="135"/>
      <c r="R186" s="117"/>
      <c r="S186" s="117"/>
      <c r="T186" s="118"/>
      <c r="U186" s="136"/>
      <c r="V186" s="117">
        <f t="shared" si="11"/>
        <v>0</v>
      </c>
      <c r="W186" s="101"/>
      <c r="X186" s="98"/>
      <c r="Y186" s="128"/>
      <c r="Z186" s="125" t="s">
        <v>31</v>
      </c>
      <c r="AA186" s="126">
        <v>43900</v>
      </c>
      <c r="AB186" s="131" t="s">
        <v>435</v>
      </c>
    </row>
    <row r="187" ht="18" customHeight="1" spans="2:28">
      <c r="B187" s="99" t="s">
        <v>478</v>
      </c>
      <c r="C187" s="97">
        <v>853133835</v>
      </c>
      <c r="D187" s="97" t="s">
        <v>479</v>
      </c>
      <c r="E187" s="97">
        <v>17038924069</v>
      </c>
      <c r="F187" s="97" t="s">
        <v>27</v>
      </c>
      <c r="G187" s="97">
        <v>1000</v>
      </c>
      <c r="H187" s="97">
        <v>13545471531</v>
      </c>
      <c r="I187" s="97" t="s">
        <v>293</v>
      </c>
      <c r="J187" s="106" t="s">
        <v>294</v>
      </c>
      <c r="K187" s="98" t="s">
        <v>295</v>
      </c>
      <c r="L187" s="99" t="s">
        <v>478</v>
      </c>
      <c r="M187" s="135"/>
      <c r="N187" s="101"/>
      <c r="O187" s="135"/>
      <c r="P187" s="135"/>
      <c r="Q187" s="135"/>
      <c r="R187" s="117"/>
      <c r="S187" s="117"/>
      <c r="T187" s="118"/>
      <c r="U187" s="136"/>
      <c r="V187" s="117">
        <f t="shared" si="11"/>
        <v>0</v>
      </c>
      <c r="W187" s="101"/>
      <c r="X187" s="98"/>
      <c r="Y187" s="128"/>
      <c r="Z187" s="125" t="s">
        <v>31</v>
      </c>
      <c r="AA187" s="126">
        <v>43900</v>
      </c>
      <c r="AB187" s="131" t="s">
        <v>435</v>
      </c>
    </row>
    <row r="188" ht="18" customHeight="1" spans="2:28">
      <c r="B188" s="99" t="s">
        <v>480</v>
      </c>
      <c r="C188" s="97">
        <v>674809405</v>
      </c>
      <c r="D188" s="97" t="s">
        <v>481</v>
      </c>
      <c r="E188" s="97">
        <v>17038923646</v>
      </c>
      <c r="F188" s="97" t="s">
        <v>27</v>
      </c>
      <c r="G188" s="97">
        <v>1000</v>
      </c>
      <c r="H188" s="97">
        <v>13545471531</v>
      </c>
      <c r="I188" s="97" t="s">
        <v>293</v>
      </c>
      <c r="J188" s="106" t="s">
        <v>294</v>
      </c>
      <c r="K188" s="98" t="s">
        <v>295</v>
      </c>
      <c r="L188" s="99" t="s">
        <v>480</v>
      </c>
      <c r="M188" s="135"/>
      <c r="N188" s="101"/>
      <c r="O188" s="135"/>
      <c r="P188" s="135"/>
      <c r="Q188" s="135"/>
      <c r="R188" s="117"/>
      <c r="S188" s="117"/>
      <c r="T188" s="118"/>
      <c r="U188" s="136"/>
      <c r="V188" s="117">
        <f t="shared" si="11"/>
        <v>0</v>
      </c>
      <c r="W188" s="101"/>
      <c r="X188" s="98"/>
      <c r="Y188" s="128"/>
      <c r="Z188" s="125" t="s">
        <v>31</v>
      </c>
      <c r="AA188" s="126">
        <v>43900</v>
      </c>
      <c r="AB188" s="131" t="s">
        <v>435</v>
      </c>
    </row>
    <row r="189" ht="18" customHeight="1" spans="2:28">
      <c r="B189" s="99" t="s">
        <v>482</v>
      </c>
      <c r="C189" s="97">
        <v>324007276</v>
      </c>
      <c r="D189" s="97" t="s">
        <v>483</v>
      </c>
      <c r="E189" s="97">
        <v>17038923214</v>
      </c>
      <c r="F189" s="97" t="s">
        <v>27</v>
      </c>
      <c r="G189" s="97">
        <v>1000</v>
      </c>
      <c r="H189" s="97">
        <v>13545471531</v>
      </c>
      <c r="I189" s="97" t="s">
        <v>293</v>
      </c>
      <c r="J189" s="106" t="s">
        <v>294</v>
      </c>
      <c r="K189" s="98" t="s">
        <v>295</v>
      </c>
      <c r="L189" s="99" t="s">
        <v>482</v>
      </c>
      <c r="M189" s="135"/>
      <c r="N189" s="101"/>
      <c r="O189" s="135"/>
      <c r="P189" s="135"/>
      <c r="Q189" s="135"/>
      <c r="R189" s="117"/>
      <c r="S189" s="117"/>
      <c r="T189" s="118"/>
      <c r="U189" s="136"/>
      <c r="V189" s="117">
        <f t="shared" si="11"/>
        <v>0</v>
      </c>
      <c r="W189" s="101"/>
      <c r="X189" s="98"/>
      <c r="Y189" s="128"/>
      <c r="Z189" s="125" t="s">
        <v>31</v>
      </c>
      <c r="AA189" s="126">
        <v>43900</v>
      </c>
      <c r="AB189" s="131" t="s">
        <v>435</v>
      </c>
    </row>
    <row r="190" ht="18" customHeight="1" spans="2:28">
      <c r="B190" s="96" t="s">
        <v>484</v>
      </c>
      <c r="C190" s="97">
        <v>496446224</v>
      </c>
      <c r="D190" s="97" t="s">
        <v>485</v>
      </c>
      <c r="E190" s="97">
        <v>16572872926</v>
      </c>
      <c r="F190" s="97" t="s">
        <v>27</v>
      </c>
      <c r="G190" s="97">
        <v>1000</v>
      </c>
      <c r="H190" s="97">
        <v>16602049418</v>
      </c>
      <c r="I190" s="97" t="s">
        <v>377</v>
      </c>
      <c r="J190" s="132" t="s">
        <v>109</v>
      </c>
      <c r="K190" s="98" t="s">
        <v>378</v>
      </c>
      <c r="L190" s="96" t="s">
        <v>484</v>
      </c>
      <c r="M190" s="101"/>
      <c r="N190" s="101"/>
      <c r="O190" s="101"/>
      <c r="P190" s="101"/>
      <c r="Q190" s="101"/>
      <c r="R190" s="117"/>
      <c r="S190" s="117"/>
      <c r="T190" s="118"/>
      <c r="U190" s="122"/>
      <c r="V190" s="117">
        <f t="shared" si="11"/>
        <v>0</v>
      </c>
      <c r="W190" s="101"/>
      <c r="X190" s="116"/>
      <c r="Y190" s="128"/>
      <c r="Z190" s="125" t="s">
        <v>31</v>
      </c>
      <c r="AA190" s="126">
        <v>43902</v>
      </c>
      <c r="AB190" s="131" t="s">
        <v>435</v>
      </c>
    </row>
    <row r="191" ht="18" customHeight="1" spans="2:28">
      <c r="B191" s="96" t="s">
        <v>486</v>
      </c>
      <c r="C191" s="97">
        <v>242513353</v>
      </c>
      <c r="D191" s="97" t="s">
        <v>487</v>
      </c>
      <c r="E191" s="97">
        <v>16572877616</v>
      </c>
      <c r="F191" s="97" t="s">
        <v>27</v>
      </c>
      <c r="G191" s="97">
        <v>1000</v>
      </c>
      <c r="H191" s="97">
        <v>16602049418</v>
      </c>
      <c r="I191" s="97" t="s">
        <v>377</v>
      </c>
      <c r="J191" s="132" t="s">
        <v>109</v>
      </c>
      <c r="K191" s="98" t="s">
        <v>378</v>
      </c>
      <c r="L191" s="96" t="s">
        <v>486</v>
      </c>
      <c r="M191" s="101"/>
      <c r="N191" s="101"/>
      <c r="O191" s="101"/>
      <c r="P191" s="101"/>
      <c r="Q191" s="101"/>
      <c r="R191" s="117"/>
      <c r="S191" s="117"/>
      <c r="T191" s="118"/>
      <c r="U191" s="122"/>
      <c r="V191" s="117">
        <f t="shared" si="11"/>
        <v>0</v>
      </c>
      <c r="W191" s="101"/>
      <c r="X191" s="116"/>
      <c r="Y191" s="128"/>
      <c r="Z191" s="125" t="s">
        <v>31</v>
      </c>
      <c r="AA191" s="126">
        <v>43902</v>
      </c>
      <c r="AB191" s="131" t="s">
        <v>435</v>
      </c>
    </row>
    <row r="192" ht="18" customHeight="1" spans="2:28">
      <c r="B192" s="96" t="s">
        <v>488</v>
      </c>
      <c r="C192" s="97">
        <v>638596796</v>
      </c>
      <c r="D192" s="97" t="s">
        <v>489</v>
      </c>
      <c r="E192" s="97">
        <v>16572879513</v>
      </c>
      <c r="F192" s="97" t="s">
        <v>27</v>
      </c>
      <c r="G192" s="97">
        <v>1000</v>
      </c>
      <c r="H192" s="97">
        <v>16602049418</v>
      </c>
      <c r="I192" s="97" t="s">
        <v>377</v>
      </c>
      <c r="J192" s="132" t="s">
        <v>109</v>
      </c>
      <c r="K192" s="98" t="s">
        <v>378</v>
      </c>
      <c r="L192" s="96" t="s">
        <v>488</v>
      </c>
      <c r="M192" s="101"/>
      <c r="N192" s="101"/>
      <c r="O192" s="101"/>
      <c r="P192" s="101"/>
      <c r="Q192" s="101"/>
      <c r="R192" s="117"/>
      <c r="S192" s="117"/>
      <c r="T192" s="118"/>
      <c r="U192" s="122"/>
      <c r="V192" s="117">
        <f t="shared" si="11"/>
        <v>0</v>
      </c>
      <c r="W192" s="101"/>
      <c r="X192" s="116"/>
      <c r="Y192" s="128"/>
      <c r="Z192" s="125" t="s">
        <v>31</v>
      </c>
      <c r="AA192" s="126">
        <v>43902</v>
      </c>
      <c r="AB192" s="131" t="s">
        <v>435</v>
      </c>
    </row>
    <row r="193" ht="18" customHeight="1" spans="2:28">
      <c r="B193" s="96" t="s">
        <v>490</v>
      </c>
      <c r="C193" s="97">
        <v>843297059</v>
      </c>
      <c r="D193" s="97" t="s">
        <v>491</v>
      </c>
      <c r="E193" s="97">
        <v>16572877630</v>
      </c>
      <c r="F193" s="97" t="s">
        <v>27</v>
      </c>
      <c r="G193" s="97">
        <v>1000</v>
      </c>
      <c r="H193" s="97">
        <v>17520439418</v>
      </c>
      <c r="I193" s="97" t="s">
        <v>377</v>
      </c>
      <c r="J193" s="104" t="s">
        <v>285</v>
      </c>
      <c r="K193" s="98" t="s">
        <v>378</v>
      </c>
      <c r="L193" s="96" t="s">
        <v>490</v>
      </c>
      <c r="M193" s="101"/>
      <c r="N193" s="101"/>
      <c r="O193" s="101"/>
      <c r="P193" s="101"/>
      <c r="Q193" s="101"/>
      <c r="R193" s="117"/>
      <c r="S193" s="117"/>
      <c r="T193" s="118"/>
      <c r="U193" s="122"/>
      <c r="V193" s="117">
        <f t="shared" si="11"/>
        <v>0</v>
      </c>
      <c r="W193" s="101"/>
      <c r="X193" s="116"/>
      <c r="Y193" s="128"/>
      <c r="Z193" s="125" t="s">
        <v>31</v>
      </c>
      <c r="AA193" s="126">
        <v>43902</v>
      </c>
      <c r="AB193" s="131" t="s">
        <v>435</v>
      </c>
    </row>
    <row r="194" ht="18" customHeight="1" spans="2:28">
      <c r="B194" s="96" t="s">
        <v>492</v>
      </c>
      <c r="C194" s="97">
        <v>972814908</v>
      </c>
      <c r="D194" s="97" t="s">
        <v>493</v>
      </c>
      <c r="E194" s="97">
        <v>16572877632</v>
      </c>
      <c r="F194" s="97" t="s">
        <v>27</v>
      </c>
      <c r="G194" s="97">
        <v>1000</v>
      </c>
      <c r="H194" s="97">
        <v>17520439418</v>
      </c>
      <c r="I194" s="97" t="s">
        <v>377</v>
      </c>
      <c r="J194" s="104" t="s">
        <v>285</v>
      </c>
      <c r="K194" s="98" t="s">
        <v>378</v>
      </c>
      <c r="L194" s="96" t="s">
        <v>492</v>
      </c>
      <c r="M194" s="101"/>
      <c r="N194" s="101"/>
      <c r="O194" s="101"/>
      <c r="P194" s="101"/>
      <c r="Q194" s="101"/>
      <c r="R194" s="117"/>
      <c r="S194" s="117"/>
      <c r="T194" s="118"/>
      <c r="U194" s="122"/>
      <c r="V194" s="117">
        <f t="shared" si="11"/>
        <v>0</v>
      </c>
      <c r="W194" s="101"/>
      <c r="X194" s="116"/>
      <c r="Y194" s="128"/>
      <c r="Z194" s="125" t="s">
        <v>31</v>
      </c>
      <c r="AA194" s="126">
        <v>43902</v>
      </c>
      <c r="AB194" s="131" t="s">
        <v>435</v>
      </c>
    </row>
    <row r="195" ht="18" customHeight="1" spans="2:28">
      <c r="B195" s="96" t="s">
        <v>496</v>
      </c>
      <c r="C195" s="97">
        <v>643193889</v>
      </c>
      <c r="D195" s="97" t="s">
        <v>497</v>
      </c>
      <c r="E195" s="97">
        <v>17135329841</v>
      </c>
      <c r="F195" s="97" t="s">
        <v>27</v>
      </c>
      <c r="G195" s="97">
        <v>1000</v>
      </c>
      <c r="H195" s="97">
        <v>17720254512</v>
      </c>
      <c r="I195" s="97" t="s">
        <v>253</v>
      </c>
      <c r="J195" s="106" t="s">
        <v>294</v>
      </c>
      <c r="K195" s="98" t="s">
        <v>254</v>
      </c>
      <c r="L195" s="96" t="s">
        <v>496</v>
      </c>
      <c r="M195" s="101"/>
      <c r="N195" s="101"/>
      <c r="O195" s="101"/>
      <c r="P195" s="101"/>
      <c r="Q195" s="101"/>
      <c r="R195" s="117"/>
      <c r="S195" s="117"/>
      <c r="T195" s="118"/>
      <c r="U195" s="122"/>
      <c r="V195" s="117">
        <f t="shared" si="11"/>
        <v>0</v>
      </c>
      <c r="W195" s="101"/>
      <c r="X195" s="116"/>
      <c r="Y195" s="128"/>
      <c r="Z195" s="125" t="s">
        <v>31</v>
      </c>
      <c r="AA195" s="126">
        <v>43902</v>
      </c>
      <c r="AB195" s="131" t="s">
        <v>435</v>
      </c>
    </row>
    <row r="196" ht="18" customHeight="1" spans="2:28">
      <c r="B196" s="96" t="s">
        <v>498</v>
      </c>
      <c r="C196" s="97">
        <v>207263451</v>
      </c>
      <c r="D196" s="97" t="s">
        <v>499</v>
      </c>
      <c r="E196" s="97">
        <v>17192712486</v>
      </c>
      <c r="F196" s="97" t="s">
        <v>27</v>
      </c>
      <c r="G196" s="97">
        <v>1000</v>
      </c>
      <c r="H196" s="97">
        <v>17720254512</v>
      </c>
      <c r="I196" s="97" t="s">
        <v>253</v>
      </c>
      <c r="J196" s="106" t="s">
        <v>294</v>
      </c>
      <c r="K196" s="98" t="s">
        <v>254</v>
      </c>
      <c r="L196" s="96" t="s">
        <v>498</v>
      </c>
      <c r="M196" s="101"/>
      <c r="N196" s="101"/>
      <c r="O196" s="101"/>
      <c r="P196" s="101"/>
      <c r="Q196" s="101"/>
      <c r="R196" s="117"/>
      <c r="S196" s="117"/>
      <c r="T196" s="118"/>
      <c r="U196" s="122"/>
      <c r="V196" s="117">
        <f t="shared" si="11"/>
        <v>0</v>
      </c>
      <c r="W196" s="101"/>
      <c r="X196" s="116"/>
      <c r="Y196" s="128"/>
      <c r="Z196" s="125" t="s">
        <v>500</v>
      </c>
      <c r="AA196" s="126">
        <v>43913</v>
      </c>
      <c r="AB196" s="131" t="s">
        <v>435</v>
      </c>
    </row>
    <row r="197" ht="18" customHeight="1" spans="2:28">
      <c r="B197" s="96" t="s">
        <v>501</v>
      </c>
      <c r="C197" s="97">
        <v>841879018</v>
      </c>
      <c r="D197" s="97" t="s">
        <v>502</v>
      </c>
      <c r="E197" s="97">
        <v>16572209058</v>
      </c>
      <c r="F197" s="97" t="s">
        <v>27</v>
      </c>
      <c r="G197" s="97">
        <v>1000</v>
      </c>
      <c r="H197" s="97">
        <v>17720254512</v>
      </c>
      <c r="I197" s="97" t="s">
        <v>253</v>
      </c>
      <c r="J197" s="106" t="s">
        <v>294</v>
      </c>
      <c r="K197" s="98" t="s">
        <v>254</v>
      </c>
      <c r="L197" s="96" t="s">
        <v>501</v>
      </c>
      <c r="M197" s="101"/>
      <c r="N197" s="101"/>
      <c r="O197" s="101"/>
      <c r="P197" s="101"/>
      <c r="Q197" s="101"/>
      <c r="R197" s="117"/>
      <c r="S197" s="117"/>
      <c r="T197" s="118"/>
      <c r="U197" s="122"/>
      <c r="V197" s="117">
        <f t="shared" si="11"/>
        <v>0</v>
      </c>
      <c r="W197" s="101"/>
      <c r="X197" s="116"/>
      <c r="Y197" s="128"/>
      <c r="Z197" s="125" t="s">
        <v>31</v>
      </c>
      <c r="AA197" s="126">
        <v>43902</v>
      </c>
      <c r="AB197" s="131" t="s">
        <v>435</v>
      </c>
    </row>
    <row r="198" ht="18" customHeight="1" spans="2:28">
      <c r="B198" s="96" t="s">
        <v>503</v>
      </c>
      <c r="C198" s="97">
        <v>254304657</v>
      </c>
      <c r="D198" s="97" t="s">
        <v>504</v>
      </c>
      <c r="E198" s="97">
        <v>16572203709</v>
      </c>
      <c r="F198" s="97" t="s">
        <v>27</v>
      </c>
      <c r="G198" s="97">
        <v>1000</v>
      </c>
      <c r="H198" s="97">
        <v>17720254512</v>
      </c>
      <c r="I198" s="97" t="s">
        <v>253</v>
      </c>
      <c r="J198" s="106" t="s">
        <v>294</v>
      </c>
      <c r="K198" s="98" t="s">
        <v>254</v>
      </c>
      <c r="L198" s="96" t="s">
        <v>503</v>
      </c>
      <c r="M198" s="101"/>
      <c r="N198" s="101"/>
      <c r="O198" s="101"/>
      <c r="P198" s="101"/>
      <c r="Q198" s="101"/>
      <c r="R198" s="117"/>
      <c r="S198" s="117"/>
      <c r="T198" s="118"/>
      <c r="U198" s="122"/>
      <c r="V198" s="117">
        <f t="shared" si="11"/>
        <v>0</v>
      </c>
      <c r="W198" s="101"/>
      <c r="X198" s="116"/>
      <c r="Y198" s="128"/>
      <c r="Z198" s="125" t="s">
        <v>31</v>
      </c>
      <c r="AA198" s="126">
        <v>43902</v>
      </c>
      <c r="AB198" s="131" t="s">
        <v>435</v>
      </c>
    </row>
    <row r="199" ht="18" customHeight="1" spans="2:28">
      <c r="B199" s="96" t="s">
        <v>505</v>
      </c>
      <c r="C199" s="97">
        <v>363727659</v>
      </c>
      <c r="D199" s="97" t="s">
        <v>506</v>
      </c>
      <c r="E199" s="97">
        <v>16572203713</v>
      </c>
      <c r="F199" s="97" t="s">
        <v>27</v>
      </c>
      <c r="G199" s="97">
        <v>1000</v>
      </c>
      <c r="H199" s="97">
        <v>17720254512</v>
      </c>
      <c r="I199" s="97" t="s">
        <v>253</v>
      </c>
      <c r="J199" s="102" t="s">
        <v>103</v>
      </c>
      <c r="K199" s="98" t="s">
        <v>254</v>
      </c>
      <c r="L199" s="96" t="s">
        <v>505</v>
      </c>
      <c r="M199" s="101"/>
      <c r="N199" s="101"/>
      <c r="O199" s="101"/>
      <c r="P199" s="101"/>
      <c r="Q199" s="101"/>
      <c r="R199" s="117"/>
      <c r="S199" s="117"/>
      <c r="T199" s="118"/>
      <c r="U199" s="122"/>
      <c r="V199" s="117">
        <f t="shared" si="11"/>
        <v>0</v>
      </c>
      <c r="W199" s="101"/>
      <c r="X199" s="116"/>
      <c r="Y199" s="128"/>
      <c r="Z199" s="125" t="s">
        <v>31</v>
      </c>
      <c r="AA199" s="126">
        <v>43902</v>
      </c>
      <c r="AB199" s="131" t="s">
        <v>435</v>
      </c>
    </row>
    <row r="200" ht="18" customHeight="1" spans="2:28">
      <c r="B200" s="96" t="s">
        <v>507</v>
      </c>
      <c r="C200" s="97">
        <v>974498951</v>
      </c>
      <c r="D200" s="97" t="s">
        <v>508</v>
      </c>
      <c r="E200" s="97">
        <v>16572203192</v>
      </c>
      <c r="F200" s="97" t="s">
        <v>27</v>
      </c>
      <c r="G200" s="97">
        <v>1000</v>
      </c>
      <c r="H200" s="97">
        <v>17720254512</v>
      </c>
      <c r="I200" s="97" t="s">
        <v>253</v>
      </c>
      <c r="J200" s="102" t="s">
        <v>103</v>
      </c>
      <c r="K200" s="98" t="s">
        <v>254</v>
      </c>
      <c r="L200" s="96" t="s">
        <v>507</v>
      </c>
      <c r="M200" s="101"/>
      <c r="N200" s="101"/>
      <c r="O200" s="101"/>
      <c r="P200" s="101"/>
      <c r="Q200" s="101"/>
      <c r="R200" s="117"/>
      <c r="S200" s="117"/>
      <c r="T200" s="118"/>
      <c r="U200" s="122"/>
      <c r="V200" s="117">
        <f t="shared" si="11"/>
        <v>0</v>
      </c>
      <c r="W200" s="101"/>
      <c r="X200" s="116"/>
      <c r="Y200" s="128"/>
      <c r="Z200" s="125" t="s">
        <v>31</v>
      </c>
      <c r="AA200" s="126">
        <v>43902</v>
      </c>
      <c r="AB200" s="131" t="s">
        <v>435</v>
      </c>
    </row>
    <row r="201" ht="18" customHeight="1" spans="2:28">
      <c r="B201" s="96" t="s">
        <v>509</v>
      </c>
      <c r="C201" s="97">
        <v>887096517</v>
      </c>
      <c r="D201" s="97" t="s">
        <v>510</v>
      </c>
      <c r="E201" s="97">
        <v>17135327421</v>
      </c>
      <c r="F201" s="97" t="s">
        <v>27</v>
      </c>
      <c r="G201" s="97">
        <v>1000</v>
      </c>
      <c r="H201" s="97">
        <v>17720254512</v>
      </c>
      <c r="I201" s="97" t="s">
        <v>253</v>
      </c>
      <c r="J201" s="102" t="s">
        <v>103</v>
      </c>
      <c r="K201" s="98" t="s">
        <v>254</v>
      </c>
      <c r="L201" s="96" t="s">
        <v>509</v>
      </c>
      <c r="M201" s="101"/>
      <c r="N201" s="101"/>
      <c r="O201" s="101"/>
      <c r="P201" s="101"/>
      <c r="Q201" s="101"/>
      <c r="R201" s="117"/>
      <c r="S201" s="117"/>
      <c r="T201" s="118"/>
      <c r="U201" s="122"/>
      <c r="V201" s="117">
        <f t="shared" si="11"/>
        <v>0</v>
      </c>
      <c r="W201" s="101"/>
      <c r="X201" s="116"/>
      <c r="Y201" s="128"/>
      <c r="Z201" s="125" t="s">
        <v>31</v>
      </c>
      <c r="AA201" s="126">
        <v>43902</v>
      </c>
      <c r="AB201" s="131" t="s">
        <v>435</v>
      </c>
    </row>
    <row r="202" ht="18" customHeight="1" spans="2:28">
      <c r="B202" s="96" t="s">
        <v>511</v>
      </c>
      <c r="C202" s="97">
        <v>653713978</v>
      </c>
      <c r="D202" s="97" t="s">
        <v>512</v>
      </c>
      <c r="E202" s="97">
        <v>16741725516</v>
      </c>
      <c r="F202" s="97" t="s">
        <v>27</v>
      </c>
      <c r="G202" s="97">
        <v>1000</v>
      </c>
      <c r="H202" s="97">
        <v>18327671812</v>
      </c>
      <c r="I202" s="97" t="s">
        <v>247</v>
      </c>
      <c r="J202" s="100" t="s">
        <v>29</v>
      </c>
      <c r="K202" s="98" t="s">
        <v>298</v>
      </c>
      <c r="L202" s="96" t="s">
        <v>511</v>
      </c>
      <c r="M202" s="101"/>
      <c r="N202" s="101"/>
      <c r="O202" s="103"/>
      <c r="P202" s="103"/>
      <c r="Q202" s="103"/>
      <c r="R202" s="117"/>
      <c r="S202" s="122"/>
      <c r="T202" s="118"/>
      <c r="U202" s="122"/>
      <c r="V202" s="117">
        <f t="shared" si="11"/>
        <v>0</v>
      </c>
      <c r="W202" s="101"/>
      <c r="X202" s="119"/>
      <c r="Y202" s="128"/>
      <c r="Z202" s="125" t="s">
        <v>31</v>
      </c>
      <c r="AA202" s="126">
        <v>43900</v>
      </c>
      <c r="AB202" s="131" t="s">
        <v>435</v>
      </c>
    </row>
    <row r="203" ht="18" customHeight="1" spans="2:28">
      <c r="B203" s="96" t="s">
        <v>513</v>
      </c>
      <c r="C203" s="98">
        <v>339882680</v>
      </c>
      <c r="D203" s="98" t="s">
        <v>514</v>
      </c>
      <c r="E203" s="97">
        <v>16741725265</v>
      </c>
      <c r="F203" s="97" t="s">
        <v>27</v>
      </c>
      <c r="G203" s="97">
        <v>1000</v>
      </c>
      <c r="H203" s="97">
        <v>13545445297</v>
      </c>
      <c r="I203" s="97" t="s">
        <v>313</v>
      </c>
      <c r="J203" s="100" t="s">
        <v>29</v>
      </c>
      <c r="K203" s="98" t="s">
        <v>314</v>
      </c>
      <c r="L203" s="96" t="s">
        <v>513</v>
      </c>
      <c r="M203" s="101"/>
      <c r="N203" s="101"/>
      <c r="O203" s="103"/>
      <c r="P203" s="103"/>
      <c r="Q203" s="103"/>
      <c r="R203" s="117"/>
      <c r="S203" s="117"/>
      <c r="T203" s="118"/>
      <c r="U203" s="136"/>
      <c r="V203" s="117">
        <f t="shared" si="11"/>
        <v>0</v>
      </c>
      <c r="W203" s="101"/>
      <c r="X203" s="116"/>
      <c r="Y203" s="128"/>
      <c r="Z203" s="125" t="s">
        <v>31</v>
      </c>
      <c r="AA203" s="126">
        <v>43900</v>
      </c>
      <c r="AB203" s="131" t="s">
        <v>435</v>
      </c>
    </row>
    <row r="204" ht="18" customHeight="1" spans="2:28">
      <c r="B204" s="96" t="s">
        <v>515</v>
      </c>
      <c r="C204" s="98" t="s">
        <v>516</v>
      </c>
      <c r="D204" s="98" t="s">
        <v>517</v>
      </c>
      <c r="E204" s="97">
        <v>16741725255</v>
      </c>
      <c r="F204" s="97" t="s">
        <v>27</v>
      </c>
      <c r="G204" s="97">
        <v>1000</v>
      </c>
      <c r="H204" s="97">
        <v>13545445297</v>
      </c>
      <c r="I204" s="97" t="s">
        <v>313</v>
      </c>
      <c r="J204" s="104" t="s">
        <v>285</v>
      </c>
      <c r="K204" s="98" t="s">
        <v>314</v>
      </c>
      <c r="L204" s="96" t="s">
        <v>515</v>
      </c>
      <c r="M204" s="101"/>
      <c r="N204" s="101"/>
      <c r="O204" s="103"/>
      <c r="P204" s="103"/>
      <c r="Q204" s="103"/>
      <c r="R204" s="117"/>
      <c r="S204" s="117"/>
      <c r="T204" s="118"/>
      <c r="U204" s="136"/>
      <c r="V204" s="117">
        <f t="shared" si="11"/>
        <v>0</v>
      </c>
      <c r="W204" s="101"/>
      <c r="X204" s="116"/>
      <c r="Y204" s="128"/>
      <c r="Z204" s="125" t="s">
        <v>31</v>
      </c>
      <c r="AA204" s="126">
        <v>43900</v>
      </c>
      <c r="AB204" s="131" t="s">
        <v>435</v>
      </c>
    </row>
    <row r="205" ht="18" customHeight="1" spans="2:28">
      <c r="B205" s="96" t="s">
        <v>518</v>
      </c>
      <c r="C205" s="98">
        <v>382428392</v>
      </c>
      <c r="D205" s="98" t="s">
        <v>519</v>
      </c>
      <c r="E205" s="97">
        <v>16741725279</v>
      </c>
      <c r="F205" s="97" t="s">
        <v>27</v>
      </c>
      <c r="G205" s="97">
        <v>1000</v>
      </c>
      <c r="H205" s="97">
        <v>13545445297</v>
      </c>
      <c r="I205" s="97" t="s">
        <v>313</v>
      </c>
      <c r="J205" s="104" t="s">
        <v>285</v>
      </c>
      <c r="K205" s="98" t="s">
        <v>314</v>
      </c>
      <c r="L205" s="96" t="s">
        <v>518</v>
      </c>
      <c r="M205" s="101"/>
      <c r="N205" s="101"/>
      <c r="O205" s="103"/>
      <c r="P205" s="103"/>
      <c r="Q205" s="103"/>
      <c r="R205" s="117"/>
      <c r="S205" s="117"/>
      <c r="T205" s="116"/>
      <c r="U205" s="136"/>
      <c r="V205" s="117">
        <f t="shared" si="11"/>
        <v>0</v>
      </c>
      <c r="W205" s="101"/>
      <c r="X205" s="116"/>
      <c r="Y205" s="128"/>
      <c r="Z205" s="125" t="s">
        <v>31</v>
      </c>
      <c r="AA205" s="126">
        <v>43900</v>
      </c>
      <c r="AB205" s="131" t="s">
        <v>435</v>
      </c>
    </row>
    <row r="206" ht="18" customHeight="1" spans="2:28">
      <c r="B206" s="96" t="s">
        <v>520</v>
      </c>
      <c r="C206" s="97">
        <v>320857164</v>
      </c>
      <c r="D206" s="97" t="s">
        <v>521</v>
      </c>
      <c r="E206" s="97">
        <v>17192711069</v>
      </c>
      <c r="F206" s="97" t="s">
        <v>27</v>
      </c>
      <c r="G206" s="97">
        <v>1000</v>
      </c>
      <c r="H206" s="97">
        <v>13545476959</v>
      </c>
      <c r="I206" s="97" t="s">
        <v>265</v>
      </c>
      <c r="J206" s="102" t="s">
        <v>103</v>
      </c>
      <c r="K206" s="98" t="s">
        <v>266</v>
      </c>
      <c r="L206" s="96" t="s">
        <v>520</v>
      </c>
      <c r="M206" s="135"/>
      <c r="N206" s="101"/>
      <c r="O206" s="135"/>
      <c r="P206" s="135"/>
      <c r="Q206" s="136"/>
      <c r="R206" s="117">
        <v>10023.17</v>
      </c>
      <c r="S206" s="136"/>
      <c r="T206" s="118"/>
      <c r="U206" s="122"/>
      <c r="V206" s="117">
        <v>10023.17</v>
      </c>
      <c r="W206" s="101"/>
      <c r="X206" s="98"/>
      <c r="Y206" s="128"/>
      <c r="Z206" s="125" t="s">
        <v>31</v>
      </c>
      <c r="AA206" s="126">
        <v>43913</v>
      </c>
      <c r="AB206" s="154" t="s">
        <v>522</v>
      </c>
    </row>
    <row r="207" ht="18" customHeight="1" spans="2:28">
      <c r="B207" s="96" t="s">
        <v>523</v>
      </c>
      <c r="C207" s="97">
        <v>187519589</v>
      </c>
      <c r="D207" s="97" t="s">
        <v>524</v>
      </c>
      <c r="E207" s="97">
        <v>17192711129</v>
      </c>
      <c r="F207" s="97" t="s">
        <v>27</v>
      </c>
      <c r="G207" s="97">
        <v>1000</v>
      </c>
      <c r="H207" s="97">
        <v>13545476959</v>
      </c>
      <c r="I207" s="97" t="s">
        <v>265</v>
      </c>
      <c r="J207" s="102" t="s">
        <v>103</v>
      </c>
      <c r="K207" s="98" t="s">
        <v>266</v>
      </c>
      <c r="L207" s="96" t="s">
        <v>523</v>
      </c>
      <c r="M207" s="135"/>
      <c r="N207" s="101"/>
      <c r="O207" s="135"/>
      <c r="P207" s="135"/>
      <c r="Q207" s="136"/>
      <c r="R207" s="117">
        <v>9819.65</v>
      </c>
      <c r="S207" s="136"/>
      <c r="T207" s="118"/>
      <c r="U207" s="122"/>
      <c r="V207" s="117">
        <v>9819.65</v>
      </c>
      <c r="W207" s="101"/>
      <c r="X207" s="98"/>
      <c r="Y207" s="128"/>
      <c r="Z207" s="125" t="s">
        <v>31</v>
      </c>
      <c r="AA207" s="126">
        <v>43913</v>
      </c>
      <c r="AB207" s="154" t="s">
        <v>522</v>
      </c>
    </row>
    <row r="208" ht="18" customHeight="1" spans="2:28">
      <c r="B208" s="96" t="s">
        <v>525</v>
      </c>
      <c r="C208" s="97">
        <v>993583686</v>
      </c>
      <c r="D208" s="97" t="s">
        <v>526</v>
      </c>
      <c r="E208" s="97">
        <v>17192711294</v>
      </c>
      <c r="F208" s="97" t="s">
        <v>27</v>
      </c>
      <c r="G208" s="97">
        <v>1000</v>
      </c>
      <c r="H208" s="97">
        <v>13545476959</v>
      </c>
      <c r="I208" s="97" t="s">
        <v>265</v>
      </c>
      <c r="J208" s="102" t="s">
        <v>103</v>
      </c>
      <c r="K208" s="98" t="s">
        <v>266</v>
      </c>
      <c r="L208" s="96" t="s">
        <v>525</v>
      </c>
      <c r="M208" s="135"/>
      <c r="N208" s="101"/>
      <c r="O208" s="135"/>
      <c r="P208" s="135"/>
      <c r="Q208" s="136"/>
      <c r="R208" s="117">
        <v>11341.44</v>
      </c>
      <c r="S208" s="136"/>
      <c r="T208" s="118"/>
      <c r="U208" s="122"/>
      <c r="V208" s="117">
        <v>11341.44</v>
      </c>
      <c r="W208" s="101"/>
      <c r="X208" s="98"/>
      <c r="Y208" s="128"/>
      <c r="Z208" s="125" t="s">
        <v>31</v>
      </c>
      <c r="AA208" s="126">
        <v>43913</v>
      </c>
      <c r="AB208" s="154" t="s">
        <v>522</v>
      </c>
    </row>
    <row r="209" s="1" customFormat="1" ht="18" customHeight="1" spans="2:28">
      <c r="B209" s="96" t="s">
        <v>527</v>
      </c>
      <c r="C209" s="97">
        <v>643544272</v>
      </c>
      <c r="D209" s="97" t="s">
        <v>528</v>
      </c>
      <c r="E209" s="97">
        <v>17192714563</v>
      </c>
      <c r="F209" s="97" t="s">
        <v>27</v>
      </c>
      <c r="G209" s="97">
        <v>1000</v>
      </c>
      <c r="H209" s="97">
        <v>18672882330</v>
      </c>
      <c r="I209" s="97" t="s">
        <v>361</v>
      </c>
      <c r="J209" s="133" t="s">
        <v>367</v>
      </c>
      <c r="K209" s="98" t="s">
        <v>362</v>
      </c>
      <c r="L209" s="96" t="s">
        <v>527</v>
      </c>
      <c r="M209" s="135"/>
      <c r="N209" s="101"/>
      <c r="O209" s="135"/>
      <c r="P209" s="135"/>
      <c r="Q209" s="136"/>
      <c r="R209" s="117">
        <v>10028.05</v>
      </c>
      <c r="S209" s="136"/>
      <c r="T209" s="118"/>
      <c r="U209" s="122"/>
      <c r="V209" s="117">
        <v>10028.05</v>
      </c>
      <c r="W209" s="101"/>
      <c r="X209" s="98"/>
      <c r="Y209" s="128"/>
      <c r="Z209" s="125" t="s">
        <v>31</v>
      </c>
      <c r="AA209" s="126">
        <v>43913</v>
      </c>
      <c r="AB209" s="154" t="s">
        <v>522</v>
      </c>
    </row>
    <row r="210" ht="18" customHeight="1" spans="2:28">
      <c r="B210" s="99" t="s">
        <v>529</v>
      </c>
      <c r="C210" s="97">
        <v>526772211</v>
      </c>
      <c r="D210" s="97" t="s">
        <v>530</v>
      </c>
      <c r="E210" s="97">
        <v>16741725464</v>
      </c>
      <c r="F210" s="97" t="s">
        <v>27</v>
      </c>
      <c r="G210" s="97">
        <v>1000</v>
      </c>
      <c r="H210" s="97">
        <v>13545472582</v>
      </c>
      <c r="I210" s="97" t="s">
        <v>370</v>
      </c>
      <c r="J210" s="104" t="s">
        <v>285</v>
      </c>
      <c r="K210" s="98" t="s">
        <v>371</v>
      </c>
      <c r="L210" s="99" t="s">
        <v>529</v>
      </c>
      <c r="M210" s="135"/>
      <c r="N210" s="101"/>
      <c r="O210" s="135"/>
      <c r="P210" s="135"/>
      <c r="Q210" s="136"/>
      <c r="R210" s="117">
        <v>9829.08</v>
      </c>
      <c r="S210" s="136"/>
      <c r="T210" s="118"/>
      <c r="U210" s="122"/>
      <c r="V210" s="117">
        <v>9829.08</v>
      </c>
      <c r="W210" s="101"/>
      <c r="X210" s="98"/>
      <c r="Y210" s="128"/>
      <c r="Z210" s="125" t="s">
        <v>31</v>
      </c>
      <c r="AA210" s="126">
        <v>43902</v>
      </c>
      <c r="AB210" s="154" t="s">
        <v>522</v>
      </c>
    </row>
    <row r="211" ht="18" customHeight="1" spans="2:28">
      <c r="B211" s="99" t="s">
        <v>531</v>
      </c>
      <c r="C211" s="97">
        <v>174113974</v>
      </c>
      <c r="D211" s="97" t="s">
        <v>532</v>
      </c>
      <c r="E211" s="97">
        <v>16741725471</v>
      </c>
      <c r="F211" s="97" t="s">
        <v>27</v>
      </c>
      <c r="G211" s="97">
        <v>1000</v>
      </c>
      <c r="H211" s="97">
        <v>13545472582</v>
      </c>
      <c r="I211" s="97" t="s">
        <v>370</v>
      </c>
      <c r="J211" s="104" t="s">
        <v>285</v>
      </c>
      <c r="K211" s="98" t="s">
        <v>371</v>
      </c>
      <c r="L211" s="99" t="s">
        <v>531</v>
      </c>
      <c r="M211" s="135"/>
      <c r="N211" s="101"/>
      <c r="O211" s="135"/>
      <c r="P211" s="135"/>
      <c r="Q211" s="136"/>
      <c r="R211" s="117">
        <v>9727.22</v>
      </c>
      <c r="S211" s="136"/>
      <c r="T211" s="118"/>
      <c r="U211" s="122"/>
      <c r="V211" s="117">
        <v>9727.22</v>
      </c>
      <c r="W211" s="101"/>
      <c r="X211" s="98"/>
      <c r="Y211" s="128"/>
      <c r="Z211" s="125" t="s">
        <v>31</v>
      </c>
      <c r="AA211" s="126">
        <v>43902</v>
      </c>
      <c r="AB211" s="154" t="s">
        <v>522</v>
      </c>
    </row>
    <row r="212" ht="18" customHeight="1" spans="2:28">
      <c r="B212" s="99" t="s">
        <v>533</v>
      </c>
      <c r="C212" s="97">
        <v>908474893</v>
      </c>
      <c r="D212" s="97" t="s">
        <v>534</v>
      </c>
      <c r="E212" s="97">
        <v>17038923048</v>
      </c>
      <c r="F212" s="97" t="s">
        <v>27</v>
      </c>
      <c r="G212" s="97">
        <v>1000</v>
      </c>
      <c r="H212" s="97">
        <v>13545471531</v>
      </c>
      <c r="I212" s="97" t="s">
        <v>293</v>
      </c>
      <c r="J212" s="106" t="s">
        <v>294</v>
      </c>
      <c r="K212" s="98" t="s">
        <v>295</v>
      </c>
      <c r="L212" s="99" t="s">
        <v>533</v>
      </c>
      <c r="M212" s="135"/>
      <c r="N212" s="101"/>
      <c r="O212" s="135"/>
      <c r="P212" s="135"/>
      <c r="Q212" s="136"/>
      <c r="R212" s="117">
        <v>4862.51</v>
      </c>
      <c r="S212" s="136"/>
      <c r="T212" s="118"/>
      <c r="U212" s="122"/>
      <c r="V212" s="117">
        <v>4862.51</v>
      </c>
      <c r="W212" s="101"/>
      <c r="X212" s="98"/>
      <c r="Y212" s="128"/>
      <c r="Z212" s="125" t="s">
        <v>31</v>
      </c>
      <c r="AA212" s="126">
        <v>43900</v>
      </c>
      <c r="AB212" s="154" t="s">
        <v>522</v>
      </c>
    </row>
    <row r="213" ht="18" customHeight="1" spans="2:28">
      <c r="B213" s="99" t="s">
        <v>535</v>
      </c>
      <c r="C213" s="97">
        <v>595314724</v>
      </c>
      <c r="D213" s="97" t="s">
        <v>536</v>
      </c>
      <c r="E213" s="97">
        <v>17038924071</v>
      </c>
      <c r="F213" s="97" t="s">
        <v>27</v>
      </c>
      <c r="G213" s="97">
        <v>1000</v>
      </c>
      <c r="H213" s="97">
        <v>13545471531</v>
      </c>
      <c r="I213" s="97" t="s">
        <v>293</v>
      </c>
      <c r="J213" s="106" t="s">
        <v>294</v>
      </c>
      <c r="K213" s="98" t="s">
        <v>295</v>
      </c>
      <c r="L213" s="99" t="s">
        <v>535</v>
      </c>
      <c r="M213" s="135"/>
      <c r="N213" s="101"/>
      <c r="O213" s="135"/>
      <c r="P213" s="135"/>
      <c r="Q213" s="136"/>
      <c r="R213" s="117">
        <v>7946.73</v>
      </c>
      <c r="S213" s="136"/>
      <c r="T213" s="118"/>
      <c r="U213" s="122"/>
      <c r="V213" s="117">
        <v>7946.73</v>
      </c>
      <c r="W213" s="101"/>
      <c r="X213" s="98"/>
      <c r="Y213" s="128"/>
      <c r="Z213" s="125" t="s">
        <v>31</v>
      </c>
      <c r="AA213" s="126">
        <v>43900</v>
      </c>
      <c r="AB213" s="154" t="s">
        <v>522</v>
      </c>
    </row>
    <row r="214" ht="18" customHeight="1" spans="2:28">
      <c r="B214" s="99" t="s">
        <v>537</v>
      </c>
      <c r="C214" s="97">
        <v>984950425</v>
      </c>
      <c r="D214" s="97" t="s">
        <v>538</v>
      </c>
      <c r="E214" s="97">
        <v>17038951620</v>
      </c>
      <c r="F214" s="97" t="s">
        <v>27</v>
      </c>
      <c r="G214" s="97">
        <v>1000</v>
      </c>
      <c r="H214" s="97">
        <v>13545471531</v>
      </c>
      <c r="I214" s="97" t="s">
        <v>293</v>
      </c>
      <c r="J214" s="106" t="s">
        <v>294</v>
      </c>
      <c r="K214" s="98" t="s">
        <v>295</v>
      </c>
      <c r="L214" s="99" t="s">
        <v>537</v>
      </c>
      <c r="M214" s="135"/>
      <c r="N214" s="101"/>
      <c r="O214" s="135"/>
      <c r="P214" s="135"/>
      <c r="Q214" s="136"/>
      <c r="R214" s="117">
        <v>9035.15</v>
      </c>
      <c r="S214" s="136"/>
      <c r="T214" s="118"/>
      <c r="U214" s="122"/>
      <c r="V214" s="117">
        <v>9035.15</v>
      </c>
      <c r="W214" s="101"/>
      <c r="X214" s="98"/>
      <c r="Y214" s="128"/>
      <c r="Z214" s="125" t="s">
        <v>31</v>
      </c>
      <c r="AA214" s="126">
        <v>43900</v>
      </c>
      <c r="AB214" s="154" t="s">
        <v>522</v>
      </c>
    </row>
    <row r="215" ht="18" customHeight="1" spans="2:28">
      <c r="B215" s="99" t="s">
        <v>539</v>
      </c>
      <c r="C215" s="97">
        <v>474222380</v>
      </c>
      <c r="D215" s="97" t="s">
        <v>540</v>
      </c>
      <c r="E215" s="97">
        <v>17038923742</v>
      </c>
      <c r="F215" s="97" t="s">
        <v>27</v>
      </c>
      <c r="G215" s="97">
        <v>1000</v>
      </c>
      <c r="H215" s="97">
        <v>13545471531</v>
      </c>
      <c r="I215" s="97" t="s">
        <v>293</v>
      </c>
      <c r="J215" s="106" t="s">
        <v>294</v>
      </c>
      <c r="K215" s="98" t="s">
        <v>295</v>
      </c>
      <c r="L215" s="99" t="s">
        <v>539</v>
      </c>
      <c r="M215" s="135"/>
      <c r="N215" s="101"/>
      <c r="O215" s="135"/>
      <c r="P215" s="135"/>
      <c r="Q215" s="136"/>
      <c r="R215" s="117">
        <v>7743.77</v>
      </c>
      <c r="S215" s="136"/>
      <c r="T215" s="118"/>
      <c r="U215" s="122"/>
      <c r="V215" s="117">
        <v>7743.77</v>
      </c>
      <c r="W215" s="101"/>
      <c r="X215" s="98"/>
      <c r="Y215" s="128"/>
      <c r="Z215" s="125" t="s">
        <v>31</v>
      </c>
      <c r="AA215" s="126">
        <v>43900</v>
      </c>
      <c r="AB215" s="154" t="s">
        <v>522</v>
      </c>
    </row>
    <row r="216" ht="18" customHeight="1" spans="2:28">
      <c r="B216" s="96" t="s">
        <v>541</v>
      </c>
      <c r="C216" s="97">
        <v>792722981</v>
      </c>
      <c r="D216" s="97" t="s">
        <v>542</v>
      </c>
      <c r="E216" s="97">
        <v>17192714509</v>
      </c>
      <c r="F216" s="97" t="s">
        <v>27</v>
      </c>
      <c r="G216" s="97">
        <v>1000</v>
      </c>
      <c r="H216" s="97">
        <v>18872118075</v>
      </c>
      <c r="I216" s="97" t="s">
        <v>389</v>
      </c>
      <c r="J216" s="134" t="s">
        <v>170</v>
      </c>
      <c r="K216" s="98" t="s">
        <v>390</v>
      </c>
      <c r="L216" s="96" t="s">
        <v>541</v>
      </c>
      <c r="M216" s="101"/>
      <c r="N216" s="101"/>
      <c r="O216" s="103"/>
      <c r="P216" s="103"/>
      <c r="Q216" s="117"/>
      <c r="R216" s="117">
        <v>4965.45</v>
      </c>
      <c r="S216" s="122"/>
      <c r="T216" s="118"/>
      <c r="U216" s="122"/>
      <c r="V216" s="117">
        <v>4965.45</v>
      </c>
      <c r="W216" s="101"/>
      <c r="X216" s="119"/>
      <c r="Y216" s="128"/>
      <c r="Z216" s="125" t="s">
        <v>31</v>
      </c>
      <c r="AA216" s="126">
        <v>43913</v>
      </c>
      <c r="AB216" s="154" t="s">
        <v>522</v>
      </c>
    </row>
    <row r="217" ht="18" customHeight="1" spans="2:28">
      <c r="B217" s="96" t="s">
        <v>543</v>
      </c>
      <c r="C217" s="97">
        <v>562133416</v>
      </c>
      <c r="D217" s="97" t="s">
        <v>544</v>
      </c>
      <c r="E217" s="97">
        <v>17192714384</v>
      </c>
      <c r="F217" s="97" t="s">
        <v>27</v>
      </c>
      <c r="G217" s="97">
        <v>1000</v>
      </c>
      <c r="H217" s="97">
        <v>18872118075</v>
      </c>
      <c r="I217" s="97" t="s">
        <v>389</v>
      </c>
      <c r="J217" s="100" t="s">
        <v>29</v>
      </c>
      <c r="K217" s="98" t="s">
        <v>390</v>
      </c>
      <c r="L217" s="96" t="s">
        <v>543</v>
      </c>
      <c r="M217" s="101"/>
      <c r="N217" s="101"/>
      <c r="O217" s="103"/>
      <c r="P217" s="103"/>
      <c r="Q217" s="117"/>
      <c r="R217" s="117">
        <v>5356.47</v>
      </c>
      <c r="S217" s="122"/>
      <c r="T217" s="118"/>
      <c r="U217" s="122"/>
      <c r="V217" s="117">
        <v>5356.47</v>
      </c>
      <c r="W217" s="101"/>
      <c r="X217" s="119"/>
      <c r="Y217" s="128"/>
      <c r="Z217" s="125" t="s">
        <v>31</v>
      </c>
      <c r="AA217" s="126">
        <v>43921</v>
      </c>
      <c r="AB217" s="155" t="s">
        <v>522</v>
      </c>
    </row>
    <row r="218" ht="18" customHeight="1" spans="2:28">
      <c r="B218" s="96" t="s">
        <v>545</v>
      </c>
      <c r="C218" s="97">
        <v>459975131</v>
      </c>
      <c r="D218" s="97" t="s">
        <v>546</v>
      </c>
      <c r="E218" s="97">
        <v>16741725457</v>
      </c>
      <c r="F218" s="97" t="s">
        <v>27</v>
      </c>
      <c r="G218" s="97">
        <v>1000</v>
      </c>
      <c r="H218" s="97">
        <v>18327671812</v>
      </c>
      <c r="I218" s="97" t="s">
        <v>247</v>
      </c>
      <c r="J218" s="102" t="s">
        <v>103</v>
      </c>
      <c r="K218" s="98" t="s">
        <v>298</v>
      </c>
      <c r="L218" s="96" t="s">
        <v>545</v>
      </c>
      <c r="M218" s="101"/>
      <c r="N218" s="101"/>
      <c r="O218" s="103"/>
      <c r="P218" s="103"/>
      <c r="Q218" s="117"/>
      <c r="R218" s="117">
        <v>5259.8</v>
      </c>
      <c r="S218" s="122"/>
      <c r="T218" s="118"/>
      <c r="U218" s="122"/>
      <c r="V218" s="117">
        <v>5259.8</v>
      </c>
      <c r="W218" s="101"/>
      <c r="X218" s="119"/>
      <c r="Y218" s="128"/>
      <c r="Z218" s="125" t="s">
        <v>31</v>
      </c>
      <c r="AA218" s="126">
        <v>43900</v>
      </c>
      <c r="AB218" s="154" t="s">
        <v>522</v>
      </c>
    </row>
    <row r="219" ht="18" customHeight="1" spans="2:28">
      <c r="B219" s="96" t="s">
        <v>547</v>
      </c>
      <c r="C219" s="97">
        <v>481845917</v>
      </c>
      <c r="D219" s="97" t="s">
        <v>548</v>
      </c>
      <c r="E219" s="97">
        <v>16741725442</v>
      </c>
      <c r="F219" s="97" t="s">
        <v>27</v>
      </c>
      <c r="G219" s="97">
        <v>1000</v>
      </c>
      <c r="H219" s="97">
        <v>18327671812</v>
      </c>
      <c r="I219" s="97" t="s">
        <v>247</v>
      </c>
      <c r="J219" s="100" t="s">
        <v>29</v>
      </c>
      <c r="K219" s="98" t="s">
        <v>298</v>
      </c>
      <c r="L219" s="96" t="s">
        <v>547</v>
      </c>
      <c r="M219" s="101"/>
      <c r="N219" s="101"/>
      <c r="O219" s="103"/>
      <c r="P219" s="103"/>
      <c r="Q219" s="117"/>
      <c r="R219" s="117">
        <v>5064.3</v>
      </c>
      <c r="S219" s="122"/>
      <c r="T219" s="118"/>
      <c r="U219" s="122"/>
      <c r="V219" s="117">
        <v>5064.3</v>
      </c>
      <c r="W219" s="101"/>
      <c r="X219" s="119"/>
      <c r="Y219" s="128"/>
      <c r="Z219" s="125" t="s">
        <v>31</v>
      </c>
      <c r="AA219" s="126">
        <v>43900</v>
      </c>
      <c r="AB219" s="154" t="s">
        <v>522</v>
      </c>
    </row>
    <row r="220" ht="18" customHeight="1" spans="2:28">
      <c r="B220" s="96" t="s">
        <v>549</v>
      </c>
      <c r="C220" s="97">
        <v>442207365</v>
      </c>
      <c r="D220" s="97" t="s">
        <v>550</v>
      </c>
      <c r="E220" s="97">
        <v>16741725446</v>
      </c>
      <c r="F220" s="97" t="s">
        <v>27</v>
      </c>
      <c r="G220" s="97">
        <v>1000</v>
      </c>
      <c r="H220" s="97">
        <v>18327671812</v>
      </c>
      <c r="I220" s="97" t="s">
        <v>247</v>
      </c>
      <c r="J220" s="100" t="s">
        <v>29</v>
      </c>
      <c r="K220" s="98" t="s">
        <v>298</v>
      </c>
      <c r="L220" s="96" t="s">
        <v>549</v>
      </c>
      <c r="M220" s="101"/>
      <c r="N220" s="101"/>
      <c r="O220" s="103"/>
      <c r="P220" s="103"/>
      <c r="Q220" s="117"/>
      <c r="R220" s="117">
        <v>5064.95</v>
      </c>
      <c r="S220" s="122"/>
      <c r="T220" s="118"/>
      <c r="U220" s="122"/>
      <c r="V220" s="117">
        <v>5064.95</v>
      </c>
      <c r="W220" s="101"/>
      <c r="X220" s="119"/>
      <c r="Y220" s="128"/>
      <c r="Z220" s="125" t="s">
        <v>31</v>
      </c>
      <c r="AA220" s="126">
        <v>43900</v>
      </c>
      <c r="AB220" s="154" t="s">
        <v>522</v>
      </c>
    </row>
    <row r="221" ht="18" customHeight="1" spans="2:28">
      <c r="B221" s="96" t="s">
        <v>551</v>
      </c>
      <c r="C221" s="97">
        <v>840688317</v>
      </c>
      <c r="D221" s="97" t="s">
        <v>552</v>
      </c>
      <c r="E221" s="97">
        <v>16741725513</v>
      </c>
      <c r="F221" s="97" t="s">
        <v>27</v>
      </c>
      <c r="G221" s="97">
        <v>1000</v>
      </c>
      <c r="H221" s="97">
        <v>18327671812</v>
      </c>
      <c r="I221" s="97" t="s">
        <v>247</v>
      </c>
      <c r="J221" s="100" t="s">
        <v>29</v>
      </c>
      <c r="K221" s="98" t="s">
        <v>298</v>
      </c>
      <c r="L221" s="96" t="s">
        <v>551</v>
      </c>
      <c r="M221" s="101"/>
      <c r="N221" s="101"/>
      <c r="O221" s="103"/>
      <c r="P221" s="103"/>
      <c r="Q221" s="117"/>
      <c r="R221" s="117">
        <v>5063.16</v>
      </c>
      <c r="S221" s="122"/>
      <c r="T221" s="118"/>
      <c r="U221" s="122"/>
      <c r="V221" s="117">
        <v>5063.16</v>
      </c>
      <c r="W221" s="101"/>
      <c r="X221" s="119"/>
      <c r="Y221" s="128"/>
      <c r="Z221" s="125" t="s">
        <v>31</v>
      </c>
      <c r="AA221" s="126">
        <v>43900</v>
      </c>
      <c r="AB221" s="154" t="s">
        <v>522</v>
      </c>
    </row>
    <row r="222" ht="18" customHeight="1" spans="2:28">
      <c r="B222" s="96" t="s">
        <v>553</v>
      </c>
      <c r="C222" s="97">
        <v>723116357</v>
      </c>
      <c r="D222" s="97" t="s">
        <v>554</v>
      </c>
      <c r="E222" s="97">
        <v>16741725530</v>
      </c>
      <c r="F222" s="97" t="s">
        <v>27</v>
      </c>
      <c r="G222" s="97">
        <v>1000</v>
      </c>
      <c r="H222" s="97">
        <v>18327671812</v>
      </c>
      <c r="I222" s="97" t="s">
        <v>247</v>
      </c>
      <c r="J222" s="100" t="s">
        <v>29</v>
      </c>
      <c r="K222" s="98" t="s">
        <v>298</v>
      </c>
      <c r="L222" s="96" t="s">
        <v>553</v>
      </c>
      <c r="M222" s="101"/>
      <c r="N222" s="101"/>
      <c r="O222" s="103"/>
      <c r="P222" s="103"/>
      <c r="Q222" s="117"/>
      <c r="R222" s="117">
        <v>5260.96</v>
      </c>
      <c r="S222" s="122"/>
      <c r="T222" s="118"/>
      <c r="U222" s="122"/>
      <c r="V222" s="117">
        <v>5260.96</v>
      </c>
      <c r="W222" s="101"/>
      <c r="X222" s="119"/>
      <c r="Y222" s="128"/>
      <c r="Z222" s="125" t="s">
        <v>31</v>
      </c>
      <c r="AA222" s="126">
        <v>43900</v>
      </c>
      <c r="AB222" s="154" t="s">
        <v>522</v>
      </c>
    </row>
    <row r="223" ht="18" customHeight="1" spans="2:28">
      <c r="B223" s="96" t="s">
        <v>555</v>
      </c>
      <c r="C223" s="97">
        <v>605492119</v>
      </c>
      <c r="D223" s="97" t="s">
        <v>556</v>
      </c>
      <c r="E223" s="97">
        <v>17136314905</v>
      </c>
      <c r="F223" s="97" t="s">
        <v>27</v>
      </c>
      <c r="G223" s="97">
        <v>1000</v>
      </c>
      <c r="H223" s="97">
        <v>18771691121</v>
      </c>
      <c r="I223" s="97" t="s">
        <v>258</v>
      </c>
      <c r="J223" s="102" t="s">
        <v>103</v>
      </c>
      <c r="K223" s="98" t="s">
        <v>259</v>
      </c>
      <c r="L223" s="96" t="s">
        <v>555</v>
      </c>
      <c r="M223" s="101"/>
      <c r="N223" s="101"/>
      <c r="O223" s="103"/>
      <c r="P223" s="103"/>
      <c r="Q223" s="117"/>
      <c r="R223" s="117">
        <v>5088.7</v>
      </c>
      <c r="S223" s="122"/>
      <c r="T223" s="118"/>
      <c r="U223" s="122"/>
      <c r="V223" s="117">
        <v>5088.7</v>
      </c>
      <c r="W223" s="101"/>
      <c r="X223" s="119"/>
      <c r="Y223" s="128"/>
      <c r="Z223" s="125" t="s">
        <v>31</v>
      </c>
      <c r="AA223" s="126">
        <v>43900</v>
      </c>
      <c r="AB223" s="154" t="s">
        <v>522</v>
      </c>
    </row>
    <row r="224" s="1" customFormat="1" ht="18" customHeight="1" spans="2:28">
      <c r="B224" s="96" t="s">
        <v>557</v>
      </c>
      <c r="C224" s="98">
        <v>284798819</v>
      </c>
      <c r="D224" s="98" t="s">
        <v>558</v>
      </c>
      <c r="E224" s="97">
        <v>17102786717</v>
      </c>
      <c r="F224" s="97" t="s">
        <v>27</v>
      </c>
      <c r="G224" s="97">
        <v>1000</v>
      </c>
      <c r="H224" s="97">
        <v>13545435217</v>
      </c>
      <c r="I224" s="97" t="s">
        <v>284</v>
      </c>
      <c r="J224" s="104" t="s">
        <v>285</v>
      </c>
      <c r="K224" s="98" t="s">
        <v>286</v>
      </c>
      <c r="L224" s="96" t="s">
        <v>557</v>
      </c>
      <c r="M224" s="101"/>
      <c r="N224" s="101"/>
      <c r="O224" s="105"/>
      <c r="P224" s="105"/>
      <c r="Q224" s="143"/>
      <c r="R224" s="117">
        <v>5064.46</v>
      </c>
      <c r="S224" s="143"/>
      <c r="T224" s="118"/>
      <c r="U224" s="144"/>
      <c r="V224" s="117">
        <v>5064.46</v>
      </c>
      <c r="W224" s="101"/>
      <c r="X224" s="116"/>
      <c r="Y224" s="128"/>
      <c r="Z224" s="125" t="s">
        <v>31</v>
      </c>
      <c r="AA224" s="126">
        <v>43900</v>
      </c>
      <c r="AB224" s="154" t="s">
        <v>522</v>
      </c>
    </row>
    <row r="225" ht="18" customHeight="1" spans="2:28">
      <c r="B225" s="99" t="s">
        <v>559</v>
      </c>
      <c r="C225" s="97">
        <v>322155354</v>
      </c>
      <c r="D225" s="97" t="s">
        <v>560</v>
      </c>
      <c r="E225" s="97">
        <v>16741725609</v>
      </c>
      <c r="F225" s="97" t="s">
        <v>27</v>
      </c>
      <c r="G225" s="97">
        <v>1000</v>
      </c>
      <c r="H225" s="97">
        <v>18771678907</v>
      </c>
      <c r="I225" s="97" t="s">
        <v>409</v>
      </c>
      <c r="J225" s="132" t="s">
        <v>109</v>
      </c>
      <c r="K225" s="98" t="s">
        <v>410</v>
      </c>
      <c r="L225" s="99" t="s">
        <v>559</v>
      </c>
      <c r="M225" s="101"/>
      <c r="N225" s="101"/>
      <c r="O225" s="103"/>
      <c r="P225" s="103"/>
      <c r="Q225" s="117"/>
      <c r="R225" s="117">
        <v>5359.36</v>
      </c>
      <c r="S225" s="143"/>
      <c r="T225" s="118"/>
      <c r="U225" s="122"/>
      <c r="V225" s="117">
        <v>5359.36</v>
      </c>
      <c r="W225" s="101"/>
      <c r="X225" s="116"/>
      <c r="Y225" s="128"/>
      <c r="Z225" s="125" t="s">
        <v>31</v>
      </c>
      <c r="AA225" s="126">
        <v>43899</v>
      </c>
      <c r="AB225" s="154" t="s">
        <v>522</v>
      </c>
    </row>
    <row r="226" ht="18" customHeight="1" spans="2:28">
      <c r="B226" s="99" t="s">
        <v>561</v>
      </c>
      <c r="C226" s="97">
        <v>559165977</v>
      </c>
      <c r="D226" s="97" t="s">
        <v>562</v>
      </c>
      <c r="E226" s="97">
        <v>16741725624</v>
      </c>
      <c r="F226" s="97" t="s">
        <v>27</v>
      </c>
      <c r="G226" s="97">
        <v>1000</v>
      </c>
      <c r="H226" s="97">
        <v>18771678907</v>
      </c>
      <c r="I226" s="97" t="s">
        <v>409</v>
      </c>
      <c r="J226" s="132" t="s">
        <v>109</v>
      </c>
      <c r="K226" s="98" t="s">
        <v>410</v>
      </c>
      <c r="L226" s="99" t="s">
        <v>561</v>
      </c>
      <c r="M226" s="101"/>
      <c r="N226" s="101"/>
      <c r="O226" s="103"/>
      <c r="P226" s="103"/>
      <c r="Q226" s="117"/>
      <c r="R226" s="117">
        <v>5258.71</v>
      </c>
      <c r="S226" s="143"/>
      <c r="T226" s="118"/>
      <c r="U226" s="122"/>
      <c r="V226" s="117">
        <v>5258.71</v>
      </c>
      <c r="W226" s="101"/>
      <c r="X226" s="116"/>
      <c r="Y226" s="128"/>
      <c r="Z226" s="125" t="s">
        <v>31</v>
      </c>
      <c r="AA226" s="126">
        <v>43899</v>
      </c>
      <c r="AB226" s="154" t="s">
        <v>522</v>
      </c>
    </row>
    <row r="227" ht="18" customHeight="1" spans="2:28">
      <c r="B227" s="99" t="s">
        <v>563</v>
      </c>
      <c r="C227" s="97">
        <v>435936650</v>
      </c>
      <c r="D227" s="97" t="s">
        <v>564</v>
      </c>
      <c r="E227" s="97">
        <v>16741725629</v>
      </c>
      <c r="F227" s="97" t="s">
        <v>27</v>
      </c>
      <c r="G227" s="97">
        <v>1000</v>
      </c>
      <c r="H227" s="97">
        <v>18771678907</v>
      </c>
      <c r="I227" s="97" t="s">
        <v>409</v>
      </c>
      <c r="J227" s="100" t="s">
        <v>29</v>
      </c>
      <c r="K227" s="98" t="s">
        <v>410</v>
      </c>
      <c r="L227" s="99" t="s">
        <v>563</v>
      </c>
      <c r="M227" s="101"/>
      <c r="N227" s="101"/>
      <c r="O227" s="103"/>
      <c r="P227" s="103"/>
      <c r="Q227" s="117"/>
      <c r="R227" s="117">
        <v>5956.16</v>
      </c>
      <c r="S227" s="143"/>
      <c r="T227" s="118"/>
      <c r="U227" s="122"/>
      <c r="V227" s="117">
        <v>5956.16</v>
      </c>
      <c r="W227" s="101"/>
      <c r="X227" s="116"/>
      <c r="Y227" s="128"/>
      <c r="Z227" s="125" t="s">
        <v>31</v>
      </c>
      <c r="AA227" s="126">
        <v>43899</v>
      </c>
      <c r="AB227" s="154" t="s">
        <v>522</v>
      </c>
    </row>
    <row r="228" ht="18" customHeight="1" spans="2:28">
      <c r="B228" s="96" t="s">
        <v>565</v>
      </c>
      <c r="C228" s="97">
        <v>615723968</v>
      </c>
      <c r="D228" s="97" t="s">
        <v>566</v>
      </c>
      <c r="E228" s="97">
        <v>17136866680</v>
      </c>
      <c r="F228" s="97" t="s">
        <v>107</v>
      </c>
      <c r="G228" s="97">
        <v>1000</v>
      </c>
      <c r="H228" s="97">
        <v>13422075559</v>
      </c>
      <c r="I228" s="97" t="s">
        <v>567</v>
      </c>
      <c r="J228" s="139" t="s">
        <v>29</v>
      </c>
      <c r="K228" s="98" t="s">
        <v>568</v>
      </c>
      <c r="L228" s="96" t="s">
        <v>565</v>
      </c>
      <c r="M228" s="101"/>
      <c r="N228" s="101"/>
      <c r="O228" s="103"/>
      <c r="P228" s="103"/>
      <c r="Q228" s="103"/>
      <c r="R228" s="117">
        <v>5064.78</v>
      </c>
      <c r="S228" s="143"/>
      <c r="T228" s="118"/>
      <c r="U228" s="122"/>
      <c r="V228" s="117">
        <v>5064.78</v>
      </c>
      <c r="W228" s="101"/>
      <c r="X228" s="116"/>
      <c r="Y228" s="128"/>
      <c r="Z228" s="125" t="s">
        <v>31</v>
      </c>
      <c r="AA228" s="126">
        <v>43910</v>
      </c>
      <c r="AB228" s="154" t="s">
        <v>522</v>
      </c>
    </row>
    <row r="229" ht="18" customHeight="1" spans="2:28">
      <c r="B229" s="99" t="s">
        <v>569</v>
      </c>
      <c r="C229" s="97">
        <v>267254981</v>
      </c>
      <c r="D229" s="97" t="s">
        <v>570</v>
      </c>
      <c r="E229" s="97">
        <v>17038924143</v>
      </c>
      <c r="F229" s="97" t="s">
        <v>27</v>
      </c>
      <c r="G229" s="97">
        <v>1000</v>
      </c>
      <c r="H229" s="97">
        <v>13545471531</v>
      </c>
      <c r="I229" s="97" t="s">
        <v>293</v>
      </c>
      <c r="J229" s="106" t="s">
        <v>294</v>
      </c>
      <c r="K229" s="98" t="s">
        <v>295</v>
      </c>
      <c r="L229" s="99" t="s">
        <v>569</v>
      </c>
      <c r="M229" s="135"/>
      <c r="N229" s="101"/>
      <c r="O229" s="135"/>
      <c r="P229" s="135"/>
      <c r="Q229" s="135"/>
      <c r="R229" s="103">
        <v>4963.88</v>
      </c>
      <c r="S229" s="135"/>
      <c r="T229" s="116"/>
      <c r="U229" s="101"/>
      <c r="V229" s="103">
        <v>4963.88</v>
      </c>
      <c r="W229" s="101"/>
      <c r="X229" s="98"/>
      <c r="Y229" s="128"/>
      <c r="Z229" s="125" t="s">
        <v>31</v>
      </c>
      <c r="AA229" s="126">
        <v>43902</v>
      </c>
      <c r="AB229" s="8" t="s">
        <v>571</v>
      </c>
    </row>
    <row r="230" ht="18" customHeight="1" spans="2:28">
      <c r="B230" s="99" t="s">
        <v>572</v>
      </c>
      <c r="C230" s="97">
        <v>115453943</v>
      </c>
      <c r="D230" s="97" t="s">
        <v>573</v>
      </c>
      <c r="E230" s="97">
        <v>17038923450</v>
      </c>
      <c r="F230" s="97" t="s">
        <v>27</v>
      </c>
      <c r="G230" s="97">
        <v>1000</v>
      </c>
      <c r="H230" s="97">
        <v>13545471531</v>
      </c>
      <c r="I230" s="97" t="s">
        <v>293</v>
      </c>
      <c r="J230" s="106" t="s">
        <v>294</v>
      </c>
      <c r="K230" s="98" t="s">
        <v>295</v>
      </c>
      <c r="L230" s="99" t="s">
        <v>572</v>
      </c>
      <c r="M230" s="135"/>
      <c r="N230" s="101"/>
      <c r="O230" s="135"/>
      <c r="P230" s="135"/>
      <c r="Q230" s="135"/>
      <c r="R230" s="103">
        <v>5066.78</v>
      </c>
      <c r="S230" s="135"/>
      <c r="T230" s="116"/>
      <c r="U230" s="101"/>
      <c r="V230" s="103">
        <v>5066.78</v>
      </c>
      <c r="W230" s="101"/>
      <c r="X230" s="98"/>
      <c r="Y230" s="128"/>
      <c r="Z230" s="125" t="s">
        <v>31</v>
      </c>
      <c r="AA230" s="126">
        <v>43902</v>
      </c>
      <c r="AB230" s="8" t="s">
        <v>571</v>
      </c>
    </row>
    <row r="231" ht="18" customHeight="1" spans="2:28">
      <c r="B231" s="99" t="s">
        <v>574</v>
      </c>
      <c r="C231" s="97">
        <v>633044942</v>
      </c>
      <c r="D231" s="97" t="s">
        <v>575</v>
      </c>
      <c r="E231" s="97">
        <v>17038923614</v>
      </c>
      <c r="F231" s="97" t="s">
        <v>27</v>
      </c>
      <c r="G231" s="97">
        <v>1000</v>
      </c>
      <c r="H231" s="97">
        <v>13545471531</v>
      </c>
      <c r="I231" s="97" t="s">
        <v>293</v>
      </c>
      <c r="J231" s="106" t="s">
        <v>294</v>
      </c>
      <c r="K231" s="98" t="s">
        <v>295</v>
      </c>
      <c r="L231" s="99" t="s">
        <v>574</v>
      </c>
      <c r="M231" s="135"/>
      <c r="N231" s="101"/>
      <c r="O231" s="135"/>
      <c r="P231" s="135"/>
      <c r="Q231" s="135"/>
      <c r="R231" s="103">
        <v>5066.03</v>
      </c>
      <c r="S231" s="135"/>
      <c r="T231" s="116"/>
      <c r="U231" s="101"/>
      <c r="V231" s="103">
        <v>5066.03</v>
      </c>
      <c r="W231" s="101"/>
      <c r="X231" s="98"/>
      <c r="Y231" s="128"/>
      <c r="Z231" s="125" t="s">
        <v>31</v>
      </c>
      <c r="AA231" s="126">
        <v>43902</v>
      </c>
      <c r="AB231" s="8" t="s">
        <v>571</v>
      </c>
    </row>
    <row r="232" ht="18" customHeight="1" spans="2:28">
      <c r="B232" s="99" t="s">
        <v>576</v>
      </c>
      <c r="C232" s="97">
        <v>369848063</v>
      </c>
      <c r="D232" s="97" t="s">
        <v>577</v>
      </c>
      <c r="E232" s="97">
        <v>17038923848</v>
      </c>
      <c r="F232" s="97" t="s">
        <v>27</v>
      </c>
      <c r="G232" s="97">
        <v>1000</v>
      </c>
      <c r="H232" s="97">
        <v>13545471531</v>
      </c>
      <c r="I232" s="97" t="s">
        <v>293</v>
      </c>
      <c r="J232" s="106" t="s">
        <v>294</v>
      </c>
      <c r="K232" s="98" t="s">
        <v>295</v>
      </c>
      <c r="L232" s="99" t="s">
        <v>576</v>
      </c>
      <c r="M232" s="135"/>
      <c r="N232" s="101"/>
      <c r="O232" s="135"/>
      <c r="P232" s="135"/>
      <c r="Q232" s="135"/>
      <c r="R232" s="103">
        <v>5362.11</v>
      </c>
      <c r="S232" s="135"/>
      <c r="T232" s="116"/>
      <c r="U232" s="101"/>
      <c r="V232" s="103">
        <v>5362.11</v>
      </c>
      <c r="W232" s="101"/>
      <c r="X232" s="98"/>
      <c r="Y232" s="128"/>
      <c r="Z232" s="125" t="s">
        <v>31</v>
      </c>
      <c r="AA232" s="126">
        <v>43902</v>
      </c>
      <c r="AB232" s="8" t="s">
        <v>571</v>
      </c>
    </row>
    <row r="233" ht="18" customHeight="1" spans="2:28">
      <c r="B233" s="96" t="s">
        <v>578</v>
      </c>
      <c r="C233" s="97">
        <v>790013110</v>
      </c>
      <c r="D233" s="97" t="s">
        <v>579</v>
      </c>
      <c r="E233" s="97">
        <v>16572872984</v>
      </c>
      <c r="F233" s="97" t="s">
        <v>27</v>
      </c>
      <c r="G233" s="97">
        <v>1000</v>
      </c>
      <c r="H233" s="97">
        <v>17520439418</v>
      </c>
      <c r="I233" s="97" t="s">
        <v>377</v>
      </c>
      <c r="J233" s="104" t="s">
        <v>285</v>
      </c>
      <c r="K233" s="98" t="s">
        <v>378</v>
      </c>
      <c r="L233" s="96" t="s">
        <v>578</v>
      </c>
      <c r="M233" s="101"/>
      <c r="N233" s="101"/>
      <c r="O233" s="101"/>
      <c r="P233" s="101"/>
      <c r="Q233" s="101"/>
      <c r="R233" s="103">
        <v>3874.64</v>
      </c>
      <c r="S233" s="101"/>
      <c r="T233" s="116"/>
      <c r="U233" s="101"/>
      <c r="V233" s="103">
        <v>3874.64</v>
      </c>
      <c r="W233" s="101"/>
      <c r="X233" s="116"/>
      <c r="Y233" s="128"/>
      <c r="Z233" s="125" t="s">
        <v>31</v>
      </c>
      <c r="AA233" s="126">
        <v>43902</v>
      </c>
      <c r="AB233" s="8" t="s">
        <v>571</v>
      </c>
    </row>
    <row r="234" s="1" customFormat="1" ht="19.9" customHeight="1" spans="2:28">
      <c r="B234" s="99" t="s">
        <v>580</v>
      </c>
      <c r="C234" s="97">
        <v>412273982</v>
      </c>
      <c r="D234" s="97" t="s">
        <v>581</v>
      </c>
      <c r="E234" s="97">
        <v>17102786760</v>
      </c>
      <c r="F234" s="97" t="s">
        <v>27</v>
      </c>
      <c r="G234" s="97">
        <v>1000</v>
      </c>
      <c r="H234" s="97">
        <v>13545435217</v>
      </c>
      <c r="I234" s="97" t="s">
        <v>284</v>
      </c>
      <c r="J234" s="104" t="s">
        <v>285</v>
      </c>
      <c r="K234" s="125" t="s">
        <v>286</v>
      </c>
      <c r="L234" s="99" t="s">
        <v>580</v>
      </c>
      <c r="M234" s="101"/>
      <c r="N234" s="101"/>
      <c r="O234" s="105"/>
      <c r="P234" s="105"/>
      <c r="Q234" s="105"/>
      <c r="R234" s="103">
        <v>5722.75</v>
      </c>
      <c r="S234" s="105"/>
      <c r="T234" s="116"/>
      <c r="U234" s="101"/>
      <c r="V234" s="103">
        <v>5722.75</v>
      </c>
      <c r="W234" s="101"/>
      <c r="X234" s="116"/>
      <c r="Y234" s="128"/>
      <c r="Z234" s="125" t="s">
        <v>31</v>
      </c>
      <c r="AA234" s="126">
        <v>43902</v>
      </c>
      <c r="AB234" s="8" t="s">
        <v>571</v>
      </c>
    </row>
    <row r="235" ht="18" customHeight="1" spans="2:28">
      <c r="B235" s="96" t="s">
        <v>582</v>
      </c>
      <c r="C235" s="97">
        <v>477256188</v>
      </c>
      <c r="D235" s="97" t="s">
        <v>583</v>
      </c>
      <c r="E235" s="97">
        <v>16741725600</v>
      </c>
      <c r="F235" s="97" t="s">
        <v>27</v>
      </c>
      <c r="G235" s="97">
        <v>1000</v>
      </c>
      <c r="H235" s="97">
        <v>15771132386</v>
      </c>
      <c r="I235" s="97" t="s">
        <v>584</v>
      </c>
      <c r="J235" s="102" t="s">
        <v>103</v>
      </c>
      <c r="K235" s="98" t="s">
        <v>585</v>
      </c>
      <c r="L235" s="96" t="s">
        <v>582</v>
      </c>
      <c r="M235" s="122"/>
      <c r="N235" s="101"/>
      <c r="O235" s="101"/>
      <c r="P235" s="101"/>
      <c r="Q235" s="101"/>
      <c r="R235" s="103">
        <v>16081.91</v>
      </c>
      <c r="S235" s="101"/>
      <c r="T235" s="116"/>
      <c r="U235" s="145"/>
      <c r="V235" s="103">
        <v>16081.91</v>
      </c>
      <c r="W235" s="101"/>
      <c r="X235" s="146"/>
      <c r="Y235" s="128"/>
      <c r="Z235" s="125" t="s">
        <v>31</v>
      </c>
      <c r="AA235" s="126">
        <v>43902</v>
      </c>
      <c r="AB235" s="8" t="s">
        <v>586</v>
      </c>
    </row>
    <row r="236" ht="18" customHeight="1" spans="2:28">
      <c r="B236" s="96" t="s">
        <v>587</v>
      </c>
      <c r="C236" s="97">
        <v>430261940</v>
      </c>
      <c r="D236" s="97" t="s">
        <v>588</v>
      </c>
      <c r="E236" s="97">
        <v>16741725594</v>
      </c>
      <c r="F236" s="97" t="s">
        <v>27</v>
      </c>
      <c r="G236" s="97">
        <v>1000</v>
      </c>
      <c r="H236" s="97">
        <v>15771132386</v>
      </c>
      <c r="I236" s="97" t="s">
        <v>584</v>
      </c>
      <c r="J236" s="102" t="s">
        <v>103</v>
      </c>
      <c r="K236" s="98" t="s">
        <v>585</v>
      </c>
      <c r="L236" s="96" t="s">
        <v>587</v>
      </c>
      <c r="M236" s="122"/>
      <c r="N236" s="101"/>
      <c r="O236" s="101"/>
      <c r="P236" s="101"/>
      <c r="Q236" s="101"/>
      <c r="R236" s="103">
        <v>15881.54</v>
      </c>
      <c r="S236" s="101"/>
      <c r="T236" s="116"/>
      <c r="U236" s="145"/>
      <c r="V236" s="103">
        <v>15881.54</v>
      </c>
      <c r="W236" s="101"/>
      <c r="X236" s="146"/>
      <c r="Y236" s="128"/>
      <c r="Z236" s="125" t="s">
        <v>31</v>
      </c>
      <c r="AA236" s="126">
        <v>43902</v>
      </c>
      <c r="AB236" s="8" t="s">
        <v>586</v>
      </c>
    </row>
    <row r="237" ht="18" customHeight="1" spans="2:28">
      <c r="B237" s="96" t="s">
        <v>589</v>
      </c>
      <c r="C237" s="97">
        <v>401756577</v>
      </c>
      <c r="D237" s="97" t="s">
        <v>590</v>
      </c>
      <c r="E237" s="97">
        <v>16741725587</v>
      </c>
      <c r="F237" s="97" t="s">
        <v>27</v>
      </c>
      <c r="G237" s="97">
        <v>1000</v>
      </c>
      <c r="H237" s="97">
        <v>15771132386</v>
      </c>
      <c r="I237" s="97" t="s">
        <v>584</v>
      </c>
      <c r="J237" s="102" t="s">
        <v>103</v>
      </c>
      <c r="K237" s="98" t="s">
        <v>585</v>
      </c>
      <c r="L237" s="96" t="s">
        <v>589</v>
      </c>
      <c r="M237" s="101"/>
      <c r="N237" s="101"/>
      <c r="O237" s="101"/>
      <c r="P237" s="101"/>
      <c r="Q237" s="101"/>
      <c r="R237" s="103">
        <v>15783.21</v>
      </c>
      <c r="S237" s="101"/>
      <c r="T237" s="116"/>
      <c r="U237" s="122"/>
      <c r="V237" s="103">
        <v>15783.21</v>
      </c>
      <c r="W237" s="101"/>
      <c r="X237" s="146"/>
      <c r="Y237" s="128"/>
      <c r="Z237" s="125" t="s">
        <v>31</v>
      </c>
      <c r="AA237" s="126">
        <v>43901</v>
      </c>
      <c r="AB237" s="8" t="s">
        <v>591</v>
      </c>
    </row>
    <row r="238" s="1" customFormat="1" ht="19.9" customHeight="1" spans="2:28">
      <c r="B238" s="96" t="s">
        <v>592</v>
      </c>
      <c r="C238" s="98">
        <v>367633837</v>
      </c>
      <c r="D238" s="98" t="s">
        <v>593</v>
      </c>
      <c r="E238" s="97">
        <v>17102786774</v>
      </c>
      <c r="F238" s="97" t="s">
        <v>27</v>
      </c>
      <c r="G238" s="97">
        <v>1000</v>
      </c>
      <c r="H238" s="97">
        <v>13545435217</v>
      </c>
      <c r="I238" s="97" t="s">
        <v>284</v>
      </c>
      <c r="J238" s="104" t="s">
        <v>285</v>
      </c>
      <c r="K238" s="125" t="s">
        <v>286</v>
      </c>
      <c r="L238" s="96" t="s">
        <v>592</v>
      </c>
      <c r="M238" s="101"/>
      <c r="N238" s="101"/>
      <c r="O238" s="105"/>
      <c r="P238" s="105"/>
      <c r="Q238" s="105"/>
      <c r="R238" s="103">
        <v>8929.93</v>
      </c>
      <c r="S238" s="105"/>
      <c r="T238" s="116"/>
      <c r="U238" s="101"/>
      <c r="V238" s="103">
        <v>8929.93</v>
      </c>
      <c r="W238" s="101"/>
      <c r="X238" s="146"/>
      <c r="Y238" s="128"/>
      <c r="Z238" s="125" t="s">
        <v>31</v>
      </c>
      <c r="AA238" s="126">
        <v>43901</v>
      </c>
      <c r="AB238" s="8" t="s">
        <v>591</v>
      </c>
    </row>
    <row r="239" s="1" customFormat="1" ht="19.9" customHeight="1" spans="2:28">
      <c r="B239" s="96" t="s">
        <v>594</v>
      </c>
      <c r="C239" s="98">
        <v>940029963</v>
      </c>
      <c r="D239" s="98" t="s">
        <v>595</v>
      </c>
      <c r="E239" s="97">
        <v>17102786727</v>
      </c>
      <c r="F239" s="97" t="s">
        <v>27</v>
      </c>
      <c r="G239" s="97">
        <v>1000</v>
      </c>
      <c r="H239" s="97">
        <v>13545435217</v>
      </c>
      <c r="I239" s="97" t="s">
        <v>284</v>
      </c>
      <c r="J239" s="104" t="s">
        <v>285</v>
      </c>
      <c r="K239" s="125" t="s">
        <v>286</v>
      </c>
      <c r="L239" s="96" t="s">
        <v>594</v>
      </c>
      <c r="M239" s="101"/>
      <c r="N239" s="101"/>
      <c r="O239" s="103"/>
      <c r="P239" s="103"/>
      <c r="Q239" s="103"/>
      <c r="R239" s="103">
        <v>4862.02</v>
      </c>
      <c r="S239" s="147"/>
      <c r="T239" s="147"/>
      <c r="U239" s="147"/>
      <c r="V239" s="103">
        <v>4862.02</v>
      </c>
      <c r="W239" s="101"/>
      <c r="X239" s="116"/>
      <c r="Y239" s="156"/>
      <c r="Z239" s="125" t="s">
        <v>31</v>
      </c>
      <c r="AA239" s="126">
        <v>43901</v>
      </c>
      <c r="AB239" s="8" t="s">
        <v>596</v>
      </c>
    </row>
    <row r="240" ht="18" customHeight="1" spans="2:28">
      <c r="B240" s="137" t="s">
        <v>597</v>
      </c>
      <c r="C240" s="97">
        <v>472438421</v>
      </c>
      <c r="D240" s="97" t="s">
        <v>598</v>
      </c>
      <c r="E240" s="97">
        <v>16741725595</v>
      </c>
      <c r="F240" s="97" t="s">
        <v>27</v>
      </c>
      <c r="G240" s="138">
        <v>1000</v>
      </c>
      <c r="H240" s="138">
        <v>15771132386</v>
      </c>
      <c r="I240" s="97" t="s">
        <v>584</v>
      </c>
      <c r="J240" s="140" t="s">
        <v>103</v>
      </c>
      <c r="K240" s="98" t="s">
        <v>585</v>
      </c>
      <c r="L240" s="137" t="s">
        <v>597</v>
      </c>
      <c r="M240" s="114"/>
      <c r="N240" s="114"/>
      <c r="O240" s="113"/>
      <c r="P240" s="113"/>
      <c r="Q240" s="113"/>
      <c r="R240" s="148">
        <v>4956.65</v>
      </c>
      <c r="S240" s="113"/>
      <c r="T240" s="114"/>
      <c r="U240" s="149"/>
      <c r="V240" s="148">
        <v>4956.65</v>
      </c>
      <c r="W240" s="114"/>
      <c r="X240" s="115"/>
      <c r="Y240" s="125"/>
      <c r="Z240" s="125" t="s">
        <v>31</v>
      </c>
      <c r="AA240" s="126">
        <v>43901</v>
      </c>
      <c r="AB240" s="87" t="s">
        <v>599</v>
      </c>
    </row>
    <row r="241" ht="18" customHeight="1" spans="2:28">
      <c r="B241" s="137" t="s">
        <v>600</v>
      </c>
      <c r="C241" s="97">
        <v>206552944</v>
      </c>
      <c r="D241" s="97" t="s">
        <v>601</v>
      </c>
      <c r="E241" s="97">
        <v>16741725585</v>
      </c>
      <c r="F241" s="97" t="s">
        <v>27</v>
      </c>
      <c r="G241" s="138">
        <v>1000</v>
      </c>
      <c r="H241" s="138">
        <v>15771132386</v>
      </c>
      <c r="I241" s="97" t="s">
        <v>584</v>
      </c>
      <c r="J241" s="140" t="s">
        <v>103</v>
      </c>
      <c r="K241" s="98" t="s">
        <v>585</v>
      </c>
      <c r="L241" s="137" t="s">
        <v>600</v>
      </c>
      <c r="M241" s="114"/>
      <c r="N241" s="114"/>
      <c r="O241" s="113"/>
      <c r="P241" s="113"/>
      <c r="Q241" s="113"/>
      <c r="R241" s="148">
        <v>4957.15</v>
      </c>
      <c r="S241" s="113"/>
      <c r="T241" s="114"/>
      <c r="U241" s="149"/>
      <c r="V241" s="148">
        <v>4957.15</v>
      </c>
      <c r="W241" s="114"/>
      <c r="X241" s="115"/>
      <c r="Y241" s="125"/>
      <c r="Z241" s="125" t="s">
        <v>31</v>
      </c>
      <c r="AA241" s="126">
        <v>43901</v>
      </c>
      <c r="AB241" s="87" t="s">
        <v>599</v>
      </c>
    </row>
    <row r="242" ht="18" customHeight="1" spans="2:28">
      <c r="B242" s="137" t="s">
        <v>602</v>
      </c>
      <c r="C242" s="97">
        <v>949361293</v>
      </c>
      <c r="D242" s="97" t="s">
        <v>603</v>
      </c>
      <c r="E242" s="97">
        <v>16741725582</v>
      </c>
      <c r="F242" s="97" t="s">
        <v>27</v>
      </c>
      <c r="G242" s="138">
        <v>1000</v>
      </c>
      <c r="H242" s="138">
        <v>15771132386</v>
      </c>
      <c r="I242" s="97" t="s">
        <v>584</v>
      </c>
      <c r="J242" s="140" t="s">
        <v>103</v>
      </c>
      <c r="K242" s="98" t="s">
        <v>585</v>
      </c>
      <c r="L242" s="137" t="s">
        <v>602</v>
      </c>
      <c r="M242" s="114"/>
      <c r="N242" s="114"/>
      <c r="O242" s="113"/>
      <c r="P242" s="113"/>
      <c r="Q242" s="113"/>
      <c r="R242" s="148">
        <v>7940.47</v>
      </c>
      <c r="S242" s="113"/>
      <c r="T242" s="114"/>
      <c r="U242" s="149"/>
      <c r="V242" s="148">
        <v>7940.47</v>
      </c>
      <c r="W242" s="114"/>
      <c r="X242" s="150"/>
      <c r="Y242" s="125"/>
      <c r="Z242" s="125" t="s">
        <v>31</v>
      </c>
      <c r="AA242" s="126">
        <v>43901</v>
      </c>
      <c r="AB242" s="87" t="s">
        <v>599</v>
      </c>
    </row>
    <row r="243" ht="18" customHeight="1" spans="2:28">
      <c r="B243" s="137" t="s">
        <v>604</v>
      </c>
      <c r="C243" s="97">
        <v>251550452</v>
      </c>
      <c r="D243" s="97" t="s">
        <v>605</v>
      </c>
      <c r="E243" s="97">
        <v>16741725579</v>
      </c>
      <c r="F243" s="97" t="s">
        <v>27</v>
      </c>
      <c r="G243" s="138">
        <v>1000</v>
      </c>
      <c r="H243" s="138">
        <v>15771132386</v>
      </c>
      <c r="I243" s="97" t="s">
        <v>584</v>
      </c>
      <c r="J243" s="140" t="s">
        <v>103</v>
      </c>
      <c r="K243" s="98" t="s">
        <v>585</v>
      </c>
      <c r="L243" s="137" t="s">
        <v>604</v>
      </c>
      <c r="M243" s="114"/>
      <c r="N243" s="114"/>
      <c r="O243" s="113"/>
      <c r="P243" s="113"/>
      <c r="Q243" s="113"/>
      <c r="R243" s="148">
        <v>5062.31</v>
      </c>
      <c r="S243" s="113"/>
      <c r="T243" s="114"/>
      <c r="U243" s="149"/>
      <c r="V243" s="148">
        <v>5062.31</v>
      </c>
      <c r="W243" s="114"/>
      <c r="X243" s="115"/>
      <c r="Y243" s="125"/>
      <c r="Z243" s="125" t="s">
        <v>31</v>
      </c>
      <c r="AA243" s="126">
        <v>43901</v>
      </c>
      <c r="AB243" s="87" t="s">
        <v>599</v>
      </c>
    </row>
    <row r="244" ht="18" customHeight="1" spans="2:28">
      <c r="B244" s="137" t="s">
        <v>606</v>
      </c>
      <c r="C244" s="97">
        <v>467006450</v>
      </c>
      <c r="D244" s="97" t="s">
        <v>607</v>
      </c>
      <c r="E244" s="97">
        <v>16741725578</v>
      </c>
      <c r="F244" s="97" t="s">
        <v>27</v>
      </c>
      <c r="G244" s="138">
        <v>1000</v>
      </c>
      <c r="H244" s="138">
        <v>15771132386</v>
      </c>
      <c r="I244" s="97" t="s">
        <v>584</v>
      </c>
      <c r="J244" s="140" t="s">
        <v>103</v>
      </c>
      <c r="K244" s="98" t="s">
        <v>585</v>
      </c>
      <c r="L244" s="137" t="s">
        <v>606</v>
      </c>
      <c r="M244" s="114"/>
      <c r="N244" s="114"/>
      <c r="O244" s="113"/>
      <c r="P244" s="113"/>
      <c r="Q244" s="113"/>
      <c r="R244" s="148">
        <v>4962.55</v>
      </c>
      <c r="S244" s="113"/>
      <c r="T244" s="114"/>
      <c r="U244" s="149"/>
      <c r="V244" s="148">
        <v>4962.55</v>
      </c>
      <c r="W244" s="114"/>
      <c r="X244" s="115"/>
      <c r="Y244" s="125"/>
      <c r="Z244" s="125" t="s">
        <v>31</v>
      </c>
      <c r="AA244" s="126">
        <v>43901</v>
      </c>
      <c r="AB244" s="87" t="s">
        <v>599</v>
      </c>
    </row>
    <row r="245" ht="18" customHeight="1" spans="2:28">
      <c r="B245" s="137" t="s">
        <v>608</v>
      </c>
      <c r="C245" s="97">
        <v>653868522</v>
      </c>
      <c r="D245" s="97" t="s">
        <v>609</v>
      </c>
      <c r="E245" s="97">
        <v>16741725574</v>
      </c>
      <c r="F245" s="97" t="s">
        <v>27</v>
      </c>
      <c r="G245" s="138">
        <v>1000</v>
      </c>
      <c r="H245" s="138">
        <v>15771132386</v>
      </c>
      <c r="I245" s="97" t="s">
        <v>584</v>
      </c>
      <c r="J245" s="140" t="s">
        <v>103</v>
      </c>
      <c r="K245" s="98" t="s">
        <v>585</v>
      </c>
      <c r="L245" s="137" t="s">
        <v>608</v>
      </c>
      <c r="M245" s="114"/>
      <c r="N245" s="114"/>
      <c r="O245" s="113"/>
      <c r="P245" s="113"/>
      <c r="Q245" s="113"/>
      <c r="R245" s="148">
        <v>5061.86</v>
      </c>
      <c r="S245" s="113"/>
      <c r="T245" s="114"/>
      <c r="U245" s="149"/>
      <c r="V245" s="148">
        <v>5061.86</v>
      </c>
      <c r="W245" s="114"/>
      <c r="X245" s="115"/>
      <c r="Y245" s="125"/>
      <c r="Z245" s="125" t="s">
        <v>31</v>
      </c>
      <c r="AA245" s="126">
        <v>43901</v>
      </c>
      <c r="AB245" s="87" t="s">
        <v>599</v>
      </c>
    </row>
    <row r="246" ht="18" customHeight="1" spans="2:28">
      <c r="B246" s="137" t="s">
        <v>610</v>
      </c>
      <c r="C246" s="97">
        <v>945660153</v>
      </c>
      <c r="D246" s="97" t="s">
        <v>611</v>
      </c>
      <c r="E246" s="97">
        <v>16741725572</v>
      </c>
      <c r="F246" s="97" t="s">
        <v>27</v>
      </c>
      <c r="G246" s="138">
        <v>1000</v>
      </c>
      <c r="H246" s="138">
        <v>15771132386</v>
      </c>
      <c r="I246" s="97" t="s">
        <v>584</v>
      </c>
      <c r="J246" s="140" t="s">
        <v>103</v>
      </c>
      <c r="K246" s="98" t="s">
        <v>585</v>
      </c>
      <c r="L246" s="137" t="s">
        <v>610</v>
      </c>
      <c r="M246" s="114"/>
      <c r="N246" s="114"/>
      <c r="O246" s="113"/>
      <c r="P246" s="113"/>
      <c r="Q246" s="113"/>
      <c r="R246" s="148">
        <v>5060.73</v>
      </c>
      <c r="S246" s="113"/>
      <c r="T246" s="114"/>
      <c r="U246" s="149"/>
      <c r="V246" s="148">
        <v>5060.73</v>
      </c>
      <c r="W246" s="114"/>
      <c r="X246" s="115"/>
      <c r="Y246" s="125"/>
      <c r="Z246" s="125" t="s">
        <v>31</v>
      </c>
      <c r="AA246" s="126">
        <v>43901</v>
      </c>
      <c r="AB246" s="87" t="s">
        <v>599</v>
      </c>
    </row>
    <row r="247" ht="18" customHeight="1" spans="2:28">
      <c r="B247" s="137" t="s">
        <v>612</v>
      </c>
      <c r="C247" s="97">
        <v>328799102</v>
      </c>
      <c r="D247" s="97" t="s">
        <v>613</v>
      </c>
      <c r="E247" s="97">
        <v>16741725560</v>
      </c>
      <c r="F247" s="97" t="s">
        <v>27</v>
      </c>
      <c r="G247" s="138">
        <v>1000</v>
      </c>
      <c r="H247" s="138">
        <v>15771132386</v>
      </c>
      <c r="I247" s="97" t="s">
        <v>584</v>
      </c>
      <c r="J247" s="140" t="s">
        <v>103</v>
      </c>
      <c r="K247" s="98" t="s">
        <v>585</v>
      </c>
      <c r="L247" s="137" t="s">
        <v>612</v>
      </c>
      <c r="M247" s="114"/>
      <c r="N247" s="114"/>
      <c r="O247" s="113"/>
      <c r="P247" s="113"/>
      <c r="Q247" s="113"/>
      <c r="R247" s="148">
        <v>5065.98</v>
      </c>
      <c r="S247" s="151"/>
      <c r="T247" s="114"/>
      <c r="U247" s="149"/>
      <c r="V247" s="148">
        <v>5065.98</v>
      </c>
      <c r="W247" s="114"/>
      <c r="X247" s="115"/>
      <c r="Y247" s="125"/>
      <c r="Z247" s="125" t="s">
        <v>31</v>
      </c>
      <c r="AA247" s="126">
        <v>43901</v>
      </c>
      <c r="AB247" s="87" t="s">
        <v>599</v>
      </c>
    </row>
    <row r="248" ht="18" customHeight="1" spans="2:28">
      <c r="B248" s="137" t="s">
        <v>614</v>
      </c>
      <c r="C248" s="97">
        <v>896913637</v>
      </c>
      <c r="D248" s="97" t="s">
        <v>615</v>
      </c>
      <c r="E248" s="97">
        <v>16741725547</v>
      </c>
      <c r="F248" s="97" t="s">
        <v>27</v>
      </c>
      <c r="G248" s="138">
        <v>1000</v>
      </c>
      <c r="H248" s="138">
        <v>15771132386</v>
      </c>
      <c r="I248" s="97" t="s">
        <v>584</v>
      </c>
      <c r="J248" s="140" t="s">
        <v>103</v>
      </c>
      <c r="K248" s="98" t="s">
        <v>585</v>
      </c>
      <c r="L248" s="137" t="s">
        <v>614</v>
      </c>
      <c r="M248" s="114"/>
      <c r="N248" s="114"/>
      <c r="O248" s="113"/>
      <c r="P248" s="113"/>
      <c r="Q248" s="113"/>
      <c r="R248" s="148">
        <v>5054.51</v>
      </c>
      <c r="S248" s="113"/>
      <c r="T248" s="114"/>
      <c r="U248" s="149"/>
      <c r="V248" s="148">
        <v>5054.51</v>
      </c>
      <c r="W248" s="114"/>
      <c r="X248" s="115"/>
      <c r="Y248" s="125"/>
      <c r="Z248" s="125" t="s">
        <v>31</v>
      </c>
      <c r="AA248" s="126">
        <v>43901</v>
      </c>
      <c r="AB248" s="87" t="s">
        <v>599</v>
      </c>
    </row>
    <row r="249" ht="18" customHeight="1" spans="2:28">
      <c r="B249" s="137" t="s">
        <v>616</v>
      </c>
      <c r="C249" s="97">
        <v>277760746</v>
      </c>
      <c r="D249" s="97" t="s">
        <v>617</v>
      </c>
      <c r="E249" s="97">
        <v>16741725542</v>
      </c>
      <c r="F249" s="97" t="s">
        <v>27</v>
      </c>
      <c r="G249" s="138">
        <v>1000</v>
      </c>
      <c r="H249" s="138">
        <v>15771132386</v>
      </c>
      <c r="I249" s="97" t="s">
        <v>584</v>
      </c>
      <c r="J249" s="140" t="s">
        <v>103</v>
      </c>
      <c r="K249" s="98" t="s">
        <v>585</v>
      </c>
      <c r="L249" s="137" t="s">
        <v>616</v>
      </c>
      <c r="M249" s="114"/>
      <c r="N249" s="114"/>
      <c r="O249" s="113"/>
      <c r="P249" s="113"/>
      <c r="Q249" s="113"/>
      <c r="R249" s="148">
        <v>5023.51</v>
      </c>
      <c r="S249" s="113"/>
      <c r="T249" s="114"/>
      <c r="U249" s="149"/>
      <c r="V249" s="148">
        <v>5023.51</v>
      </c>
      <c r="W249" s="114"/>
      <c r="X249" s="115"/>
      <c r="Y249" s="125"/>
      <c r="Z249" s="125" t="s">
        <v>31</v>
      </c>
      <c r="AA249" s="126">
        <v>43901</v>
      </c>
      <c r="AB249" s="87" t="s">
        <v>599</v>
      </c>
    </row>
    <row r="250" s="1" customFormat="1" ht="19.9" customHeight="1" spans="2:28">
      <c r="B250" s="137" t="s">
        <v>618</v>
      </c>
      <c r="C250" s="98">
        <v>341333708</v>
      </c>
      <c r="D250" s="98" t="s">
        <v>619</v>
      </c>
      <c r="E250" s="97">
        <v>17102786714</v>
      </c>
      <c r="F250" s="97" t="s">
        <v>27</v>
      </c>
      <c r="G250" s="138">
        <v>1000</v>
      </c>
      <c r="H250" s="138">
        <v>13545435217</v>
      </c>
      <c r="I250" s="97" t="s">
        <v>284</v>
      </c>
      <c r="J250" s="141" t="s">
        <v>285</v>
      </c>
      <c r="K250" s="125" t="s">
        <v>286</v>
      </c>
      <c r="L250" s="137" t="s">
        <v>618</v>
      </c>
      <c r="M250" s="114"/>
      <c r="N250" s="114"/>
      <c r="O250" s="142"/>
      <c r="P250" s="113"/>
      <c r="Q250" s="142"/>
      <c r="R250" s="148">
        <v>5062.45</v>
      </c>
      <c r="S250" s="113"/>
      <c r="T250" s="114"/>
      <c r="U250" s="114"/>
      <c r="V250" s="148">
        <v>5062.45</v>
      </c>
      <c r="W250" s="114"/>
      <c r="X250" s="115"/>
      <c r="Y250" s="125"/>
      <c r="Z250" s="125" t="s">
        <v>31</v>
      </c>
      <c r="AA250" s="126">
        <v>43901</v>
      </c>
      <c r="AB250" s="87" t="s">
        <v>599</v>
      </c>
    </row>
    <row r="251" s="1" customFormat="1" ht="19.9" customHeight="1" spans="2:28">
      <c r="B251" s="137" t="s">
        <v>620</v>
      </c>
      <c r="C251" s="97">
        <v>803971642</v>
      </c>
      <c r="D251" s="97" t="s">
        <v>621</v>
      </c>
      <c r="E251" s="97">
        <v>17102786759</v>
      </c>
      <c r="F251" s="97" t="s">
        <v>27</v>
      </c>
      <c r="G251" s="138">
        <v>1000</v>
      </c>
      <c r="H251" s="138">
        <v>13545435217</v>
      </c>
      <c r="I251" s="97" t="s">
        <v>284</v>
      </c>
      <c r="J251" s="141" t="s">
        <v>285</v>
      </c>
      <c r="K251" s="125" t="s">
        <v>286</v>
      </c>
      <c r="L251" s="137" t="s">
        <v>620</v>
      </c>
      <c r="M251" s="114"/>
      <c r="N251" s="114"/>
      <c r="O251" s="142"/>
      <c r="P251" s="113"/>
      <c r="Q251" s="142"/>
      <c r="R251" s="148">
        <v>5182.32</v>
      </c>
      <c r="S251" s="113"/>
      <c r="T251" s="114"/>
      <c r="U251" s="114"/>
      <c r="V251" s="148">
        <v>5182.32</v>
      </c>
      <c r="W251" s="114"/>
      <c r="X251" s="115"/>
      <c r="Y251" s="125"/>
      <c r="Z251" s="125" t="s">
        <v>31</v>
      </c>
      <c r="AA251" s="126">
        <v>43901</v>
      </c>
      <c r="AB251" s="87" t="s">
        <v>599</v>
      </c>
    </row>
    <row r="252" s="1" customFormat="1" ht="19.9" customHeight="1" spans="2:28">
      <c r="B252" s="137" t="s">
        <v>622</v>
      </c>
      <c r="C252" s="98">
        <v>489851760</v>
      </c>
      <c r="D252" s="98" t="s">
        <v>623</v>
      </c>
      <c r="E252" s="97">
        <v>17102786758</v>
      </c>
      <c r="F252" s="97" t="s">
        <v>27</v>
      </c>
      <c r="G252" s="138">
        <v>1000</v>
      </c>
      <c r="H252" s="138">
        <v>13545435217</v>
      </c>
      <c r="I252" s="97" t="s">
        <v>284</v>
      </c>
      <c r="J252" s="141" t="s">
        <v>285</v>
      </c>
      <c r="K252" s="125" t="s">
        <v>286</v>
      </c>
      <c r="L252" s="137" t="s">
        <v>622</v>
      </c>
      <c r="M252" s="114"/>
      <c r="N252" s="114"/>
      <c r="O252" s="142"/>
      <c r="P252" s="113"/>
      <c r="Q252" s="142"/>
      <c r="R252" s="148">
        <v>4960.18</v>
      </c>
      <c r="S252" s="113"/>
      <c r="T252" s="114"/>
      <c r="U252" s="114"/>
      <c r="V252" s="148">
        <v>4960.18</v>
      </c>
      <c r="W252" s="114"/>
      <c r="X252" s="152"/>
      <c r="Y252" s="125"/>
      <c r="Z252" s="125" t="s">
        <v>31</v>
      </c>
      <c r="AA252" s="126">
        <v>43901</v>
      </c>
      <c r="AB252" s="87" t="s">
        <v>599</v>
      </c>
    </row>
    <row r="253" s="1" customFormat="1" ht="19.9" customHeight="1" spans="2:28">
      <c r="B253" s="137" t="s">
        <v>624</v>
      </c>
      <c r="C253" s="98">
        <v>514807181</v>
      </c>
      <c r="D253" s="98" t="s">
        <v>625</v>
      </c>
      <c r="E253" s="97">
        <v>17102786757</v>
      </c>
      <c r="F253" s="97" t="s">
        <v>27</v>
      </c>
      <c r="G253" s="138">
        <v>1000</v>
      </c>
      <c r="H253" s="138">
        <v>13545435217</v>
      </c>
      <c r="I253" s="97" t="s">
        <v>284</v>
      </c>
      <c r="J253" s="141" t="s">
        <v>285</v>
      </c>
      <c r="K253" s="125" t="s">
        <v>286</v>
      </c>
      <c r="L253" s="137" t="s">
        <v>624</v>
      </c>
      <c r="M253" s="114"/>
      <c r="N253" s="114"/>
      <c r="O253" s="142"/>
      <c r="P253" s="113"/>
      <c r="Q253" s="142"/>
      <c r="R253" s="148">
        <v>4961.39</v>
      </c>
      <c r="S253" s="113"/>
      <c r="T253" s="114"/>
      <c r="U253" s="114"/>
      <c r="V253" s="148">
        <v>4961.39</v>
      </c>
      <c r="W253" s="114"/>
      <c r="X253" s="115"/>
      <c r="Y253" s="125"/>
      <c r="Z253" s="125" t="s">
        <v>31</v>
      </c>
      <c r="AA253" s="126">
        <v>43901</v>
      </c>
      <c r="AB253" s="87" t="s">
        <v>599</v>
      </c>
    </row>
    <row r="254" ht="18" customHeight="1" spans="2:28">
      <c r="B254" s="137" t="s">
        <v>626</v>
      </c>
      <c r="C254" s="97">
        <v>817619161</v>
      </c>
      <c r="D254" s="97" t="s">
        <v>627</v>
      </c>
      <c r="E254" s="97">
        <v>16741725597</v>
      </c>
      <c r="F254" s="97" t="s">
        <v>27</v>
      </c>
      <c r="G254" s="138">
        <v>1000</v>
      </c>
      <c r="H254" s="138">
        <v>15771132386</v>
      </c>
      <c r="I254" s="97" t="s">
        <v>584</v>
      </c>
      <c r="J254" s="140" t="s">
        <v>103</v>
      </c>
      <c r="K254" s="98" t="s">
        <v>585</v>
      </c>
      <c r="L254" s="137" t="s">
        <v>626</v>
      </c>
      <c r="M254" s="114"/>
      <c r="N254" s="114"/>
      <c r="O254" s="113"/>
      <c r="P254" s="113"/>
      <c r="Q254" s="113"/>
      <c r="R254" s="148">
        <v>6349.82</v>
      </c>
      <c r="S254" s="113"/>
      <c r="T254" s="114"/>
      <c r="U254" s="153"/>
      <c r="V254" s="148">
        <v>6349.82</v>
      </c>
      <c r="W254" s="114"/>
      <c r="X254" s="115"/>
      <c r="Y254" s="125"/>
      <c r="Z254" s="125" t="s">
        <v>31</v>
      </c>
      <c r="AA254" s="126">
        <v>43901</v>
      </c>
      <c r="AB254" s="8" t="s">
        <v>628</v>
      </c>
    </row>
    <row r="255" ht="18" customHeight="1" spans="2:28">
      <c r="B255" s="137" t="s">
        <v>629</v>
      </c>
      <c r="C255" s="97">
        <v>148249539</v>
      </c>
      <c r="D255" s="97" t="s">
        <v>630</v>
      </c>
      <c r="E255" s="97">
        <v>16741725590</v>
      </c>
      <c r="F255" s="97" t="s">
        <v>27</v>
      </c>
      <c r="G255" s="138">
        <v>1000</v>
      </c>
      <c r="H255" s="138">
        <v>15771132386</v>
      </c>
      <c r="I255" s="97" t="s">
        <v>584</v>
      </c>
      <c r="J255" s="140" t="s">
        <v>103</v>
      </c>
      <c r="K255" s="98" t="s">
        <v>585</v>
      </c>
      <c r="L255" s="137" t="s">
        <v>629</v>
      </c>
      <c r="M255" s="114"/>
      <c r="N255" s="114"/>
      <c r="O255" s="113"/>
      <c r="P255" s="113"/>
      <c r="Q255" s="113"/>
      <c r="R255" s="148">
        <v>4680.28</v>
      </c>
      <c r="S255" s="113"/>
      <c r="T255" s="114"/>
      <c r="U255" s="153"/>
      <c r="V255" s="148">
        <v>4680.28</v>
      </c>
      <c r="W255" s="114"/>
      <c r="X255" s="115"/>
      <c r="Y255" s="125"/>
      <c r="Z255" s="125" t="s">
        <v>31</v>
      </c>
      <c r="AA255" s="126">
        <v>43901</v>
      </c>
      <c r="AB255" s="8" t="s">
        <v>628</v>
      </c>
    </row>
    <row r="256" ht="18" customHeight="1" spans="2:28">
      <c r="B256" s="137" t="s">
        <v>631</v>
      </c>
      <c r="C256" s="97">
        <v>298686485</v>
      </c>
      <c r="D256" s="97" t="s">
        <v>632</v>
      </c>
      <c r="E256" s="97">
        <v>16741725581</v>
      </c>
      <c r="F256" s="97" t="s">
        <v>27</v>
      </c>
      <c r="G256" s="138">
        <v>1000</v>
      </c>
      <c r="H256" s="138">
        <v>15771132386</v>
      </c>
      <c r="I256" s="97" t="s">
        <v>584</v>
      </c>
      <c r="J256" s="140" t="s">
        <v>103</v>
      </c>
      <c r="K256" s="98" t="s">
        <v>585</v>
      </c>
      <c r="L256" s="137" t="s">
        <v>631</v>
      </c>
      <c r="M256" s="114"/>
      <c r="N256" s="114"/>
      <c r="O256" s="113"/>
      <c r="P256" s="113"/>
      <c r="Q256" s="113"/>
      <c r="R256" s="148">
        <v>5063.28</v>
      </c>
      <c r="S256" s="113"/>
      <c r="T256" s="114"/>
      <c r="U256" s="153"/>
      <c r="V256" s="148">
        <v>5063.28</v>
      </c>
      <c r="W256" s="114"/>
      <c r="X256" s="115"/>
      <c r="Y256" s="125"/>
      <c r="Z256" s="125" t="s">
        <v>31</v>
      </c>
      <c r="AA256" s="126">
        <v>43901</v>
      </c>
      <c r="AB256" s="8" t="s">
        <v>628</v>
      </c>
    </row>
    <row r="257" ht="18" customHeight="1" spans="2:28">
      <c r="B257" s="137" t="s">
        <v>633</v>
      </c>
      <c r="C257" s="97">
        <v>869826330</v>
      </c>
      <c r="D257" s="97" t="s">
        <v>634</v>
      </c>
      <c r="E257" s="97">
        <v>16741725573</v>
      </c>
      <c r="F257" s="97" t="s">
        <v>27</v>
      </c>
      <c r="G257" s="138">
        <v>1000</v>
      </c>
      <c r="H257" s="138">
        <v>15771132386</v>
      </c>
      <c r="I257" s="97" t="s">
        <v>584</v>
      </c>
      <c r="J257" s="140" t="s">
        <v>103</v>
      </c>
      <c r="K257" s="98" t="s">
        <v>585</v>
      </c>
      <c r="L257" s="137" t="s">
        <v>633</v>
      </c>
      <c r="M257" s="114"/>
      <c r="N257" s="114"/>
      <c r="O257" s="113"/>
      <c r="P257" s="113"/>
      <c r="Q257" s="113"/>
      <c r="R257" s="148">
        <v>5151.06</v>
      </c>
      <c r="S257" s="113"/>
      <c r="T257" s="114"/>
      <c r="U257" s="153"/>
      <c r="V257" s="148">
        <v>5151.06</v>
      </c>
      <c r="W257" s="114"/>
      <c r="X257" s="115"/>
      <c r="Y257" s="125"/>
      <c r="Z257" s="125" t="s">
        <v>31</v>
      </c>
      <c r="AA257" s="126">
        <v>43901</v>
      </c>
      <c r="AB257" s="8" t="s">
        <v>628</v>
      </c>
    </row>
    <row r="258" ht="18" customHeight="1" spans="2:28">
      <c r="B258" s="137" t="s">
        <v>635</v>
      </c>
      <c r="C258" s="97">
        <v>993189999</v>
      </c>
      <c r="D258" s="97" t="s">
        <v>636</v>
      </c>
      <c r="E258" s="97">
        <v>16741725562</v>
      </c>
      <c r="F258" s="97" t="s">
        <v>27</v>
      </c>
      <c r="G258" s="138">
        <v>1000</v>
      </c>
      <c r="H258" s="138">
        <v>15771132386</v>
      </c>
      <c r="I258" s="97" t="s">
        <v>584</v>
      </c>
      <c r="J258" s="140" t="s">
        <v>103</v>
      </c>
      <c r="K258" s="98" t="s">
        <v>585</v>
      </c>
      <c r="L258" s="137" t="s">
        <v>635</v>
      </c>
      <c r="M258" s="114"/>
      <c r="N258" s="114"/>
      <c r="O258" s="113"/>
      <c r="P258" s="113"/>
      <c r="Q258" s="113"/>
      <c r="R258" s="148">
        <v>5058.79</v>
      </c>
      <c r="S258" s="113"/>
      <c r="T258" s="114"/>
      <c r="U258" s="153"/>
      <c r="V258" s="148">
        <v>5058.79</v>
      </c>
      <c r="W258" s="114"/>
      <c r="X258" s="115"/>
      <c r="Y258" s="125"/>
      <c r="Z258" s="125" t="s">
        <v>31</v>
      </c>
      <c r="AA258" s="126">
        <v>43901</v>
      </c>
      <c r="AB258" s="8" t="s">
        <v>628</v>
      </c>
    </row>
    <row r="259" ht="18" customHeight="1" spans="2:28">
      <c r="B259" s="137" t="s">
        <v>637</v>
      </c>
      <c r="C259" s="97">
        <v>822559049</v>
      </c>
      <c r="D259" s="97" t="s">
        <v>638</v>
      </c>
      <c r="E259" s="97">
        <v>16741725561</v>
      </c>
      <c r="F259" s="97" t="s">
        <v>27</v>
      </c>
      <c r="G259" s="138">
        <v>1000</v>
      </c>
      <c r="H259" s="138">
        <v>15771132386</v>
      </c>
      <c r="I259" s="97" t="s">
        <v>584</v>
      </c>
      <c r="J259" s="140" t="s">
        <v>103</v>
      </c>
      <c r="K259" s="98" t="s">
        <v>585</v>
      </c>
      <c r="L259" s="137" t="s">
        <v>637</v>
      </c>
      <c r="M259" s="114"/>
      <c r="N259" s="114"/>
      <c r="O259" s="113"/>
      <c r="P259" s="113"/>
      <c r="Q259" s="113"/>
      <c r="R259" s="148">
        <v>5061.55</v>
      </c>
      <c r="S259" s="113"/>
      <c r="T259" s="114"/>
      <c r="U259" s="153"/>
      <c r="V259" s="148">
        <v>5061.55</v>
      </c>
      <c r="W259" s="114"/>
      <c r="X259" s="115"/>
      <c r="Y259" s="125"/>
      <c r="Z259" s="125" t="s">
        <v>31</v>
      </c>
      <c r="AA259" s="126">
        <v>43901</v>
      </c>
      <c r="AB259" s="8" t="s">
        <v>628</v>
      </c>
    </row>
    <row r="260" s="1" customFormat="1" ht="19.9" customHeight="1" spans="2:28">
      <c r="B260" s="137" t="s">
        <v>639</v>
      </c>
      <c r="C260" s="98">
        <v>644359054</v>
      </c>
      <c r="D260" s="98" t="s">
        <v>640</v>
      </c>
      <c r="E260" s="97">
        <v>17102786719</v>
      </c>
      <c r="F260" s="97" t="s">
        <v>27</v>
      </c>
      <c r="G260" s="138">
        <v>1000</v>
      </c>
      <c r="H260" s="138">
        <v>13545435217</v>
      </c>
      <c r="I260" s="97" t="s">
        <v>284</v>
      </c>
      <c r="J260" s="141" t="s">
        <v>285</v>
      </c>
      <c r="K260" s="125" t="s">
        <v>286</v>
      </c>
      <c r="L260" s="137" t="s">
        <v>639</v>
      </c>
      <c r="M260" s="114"/>
      <c r="N260" s="114"/>
      <c r="O260" s="161"/>
      <c r="P260" s="161"/>
      <c r="Q260" s="161"/>
      <c r="R260" s="148">
        <v>5059.02</v>
      </c>
      <c r="S260" s="161"/>
      <c r="T260" s="114"/>
      <c r="U260" s="114"/>
      <c r="V260" s="148">
        <v>5059.02</v>
      </c>
      <c r="W260" s="114"/>
      <c r="X260" s="115"/>
      <c r="Y260" s="125"/>
      <c r="Z260" s="125" t="s">
        <v>31</v>
      </c>
      <c r="AA260" s="126">
        <v>43901</v>
      </c>
      <c r="AB260" s="8" t="s">
        <v>628</v>
      </c>
    </row>
    <row r="261" s="1" customFormat="1" ht="19.9" customHeight="1" spans="2:28">
      <c r="B261" s="137" t="s">
        <v>641</v>
      </c>
      <c r="C261" s="98">
        <v>358179816</v>
      </c>
      <c r="D261" s="98" t="s">
        <v>642</v>
      </c>
      <c r="E261" s="97">
        <v>17102786715</v>
      </c>
      <c r="F261" s="97" t="s">
        <v>27</v>
      </c>
      <c r="G261" s="138">
        <v>1000</v>
      </c>
      <c r="H261" s="138">
        <v>13545435217</v>
      </c>
      <c r="I261" s="97" t="s">
        <v>284</v>
      </c>
      <c r="J261" s="141" t="s">
        <v>285</v>
      </c>
      <c r="K261" s="125" t="s">
        <v>286</v>
      </c>
      <c r="L261" s="137" t="s">
        <v>641</v>
      </c>
      <c r="M261" s="114"/>
      <c r="N261" s="114"/>
      <c r="O261" s="161"/>
      <c r="P261" s="161"/>
      <c r="Q261" s="161"/>
      <c r="R261" s="148">
        <v>5190.29</v>
      </c>
      <c r="S261" s="161"/>
      <c r="T261" s="114"/>
      <c r="U261" s="114"/>
      <c r="V261" s="148">
        <v>5190.29</v>
      </c>
      <c r="W261" s="114"/>
      <c r="X261" s="115"/>
      <c r="Y261" s="125"/>
      <c r="Z261" s="125" t="s">
        <v>31</v>
      </c>
      <c r="AA261" s="126">
        <v>43901</v>
      </c>
      <c r="AB261" s="8" t="s">
        <v>628</v>
      </c>
    </row>
    <row r="262" s="1" customFormat="1" ht="19.9" customHeight="1" spans="2:28">
      <c r="B262" s="137" t="s">
        <v>643</v>
      </c>
      <c r="C262" s="98">
        <v>606713276</v>
      </c>
      <c r="D262" s="98" t="s">
        <v>644</v>
      </c>
      <c r="E262" s="97">
        <v>17102786711</v>
      </c>
      <c r="F262" s="97" t="s">
        <v>27</v>
      </c>
      <c r="G262" s="138">
        <v>1000</v>
      </c>
      <c r="H262" s="138">
        <v>13545435217</v>
      </c>
      <c r="I262" s="97" t="s">
        <v>284</v>
      </c>
      <c r="J262" s="141" t="s">
        <v>285</v>
      </c>
      <c r="K262" s="125" t="s">
        <v>286</v>
      </c>
      <c r="L262" s="137" t="s">
        <v>643</v>
      </c>
      <c r="M262" s="114"/>
      <c r="N262" s="114"/>
      <c r="O262" s="161"/>
      <c r="P262" s="161"/>
      <c r="Q262" s="161"/>
      <c r="R262" s="148">
        <v>4965.51</v>
      </c>
      <c r="S262" s="161"/>
      <c r="T262" s="114"/>
      <c r="U262" s="114"/>
      <c r="V262" s="148">
        <v>4965.51</v>
      </c>
      <c r="W262" s="114"/>
      <c r="X262" s="152"/>
      <c r="Y262" s="125"/>
      <c r="Z262" s="125" t="s">
        <v>31</v>
      </c>
      <c r="AA262" s="126">
        <v>43901</v>
      </c>
      <c r="AB262" s="8" t="s">
        <v>628</v>
      </c>
    </row>
    <row r="263" s="1" customFormat="1" ht="19.9" customHeight="1" spans="2:28">
      <c r="B263" s="137" t="s">
        <v>645</v>
      </c>
      <c r="C263" s="98">
        <v>544565910</v>
      </c>
      <c r="D263" s="98" t="s">
        <v>646</v>
      </c>
      <c r="E263" s="97">
        <v>17102786605</v>
      </c>
      <c r="F263" s="97" t="s">
        <v>27</v>
      </c>
      <c r="G263" s="138">
        <v>1000</v>
      </c>
      <c r="H263" s="138">
        <v>13545435217</v>
      </c>
      <c r="I263" s="97" t="s">
        <v>284</v>
      </c>
      <c r="J263" s="141" t="s">
        <v>285</v>
      </c>
      <c r="K263" s="125" t="s">
        <v>286</v>
      </c>
      <c r="L263" s="137" t="s">
        <v>645</v>
      </c>
      <c r="M263" s="114"/>
      <c r="N263" s="114"/>
      <c r="O263" s="161"/>
      <c r="P263" s="161"/>
      <c r="Q263" s="161"/>
      <c r="R263" s="148">
        <v>4962.34</v>
      </c>
      <c r="S263" s="161"/>
      <c r="T263" s="114"/>
      <c r="U263" s="114"/>
      <c r="V263" s="148">
        <v>4962.34</v>
      </c>
      <c r="W263" s="114"/>
      <c r="X263" s="152"/>
      <c r="Y263" s="125"/>
      <c r="Z263" s="125" t="s">
        <v>31</v>
      </c>
      <c r="AA263" s="126">
        <v>43901</v>
      </c>
      <c r="AB263" s="8" t="s">
        <v>628</v>
      </c>
    </row>
    <row r="264" s="1" customFormat="1" ht="19.9" customHeight="1" spans="2:28">
      <c r="B264" s="137" t="s">
        <v>647</v>
      </c>
      <c r="C264" s="98">
        <v>806850314</v>
      </c>
      <c r="D264" s="98" t="s">
        <v>648</v>
      </c>
      <c r="E264" s="97">
        <v>17102786606</v>
      </c>
      <c r="F264" s="97" t="s">
        <v>27</v>
      </c>
      <c r="G264" s="138">
        <v>1000</v>
      </c>
      <c r="H264" s="138">
        <v>13545435217</v>
      </c>
      <c r="I264" s="97" t="s">
        <v>284</v>
      </c>
      <c r="J264" s="141" t="s">
        <v>285</v>
      </c>
      <c r="K264" s="125" t="s">
        <v>286</v>
      </c>
      <c r="L264" s="137" t="s">
        <v>647</v>
      </c>
      <c r="M264" s="114"/>
      <c r="N264" s="114"/>
      <c r="O264" s="161"/>
      <c r="P264" s="161"/>
      <c r="Q264" s="161"/>
      <c r="R264" s="148">
        <v>9034.79</v>
      </c>
      <c r="S264" s="161"/>
      <c r="T264" s="114"/>
      <c r="U264" s="114"/>
      <c r="V264" s="148">
        <v>9034.79</v>
      </c>
      <c r="W264" s="114"/>
      <c r="X264" s="150"/>
      <c r="Y264" s="125"/>
      <c r="Z264" s="125" t="s">
        <v>31</v>
      </c>
      <c r="AA264" s="126">
        <v>43901</v>
      </c>
      <c r="AB264" s="8" t="s">
        <v>628</v>
      </c>
    </row>
    <row r="265" s="1" customFormat="1" ht="19.9" customHeight="1" spans="2:28">
      <c r="B265" s="137" t="s">
        <v>649</v>
      </c>
      <c r="C265" s="98">
        <v>736359655</v>
      </c>
      <c r="D265" s="98" t="s">
        <v>650</v>
      </c>
      <c r="E265" s="97">
        <v>17102786608</v>
      </c>
      <c r="F265" s="97" t="s">
        <v>27</v>
      </c>
      <c r="G265" s="138">
        <v>1000</v>
      </c>
      <c r="H265" s="138">
        <v>13545435217</v>
      </c>
      <c r="I265" s="97" t="s">
        <v>284</v>
      </c>
      <c r="J265" s="141" t="s">
        <v>285</v>
      </c>
      <c r="K265" s="125" t="s">
        <v>286</v>
      </c>
      <c r="L265" s="137" t="s">
        <v>649</v>
      </c>
      <c r="M265" s="114"/>
      <c r="N265" s="114"/>
      <c r="O265" s="161"/>
      <c r="P265" s="161"/>
      <c r="Q265" s="161"/>
      <c r="R265" s="148">
        <v>5101.75</v>
      </c>
      <c r="S265" s="161"/>
      <c r="T265" s="114"/>
      <c r="U265" s="114"/>
      <c r="V265" s="148">
        <v>5101.75</v>
      </c>
      <c r="W265" s="114"/>
      <c r="X265" s="115"/>
      <c r="Y265" s="125"/>
      <c r="Z265" s="125" t="s">
        <v>31</v>
      </c>
      <c r="AA265" s="126">
        <v>43901</v>
      </c>
      <c r="AB265" s="8" t="s">
        <v>628</v>
      </c>
    </row>
    <row r="266" s="1" customFormat="1" ht="19.9" customHeight="1" spans="2:28">
      <c r="B266" s="137" t="s">
        <v>651</v>
      </c>
      <c r="C266" s="97">
        <v>717255374</v>
      </c>
      <c r="D266" s="97" t="s">
        <v>652</v>
      </c>
      <c r="E266" s="97">
        <v>17102786609</v>
      </c>
      <c r="F266" s="97" t="s">
        <v>27</v>
      </c>
      <c r="G266" s="138">
        <v>1000</v>
      </c>
      <c r="H266" s="138">
        <v>13545435217</v>
      </c>
      <c r="I266" s="97" t="s">
        <v>284</v>
      </c>
      <c r="J266" s="141" t="s">
        <v>285</v>
      </c>
      <c r="K266" s="125" t="s">
        <v>286</v>
      </c>
      <c r="L266" s="137" t="s">
        <v>651</v>
      </c>
      <c r="M266" s="114"/>
      <c r="N266" s="114"/>
      <c r="O266" s="161"/>
      <c r="P266" s="161"/>
      <c r="Q266" s="161"/>
      <c r="R266" s="148">
        <v>5064.06</v>
      </c>
      <c r="S266" s="161"/>
      <c r="T266" s="114"/>
      <c r="U266" s="114"/>
      <c r="V266" s="148">
        <v>5064.06</v>
      </c>
      <c r="W266" s="114"/>
      <c r="X266" s="152"/>
      <c r="Y266" s="125"/>
      <c r="Z266" s="125" t="s">
        <v>31</v>
      </c>
      <c r="AA266" s="126">
        <v>43901</v>
      </c>
      <c r="AB266" s="8" t="s">
        <v>628</v>
      </c>
    </row>
    <row r="267" ht="18" customHeight="1" spans="2:28">
      <c r="B267" s="137" t="s">
        <v>653</v>
      </c>
      <c r="C267" s="97">
        <v>319126467</v>
      </c>
      <c r="D267" s="97" t="s">
        <v>654</v>
      </c>
      <c r="E267" s="97">
        <v>16741725569</v>
      </c>
      <c r="F267" s="97" t="s">
        <v>27</v>
      </c>
      <c r="G267" s="138">
        <v>1000</v>
      </c>
      <c r="H267" s="138">
        <v>15771132386</v>
      </c>
      <c r="I267" s="97" t="s">
        <v>584</v>
      </c>
      <c r="J267" s="140" t="s">
        <v>103</v>
      </c>
      <c r="K267" s="98" t="s">
        <v>585</v>
      </c>
      <c r="L267" s="137" t="s">
        <v>653</v>
      </c>
      <c r="M267" s="114"/>
      <c r="N267" s="114"/>
      <c r="O267" s="113"/>
      <c r="P267" s="113"/>
      <c r="Q267" s="113"/>
      <c r="R267" s="148">
        <v>4960.37</v>
      </c>
      <c r="S267" s="113"/>
      <c r="T267" s="114"/>
      <c r="U267" s="149"/>
      <c r="V267" s="148">
        <v>4960.37</v>
      </c>
      <c r="W267" s="114"/>
      <c r="X267" s="115"/>
      <c r="Y267" s="125"/>
      <c r="Z267" s="125" t="s">
        <v>31</v>
      </c>
      <c r="AA267" s="126">
        <v>43901</v>
      </c>
      <c r="AB267" s="8" t="s">
        <v>655</v>
      </c>
    </row>
    <row r="268" ht="18" customHeight="1" spans="2:28">
      <c r="B268" s="137" t="s">
        <v>656</v>
      </c>
      <c r="C268" s="97">
        <v>449206597</v>
      </c>
      <c r="D268" s="97" t="s">
        <v>657</v>
      </c>
      <c r="E268" s="97">
        <v>16741725543</v>
      </c>
      <c r="F268" s="97" t="s">
        <v>27</v>
      </c>
      <c r="G268" s="138">
        <v>1000</v>
      </c>
      <c r="H268" s="138">
        <v>15771132386</v>
      </c>
      <c r="I268" s="97" t="s">
        <v>584</v>
      </c>
      <c r="J268" s="140" t="s">
        <v>103</v>
      </c>
      <c r="K268" s="98" t="s">
        <v>585</v>
      </c>
      <c r="L268" s="137" t="s">
        <v>656</v>
      </c>
      <c r="M268" s="114"/>
      <c r="N268" s="114"/>
      <c r="O268" s="113"/>
      <c r="P268" s="113"/>
      <c r="Q268" s="113"/>
      <c r="R268" s="148">
        <v>5064.63</v>
      </c>
      <c r="S268" s="113"/>
      <c r="T268" s="114"/>
      <c r="U268" s="149"/>
      <c r="V268" s="148">
        <v>5064.63</v>
      </c>
      <c r="W268" s="114"/>
      <c r="X268" s="115"/>
      <c r="Y268" s="125"/>
      <c r="Z268" s="125" t="s">
        <v>31</v>
      </c>
      <c r="AA268" s="126">
        <v>43901</v>
      </c>
      <c r="AB268" s="8" t="s">
        <v>655</v>
      </c>
    </row>
    <row r="269" s="1" customFormat="1" ht="18" customHeight="1" spans="2:28">
      <c r="B269" s="157" t="s">
        <v>146</v>
      </c>
      <c r="C269" s="158">
        <v>806718576</v>
      </c>
      <c r="D269" s="158" t="s">
        <v>147</v>
      </c>
      <c r="E269" s="158">
        <v>13069644945</v>
      </c>
      <c r="F269" s="158" t="s">
        <v>107</v>
      </c>
      <c r="G269" s="97">
        <v>1000</v>
      </c>
      <c r="H269" s="158">
        <v>18016045481</v>
      </c>
      <c r="I269" s="158" t="s">
        <v>108</v>
      </c>
      <c r="J269" s="162" t="s">
        <v>109</v>
      </c>
      <c r="K269" s="158" t="s">
        <v>131</v>
      </c>
      <c r="L269" s="137" t="s">
        <v>146</v>
      </c>
      <c r="M269" s="101"/>
      <c r="N269" s="101"/>
      <c r="O269" s="103"/>
      <c r="P269" s="103"/>
      <c r="Q269" s="103"/>
      <c r="R269" s="114">
        <v>10022.91</v>
      </c>
      <c r="S269" s="148"/>
      <c r="T269" s="114"/>
      <c r="U269" s="114"/>
      <c r="V269" s="114">
        <v>10022.91</v>
      </c>
      <c r="W269" s="114"/>
      <c r="X269" s="150"/>
      <c r="Y269" s="125"/>
      <c r="Z269" s="125"/>
      <c r="AA269" s="126"/>
      <c r="AB269" s="82" t="s">
        <v>1690</v>
      </c>
    </row>
    <row r="270" s="1" customFormat="1" ht="18" customHeight="1" spans="2:28">
      <c r="B270" s="157" t="s">
        <v>148</v>
      </c>
      <c r="C270" s="158">
        <v>344875496</v>
      </c>
      <c r="D270" s="158" t="s">
        <v>149</v>
      </c>
      <c r="E270" s="158">
        <v>13069646406</v>
      </c>
      <c r="F270" s="158" t="s">
        <v>107</v>
      </c>
      <c r="G270" s="97">
        <v>1000</v>
      </c>
      <c r="H270" s="158">
        <v>18016045481</v>
      </c>
      <c r="I270" s="158" t="s">
        <v>108</v>
      </c>
      <c r="J270" s="162" t="s">
        <v>109</v>
      </c>
      <c r="K270" s="158" t="s">
        <v>131</v>
      </c>
      <c r="L270" s="137" t="s">
        <v>148</v>
      </c>
      <c r="M270" s="101"/>
      <c r="N270" s="101"/>
      <c r="O270" s="103"/>
      <c r="P270" s="103"/>
      <c r="Q270" s="103"/>
      <c r="R270" s="114">
        <v>8938.4</v>
      </c>
      <c r="S270" s="148"/>
      <c r="T270" s="114"/>
      <c r="U270" s="114"/>
      <c r="V270" s="114">
        <v>8938.4</v>
      </c>
      <c r="W270" s="114"/>
      <c r="X270" s="150"/>
      <c r="Y270" s="125"/>
      <c r="Z270" s="125"/>
      <c r="AA270" s="126"/>
      <c r="AB270" s="82" t="s">
        <v>1690</v>
      </c>
    </row>
    <row r="271" s="1" customFormat="1" ht="18" customHeight="1" spans="2:28">
      <c r="B271" s="157" t="s">
        <v>155</v>
      </c>
      <c r="C271" s="158">
        <v>468066157</v>
      </c>
      <c r="D271" s="158" t="s">
        <v>156</v>
      </c>
      <c r="E271" s="158">
        <v>17129370569</v>
      </c>
      <c r="F271" s="158" t="s">
        <v>152</v>
      </c>
      <c r="G271" s="97">
        <v>1000</v>
      </c>
      <c r="H271" s="158">
        <v>17129370569</v>
      </c>
      <c r="I271" s="158" t="s">
        <v>153</v>
      </c>
      <c r="J271" s="163" t="s">
        <v>29</v>
      </c>
      <c r="K271" s="158" t="s">
        <v>154</v>
      </c>
      <c r="L271" s="157" t="s">
        <v>155</v>
      </c>
      <c r="M271" s="101"/>
      <c r="N271" s="101"/>
      <c r="O271" s="103"/>
      <c r="P271" s="103"/>
      <c r="Q271" s="103"/>
      <c r="R271" s="114">
        <v>17968.63</v>
      </c>
      <c r="S271" s="148"/>
      <c r="T271" s="114"/>
      <c r="U271" s="114"/>
      <c r="V271" s="114">
        <v>17968.63</v>
      </c>
      <c r="W271" s="114"/>
      <c r="X271" s="150"/>
      <c r="Y271" s="125"/>
      <c r="Z271" s="125" t="s">
        <v>31</v>
      </c>
      <c r="AA271" s="126">
        <v>43920</v>
      </c>
      <c r="AB271" s="82" t="s">
        <v>1690</v>
      </c>
    </row>
    <row r="272" s="1" customFormat="1" ht="18" customHeight="1" spans="2:28">
      <c r="B272" s="157" t="s">
        <v>161</v>
      </c>
      <c r="C272" s="158">
        <v>122040565</v>
      </c>
      <c r="D272" s="158" t="s">
        <v>162</v>
      </c>
      <c r="E272" s="158">
        <v>17179870409</v>
      </c>
      <c r="F272" s="158" t="s">
        <v>152</v>
      </c>
      <c r="G272" s="158">
        <v>2000</v>
      </c>
      <c r="H272" s="158">
        <v>17179870409</v>
      </c>
      <c r="I272" s="158" t="s">
        <v>153</v>
      </c>
      <c r="J272" s="163" t="s">
        <v>29</v>
      </c>
      <c r="K272" s="158" t="s">
        <v>163</v>
      </c>
      <c r="L272" s="157" t="s">
        <v>161</v>
      </c>
      <c r="M272" s="101"/>
      <c r="N272" s="101"/>
      <c r="O272" s="103"/>
      <c r="P272" s="103"/>
      <c r="Q272" s="103"/>
      <c r="R272" s="114">
        <v>9030.16</v>
      </c>
      <c r="S272" s="148"/>
      <c r="T272" s="114"/>
      <c r="U272" s="114"/>
      <c r="V272" s="114">
        <v>9030.16</v>
      </c>
      <c r="W272" s="114"/>
      <c r="X272" s="150"/>
      <c r="Y272" s="125"/>
      <c r="Z272" s="125"/>
      <c r="AA272" s="126"/>
      <c r="AB272" s="82" t="s">
        <v>1690</v>
      </c>
    </row>
    <row r="273" s="1" customFormat="1" ht="18" customHeight="1" spans="2:28">
      <c r="B273" s="157" t="s">
        <v>164</v>
      </c>
      <c r="C273" s="158">
        <v>542226994</v>
      </c>
      <c r="D273" s="158" t="s">
        <v>165</v>
      </c>
      <c r="E273" s="158">
        <v>17179870406</v>
      </c>
      <c r="F273" s="158" t="s">
        <v>152</v>
      </c>
      <c r="G273" s="158">
        <v>2000</v>
      </c>
      <c r="H273" s="158">
        <v>17179870406</v>
      </c>
      <c r="I273" s="158" t="s">
        <v>153</v>
      </c>
      <c r="J273" s="163" t="s">
        <v>29</v>
      </c>
      <c r="K273" s="158" t="s">
        <v>163</v>
      </c>
      <c r="L273" s="157" t="s">
        <v>164</v>
      </c>
      <c r="M273" s="101"/>
      <c r="N273" s="101"/>
      <c r="O273" s="103"/>
      <c r="P273" s="103"/>
      <c r="Q273" s="103"/>
      <c r="R273" s="114">
        <v>16486.29</v>
      </c>
      <c r="S273" s="148"/>
      <c r="T273" s="114"/>
      <c r="U273" s="114"/>
      <c r="V273" s="114">
        <v>16486.29</v>
      </c>
      <c r="W273" s="114"/>
      <c r="X273" s="150"/>
      <c r="Y273" s="125"/>
      <c r="Z273" s="125"/>
      <c r="AA273" s="126"/>
      <c r="AB273" s="82" t="s">
        <v>1690</v>
      </c>
    </row>
    <row r="274" s="1" customFormat="1" ht="18" customHeight="1" spans="2:28">
      <c r="B274" s="157" t="s">
        <v>166</v>
      </c>
      <c r="C274" s="158">
        <v>515388514</v>
      </c>
      <c r="D274" s="158" t="s">
        <v>167</v>
      </c>
      <c r="E274" s="158">
        <v>17179870004</v>
      </c>
      <c r="F274" s="158" t="s">
        <v>152</v>
      </c>
      <c r="G274" s="97">
        <v>1000</v>
      </c>
      <c r="H274" s="158" t="s">
        <v>168</v>
      </c>
      <c r="I274" s="158" t="s">
        <v>169</v>
      </c>
      <c r="J274" s="134" t="s">
        <v>170</v>
      </c>
      <c r="K274" s="158" t="s">
        <v>171</v>
      </c>
      <c r="L274" s="157" t="s">
        <v>166</v>
      </c>
      <c r="M274" s="101"/>
      <c r="N274" s="101"/>
      <c r="O274" s="103"/>
      <c r="P274" s="103"/>
      <c r="Q274" s="103"/>
      <c r="R274" s="114">
        <v>9032.26</v>
      </c>
      <c r="S274" s="148"/>
      <c r="T274" s="114"/>
      <c r="U274" s="114"/>
      <c r="V274" s="114">
        <v>9032.26</v>
      </c>
      <c r="W274" s="114"/>
      <c r="X274" s="150"/>
      <c r="Y274" s="125"/>
      <c r="Z274" s="125" t="s">
        <v>31</v>
      </c>
      <c r="AA274" s="126">
        <v>43920</v>
      </c>
      <c r="AB274" s="82" t="s">
        <v>1690</v>
      </c>
    </row>
    <row r="275" s="1" customFormat="1" ht="18" customHeight="1" spans="2:28">
      <c r="B275" s="157" t="s">
        <v>174</v>
      </c>
      <c r="C275" s="158">
        <v>240412193</v>
      </c>
      <c r="D275" s="158" t="s">
        <v>175</v>
      </c>
      <c r="E275" s="158">
        <v>17179870024</v>
      </c>
      <c r="F275" s="158" t="s">
        <v>152</v>
      </c>
      <c r="G275" s="97">
        <v>1000</v>
      </c>
      <c r="H275" s="158" t="s">
        <v>168</v>
      </c>
      <c r="I275" s="158" t="s">
        <v>169</v>
      </c>
      <c r="J275" s="134" t="s">
        <v>170</v>
      </c>
      <c r="K275" s="158" t="s">
        <v>171</v>
      </c>
      <c r="L275" s="157" t="s">
        <v>174</v>
      </c>
      <c r="M275" s="101"/>
      <c r="N275" s="101"/>
      <c r="O275" s="103"/>
      <c r="P275" s="103"/>
      <c r="Q275" s="103"/>
      <c r="R275" s="114">
        <v>19762.44</v>
      </c>
      <c r="S275" s="148"/>
      <c r="T275" s="114"/>
      <c r="U275" s="114"/>
      <c r="V275" s="114">
        <v>19762.44</v>
      </c>
      <c r="W275" s="114"/>
      <c r="X275" s="150"/>
      <c r="Y275" s="125"/>
      <c r="Z275" s="125" t="s">
        <v>31</v>
      </c>
      <c r="AA275" s="126">
        <v>43920</v>
      </c>
      <c r="AB275" s="82" t="s">
        <v>1690</v>
      </c>
    </row>
    <row r="276" s="1" customFormat="1" ht="18" customHeight="1" spans="2:28">
      <c r="B276" s="157" t="s">
        <v>176</v>
      </c>
      <c r="C276" s="158">
        <v>896713393</v>
      </c>
      <c r="D276" s="158" t="s">
        <v>177</v>
      </c>
      <c r="E276" s="158">
        <v>17179870034</v>
      </c>
      <c r="F276" s="158" t="s">
        <v>152</v>
      </c>
      <c r="G276" s="97">
        <v>1000</v>
      </c>
      <c r="H276" s="158" t="s">
        <v>168</v>
      </c>
      <c r="I276" s="158" t="s">
        <v>169</v>
      </c>
      <c r="J276" s="134" t="s">
        <v>170</v>
      </c>
      <c r="K276" s="158" t="s">
        <v>171</v>
      </c>
      <c r="L276" s="157" t="s">
        <v>176</v>
      </c>
      <c r="M276" s="101"/>
      <c r="N276" s="101"/>
      <c r="O276" s="103"/>
      <c r="P276" s="103"/>
      <c r="Q276" s="103"/>
      <c r="R276" s="114">
        <v>9526.47</v>
      </c>
      <c r="S276" s="148"/>
      <c r="T276" s="114"/>
      <c r="U276" s="114"/>
      <c r="V276" s="114">
        <v>9526.47</v>
      </c>
      <c r="W276" s="114"/>
      <c r="X276" s="150"/>
      <c r="Y276" s="125"/>
      <c r="Z276" s="125" t="s">
        <v>31</v>
      </c>
      <c r="AA276" s="126">
        <v>43920</v>
      </c>
      <c r="AB276" s="82" t="s">
        <v>1690</v>
      </c>
    </row>
    <row r="277" s="1" customFormat="1" ht="18" customHeight="1" spans="2:28">
      <c r="B277" s="157" t="s">
        <v>201</v>
      </c>
      <c r="C277" s="125">
        <v>199901538</v>
      </c>
      <c r="D277" s="125" t="s">
        <v>202</v>
      </c>
      <c r="E277" s="125">
        <v>17179870146</v>
      </c>
      <c r="F277" s="125" t="s">
        <v>152</v>
      </c>
      <c r="G277" s="97">
        <v>1000</v>
      </c>
      <c r="H277" s="125" t="s">
        <v>168</v>
      </c>
      <c r="I277" s="158" t="s">
        <v>169</v>
      </c>
      <c r="J277" s="134" t="s">
        <v>170</v>
      </c>
      <c r="K277" s="158" t="s">
        <v>192</v>
      </c>
      <c r="L277" s="137" t="s">
        <v>201</v>
      </c>
      <c r="M277" s="101"/>
      <c r="N277" s="101"/>
      <c r="O277" s="103"/>
      <c r="P277" s="103"/>
      <c r="Q277" s="103"/>
      <c r="R277" s="114">
        <v>9723.08</v>
      </c>
      <c r="S277" s="148"/>
      <c r="T277" s="114"/>
      <c r="U277" s="114"/>
      <c r="V277" s="114">
        <v>9723.08</v>
      </c>
      <c r="W277" s="114"/>
      <c r="X277" s="150"/>
      <c r="Y277" s="125"/>
      <c r="Z277" s="125" t="s">
        <v>31</v>
      </c>
      <c r="AA277" s="126">
        <v>43920</v>
      </c>
      <c r="AB277" s="82" t="s">
        <v>1690</v>
      </c>
    </row>
    <row r="278" s="1" customFormat="1" ht="18" customHeight="1" spans="2:28">
      <c r="B278" s="157" t="s">
        <v>207</v>
      </c>
      <c r="C278" s="125">
        <v>495639158</v>
      </c>
      <c r="D278" s="125" t="s">
        <v>208</v>
      </c>
      <c r="E278" s="125">
        <v>17179870140</v>
      </c>
      <c r="F278" s="125" t="s">
        <v>152</v>
      </c>
      <c r="G278" s="97">
        <v>1000</v>
      </c>
      <c r="H278" s="125" t="s">
        <v>168</v>
      </c>
      <c r="I278" s="158" t="s">
        <v>169</v>
      </c>
      <c r="J278" s="134" t="s">
        <v>170</v>
      </c>
      <c r="K278" s="158" t="s">
        <v>192</v>
      </c>
      <c r="L278" s="137" t="s">
        <v>207</v>
      </c>
      <c r="M278" s="101"/>
      <c r="N278" s="101"/>
      <c r="O278" s="103"/>
      <c r="P278" s="103"/>
      <c r="Q278" s="103"/>
      <c r="R278" s="114">
        <v>9040</v>
      </c>
      <c r="S278" s="148"/>
      <c r="T278" s="114"/>
      <c r="U278" s="114"/>
      <c r="V278" s="114">
        <v>9040</v>
      </c>
      <c r="W278" s="114"/>
      <c r="X278" s="150"/>
      <c r="Y278" s="125"/>
      <c r="Z278" s="125" t="s">
        <v>31</v>
      </c>
      <c r="AA278" s="126">
        <v>43920</v>
      </c>
      <c r="AB278" s="82" t="s">
        <v>1690</v>
      </c>
    </row>
    <row r="279" ht="18" customHeight="1" spans="2:27">
      <c r="B279" s="157" t="s">
        <v>115</v>
      </c>
      <c r="C279" s="158">
        <v>192689059</v>
      </c>
      <c r="D279" s="158" t="s">
        <v>116</v>
      </c>
      <c r="E279" s="158">
        <v>13069608949</v>
      </c>
      <c r="F279" s="158" t="s">
        <v>107</v>
      </c>
      <c r="G279" s="97">
        <v>1000</v>
      </c>
      <c r="H279" s="158">
        <v>18016045481</v>
      </c>
      <c r="I279" s="158" t="s">
        <v>108</v>
      </c>
      <c r="J279" s="162" t="s">
        <v>109</v>
      </c>
      <c r="K279" s="158" t="s">
        <v>110</v>
      </c>
      <c r="L279" s="157" t="s">
        <v>115</v>
      </c>
      <c r="M279" s="101"/>
      <c r="N279" s="101"/>
      <c r="O279" s="103"/>
      <c r="P279" s="103"/>
      <c r="Q279" s="103"/>
      <c r="R279" s="114">
        <v>8931.85</v>
      </c>
      <c r="S279" s="148"/>
      <c r="T279" s="114"/>
      <c r="U279" s="114"/>
      <c r="V279" s="114">
        <v>8931.85</v>
      </c>
      <c r="W279" s="114"/>
      <c r="X279" s="150"/>
      <c r="Y279" s="125"/>
      <c r="Z279" s="125"/>
      <c r="AA279" s="126"/>
    </row>
    <row r="280" ht="18" customHeight="1" spans="2:28">
      <c r="B280" s="96" t="s">
        <v>105</v>
      </c>
      <c r="C280" s="97">
        <v>971020275</v>
      </c>
      <c r="D280" s="97" t="s">
        <v>106</v>
      </c>
      <c r="E280" s="97">
        <v>13069606492</v>
      </c>
      <c r="F280" s="97" t="s">
        <v>107</v>
      </c>
      <c r="G280" s="97">
        <v>1000</v>
      </c>
      <c r="H280" s="97">
        <v>18016045481</v>
      </c>
      <c r="I280" s="97" t="s">
        <v>108</v>
      </c>
      <c r="J280" s="100" t="s">
        <v>109</v>
      </c>
      <c r="K280" s="98" t="s">
        <v>110</v>
      </c>
      <c r="L280" s="96" t="s">
        <v>105</v>
      </c>
      <c r="M280" s="101">
        <v>5067.93</v>
      </c>
      <c r="N280" s="101">
        <v>0</v>
      </c>
      <c r="O280" s="101"/>
      <c r="P280" s="101"/>
      <c r="Q280" s="101"/>
      <c r="R280" s="103">
        <v>5067.93</v>
      </c>
      <c r="S280" s="113"/>
      <c r="T280" s="114"/>
      <c r="U280" s="114"/>
      <c r="V280" s="103">
        <v>5067.93</v>
      </c>
      <c r="W280" s="114">
        <v>0</v>
      </c>
      <c r="X280" s="115">
        <v>0.5</v>
      </c>
      <c r="Y280" s="125" t="s">
        <v>1893</v>
      </c>
      <c r="Z280" s="125"/>
      <c r="AA280" s="126"/>
      <c r="AB280" s="127" t="s">
        <v>1846</v>
      </c>
    </row>
    <row r="281" ht="18" customHeight="1" spans="2:28">
      <c r="B281" s="96" t="s">
        <v>117</v>
      </c>
      <c r="C281" s="97">
        <v>560198779</v>
      </c>
      <c r="D281" s="97" t="s">
        <v>118</v>
      </c>
      <c r="E281" s="97">
        <v>13069610347</v>
      </c>
      <c r="F281" s="97" t="s">
        <v>107</v>
      </c>
      <c r="G281" s="97">
        <v>1000</v>
      </c>
      <c r="H281" s="97">
        <v>18016045481</v>
      </c>
      <c r="I281" s="97" t="s">
        <v>108</v>
      </c>
      <c r="J281" s="100" t="s">
        <v>109</v>
      </c>
      <c r="K281" s="98" t="s">
        <v>110</v>
      </c>
      <c r="L281" s="96" t="s">
        <v>117</v>
      </c>
      <c r="M281" s="101">
        <v>5066.86</v>
      </c>
      <c r="N281" s="101">
        <v>0</v>
      </c>
      <c r="O281" s="101"/>
      <c r="P281" s="101"/>
      <c r="Q281" s="101"/>
      <c r="R281" s="103">
        <v>5066.86</v>
      </c>
      <c r="S281" s="113"/>
      <c r="T281" s="114"/>
      <c r="U281" s="114"/>
      <c r="V281" s="103">
        <v>5066.86</v>
      </c>
      <c r="W281" s="114">
        <v>0</v>
      </c>
      <c r="X281" s="115">
        <v>0.5</v>
      </c>
      <c r="Y281" s="125" t="s">
        <v>1893</v>
      </c>
      <c r="Z281" s="125"/>
      <c r="AA281" s="126"/>
      <c r="AB281" s="127" t="s">
        <v>1846</v>
      </c>
    </row>
    <row r="282" ht="18" customHeight="1" spans="2:28">
      <c r="B282" s="96" t="s">
        <v>129</v>
      </c>
      <c r="C282" s="97">
        <v>224203793</v>
      </c>
      <c r="D282" s="97" t="s">
        <v>130</v>
      </c>
      <c r="E282" s="97">
        <v>13069619457</v>
      </c>
      <c r="F282" s="97" t="s">
        <v>107</v>
      </c>
      <c r="G282" s="97">
        <v>1000</v>
      </c>
      <c r="H282" s="97">
        <v>18016045481</v>
      </c>
      <c r="I282" s="97" t="s">
        <v>108</v>
      </c>
      <c r="J282" s="100" t="s">
        <v>109</v>
      </c>
      <c r="K282" s="98" t="s">
        <v>131</v>
      </c>
      <c r="L282" s="96" t="s">
        <v>129</v>
      </c>
      <c r="M282" s="101">
        <v>4767.74</v>
      </c>
      <c r="N282" s="101">
        <v>0</v>
      </c>
      <c r="O282" s="101"/>
      <c r="P282" s="101"/>
      <c r="Q282" s="101"/>
      <c r="R282" s="103">
        <v>4767.74</v>
      </c>
      <c r="S282" s="113"/>
      <c r="T282" s="114"/>
      <c r="U282" s="114"/>
      <c r="V282" s="103">
        <v>4767.74</v>
      </c>
      <c r="W282" s="114">
        <v>0</v>
      </c>
      <c r="X282" s="115">
        <v>0.5</v>
      </c>
      <c r="Y282" s="125" t="s">
        <v>1893</v>
      </c>
      <c r="Z282" s="125"/>
      <c r="AA282" s="126"/>
      <c r="AB282" s="127" t="s">
        <v>1846</v>
      </c>
    </row>
    <row r="283" ht="18" customHeight="1" spans="2:28">
      <c r="B283" s="96" t="s">
        <v>150</v>
      </c>
      <c r="C283" s="97">
        <v>790831156</v>
      </c>
      <c r="D283" s="97" t="s">
        <v>151</v>
      </c>
      <c r="E283" s="97">
        <v>17129371019</v>
      </c>
      <c r="F283" s="97" t="s">
        <v>152</v>
      </c>
      <c r="G283" s="97">
        <v>1000</v>
      </c>
      <c r="H283" s="97">
        <v>17129371019</v>
      </c>
      <c r="I283" s="97" t="s">
        <v>153</v>
      </c>
      <c r="J283" s="100" t="s">
        <v>29</v>
      </c>
      <c r="K283" s="98" t="s">
        <v>154</v>
      </c>
      <c r="L283" s="96" t="s">
        <v>150</v>
      </c>
      <c r="M283" s="101">
        <v>5066.22</v>
      </c>
      <c r="N283" s="101">
        <v>0</v>
      </c>
      <c r="O283" s="101"/>
      <c r="P283" s="101"/>
      <c r="Q283" s="101"/>
      <c r="R283" s="103">
        <v>5066.22</v>
      </c>
      <c r="S283" s="113"/>
      <c r="T283" s="114"/>
      <c r="U283" s="114"/>
      <c r="V283" s="103">
        <v>5066.22</v>
      </c>
      <c r="W283" s="114">
        <v>0</v>
      </c>
      <c r="X283" s="115">
        <v>0.5</v>
      </c>
      <c r="Y283" s="125" t="s">
        <v>1893</v>
      </c>
      <c r="Z283" s="125" t="s">
        <v>31</v>
      </c>
      <c r="AA283" s="126">
        <v>43920</v>
      </c>
      <c r="AB283" s="127" t="s">
        <v>1846</v>
      </c>
    </row>
    <row r="284" ht="18" customHeight="1" spans="2:28">
      <c r="B284" s="96" t="s">
        <v>184</v>
      </c>
      <c r="C284" s="97">
        <v>659949822</v>
      </c>
      <c r="D284" s="97" t="s">
        <v>185</v>
      </c>
      <c r="E284" s="97">
        <v>17179870043</v>
      </c>
      <c r="F284" s="97" t="s">
        <v>152</v>
      </c>
      <c r="G284" s="97">
        <v>1000</v>
      </c>
      <c r="H284" s="97" t="s">
        <v>168</v>
      </c>
      <c r="I284" s="97" t="s">
        <v>169</v>
      </c>
      <c r="J284" s="100" t="s">
        <v>170</v>
      </c>
      <c r="K284" s="98" t="s">
        <v>171</v>
      </c>
      <c r="L284" s="96" t="s">
        <v>184</v>
      </c>
      <c r="M284" s="101">
        <v>4767.09</v>
      </c>
      <c r="N284" s="101">
        <v>0</v>
      </c>
      <c r="O284" s="101"/>
      <c r="P284" s="101"/>
      <c r="Q284" s="101"/>
      <c r="R284" s="103">
        <v>4767.09</v>
      </c>
      <c r="S284" s="113"/>
      <c r="T284" s="114"/>
      <c r="U284" s="114"/>
      <c r="V284" s="103">
        <v>4767.09</v>
      </c>
      <c r="W284" s="114">
        <v>0</v>
      </c>
      <c r="X284" s="115">
        <v>0.5</v>
      </c>
      <c r="Y284" s="125" t="s">
        <v>1893</v>
      </c>
      <c r="Z284" s="125" t="s">
        <v>31</v>
      </c>
      <c r="AA284" s="126">
        <v>43920</v>
      </c>
      <c r="AB284" s="127" t="s">
        <v>1846</v>
      </c>
    </row>
    <row r="285" ht="18" customHeight="1" spans="2:28">
      <c r="B285" s="96" t="s">
        <v>190</v>
      </c>
      <c r="C285" s="97">
        <v>631218904</v>
      </c>
      <c r="D285" s="97" t="s">
        <v>191</v>
      </c>
      <c r="E285" s="97">
        <v>17179870046</v>
      </c>
      <c r="F285" s="97" t="s">
        <v>152</v>
      </c>
      <c r="G285" s="97">
        <v>1000</v>
      </c>
      <c r="H285" s="97" t="s">
        <v>168</v>
      </c>
      <c r="I285" s="97" t="s">
        <v>169</v>
      </c>
      <c r="J285" s="100" t="s">
        <v>170</v>
      </c>
      <c r="K285" s="98" t="s">
        <v>192</v>
      </c>
      <c r="L285" s="96" t="s">
        <v>190</v>
      </c>
      <c r="M285" s="101">
        <v>4664.56</v>
      </c>
      <c r="N285" s="101">
        <v>0</v>
      </c>
      <c r="O285" s="101"/>
      <c r="P285" s="101"/>
      <c r="Q285" s="101"/>
      <c r="R285" s="103">
        <v>4664.56</v>
      </c>
      <c r="S285" s="113"/>
      <c r="T285" s="114"/>
      <c r="U285" s="114"/>
      <c r="V285" s="103">
        <v>4664.56</v>
      </c>
      <c r="W285" s="114">
        <v>0</v>
      </c>
      <c r="X285" s="115">
        <v>0.5</v>
      </c>
      <c r="Y285" s="125" t="s">
        <v>1893</v>
      </c>
      <c r="Z285" s="125" t="s">
        <v>31</v>
      </c>
      <c r="AA285" s="126">
        <v>43920</v>
      </c>
      <c r="AB285" s="127" t="s">
        <v>1846</v>
      </c>
    </row>
    <row r="286" ht="18" customHeight="1" spans="2:28">
      <c r="B286" s="96" t="s">
        <v>193</v>
      </c>
      <c r="C286" s="97">
        <v>557710227</v>
      </c>
      <c r="D286" s="97" t="s">
        <v>194</v>
      </c>
      <c r="E286" s="97">
        <v>17179870047</v>
      </c>
      <c r="F286" s="97" t="s">
        <v>152</v>
      </c>
      <c r="G286" s="97">
        <v>1000</v>
      </c>
      <c r="H286" s="97" t="s">
        <v>168</v>
      </c>
      <c r="I286" s="97" t="s">
        <v>169</v>
      </c>
      <c r="J286" s="100" t="s">
        <v>170</v>
      </c>
      <c r="K286" s="98" t="s">
        <v>192</v>
      </c>
      <c r="L286" s="96" t="s">
        <v>193</v>
      </c>
      <c r="M286" s="101">
        <v>4868.45</v>
      </c>
      <c r="N286" s="101">
        <v>0</v>
      </c>
      <c r="O286" s="101"/>
      <c r="P286" s="101"/>
      <c r="Q286" s="101"/>
      <c r="R286" s="103">
        <v>4868.45</v>
      </c>
      <c r="S286" s="113"/>
      <c r="T286" s="114"/>
      <c r="U286" s="114"/>
      <c r="V286" s="103">
        <v>4868.45</v>
      </c>
      <c r="W286" s="114">
        <v>0</v>
      </c>
      <c r="X286" s="115">
        <v>0.5</v>
      </c>
      <c r="Y286" s="125" t="s">
        <v>1893</v>
      </c>
      <c r="Z286" s="125" t="s">
        <v>31</v>
      </c>
      <c r="AA286" s="126">
        <v>43920</v>
      </c>
      <c r="AB286" s="127" t="s">
        <v>1846</v>
      </c>
    </row>
    <row r="287" ht="18" customHeight="1" spans="2:28">
      <c r="B287" s="96" t="s">
        <v>199</v>
      </c>
      <c r="C287" s="97">
        <v>155151523</v>
      </c>
      <c r="D287" s="97" t="s">
        <v>200</v>
      </c>
      <c r="E287" s="97">
        <v>17179870440</v>
      </c>
      <c r="F287" s="97" t="s">
        <v>152</v>
      </c>
      <c r="G287" s="97">
        <v>1000</v>
      </c>
      <c r="H287" s="97" t="s">
        <v>168</v>
      </c>
      <c r="I287" s="97" t="s">
        <v>169</v>
      </c>
      <c r="J287" s="100" t="s">
        <v>170</v>
      </c>
      <c r="K287" s="98" t="s">
        <v>192</v>
      </c>
      <c r="L287" s="96" t="s">
        <v>199</v>
      </c>
      <c r="M287" s="101">
        <v>5066.85</v>
      </c>
      <c r="N287" s="101">
        <v>0</v>
      </c>
      <c r="O287" s="101"/>
      <c r="P287" s="101"/>
      <c r="Q287" s="101"/>
      <c r="R287" s="103">
        <v>5066.85</v>
      </c>
      <c r="S287" s="113"/>
      <c r="T287" s="114"/>
      <c r="U287" s="114"/>
      <c r="V287" s="103">
        <v>5066.85</v>
      </c>
      <c r="W287" s="114">
        <v>0</v>
      </c>
      <c r="X287" s="115">
        <v>0.5</v>
      </c>
      <c r="Y287" s="125" t="s">
        <v>1893</v>
      </c>
      <c r="Z287" s="125" t="s">
        <v>31</v>
      </c>
      <c r="AA287" s="126">
        <v>43920</v>
      </c>
      <c r="AB287" s="127" t="s">
        <v>1846</v>
      </c>
    </row>
    <row r="288" ht="18" customHeight="1" spans="2:28">
      <c r="B288" s="96" t="s">
        <v>1692</v>
      </c>
      <c r="C288" s="97">
        <v>831535765</v>
      </c>
      <c r="D288" s="97" t="s">
        <v>1693</v>
      </c>
      <c r="E288" s="97">
        <v>17179870149</v>
      </c>
      <c r="F288" s="97" t="s">
        <v>152</v>
      </c>
      <c r="G288" s="97">
        <v>1000</v>
      </c>
      <c r="H288" s="97" t="s">
        <v>1694</v>
      </c>
      <c r="I288" s="97" t="s">
        <v>1695</v>
      </c>
      <c r="J288" s="100" t="s">
        <v>103</v>
      </c>
      <c r="K288" s="98" t="s">
        <v>1696</v>
      </c>
      <c r="L288" s="96" t="s">
        <v>1692</v>
      </c>
      <c r="M288" s="101">
        <v>5065.19</v>
      </c>
      <c r="N288" s="101">
        <v>0</v>
      </c>
      <c r="O288" s="101"/>
      <c r="P288" s="101"/>
      <c r="Q288" s="101"/>
      <c r="R288" s="103">
        <v>5065.19</v>
      </c>
      <c r="S288" s="113"/>
      <c r="T288" s="114"/>
      <c r="U288" s="114"/>
      <c r="V288" s="103">
        <v>5065.19</v>
      </c>
      <c r="W288" s="114">
        <v>0</v>
      </c>
      <c r="X288" s="115">
        <v>0.5</v>
      </c>
      <c r="Y288" s="125" t="s">
        <v>1893</v>
      </c>
      <c r="Z288" s="125" t="s">
        <v>31</v>
      </c>
      <c r="AA288" s="126">
        <v>43920</v>
      </c>
      <c r="AB288" s="127" t="s">
        <v>1846</v>
      </c>
    </row>
    <row r="289" ht="18" customHeight="1" spans="2:28">
      <c r="B289" s="96" t="s">
        <v>1705</v>
      </c>
      <c r="C289" s="97">
        <v>444477783</v>
      </c>
      <c r="D289" s="97" t="s">
        <v>1706</v>
      </c>
      <c r="E289" s="97">
        <v>17179870421</v>
      </c>
      <c r="F289" s="97" t="s">
        <v>152</v>
      </c>
      <c r="G289" s="97">
        <v>1000</v>
      </c>
      <c r="H289" s="97" t="s">
        <v>1694</v>
      </c>
      <c r="I289" s="97" t="s">
        <v>1695</v>
      </c>
      <c r="J289" s="100" t="s">
        <v>103</v>
      </c>
      <c r="K289" s="98" t="s">
        <v>1696</v>
      </c>
      <c r="L289" s="96" t="s">
        <v>1705</v>
      </c>
      <c r="M289" s="101">
        <v>4765.58</v>
      </c>
      <c r="N289" s="101">
        <v>0</v>
      </c>
      <c r="O289" s="101"/>
      <c r="P289" s="101"/>
      <c r="Q289" s="101"/>
      <c r="R289" s="103">
        <v>4765.58</v>
      </c>
      <c r="S289" s="113"/>
      <c r="T289" s="114"/>
      <c r="U289" s="114"/>
      <c r="V289" s="103">
        <v>4765.58</v>
      </c>
      <c r="W289" s="114">
        <v>0</v>
      </c>
      <c r="X289" s="115">
        <v>0.5</v>
      </c>
      <c r="Y289" s="125" t="s">
        <v>1893</v>
      </c>
      <c r="Z289" s="125" t="s">
        <v>31</v>
      </c>
      <c r="AA289" s="126">
        <v>43920</v>
      </c>
      <c r="AB289" s="127" t="s">
        <v>1846</v>
      </c>
    </row>
    <row r="290" ht="18" customHeight="1" spans="2:28">
      <c r="B290" s="96" t="s">
        <v>1711</v>
      </c>
      <c r="C290" s="97">
        <v>533252814</v>
      </c>
      <c r="D290" s="97" t="s">
        <v>1712</v>
      </c>
      <c r="E290" s="97">
        <v>17179870141</v>
      </c>
      <c r="F290" s="97" t="s">
        <v>152</v>
      </c>
      <c r="G290" s="97">
        <v>1000</v>
      </c>
      <c r="H290" s="97" t="s">
        <v>1694</v>
      </c>
      <c r="I290" s="97" t="s">
        <v>1695</v>
      </c>
      <c r="J290" s="100" t="s">
        <v>103</v>
      </c>
      <c r="K290" s="98" t="s">
        <v>1696</v>
      </c>
      <c r="L290" s="96" t="s">
        <v>1711</v>
      </c>
      <c r="M290" s="101">
        <v>4765.43</v>
      </c>
      <c r="N290" s="101">
        <v>0</v>
      </c>
      <c r="O290" s="101"/>
      <c r="P290" s="101"/>
      <c r="Q290" s="101"/>
      <c r="R290" s="103">
        <v>4765.43</v>
      </c>
      <c r="S290" s="113"/>
      <c r="T290" s="114"/>
      <c r="U290" s="114"/>
      <c r="V290" s="103">
        <v>4765.43</v>
      </c>
      <c r="W290" s="114">
        <v>0</v>
      </c>
      <c r="X290" s="115">
        <v>0.5</v>
      </c>
      <c r="Y290" s="125" t="s">
        <v>1893</v>
      </c>
      <c r="Z290" s="125" t="s">
        <v>31</v>
      </c>
      <c r="AA290" s="126">
        <v>43920</v>
      </c>
      <c r="AB290" s="127" t="s">
        <v>1846</v>
      </c>
    </row>
    <row r="291" ht="18" customHeight="1" spans="2:28">
      <c r="B291" s="96" t="s">
        <v>1720</v>
      </c>
      <c r="C291" s="97">
        <v>952333717</v>
      </c>
      <c r="D291" s="97" t="s">
        <v>1721</v>
      </c>
      <c r="E291" s="97">
        <v>17179870354</v>
      </c>
      <c r="F291" s="97" t="s">
        <v>152</v>
      </c>
      <c r="G291" s="97">
        <v>1000</v>
      </c>
      <c r="H291" s="97" t="s">
        <v>1694</v>
      </c>
      <c r="I291" s="97" t="s">
        <v>1695</v>
      </c>
      <c r="J291" s="100" t="s">
        <v>103</v>
      </c>
      <c r="K291" s="98" t="s">
        <v>1719</v>
      </c>
      <c r="L291" s="96" t="s">
        <v>1720</v>
      </c>
      <c r="M291" s="101">
        <v>4765.82</v>
      </c>
      <c r="N291" s="101">
        <v>0</v>
      </c>
      <c r="O291" s="101"/>
      <c r="P291" s="101"/>
      <c r="Q291" s="101"/>
      <c r="R291" s="103">
        <v>4765.82</v>
      </c>
      <c r="S291" s="113"/>
      <c r="T291" s="114"/>
      <c r="U291" s="114"/>
      <c r="V291" s="103">
        <v>4765.82</v>
      </c>
      <c r="W291" s="114">
        <v>0</v>
      </c>
      <c r="X291" s="115">
        <v>0.5</v>
      </c>
      <c r="Y291" s="125" t="s">
        <v>1893</v>
      </c>
      <c r="Z291" s="125" t="s">
        <v>31</v>
      </c>
      <c r="AA291" s="126">
        <v>43920</v>
      </c>
      <c r="AB291" s="127" t="s">
        <v>1846</v>
      </c>
    </row>
    <row r="292" ht="18" customHeight="1" spans="2:28">
      <c r="B292" s="96" t="s">
        <v>1732</v>
      </c>
      <c r="C292" s="97">
        <v>539369577</v>
      </c>
      <c r="D292" s="97" t="s">
        <v>1733</v>
      </c>
      <c r="E292" s="97">
        <v>17179870144</v>
      </c>
      <c r="F292" s="97" t="s">
        <v>152</v>
      </c>
      <c r="G292" s="97">
        <v>1000</v>
      </c>
      <c r="H292" s="97" t="s">
        <v>1694</v>
      </c>
      <c r="I292" s="97" t="s">
        <v>1695</v>
      </c>
      <c r="J292" s="100" t="s">
        <v>103</v>
      </c>
      <c r="K292" s="98" t="s">
        <v>1719</v>
      </c>
      <c r="L292" s="96" t="s">
        <v>1732</v>
      </c>
      <c r="M292" s="101">
        <v>5069.71</v>
      </c>
      <c r="N292" s="101">
        <v>0</v>
      </c>
      <c r="O292" s="101"/>
      <c r="P292" s="101"/>
      <c r="Q292" s="101"/>
      <c r="R292" s="103">
        <v>5069.71</v>
      </c>
      <c r="S292" s="113"/>
      <c r="T292" s="114"/>
      <c r="U292" s="114"/>
      <c r="V292" s="103">
        <v>5069.71</v>
      </c>
      <c r="W292" s="114">
        <v>0</v>
      </c>
      <c r="X292" s="115">
        <v>0.5</v>
      </c>
      <c r="Y292" s="125" t="s">
        <v>1893</v>
      </c>
      <c r="Z292" s="125" t="s">
        <v>31</v>
      </c>
      <c r="AA292" s="126">
        <v>43920</v>
      </c>
      <c r="AB292" s="127" t="s">
        <v>1846</v>
      </c>
    </row>
    <row r="293" ht="18" customHeight="1" spans="2:28">
      <c r="B293" s="96" t="s">
        <v>1734</v>
      </c>
      <c r="C293" s="97">
        <v>961065477</v>
      </c>
      <c r="D293" s="97" t="s">
        <v>1735</v>
      </c>
      <c r="E293" s="97">
        <v>17179870417</v>
      </c>
      <c r="F293" s="97" t="s">
        <v>152</v>
      </c>
      <c r="G293" s="97">
        <v>1000</v>
      </c>
      <c r="H293" s="97" t="s">
        <v>1694</v>
      </c>
      <c r="I293" s="97" t="s">
        <v>1695</v>
      </c>
      <c r="J293" s="100" t="s">
        <v>103</v>
      </c>
      <c r="K293" s="98" t="s">
        <v>1719</v>
      </c>
      <c r="L293" s="96" t="s">
        <v>1734</v>
      </c>
      <c r="M293" s="101">
        <v>5066.97</v>
      </c>
      <c r="N293" s="101">
        <v>0</v>
      </c>
      <c r="O293" s="101"/>
      <c r="P293" s="101"/>
      <c r="Q293" s="101"/>
      <c r="R293" s="103">
        <v>5066.97</v>
      </c>
      <c r="S293" s="113"/>
      <c r="T293" s="114"/>
      <c r="U293" s="114"/>
      <c r="V293" s="103">
        <v>5066.97</v>
      </c>
      <c r="W293" s="114">
        <v>0</v>
      </c>
      <c r="X293" s="115">
        <v>0.5</v>
      </c>
      <c r="Y293" s="125" t="s">
        <v>1893</v>
      </c>
      <c r="Z293" s="125" t="s">
        <v>31</v>
      </c>
      <c r="AA293" s="126">
        <v>43920</v>
      </c>
      <c r="AB293" s="127" t="s">
        <v>1846</v>
      </c>
    </row>
    <row r="294" ht="18" customHeight="1" spans="2:28">
      <c r="B294" s="96" t="s">
        <v>1741</v>
      </c>
      <c r="C294" s="97">
        <v>865222965</v>
      </c>
      <c r="D294" s="97" t="s">
        <v>1742</v>
      </c>
      <c r="E294" s="97">
        <v>17179870145</v>
      </c>
      <c r="F294" s="97" t="s">
        <v>152</v>
      </c>
      <c r="G294" s="97">
        <v>1000</v>
      </c>
      <c r="H294" s="97" t="s">
        <v>1738</v>
      </c>
      <c r="I294" s="97" t="s">
        <v>1739</v>
      </c>
      <c r="J294" s="100" t="s">
        <v>109</v>
      </c>
      <c r="K294" s="98" t="s">
        <v>1740</v>
      </c>
      <c r="L294" s="96" t="s">
        <v>1741</v>
      </c>
      <c r="M294" s="101">
        <v>4667.6</v>
      </c>
      <c r="N294" s="101">
        <v>0</v>
      </c>
      <c r="O294" s="101"/>
      <c r="P294" s="101"/>
      <c r="Q294" s="101"/>
      <c r="R294" s="103">
        <v>4667.6</v>
      </c>
      <c r="S294" s="113"/>
      <c r="T294" s="114"/>
      <c r="U294" s="114"/>
      <c r="V294" s="103">
        <v>4667.6</v>
      </c>
      <c r="W294" s="114">
        <v>0</v>
      </c>
      <c r="X294" s="115">
        <v>0.5</v>
      </c>
      <c r="Y294" s="125" t="s">
        <v>1893</v>
      </c>
      <c r="Z294" s="125" t="s">
        <v>31</v>
      </c>
      <c r="AA294" s="126">
        <v>43920</v>
      </c>
      <c r="AB294" s="127" t="s">
        <v>1846</v>
      </c>
    </row>
    <row r="295" ht="18" customHeight="1" spans="2:28">
      <c r="B295" s="96" t="s">
        <v>1743</v>
      </c>
      <c r="C295" s="97">
        <v>479674637</v>
      </c>
      <c r="D295" s="97" t="s">
        <v>1744</v>
      </c>
      <c r="E295" s="97">
        <v>17179870174</v>
      </c>
      <c r="F295" s="97" t="s">
        <v>152</v>
      </c>
      <c r="G295" s="97">
        <v>1000</v>
      </c>
      <c r="H295" s="97" t="s">
        <v>1738</v>
      </c>
      <c r="I295" s="97" t="s">
        <v>1739</v>
      </c>
      <c r="J295" s="100" t="s">
        <v>109</v>
      </c>
      <c r="K295" s="98" t="s">
        <v>1740</v>
      </c>
      <c r="L295" s="96" t="s">
        <v>1743</v>
      </c>
      <c r="M295" s="101">
        <v>5063.21</v>
      </c>
      <c r="N295" s="101">
        <v>0</v>
      </c>
      <c r="O295" s="101"/>
      <c r="P295" s="101"/>
      <c r="Q295" s="101"/>
      <c r="R295" s="103">
        <v>5063.21</v>
      </c>
      <c r="S295" s="113"/>
      <c r="T295" s="114"/>
      <c r="U295" s="114"/>
      <c r="V295" s="103">
        <v>5063.21</v>
      </c>
      <c r="W295" s="114">
        <v>0</v>
      </c>
      <c r="X295" s="115">
        <v>0.5</v>
      </c>
      <c r="Y295" s="125" t="s">
        <v>1893</v>
      </c>
      <c r="Z295" s="125" t="s">
        <v>31</v>
      </c>
      <c r="AA295" s="126">
        <v>43920</v>
      </c>
      <c r="AB295" s="127" t="s">
        <v>1846</v>
      </c>
    </row>
    <row r="296" ht="18" customHeight="1" spans="2:28">
      <c r="B296" s="96" t="s">
        <v>1747</v>
      </c>
      <c r="C296" s="97">
        <v>664782657</v>
      </c>
      <c r="D296" s="97" t="s">
        <v>1748</v>
      </c>
      <c r="E296" s="97">
        <v>17179870243</v>
      </c>
      <c r="F296" s="97" t="s">
        <v>152</v>
      </c>
      <c r="G296" s="97">
        <v>1000</v>
      </c>
      <c r="H296" s="97" t="s">
        <v>1738</v>
      </c>
      <c r="I296" s="97" t="s">
        <v>1739</v>
      </c>
      <c r="J296" s="100" t="s">
        <v>109</v>
      </c>
      <c r="K296" s="98" t="s">
        <v>1740</v>
      </c>
      <c r="L296" s="96" t="s">
        <v>1747</v>
      </c>
      <c r="M296" s="101">
        <v>5067.78</v>
      </c>
      <c r="N296" s="101">
        <v>0</v>
      </c>
      <c r="O296" s="101"/>
      <c r="P296" s="101"/>
      <c r="Q296" s="101"/>
      <c r="R296" s="103">
        <v>5067.78</v>
      </c>
      <c r="S296" s="113"/>
      <c r="T296" s="114"/>
      <c r="U296" s="114"/>
      <c r="V296" s="103">
        <v>5067.78</v>
      </c>
      <c r="W296" s="114">
        <v>0</v>
      </c>
      <c r="X296" s="115">
        <v>0.5</v>
      </c>
      <c r="Y296" s="125" t="s">
        <v>1893</v>
      </c>
      <c r="Z296" s="125" t="s">
        <v>31</v>
      </c>
      <c r="AA296" s="126">
        <v>43920</v>
      </c>
      <c r="AB296" s="127" t="s">
        <v>1846</v>
      </c>
    </row>
    <row r="297" ht="18" customHeight="1" spans="2:28">
      <c r="B297" s="96" t="s">
        <v>1753</v>
      </c>
      <c r="C297" s="97">
        <v>127502117</v>
      </c>
      <c r="D297" s="97" t="s">
        <v>1754</v>
      </c>
      <c r="E297" s="97">
        <v>17179870334</v>
      </c>
      <c r="F297" s="97" t="s">
        <v>152</v>
      </c>
      <c r="G297" s="97">
        <v>1000</v>
      </c>
      <c r="H297" s="97" t="s">
        <v>1738</v>
      </c>
      <c r="I297" s="97" t="s">
        <v>1739</v>
      </c>
      <c r="J297" s="100" t="s">
        <v>109</v>
      </c>
      <c r="K297" s="98" t="s">
        <v>1740</v>
      </c>
      <c r="L297" s="96" t="s">
        <v>1753</v>
      </c>
      <c r="M297" s="101">
        <v>5069.26</v>
      </c>
      <c r="N297" s="101">
        <v>0</v>
      </c>
      <c r="O297" s="101"/>
      <c r="P297" s="101"/>
      <c r="Q297" s="101"/>
      <c r="R297" s="103">
        <v>5069.26</v>
      </c>
      <c r="S297" s="113"/>
      <c r="T297" s="114"/>
      <c r="U297" s="114"/>
      <c r="V297" s="103">
        <v>5069.26</v>
      </c>
      <c r="W297" s="114">
        <v>0</v>
      </c>
      <c r="X297" s="115">
        <v>0.5</v>
      </c>
      <c r="Y297" s="125" t="s">
        <v>1893</v>
      </c>
      <c r="Z297" s="125" t="s">
        <v>31</v>
      </c>
      <c r="AA297" s="126">
        <v>43920</v>
      </c>
      <c r="AB297" s="127" t="s">
        <v>1846</v>
      </c>
    </row>
    <row r="298" ht="18" customHeight="1" spans="2:28">
      <c r="B298" s="96" t="s">
        <v>1757</v>
      </c>
      <c r="C298" s="97">
        <v>523841402</v>
      </c>
      <c r="D298" s="97" t="s">
        <v>1758</v>
      </c>
      <c r="E298" s="97">
        <v>17179870214</v>
      </c>
      <c r="F298" s="97" t="s">
        <v>152</v>
      </c>
      <c r="G298" s="97">
        <v>1000</v>
      </c>
      <c r="H298" s="97" t="s">
        <v>1738</v>
      </c>
      <c r="I298" s="97" t="s">
        <v>1739</v>
      </c>
      <c r="J298" s="100" t="s">
        <v>109</v>
      </c>
      <c r="K298" s="98" t="s">
        <v>1759</v>
      </c>
      <c r="L298" s="96" t="s">
        <v>1757</v>
      </c>
      <c r="M298" s="101">
        <v>5064.45</v>
      </c>
      <c r="N298" s="101">
        <v>0</v>
      </c>
      <c r="O298" s="101"/>
      <c r="P298" s="101"/>
      <c r="Q298" s="101"/>
      <c r="R298" s="103">
        <v>5064.45</v>
      </c>
      <c r="S298" s="113"/>
      <c r="T298" s="114"/>
      <c r="U298" s="114"/>
      <c r="V298" s="103">
        <v>5064.45</v>
      </c>
      <c r="W298" s="114">
        <v>0</v>
      </c>
      <c r="X298" s="115">
        <v>0.5</v>
      </c>
      <c r="Y298" s="125" t="s">
        <v>1893</v>
      </c>
      <c r="Z298" s="125" t="s">
        <v>31</v>
      </c>
      <c r="AA298" s="126">
        <v>43920</v>
      </c>
      <c r="AB298" s="127" t="s">
        <v>1846</v>
      </c>
    </row>
    <row r="299" ht="18" customHeight="1" spans="2:28">
      <c r="B299" s="96" t="s">
        <v>1766</v>
      </c>
      <c r="C299" s="97">
        <v>696840562</v>
      </c>
      <c r="D299" s="97" t="s">
        <v>1767</v>
      </c>
      <c r="E299" s="97">
        <v>17179870244</v>
      </c>
      <c r="F299" s="97" t="s">
        <v>152</v>
      </c>
      <c r="G299" s="97">
        <v>1000</v>
      </c>
      <c r="H299" s="97" t="s">
        <v>1738</v>
      </c>
      <c r="I299" s="97" t="s">
        <v>1739</v>
      </c>
      <c r="J299" s="100" t="s">
        <v>109</v>
      </c>
      <c r="K299" s="98" t="s">
        <v>1759</v>
      </c>
      <c r="L299" s="96" t="s">
        <v>1766</v>
      </c>
      <c r="M299" s="101">
        <v>5067.98</v>
      </c>
      <c r="N299" s="101">
        <v>0</v>
      </c>
      <c r="O299" s="101"/>
      <c r="P299" s="101"/>
      <c r="Q299" s="101"/>
      <c r="R299" s="103">
        <v>5067.98</v>
      </c>
      <c r="S299" s="113"/>
      <c r="T299" s="114"/>
      <c r="U299" s="114"/>
      <c r="V299" s="103">
        <v>5067.98</v>
      </c>
      <c r="W299" s="114">
        <v>0</v>
      </c>
      <c r="X299" s="115">
        <v>0.5</v>
      </c>
      <c r="Y299" s="125" t="s">
        <v>1893</v>
      </c>
      <c r="Z299" s="125" t="s">
        <v>31</v>
      </c>
      <c r="AA299" s="126">
        <v>43920</v>
      </c>
      <c r="AB299" s="127" t="s">
        <v>1846</v>
      </c>
    </row>
    <row r="300" ht="18" customHeight="1" spans="2:28">
      <c r="B300" s="96" t="s">
        <v>1770</v>
      </c>
      <c r="C300" s="97">
        <v>874112155</v>
      </c>
      <c r="D300" s="97" t="s">
        <v>1771</v>
      </c>
      <c r="E300" s="97">
        <v>17179870274</v>
      </c>
      <c r="F300" s="97" t="s">
        <v>152</v>
      </c>
      <c r="G300" s="97">
        <v>1000</v>
      </c>
      <c r="H300" s="97" t="s">
        <v>1738</v>
      </c>
      <c r="I300" s="97" t="s">
        <v>1739</v>
      </c>
      <c r="J300" s="100" t="s">
        <v>109</v>
      </c>
      <c r="K300" s="98" t="s">
        <v>1759</v>
      </c>
      <c r="L300" s="96" t="s">
        <v>1770</v>
      </c>
      <c r="M300" s="101">
        <v>5065.77</v>
      </c>
      <c r="N300" s="101">
        <v>0</v>
      </c>
      <c r="O300" s="101"/>
      <c r="P300" s="101"/>
      <c r="Q300" s="101"/>
      <c r="R300" s="103">
        <v>5065.77</v>
      </c>
      <c r="S300" s="113"/>
      <c r="T300" s="114"/>
      <c r="U300" s="114"/>
      <c r="V300" s="103">
        <v>5065.77</v>
      </c>
      <c r="W300" s="114">
        <v>0</v>
      </c>
      <c r="X300" s="115">
        <v>0.5</v>
      </c>
      <c r="Y300" s="125" t="s">
        <v>1893</v>
      </c>
      <c r="Z300" s="125" t="s">
        <v>31</v>
      </c>
      <c r="AA300" s="126">
        <v>43920</v>
      </c>
      <c r="AB300" s="127" t="s">
        <v>1846</v>
      </c>
    </row>
    <row r="301" ht="18" customHeight="1" spans="2:28">
      <c r="B301" s="96" t="s">
        <v>1772</v>
      </c>
      <c r="C301" s="97">
        <v>671654089</v>
      </c>
      <c r="D301" s="97" t="s">
        <v>1773</v>
      </c>
      <c r="E301" s="97">
        <v>17179870341</v>
      </c>
      <c r="F301" s="97" t="s">
        <v>152</v>
      </c>
      <c r="G301" s="97">
        <v>1000</v>
      </c>
      <c r="H301" s="97" t="s">
        <v>1738</v>
      </c>
      <c r="I301" s="97" t="s">
        <v>1739</v>
      </c>
      <c r="J301" s="100" t="s">
        <v>109</v>
      </c>
      <c r="K301" s="98" t="s">
        <v>1759</v>
      </c>
      <c r="L301" s="96" t="s">
        <v>1772</v>
      </c>
      <c r="M301" s="101">
        <v>4966.43</v>
      </c>
      <c r="N301" s="101">
        <v>0</v>
      </c>
      <c r="O301" s="101"/>
      <c r="P301" s="101"/>
      <c r="Q301" s="101"/>
      <c r="R301" s="103">
        <v>4966.43</v>
      </c>
      <c r="S301" s="113"/>
      <c r="T301" s="114"/>
      <c r="U301" s="114"/>
      <c r="V301" s="103">
        <v>4966.43</v>
      </c>
      <c r="W301" s="114">
        <v>0</v>
      </c>
      <c r="X301" s="115">
        <v>0.5</v>
      </c>
      <c r="Y301" s="125" t="s">
        <v>1893</v>
      </c>
      <c r="Z301" s="125" t="s">
        <v>31</v>
      </c>
      <c r="AA301" s="126">
        <v>43920</v>
      </c>
      <c r="AB301" s="127" t="s">
        <v>1846</v>
      </c>
    </row>
    <row r="302" ht="18" customHeight="1" spans="2:28">
      <c r="B302" s="96" t="s">
        <v>1774</v>
      </c>
      <c r="C302" s="97">
        <v>992310659</v>
      </c>
      <c r="D302" s="97" t="s">
        <v>1775</v>
      </c>
      <c r="E302" s="97">
        <v>17179870343</v>
      </c>
      <c r="F302" s="97" t="s">
        <v>152</v>
      </c>
      <c r="G302" s="97">
        <v>1000</v>
      </c>
      <c r="H302" s="97" t="s">
        <v>1738</v>
      </c>
      <c r="I302" s="97" t="s">
        <v>1739</v>
      </c>
      <c r="J302" s="100" t="s">
        <v>109</v>
      </c>
      <c r="K302" s="98" t="s">
        <v>1759</v>
      </c>
      <c r="L302" s="96" t="s">
        <v>1774</v>
      </c>
      <c r="M302" s="101">
        <v>5362.56</v>
      </c>
      <c r="N302" s="101">
        <v>0</v>
      </c>
      <c r="O302" s="101"/>
      <c r="P302" s="101"/>
      <c r="Q302" s="101"/>
      <c r="R302" s="103">
        <v>5362.56</v>
      </c>
      <c r="S302" s="113"/>
      <c r="T302" s="114"/>
      <c r="U302" s="114"/>
      <c r="V302" s="103">
        <v>5362.56</v>
      </c>
      <c r="W302" s="114">
        <v>0</v>
      </c>
      <c r="X302" s="115">
        <v>0.5</v>
      </c>
      <c r="Y302" s="125" t="s">
        <v>1893</v>
      </c>
      <c r="Z302" s="125" t="s">
        <v>31</v>
      </c>
      <c r="AA302" s="126">
        <v>43920</v>
      </c>
      <c r="AB302" s="127" t="s">
        <v>1846</v>
      </c>
    </row>
    <row r="303" ht="18" customHeight="1" spans="2:28">
      <c r="B303" s="96" t="s">
        <v>1778</v>
      </c>
      <c r="C303" s="97">
        <v>434533390</v>
      </c>
      <c r="D303" s="97" t="s">
        <v>1779</v>
      </c>
      <c r="E303" s="97">
        <v>17179870419</v>
      </c>
      <c r="F303" s="97" t="s">
        <v>152</v>
      </c>
      <c r="G303" s="97">
        <v>1000</v>
      </c>
      <c r="H303" s="97" t="s">
        <v>1780</v>
      </c>
      <c r="I303" s="97" t="s">
        <v>1781</v>
      </c>
      <c r="J303" s="100" t="s">
        <v>103</v>
      </c>
      <c r="K303" s="98" t="s">
        <v>1782</v>
      </c>
      <c r="L303" s="96" t="s">
        <v>1778</v>
      </c>
      <c r="M303" s="101">
        <v>5069.74</v>
      </c>
      <c r="N303" s="101">
        <v>0</v>
      </c>
      <c r="O303" s="101"/>
      <c r="P303" s="101"/>
      <c r="Q303" s="101"/>
      <c r="R303" s="103">
        <v>5069.74</v>
      </c>
      <c r="S303" s="113"/>
      <c r="T303" s="114"/>
      <c r="U303" s="114"/>
      <c r="V303" s="103">
        <v>5069.74</v>
      </c>
      <c r="W303" s="114">
        <v>0</v>
      </c>
      <c r="X303" s="115">
        <v>0.5</v>
      </c>
      <c r="Y303" s="125" t="s">
        <v>1893</v>
      </c>
      <c r="Z303" s="125" t="s">
        <v>31</v>
      </c>
      <c r="AA303" s="126">
        <v>43920</v>
      </c>
      <c r="AB303" s="127" t="s">
        <v>1846</v>
      </c>
    </row>
    <row r="304" ht="18" customHeight="1" spans="2:28">
      <c r="B304" s="96" t="s">
        <v>1787</v>
      </c>
      <c r="C304" s="97">
        <v>347468942</v>
      </c>
      <c r="D304" s="97" t="s">
        <v>1788</v>
      </c>
      <c r="E304" s="97">
        <v>17179870413</v>
      </c>
      <c r="F304" s="97" t="s">
        <v>152</v>
      </c>
      <c r="G304" s="97">
        <v>1000</v>
      </c>
      <c r="H304" s="97" t="s">
        <v>1780</v>
      </c>
      <c r="I304" s="97" t="s">
        <v>1781</v>
      </c>
      <c r="J304" s="100" t="s">
        <v>103</v>
      </c>
      <c r="K304" s="98" t="s">
        <v>1782</v>
      </c>
      <c r="L304" s="96" t="s">
        <v>1787</v>
      </c>
      <c r="M304" s="101">
        <v>4766.6</v>
      </c>
      <c r="N304" s="101">
        <v>0</v>
      </c>
      <c r="O304" s="101"/>
      <c r="P304" s="101"/>
      <c r="Q304" s="101"/>
      <c r="R304" s="103">
        <v>4766.6</v>
      </c>
      <c r="S304" s="113"/>
      <c r="T304" s="114"/>
      <c r="U304" s="114"/>
      <c r="V304" s="103">
        <v>4766.6</v>
      </c>
      <c r="W304" s="114">
        <v>0</v>
      </c>
      <c r="X304" s="115">
        <v>0.5</v>
      </c>
      <c r="Y304" s="125" t="s">
        <v>1893</v>
      </c>
      <c r="Z304" s="125" t="s">
        <v>31</v>
      </c>
      <c r="AA304" s="126">
        <v>43920</v>
      </c>
      <c r="AB304" s="127" t="s">
        <v>1846</v>
      </c>
    </row>
    <row r="305" ht="18" customHeight="1" spans="2:28">
      <c r="B305" s="96" t="s">
        <v>1791</v>
      </c>
      <c r="C305" s="97">
        <v>567147015</v>
      </c>
      <c r="D305" s="97" t="s">
        <v>1792</v>
      </c>
      <c r="E305" s="97">
        <v>17179870744</v>
      </c>
      <c r="F305" s="97" t="s">
        <v>152</v>
      </c>
      <c r="G305" s="97">
        <v>1000</v>
      </c>
      <c r="H305" s="97" t="s">
        <v>1780</v>
      </c>
      <c r="I305" s="97" t="s">
        <v>1781</v>
      </c>
      <c r="J305" s="100" t="s">
        <v>103</v>
      </c>
      <c r="K305" s="98" t="s">
        <v>1782</v>
      </c>
      <c r="L305" s="96" t="s">
        <v>1791</v>
      </c>
      <c r="M305" s="101">
        <v>4965.94</v>
      </c>
      <c r="N305" s="101">
        <v>0</v>
      </c>
      <c r="O305" s="101"/>
      <c r="P305" s="101"/>
      <c r="Q305" s="101"/>
      <c r="R305" s="103">
        <v>4965.94</v>
      </c>
      <c r="S305" s="113"/>
      <c r="T305" s="114"/>
      <c r="U305" s="114"/>
      <c r="V305" s="103">
        <v>4965.94</v>
      </c>
      <c r="W305" s="114">
        <v>0</v>
      </c>
      <c r="X305" s="115">
        <v>0.5</v>
      </c>
      <c r="Y305" s="125" t="s">
        <v>1893</v>
      </c>
      <c r="Z305" s="125" t="s">
        <v>31</v>
      </c>
      <c r="AA305" s="126">
        <v>43920</v>
      </c>
      <c r="AB305" s="127" t="s">
        <v>1846</v>
      </c>
    </row>
    <row r="306" ht="18" customHeight="1" spans="2:28">
      <c r="B306" s="96" t="s">
        <v>1793</v>
      </c>
      <c r="C306" s="97">
        <v>677251807</v>
      </c>
      <c r="D306" s="97" t="s">
        <v>1794</v>
      </c>
      <c r="E306" s="97">
        <v>17179870463</v>
      </c>
      <c r="F306" s="97" t="s">
        <v>152</v>
      </c>
      <c r="G306" s="97">
        <v>1000</v>
      </c>
      <c r="H306" s="97" t="s">
        <v>1780</v>
      </c>
      <c r="I306" s="97" t="s">
        <v>1781</v>
      </c>
      <c r="J306" s="100" t="s">
        <v>103</v>
      </c>
      <c r="K306" s="98" t="s">
        <v>1782</v>
      </c>
      <c r="L306" s="96" t="s">
        <v>1793</v>
      </c>
      <c r="M306" s="101">
        <v>4766.96</v>
      </c>
      <c r="N306" s="101">
        <v>0</v>
      </c>
      <c r="O306" s="101"/>
      <c r="P306" s="101"/>
      <c r="Q306" s="101"/>
      <c r="R306" s="103">
        <v>4766.96</v>
      </c>
      <c r="S306" s="113"/>
      <c r="T306" s="114"/>
      <c r="U306" s="114"/>
      <c r="V306" s="103">
        <v>4766.96</v>
      </c>
      <c r="W306" s="114">
        <v>0</v>
      </c>
      <c r="X306" s="115">
        <v>0.5</v>
      </c>
      <c r="Y306" s="125" t="s">
        <v>1893</v>
      </c>
      <c r="Z306" s="125" t="s">
        <v>31</v>
      </c>
      <c r="AA306" s="126">
        <v>43920</v>
      </c>
      <c r="AB306" s="127" t="s">
        <v>1846</v>
      </c>
    </row>
    <row r="307" ht="18" customHeight="1" spans="2:28">
      <c r="B307" s="96" t="s">
        <v>1799</v>
      </c>
      <c r="C307" s="97">
        <v>864044309</v>
      </c>
      <c r="D307" s="97" t="s">
        <v>1800</v>
      </c>
      <c r="E307" s="97">
        <v>17179870534</v>
      </c>
      <c r="F307" s="97" t="s">
        <v>152</v>
      </c>
      <c r="G307" s="97">
        <v>1000</v>
      </c>
      <c r="H307" s="97" t="s">
        <v>1780</v>
      </c>
      <c r="I307" s="97" t="s">
        <v>1781</v>
      </c>
      <c r="J307" s="100" t="s">
        <v>103</v>
      </c>
      <c r="K307" s="98" t="s">
        <v>1782</v>
      </c>
      <c r="L307" s="96" t="s">
        <v>1799</v>
      </c>
      <c r="M307" s="101">
        <v>5065</v>
      </c>
      <c r="N307" s="101">
        <v>0</v>
      </c>
      <c r="O307" s="101"/>
      <c r="P307" s="101"/>
      <c r="Q307" s="101"/>
      <c r="R307" s="103">
        <v>5065</v>
      </c>
      <c r="S307" s="113"/>
      <c r="T307" s="114"/>
      <c r="U307" s="114"/>
      <c r="V307" s="103">
        <v>5065</v>
      </c>
      <c r="W307" s="114">
        <v>0</v>
      </c>
      <c r="X307" s="115">
        <v>0.5</v>
      </c>
      <c r="Y307" s="125" t="s">
        <v>1893</v>
      </c>
      <c r="Z307" s="125" t="s">
        <v>31</v>
      </c>
      <c r="AA307" s="126">
        <v>43920</v>
      </c>
      <c r="AB307" s="127" t="s">
        <v>1846</v>
      </c>
    </row>
    <row r="308" ht="18" customHeight="1" spans="2:28">
      <c r="B308" s="96" t="s">
        <v>1812</v>
      </c>
      <c r="C308" s="97">
        <v>393348747</v>
      </c>
      <c r="D308" s="97" t="s">
        <v>1813</v>
      </c>
      <c r="E308" s="97">
        <v>17179870644</v>
      </c>
      <c r="F308" s="97" t="s">
        <v>152</v>
      </c>
      <c r="G308" s="97">
        <v>1000</v>
      </c>
      <c r="H308" s="97" t="s">
        <v>1780</v>
      </c>
      <c r="I308" s="97" t="s">
        <v>1781</v>
      </c>
      <c r="J308" s="100" t="s">
        <v>103</v>
      </c>
      <c r="K308" s="98" t="s">
        <v>1803</v>
      </c>
      <c r="L308" s="96" t="s">
        <v>1812</v>
      </c>
      <c r="M308" s="101">
        <v>5064.42</v>
      </c>
      <c r="N308" s="101">
        <v>0</v>
      </c>
      <c r="O308" s="101"/>
      <c r="P308" s="101"/>
      <c r="Q308" s="101"/>
      <c r="R308" s="103">
        <v>5064.42</v>
      </c>
      <c r="S308" s="113"/>
      <c r="T308" s="114"/>
      <c r="U308" s="114"/>
      <c r="V308" s="103">
        <v>5064.42</v>
      </c>
      <c r="W308" s="114">
        <v>0</v>
      </c>
      <c r="X308" s="115">
        <v>0.5</v>
      </c>
      <c r="Y308" s="125" t="s">
        <v>1893</v>
      </c>
      <c r="Z308" s="125" t="s">
        <v>31</v>
      </c>
      <c r="AA308" s="126">
        <v>43920</v>
      </c>
      <c r="AB308" s="127" t="s">
        <v>1846</v>
      </c>
    </row>
    <row r="309" ht="18" customHeight="1" spans="2:28">
      <c r="B309" s="96" t="s">
        <v>1816</v>
      </c>
      <c r="C309" s="97">
        <v>291162033</v>
      </c>
      <c r="D309" s="97" t="s">
        <v>1817</v>
      </c>
      <c r="E309" s="97">
        <v>17179870664</v>
      </c>
      <c r="F309" s="97" t="s">
        <v>152</v>
      </c>
      <c r="G309" s="97">
        <v>1000</v>
      </c>
      <c r="H309" s="97" t="s">
        <v>1780</v>
      </c>
      <c r="I309" s="97" t="s">
        <v>1781</v>
      </c>
      <c r="J309" s="100" t="s">
        <v>103</v>
      </c>
      <c r="K309" s="98" t="s">
        <v>1803</v>
      </c>
      <c r="L309" s="96" t="s">
        <v>1816</v>
      </c>
      <c r="M309" s="101">
        <v>4965.34</v>
      </c>
      <c r="N309" s="101">
        <v>0</v>
      </c>
      <c r="O309" s="101"/>
      <c r="P309" s="101"/>
      <c r="Q309" s="101"/>
      <c r="R309" s="103">
        <v>4965.34</v>
      </c>
      <c r="S309" s="113"/>
      <c r="T309" s="114"/>
      <c r="U309" s="114"/>
      <c r="V309" s="103">
        <v>4965.34</v>
      </c>
      <c r="W309" s="114">
        <v>0</v>
      </c>
      <c r="X309" s="115">
        <v>0.5</v>
      </c>
      <c r="Y309" s="125" t="s">
        <v>1893</v>
      </c>
      <c r="Z309" s="125" t="s">
        <v>31</v>
      </c>
      <c r="AA309" s="126">
        <v>43920</v>
      </c>
      <c r="AB309" s="127" t="s">
        <v>1846</v>
      </c>
    </row>
    <row r="310" ht="18" customHeight="1" spans="2:28">
      <c r="B310" s="96" t="s">
        <v>1820</v>
      </c>
      <c r="C310" s="97">
        <v>971247328</v>
      </c>
      <c r="D310" s="97" t="s">
        <v>1821</v>
      </c>
      <c r="E310" s="97">
        <v>17179870490</v>
      </c>
      <c r="F310" s="97" t="s">
        <v>152</v>
      </c>
      <c r="G310" s="97">
        <v>1000</v>
      </c>
      <c r="H310" s="97" t="s">
        <v>1780</v>
      </c>
      <c r="I310" s="97" t="s">
        <v>1781</v>
      </c>
      <c r="J310" s="100" t="s">
        <v>103</v>
      </c>
      <c r="K310" s="98" t="s">
        <v>1803</v>
      </c>
      <c r="L310" s="96" t="s">
        <v>1820</v>
      </c>
      <c r="M310" s="101">
        <v>5067.92</v>
      </c>
      <c r="N310" s="101">
        <v>0</v>
      </c>
      <c r="O310" s="101"/>
      <c r="P310" s="101"/>
      <c r="Q310" s="101"/>
      <c r="R310" s="103">
        <v>5067.92</v>
      </c>
      <c r="S310" s="113"/>
      <c r="T310" s="114"/>
      <c r="U310" s="114"/>
      <c r="V310" s="103">
        <v>5067.92</v>
      </c>
      <c r="W310" s="114">
        <v>0</v>
      </c>
      <c r="X310" s="115">
        <v>0.5</v>
      </c>
      <c r="Y310" s="125" t="s">
        <v>1893</v>
      </c>
      <c r="Z310" s="125" t="s">
        <v>31</v>
      </c>
      <c r="AA310" s="126">
        <v>43920</v>
      </c>
      <c r="AB310" s="127" t="s">
        <v>1846</v>
      </c>
    </row>
    <row r="311" ht="18" customHeight="1" spans="2:28">
      <c r="B311" s="159" t="s">
        <v>99</v>
      </c>
      <c r="C311" s="160">
        <v>685842035</v>
      </c>
      <c r="D311" s="160" t="s">
        <v>100</v>
      </c>
      <c r="E311" s="160">
        <v>16574079881</v>
      </c>
      <c r="F311" s="160" t="s">
        <v>101</v>
      </c>
      <c r="G311" s="160">
        <v>1000</v>
      </c>
      <c r="H311" s="160">
        <v>13422075559</v>
      </c>
      <c r="I311" s="97" t="s">
        <v>102</v>
      </c>
      <c r="J311" s="100" t="s">
        <v>103</v>
      </c>
      <c r="K311" s="98" t="s">
        <v>104</v>
      </c>
      <c r="L311" s="96" t="s">
        <v>99</v>
      </c>
      <c r="M311" s="101">
        <v>5065.88</v>
      </c>
      <c r="N311" s="101">
        <v>0</v>
      </c>
      <c r="O311" s="101"/>
      <c r="P311" s="101"/>
      <c r="Q311" s="101"/>
      <c r="R311" s="103">
        <v>5065.88</v>
      </c>
      <c r="S311" s="113"/>
      <c r="T311" s="114"/>
      <c r="U311" s="114"/>
      <c r="V311" s="103">
        <v>5065.88</v>
      </c>
      <c r="W311" s="114">
        <v>0</v>
      </c>
      <c r="X311" s="115">
        <v>100</v>
      </c>
      <c r="Y311" s="125"/>
      <c r="Z311" s="125"/>
      <c r="AA311" s="126"/>
      <c r="AB311" s="127" t="s">
        <v>1846</v>
      </c>
    </row>
    <row r="312" ht="18" customHeight="1" spans="2:28">
      <c r="B312" s="159" t="s">
        <v>111</v>
      </c>
      <c r="C312" s="160">
        <v>339000970</v>
      </c>
      <c r="D312" s="160" t="s">
        <v>112</v>
      </c>
      <c r="E312" s="160">
        <v>13069605734</v>
      </c>
      <c r="F312" s="160" t="s">
        <v>107</v>
      </c>
      <c r="G312" s="160">
        <v>1000</v>
      </c>
      <c r="H312" s="160">
        <v>18016045481</v>
      </c>
      <c r="I312" s="97" t="s">
        <v>108</v>
      </c>
      <c r="J312" s="100" t="s">
        <v>109</v>
      </c>
      <c r="K312" s="98" t="s">
        <v>110</v>
      </c>
      <c r="L312" s="96" t="s">
        <v>111</v>
      </c>
      <c r="M312" s="101">
        <v>4864.96</v>
      </c>
      <c r="N312" s="101">
        <v>0</v>
      </c>
      <c r="O312" s="101"/>
      <c r="P312" s="101"/>
      <c r="Q312" s="101"/>
      <c r="R312" s="103">
        <v>4864.96</v>
      </c>
      <c r="S312" s="113"/>
      <c r="T312" s="114"/>
      <c r="U312" s="114"/>
      <c r="V312" s="103">
        <v>4864.96</v>
      </c>
      <c r="W312" s="114">
        <v>0</v>
      </c>
      <c r="X312" s="115">
        <v>100</v>
      </c>
      <c r="Y312" s="125"/>
      <c r="Z312" s="125"/>
      <c r="AA312" s="126"/>
      <c r="AB312" s="127" t="s">
        <v>1846</v>
      </c>
    </row>
    <row r="313" ht="18" customHeight="1" spans="2:28">
      <c r="B313" s="159" t="s">
        <v>119</v>
      </c>
      <c r="C313" s="160">
        <v>765568000</v>
      </c>
      <c r="D313" s="160" t="s">
        <v>120</v>
      </c>
      <c r="E313" s="160">
        <v>13069614184</v>
      </c>
      <c r="F313" s="160" t="s">
        <v>107</v>
      </c>
      <c r="G313" s="160">
        <v>1000</v>
      </c>
      <c r="H313" s="160">
        <v>18016045481</v>
      </c>
      <c r="I313" s="97" t="s">
        <v>108</v>
      </c>
      <c r="J313" s="100" t="s">
        <v>109</v>
      </c>
      <c r="K313" s="98" t="s">
        <v>110</v>
      </c>
      <c r="L313" s="96" t="s">
        <v>119</v>
      </c>
      <c r="M313" s="101">
        <v>5066.91</v>
      </c>
      <c r="N313" s="101">
        <v>0</v>
      </c>
      <c r="O313" s="101"/>
      <c r="P313" s="101"/>
      <c r="Q313" s="101"/>
      <c r="R313" s="103">
        <v>5066.91</v>
      </c>
      <c r="S313" s="113"/>
      <c r="T313" s="114"/>
      <c r="U313" s="114"/>
      <c r="V313" s="103">
        <v>5066.91</v>
      </c>
      <c r="W313" s="114">
        <v>0</v>
      </c>
      <c r="X313" s="115">
        <v>100</v>
      </c>
      <c r="Y313" s="125"/>
      <c r="Z313" s="125"/>
      <c r="AA313" s="126"/>
      <c r="AB313" s="127" t="s">
        <v>1846</v>
      </c>
    </row>
    <row r="314" ht="18" customHeight="1" spans="2:28">
      <c r="B314" s="159" t="s">
        <v>134</v>
      </c>
      <c r="C314" s="160">
        <v>797669996</v>
      </c>
      <c r="D314" s="160" t="s">
        <v>135</v>
      </c>
      <c r="E314" s="160">
        <v>13069640942</v>
      </c>
      <c r="F314" s="160" t="s">
        <v>107</v>
      </c>
      <c r="G314" s="160">
        <v>1000</v>
      </c>
      <c r="H314" s="160">
        <v>18016045481</v>
      </c>
      <c r="I314" s="97" t="s">
        <v>108</v>
      </c>
      <c r="J314" s="100" t="s">
        <v>109</v>
      </c>
      <c r="K314" s="98" t="s">
        <v>131</v>
      </c>
      <c r="L314" s="96" t="s">
        <v>134</v>
      </c>
      <c r="M314" s="101">
        <v>4568.88</v>
      </c>
      <c r="N314" s="101">
        <v>0</v>
      </c>
      <c r="O314" s="101"/>
      <c r="P314" s="101"/>
      <c r="Q314" s="101"/>
      <c r="R314" s="103">
        <v>4568.88</v>
      </c>
      <c r="S314" s="113"/>
      <c r="T314" s="114"/>
      <c r="U314" s="114"/>
      <c r="V314" s="103">
        <v>4568.88</v>
      </c>
      <c r="W314" s="114">
        <v>0</v>
      </c>
      <c r="X314" s="115">
        <v>100</v>
      </c>
      <c r="Y314" s="125"/>
      <c r="Z314" s="125"/>
      <c r="AA314" s="126"/>
      <c r="AB314" s="127" t="s">
        <v>1846</v>
      </c>
    </row>
    <row r="315" ht="18" customHeight="1" spans="2:28">
      <c r="B315" s="159" t="s">
        <v>136</v>
      </c>
      <c r="C315" s="160">
        <v>763717450</v>
      </c>
      <c r="D315" s="160" t="s">
        <v>137</v>
      </c>
      <c r="E315" s="160">
        <v>13069641545</v>
      </c>
      <c r="F315" s="160" t="s">
        <v>107</v>
      </c>
      <c r="G315" s="160">
        <v>1000</v>
      </c>
      <c r="H315" s="160">
        <v>18016045481</v>
      </c>
      <c r="I315" s="97" t="s">
        <v>108</v>
      </c>
      <c r="J315" s="100" t="s">
        <v>109</v>
      </c>
      <c r="K315" s="98" t="s">
        <v>131</v>
      </c>
      <c r="L315" s="96" t="s">
        <v>136</v>
      </c>
      <c r="M315" s="101">
        <v>5065.13</v>
      </c>
      <c r="N315" s="101">
        <v>0</v>
      </c>
      <c r="O315" s="101"/>
      <c r="P315" s="101"/>
      <c r="Q315" s="101"/>
      <c r="R315" s="103">
        <v>5065.13</v>
      </c>
      <c r="S315" s="113"/>
      <c r="T315" s="114"/>
      <c r="U315" s="114"/>
      <c r="V315" s="103">
        <v>5065.13</v>
      </c>
      <c r="W315" s="114">
        <v>0</v>
      </c>
      <c r="X315" s="115">
        <v>100</v>
      </c>
      <c r="Y315" s="125"/>
      <c r="Z315" s="125"/>
      <c r="AA315" s="126"/>
      <c r="AB315" s="127" t="s">
        <v>1846</v>
      </c>
    </row>
    <row r="316" ht="18" customHeight="1" spans="2:28">
      <c r="B316" s="159" t="s">
        <v>138</v>
      </c>
      <c r="C316" s="160">
        <v>689542635</v>
      </c>
      <c r="D316" s="160" t="s">
        <v>139</v>
      </c>
      <c r="E316" s="160">
        <v>13069642047</v>
      </c>
      <c r="F316" s="160" t="s">
        <v>107</v>
      </c>
      <c r="G316" s="160">
        <v>1000</v>
      </c>
      <c r="H316" s="160">
        <v>18016045481</v>
      </c>
      <c r="I316" s="97" t="s">
        <v>108</v>
      </c>
      <c r="J316" s="100" t="s">
        <v>109</v>
      </c>
      <c r="K316" s="98" t="s">
        <v>131</v>
      </c>
      <c r="L316" s="96" t="s">
        <v>138</v>
      </c>
      <c r="M316" s="101">
        <v>5064.98</v>
      </c>
      <c r="N316" s="101">
        <v>0</v>
      </c>
      <c r="O316" s="101"/>
      <c r="P316" s="101"/>
      <c r="Q316" s="101"/>
      <c r="R316" s="103">
        <v>5064.98</v>
      </c>
      <c r="S316" s="113"/>
      <c r="T316" s="114"/>
      <c r="U316" s="114"/>
      <c r="V316" s="103">
        <v>5064.98</v>
      </c>
      <c r="W316" s="114">
        <v>0</v>
      </c>
      <c r="X316" s="115">
        <v>100</v>
      </c>
      <c r="Y316" s="125"/>
      <c r="Z316" s="125"/>
      <c r="AA316" s="126"/>
      <c r="AB316" s="127" t="s">
        <v>1846</v>
      </c>
    </row>
    <row r="317" ht="18" customHeight="1" spans="2:28">
      <c r="B317" s="159" t="s">
        <v>140</v>
      </c>
      <c r="C317" s="160">
        <v>894195406</v>
      </c>
      <c r="D317" s="160" t="s">
        <v>141</v>
      </c>
      <c r="E317" s="160">
        <v>13069644010</v>
      </c>
      <c r="F317" s="160" t="s">
        <v>107</v>
      </c>
      <c r="G317" s="160">
        <v>1000</v>
      </c>
      <c r="H317" s="160">
        <v>18016045481</v>
      </c>
      <c r="I317" s="97" t="s">
        <v>108</v>
      </c>
      <c r="J317" s="100" t="s">
        <v>109</v>
      </c>
      <c r="K317" s="98" t="s">
        <v>131</v>
      </c>
      <c r="L317" s="96" t="s">
        <v>140</v>
      </c>
      <c r="M317" s="101">
        <v>5068.91</v>
      </c>
      <c r="N317" s="101">
        <v>0</v>
      </c>
      <c r="O317" s="101"/>
      <c r="P317" s="101"/>
      <c r="Q317" s="101"/>
      <c r="R317" s="103">
        <v>5068.91</v>
      </c>
      <c r="S317" s="113"/>
      <c r="T317" s="114"/>
      <c r="U317" s="114"/>
      <c r="V317" s="103">
        <v>5068.91</v>
      </c>
      <c r="W317" s="114">
        <v>0</v>
      </c>
      <c r="X317" s="115">
        <v>100</v>
      </c>
      <c r="Y317" s="125"/>
      <c r="Z317" s="125"/>
      <c r="AA317" s="126"/>
      <c r="AB317" s="127" t="s">
        <v>1846</v>
      </c>
    </row>
    <row r="318" ht="18" customHeight="1" spans="2:28">
      <c r="B318" s="159" t="s">
        <v>158</v>
      </c>
      <c r="C318" s="160">
        <v>859973830</v>
      </c>
      <c r="D318" s="160" t="s">
        <v>159</v>
      </c>
      <c r="E318" s="160">
        <v>17129370119</v>
      </c>
      <c r="F318" s="160" t="s">
        <v>152</v>
      </c>
      <c r="G318" s="160">
        <v>1000</v>
      </c>
      <c r="H318" s="160">
        <v>17129370119</v>
      </c>
      <c r="I318" s="97" t="s">
        <v>153</v>
      </c>
      <c r="J318" s="100" t="s">
        <v>29</v>
      </c>
      <c r="K318" s="98" t="s">
        <v>160</v>
      </c>
      <c r="L318" s="96" t="s">
        <v>158</v>
      </c>
      <c r="M318" s="101">
        <v>5064.21</v>
      </c>
      <c r="N318" s="101">
        <v>0</v>
      </c>
      <c r="O318" s="101"/>
      <c r="P318" s="101"/>
      <c r="Q318" s="101"/>
      <c r="R318" s="103">
        <v>5064.21</v>
      </c>
      <c r="S318" s="113"/>
      <c r="T318" s="114"/>
      <c r="U318" s="114"/>
      <c r="V318" s="103">
        <v>5064.21</v>
      </c>
      <c r="W318" s="114">
        <v>0</v>
      </c>
      <c r="X318" s="115">
        <v>100</v>
      </c>
      <c r="Y318" s="125"/>
      <c r="Z318" s="125" t="s">
        <v>31</v>
      </c>
      <c r="AA318" s="126">
        <v>43920</v>
      </c>
      <c r="AB318" s="127" t="s">
        <v>1846</v>
      </c>
    </row>
    <row r="319" ht="18" customHeight="1" spans="2:28">
      <c r="B319" s="159" t="s">
        <v>172</v>
      </c>
      <c r="C319" s="160">
        <v>512359241</v>
      </c>
      <c r="D319" s="160" t="s">
        <v>173</v>
      </c>
      <c r="E319" s="160">
        <v>17179870014</v>
      </c>
      <c r="F319" s="160" t="s">
        <v>152</v>
      </c>
      <c r="G319" s="160">
        <v>1000</v>
      </c>
      <c r="H319" s="160" t="s">
        <v>168</v>
      </c>
      <c r="I319" s="97" t="s">
        <v>169</v>
      </c>
      <c r="J319" s="100" t="s">
        <v>170</v>
      </c>
      <c r="K319" s="98" t="s">
        <v>171</v>
      </c>
      <c r="L319" s="96" t="s">
        <v>172</v>
      </c>
      <c r="M319" s="101">
        <v>5579.19</v>
      </c>
      <c r="N319" s="101">
        <v>0</v>
      </c>
      <c r="O319" s="101"/>
      <c r="P319" s="101"/>
      <c r="Q319" s="101"/>
      <c r="R319" s="103">
        <v>5579.19</v>
      </c>
      <c r="S319" s="113"/>
      <c r="T319" s="114"/>
      <c r="U319" s="114"/>
      <c r="V319" s="103">
        <v>5579.19</v>
      </c>
      <c r="W319" s="114">
        <v>0</v>
      </c>
      <c r="X319" s="115">
        <v>0.5</v>
      </c>
      <c r="Y319" s="125"/>
      <c r="Z319" s="125" t="s">
        <v>31</v>
      </c>
      <c r="AA319" s="126">
        <v>43920</v>
      </c>
      <c r="AB319" s="127" t="s">
        <v>1846</v>
      </c>
    </row>
    <row r="320" ht="18" customHeight="1" spans="2:28">
      <c r="B320" s="159" t="s">
        <v>180</v>
      </c>
      <c r="C320" s="160">
        <v>955335641</v>
      </c>
      <c r="D320" s="160" t="s">
        <v>181</v>
      </c>
      <c r="E320" s="160">
        <v>17179870041</v>
      </c>
      <c r="F320" s="160" t="s">
        <v>152</v>
      </c>
      <c r="G320" s="160">
        <v>1000</v>
      </c>
      <c r="H320" s="160" t="s">
        <v>168</v>
      </c>
      <c r="I320" s="97" t="s">
        <v>169</v>
      </c>
      <c r="J320" s="100" t="s">
        <v>170</v>
      </c>
      <c r="K320" s="98" t="s">
        <v>171</v>
      </c>
      <c r="L320" s="96" t="s">
        <v>180</v>
      </c>
      <c r="M320" s="101">
        <v>4865.14</v>
      </c>
      <c r="N320" s="101">
        <v>0</v>
      </c>
      <c r="O320" s="101"/>
      <c r="P320" s="101"/>
      <c r="Q320" s="101"/>
      <c r="R320" s="103">
        <v>4865.14</v>
      </c>
      <c r="S320" s="113"/>
      <c r="T320" s="114"/>
      <c r="U320" s="114"/>
      <c r="V320" s="103">
        <v>4865.14</v>
      </c>
      <c r="W320" s="114">
        <v>0</v>
      </c>
      <c r="X320" s="115">
        <v>100</v>
      </c>
      <c r="Y320" s="125"/>
      <c r="Z320" s="125" t="s">
        <v>31</v>
      </c>
      <c r="AA320" s="126">
        <v>43920</v>
      </c>
      <c r="AB320" s="127" t="s">
        <v>1846</v>
      </c>
    </row>
    <row r="321" ht="18" customHeight="1" spans="2:28">
      <c r="B321" s="159" t="s">
        <v>205</v>
      </c>
      <c r="C321" s="160">
        <v>301187424</v>
      </c>
      <c r="D321" s="160" t="s">
        <v>206</v>
      </c>
      <c r="E321" s="160">
        <v>17179870194</v>
      </c>
      <c r="F321" s="160" t="s">
        <v>152</v>
      </c>
      <c r="G321" s="160">
        <v>1000</v>
      </c>
      <c r="H321" s="160" t="s">
        <v>168</v>
      </c>
      <c r="I321" s="97" t="s">
        <v>169</v>
      </c>
      <c r="J321" s="100" t="s">
        <v>170</v>
      </c>
      <c r="K321" s="98" t="s">
        <v>192</v>
      </c>
      <c r="L321" s="96" t="s">
        <v>205</v>
      </c>
      <c r="M321" s="101">
        <v>4767.96</v>
      </c>
      <c r="N321" s="101">
        <v>0</v>
      </c>
      <c r="O321" s="101"/>
      <c r="P321" s="101"/>
      <c r="Q321" s="101"/>
      <c r="R321" s="103">
        <v>4767.96</v>
      </c>
      <c r="S321" s="113"/>
      <c r="T321" s="114"/>
      <c r="U321" s="114"/>
      <c r="V321" s="103">
        <v>4767.96</v>
      </c>
      <c r="W321" s="114">
        <v>0</v>
      </c>
      <c r="X321" s="115">
        <v>100</v>
      </c>
      <c r="Y321" s="125"/>
      <c r="Z321" s="125" t="s">
        <v>31</v>
      </c>
      <c r="AA321" s="126">
        <v>43920</v>
      </c>
      <c r="AB321" s="127" t="s">
        <v>1846</v>
      </c>
    </row>
    <row r="322" ht="18" customHeight="1" spans="2:28">
      <c r="B322" s="159" t="s">
        <v>1697</v>
      </c>
      <c r="C322" s="160">
        <v>104062840</v>
      </c>
      <c r="D322" s="160" t="s">
        <v>1698</v>
      </c>
      <c r="E322" s="160">
        <v>17179870164</v>
      </c>
      <c r="F322" s="160" t="s">
        <v>152</v>
      </c>
      <c r="G322" s="160">
        <v>1000</v>
      </c>
      <c r="H322" s="160" t="s">
        <v>1694</v>
      </c>
      <c r="I322" s="97" t="s">
        <v>1695</v>
      </c>
      <c r="J322" s="100" t="s">
        <v>103</v>
      </c>
      <c r="K322" s="98" t="s">
        <v>1696</v>
      </c>
      <c r="L322" s="96" t="s">
        <v>1697</v>
      </c>
      <c r="M322" s="101">
        <v>5064.43</v>
      </c>
      <c r="N322" s="101">
        <v>0</v>
      </c>
      <c r="O322" s="101"/>
      <c r="P322" s="101"/>
      <c r="Q322" s="101"/>
      <c r="R322" s="103">
        <v>5064.43</v>
      </c>
      <c r="S322" s="113"/>
      <c r="T322" s="114"/>
      <c r="U322" s="114"/>
      <c r="V322" s="103">
        <v>5064.43</v>
      </c>
      <c r="W322" s="114">
        <v>0</v>
      </c>
      <c r="X322" s="115">
        <v>100</v>
      </c>
      <c r="Y322" s="125"/>
      <c r="Z322" s="125" t="s">
        <v>31</v>
      </c>
      <c r="AA322" s="126">
        <v>43920</v>
      </c>
      <c r="AB322" s="127" t="s">
        <v>1846</v>
      </c>
    </row>
    <row r="323" ht="18" customHeight="1" spans="2:28">
      <c r="B323" s="159" t="s">
        <v>1701</v>
      </c>
      <c r="C323" s="160">
        <v>659933373</v>
      </c>
      <c r="D323" s="160" t="s">
        <v>1702</v>
      </c>
      <c r="E323" s="160">
        <v>17179870134</v>
      </c>
      <c r="F323" s="160" t="s">
        <v>152</v>
      </c>
      <c r="G323" s="160">
        <v>1000</v>
      </c>
      <c r="H323" s="160" t="s">
        <v>1694</v>
      </c>
      <c r="I323" s="97" t="s">
        <v>1695</v>
      </c>
      <c r="J323" s="100" t="s">
        <v>103</v>
      </c>
      <c r="K323" s="98" t="s">
        <v>1696</v>
      </c>
      <c r="L323" s="96" t="s">
        <v>1701</v>
      </c>
      <c r="M323" s="101">
        <v>4767.65</v>
      </c>
      <c r="N323" s="101">
        <v>0</v>
      </c>
      <c r="O323" s="101"/>
      <c r="P323" s="101"/>
      <c r="Q323" s="101"/>
      <c r="R323" s="103">
        <v>4767.65</v>
      </c>
      <c r="S323" s="113"/>
      <c r="T323" s="114"/>
      <c r="U323" s="114"/>
      <c r="V323" s="103">
        <v>4767.65</v>
      </c>
      <c r="W323" s="114">
        <v>0</v>
      </c>
      <c r="X323" s="115">
        <v>100</v>
      </c>
      <c r="Y323" s="125"/>
      <c r="Z323" s="125" t="s">
        <v>31</v>
      </c>
      <c r="AA323" s="126">
        <v>43920</v>
      </c>
      <c r="AB323" s="127" t="s">
        <v>1846</v>
      </c>
    </row>
    <row r="324" ht="18" customHeight="1" spans="2:28">
      <c r="B324" s="159" t="s">
        <v>1703</v>
      </c>
      <c r="C324" s="160">
        <v>521283469</v>
      </c>
      <c r="D324" s="160" t="s">
        <v>1704</v>
      </c>
      <c r="E324" s="160">
        <v>17179870284</v>
      </c>
      <c r="F324" s="160" t="s">
        <v>152</v>
      </c>
      <c r="G324" s="160">
        <v>1000</v>
      </c>
      <c r="H324" s="160" t="s">
        <v>1694</v>
      </c>
      <c r="I324" s="97" t="s">
        <v>1695</v>
      </c>
      <c r="J324" s="100" t="s">
        <v>103</v>
      </c>
      <c r="K324" s="98" t="s">
        <v>1696</v>
      </c>
      <c r="L324" s="96" t="s">
        <v>1703</v>
      </c>
      <c r="M324" s="101">
        <v>4866.66</v>
      </c>
      <c r="N324" s="101">
        <v>0</v>
      </c>
      <c r="O324" s="101"/>
      <c r="P324" s="101"/>
      <c r="Q324" s="101"/>
      <c r="R324" s="103">
        <v>4866.66</v>
      </c>
      <c r="S324" s="113"/>
      <c r="T324" s="114"/>
      <c r="U324" s="114"/>
      <c r="V324" s="103">
        <v>4866.66</v>
      </c>
      <c r="W324" s="114">
        <v>0</v>
      </c>
      <c r="X324" s="115">
        <v>100</v>
      </c>
      <c r="Y324" s="125"/>
      <c r="Z324" s="125" t="s">
        <v>31</v>
      </c>
      <c r="AA324" s="126">
        <v>43920</v>
      </c>
      <c r="AB324" s="127" t="s">
        <v>1846</v>
      </c>
    </row>
    <row r="325" ht="18" customHeight="1" spans="2:28">
      <c r="B325" s="159" t="s">
        <v>1707</v>
      </c>
      <c r="C325" s="160">
        <v>215259009</v>
      </c>
      <c r="D325" s="160" t="s">
        <v>1708</v>
      </c>
      <c r="E325" s="160">
        <v>17179870412</v>
      </c>
      <c r="F325" s="160" t="s">
        <v>152</v>
      </c>
      <c r="G325" s="160">
        <v>1000</v>
      </c>
      <c r="H325" s="160" t="s">
        <v>1694</v>
      </c>
      <c r="I325" s="97" t="s">
        <v>1695</v>
      </c>
      <c r="J325" s="100" t="s">
        <v>103</v>
      </c>
      <c r="K325" s="98" t="s">
        <v>1696</v>
      </c>
      <c r="L325" s="96" t="s">
        <v>1707</v>
      </c>
      <c r="M325" s="101">
        <v>5065.05</v>
      </c>
      <c r="N325" s="101">
        <v>0</v>
      </c>
      <c r="O325" s="101"/>
      <c r="P325" s="101"/>
      <c r="Q325" s="101"/>
      <c r="R325" s="103">
        <v>5065.05</v>
      </c>
      <c r="S325" s="113"/>
      <c r="T325" s="114"/>
      <c r="U325" s="114"/>
      <c r="V325" s="103">
        <v>5065.05</v>
      </c>
      <c r="W325" s="114">
        <v>0</v>
      </c>
      <c r="X325" s="115">
        <v>0.5</v>
      </c>
      <c r="Y325" s="125"/>
      <c r="Z325" s="125" t="s">
        <v>31</v>
      </c>
      <c r="AA325" s="126">
        <v>43920</v>
      </c>
      <c r="AB325" s="127" t="s">
        <v>1846</v>
      </c>
    </row>
    <row r="326" ht="18" customHeight="1" spans="2:28">
      <c r="B326" s="159" t="s">
        <v>1717</v>
      </c>
      <c r="C326" s="160">
        <v>929667396</v>
      </c>
      <c r="D326" s="160" t="s">
        <v>1718</v>
      </c>
      <c r="E326" s="160">
        <v>17179870347</v>
      </c>
      <c r="F326" s="160" t="s">
        <v>152</v>
      </c>
      <c r="G326" s="160">
        <v>1000</v>
      </c>
      <c r="H326" s="160" t="s">
        <v>1694</v>
      </c>
      <c r="I326" s="97" t="s">
        <v>1695</v>
      </c>
      <c r="J326" s="100" t="s">
        <v>103</v>
      </c>
      <c r="K326" s="98" t="s">
        <v>1719</v>
      </c>
      <c r="L326" s="96" t="s">
        <v>1717</v>
      </c>
      <c r="M326" s="101">
        <v>4865.26</v>
      </c>
      <c r="N326" s="101">
        <v>0</v>
      </c>
      <c r="O326" s="101"/>
      <c r="P326" s="101"/>
      <c r="Q326" s="101"/>
      <c r="R326" s="103">
        <v>4865.26</v>
      </c>
      <c r="S326" s="113"/>
      <c r="T326" s="114"/>
      <c r="U326" s="114"/>
      <c r="V326" s="103">
        <v>4865.26</v>
      </c>
      <c r="W326" s="114">
        <v>0</v>
      </c>
      <c r="X326" s="115">
        <v>100</v>
      </c>
      <c r="Y326" s="125"/>
      <c r="Z326" s="125" t="s">
        <v>31</v>
      </c>
      <c r="AA326" s="126">
        <v>43920</v>
      </c>
      <c r="AB326" s="127" t="s">
        <v>1846</v>
      </c>
    </row>
    <row r="327" ht="18" customHeight="1" spans="2:28">
      <c r="B327" s="159" t="s">
        <v>1728</v>
      </c>
      <c r="C327" s="160">
        <v>697374106</v>
      </c>
      <c r="D327" s="160" t="s">
        <v>1729</v>
      </c>
      <c r="E327" s="160">
        <v>17179870314</v>
      </c>
      <c r="F327" s="160" t="s">
        <v>152</v>
      </c>
      <c r="G327" s="160">
        <v>1000</v>
      </c>
      <c r="H327" s="160" t="s">
        <v>1694</v>
      </c>
      <c r="I327" s="97" t="s">
        <v>1695</v>
      </c>
      <c r="J327" s="100" t="s">
        <v>103</v>
      </c>
      <c r="K327" s="98" t="s">
        <v>1719</v>
      </c>
      <c r="L327" s="96" t="s">
        <v>1728</v>
      </c>
      <c r="M327" s="101">
        <v>5069.66</v>
      </c>
      <c r="N327" s="101">
        <v>0</v>
      </c>
      <c r="O327" s="101"/>
      <c r="P327" s="101"/>
      <c r="Q327" s="101"/>
      <c r="R327" s="103">
        <v>5069.66</v>
      </c>
      <c r="S327" s="113"/>
      <c r="T327" s="114"/>
      <c r="U327" s="114"/>
      <c r="V327" s="103">
        <v>5069.66</v>
      </c>
      <c r="W327" s="114">
        <v>0</v>
      </c>
      <c r="X327" s="115">
        <v>100</v>
      </c>
      <c r="Y327" s="125"/>
      <c r="Z327" s="125" t="s">
        <v>31</v>
      </c>
      <c r="AA327" s="126">
        <v>43920</v>
      </c>
      <c r="AB327" s="127" t="s">
        <v>1846</v>
      </c>
    </row>
    <row r="328" ht="18" customHeight="1" spans="2:28">
      <c r="B328" s="159" t="s">
        <v>1745</v>
      </c>
      <c r="C328" s="160">
        <v>713397993</v>
      </c>
      <c r="D328" s="160" t="s">
        <v>1746</v>
      </c>
      <c r="E328" s="160">
        <v>17179870184</v>
      </c>
      <c r="F328" s="160" t="s">
        <v>152</v>
      </c>
      <c r="G328" s="160">
        <v>1000</v>
      </c>
      <c r="H328" s="160" t="s">
        <v>1738</v>
      </c>
      <c r="I328" s="97" t="s">
        <v>1739</v>
      </c>
      <c r="J328" s="100" t="s">
        <v>109</v>
      </c>
      <c r="K328" s="98" t="s">
        <v>1740</v>
      </c>
      <c r="L328" s="96" t="s">
        <v>1745</v>
      </c>
      <c r="M328" s="101">
        <v>5063.76</v>
      </c>
      <c r="N328" s="101">
        <v>0</v>
      </c>
      <c r="O328" s="101"/>
      <c r="P328" s="101"/>
      <c r="Q328" s="101"/>
      <c r="R328" s="103">
        <v>5063.76</v>
      </c>
      <c r="S328" s="113"/>
      <c r="T328" s="114"/>
      <c r="U328" s="114"/>
      <c r="V328" s="103">
        <v>5063.76</v>
      </c>
      <c r="W328" s="114">
        <v>0</v>
      </c>
      <c r="X328" s="115">
        <v>100</v>
      </c>
      <c r="Y328" s="125"/>
      <c r="Z328" s="125" t="s">
        <v>31</v>
      </c>
      <c r="AA328" s="126">
        <v>43920</v>
      </c>
      <c r="AB328" s="127" t="s">
        <v>1846</v>
      </c>
    </row>
    <row r="329" ht="18" customHeight="1" spans="2:28">
      <c r="B329" s="159" t="s">
        <v>1751</v>
      </c>
      <c r="C329" s="160">
        <v>160152841</v>
      </c>
      <c r="D329" s="160" t="s">
        <v>1752</v>
      </c>
      <c r="E329" s="160">
        <v>17179870249</v>
      </c>
      <c r="F329" s="160" t="s">
        <v>152</v>
      </c>
      <c r="G329" s="160">
        <v>1000</v>
      </c>
      <c r="H329" s="160" t="s">
        <v>1738</v>
      </c>
      <c r="I329" s="97" t="s">
        <v>1739</v>
      </c>
      <c r="J329" s="100" t="s">
        <v>109</v>
      </c>
      <c r="K329" s="98" t="s">
        <v>1740</v>
      </c>
      <c r="L329" s="96" t="s">
        <v>1751</v>
      </c>
      <c r="M329" s="101">
        <v>4964.62</v>
      </c>
      <c r="N329" s="101">
        <v>0</v>
      </c>
      <c r="O329" s="101"/>
      <c r="P329" s="101"/>
      <c r="Q329" s="101"/>
      <c r="R329" s="103">
        <v>4964.62</v>
      </c>
      <c r="S329" s="113"/>
      <c r="T329" s="114"/>
      <c r="U329" s="114"/>
      <c r="V329" s="103">
        <v>4964.62</v>
      </c>
      <c r="W329" s="114">
        <v>0</v>
      </c>
      <c r="X329" s="115">
        <v>100</v>
      </c>
      <c r="Y329" s="125"/>
      <c r="Z329" s="125" t="s">
        <v>31</v>
      </c>
      <c r="AA329" s="126">
        <v>43920</v>
      </c>
      <c r="AB329" s="127" t="s">
        <v>1846</v>
      </c>
    </row>
    <row r="330" ht="18" customHeight="1" spans="2:28">
      <c r="B330" s="159" t="s">
        <v>1755</v>
      </c>
      <c r="C330" s="160">
        <v>530912608</v>
      </c>
      <c r="D330" s="160" t="s">
        <v>1756</v>
      </c>
      <c r="E330" s="160">
        <v>17179870246</v>
      </c>
      <c r="F330" s="160" t="s">
        <v>152</v>
      </c>
      <c r="G330" s="160">
        <v>1000</v>
      </c>
      <c r="H330" s="160" t="s">
        <v>1738</v>
      </c>
      <c r="I330" s="97" t="s">
        <v>1739</v>
      </c>
      <c r="J330" s="100" t="s">
        <v>109</v>
      </c>
      <c r="K330" s="98" t="s">
        <v>1740</v>
      </c>
      <c r="L330" s="96" t="s">
        <v>1755</v>
      </c>
      <c r="M330" s="101">
        <v>5065.25</v>
      </c>
      <c r="N330" s="101">
        <v>0</v>
      </c>
      <c r="O330" s="101"/>
      <c r="P330" s="101"/>
      <c r="Q330" s="101"/>
      <c r="R330" s="103">
        <v>5065.25</v>
      </c>
      <c r="S330" s="113"/>
      <c r="T330" s="114"/>
      <c r="U330" s="114"/>
      <c r="V330" s="103">
        <v>5065.25</v>
      </c>
      <c r="W330" s="114">
        <v>0</v>
      </c>
      <c r="X330" s="115">
        <v>100</v>
      </c>
      <c r="Y330" s="125"/>
      <c r="Z330" s="125" t="s">
        <v>31</v>
      </c>
      <c r="AA330" s="126">
        <v>43920</v>
      </c>
      <c r="AB330" s="127" t="s">
        <v>1846</v>
      </c>
    </row>
    <row r="331" ht="18" customHeight="1" spans="2:28">
      <c r="B331" s="159" t="s">
        <v>1762</v>
      </c>
      <c r="C331" s="160">
        <v>537913785</v>
      </c>
      <c r="D331" s="160" t="s">
        <v>1763</v>
      </c>
      <c r="E331" s="160">
        <v>17179870435</v>
      </c>
      <c r="F331" s="160" t="s">
        <v>152</v>
      </c>
      <c r="G331" s="160">
        <v>1000</v>
      </c>
      <c r="H331" s="160" t="s">
        <v>1738</v>
      </c>
      <c r="I331" s="97" t="s">
        <v>1739</v>
      </c>
      <c r="J331" s="100" t="s">
        <v>109</v>
      </c>
      <c r="K331" s="98" t="s">
        <v>1759</v>
      </c>
      <c r="L331" s="96" t="s">
        <v>1762</v>
      </c>
      <c r="M331" s="101">
        <v>5066.24</v>
      </c>
      <c r="N331" s="101">
        <v>0</v>
      </c>
      <c r="O331" s="101"/>
      <c r="P331" s="101"/>
      <c r="Q331" s="101"/>
      <c r="R331" s="103">
        <v>5066.24</v>
      </c>
      <c r="S331" s="113"/>
      <c r="T331" s="114"/>
      <c r="U331" s="114"/>
      <c r="V331" s="103">
        <v>5066.24</v>
      </c>
      <c r="W331" s="114">
        <v>0</v>
      </c>
      <c r="X331" s="115">
        <v>0.5</v>
      </c>
      <c r="Y331" s="125"/>
      <c r="Z331" s="125" t="s">
        <v>31</v>
      </c>
      <c r="AA331" s="126">
        <v>43920</v>
      </c>
      <c r="AB331" s="127" t="s">
        <v>1846</v>
      </c>
    </row>
    <row r="332" ht="18" customHeight="1" spans="2:28">
      <c r="B332" s="159" t="s">
        <v>1768</v>
      </c>
      <c r="C332" s="160">
        <v>980599862</v>
      </c>
      <c r="D332" s="160" t="s">
        <v>1769</v>
      </c>
      <c r="E332" s="160">
        <v>17179870241</v>
      </c>
      <c r="F332" s="160" t="s">
        <v>152</v>
      </c>
      <c r="G332" s="160">
        <v>1000</v>
      </c>
      <c r="H332" s="160" t="s">
        <v>1738</v>
      </c>
      <c r="I332" s="97" t="s">
        <v>1739</v>
      </c>
      <c r="J332" s="100" t="s">
        <v>109</v>
      </c>
      <c r="K332" s="98" t="s">
        <v>1759</v>
      </c>
      <c r="L332" s="96" t="s">
        <v>1768</v>
      </c>
      <c r="M332" s="101">
        <v>4764.83</v>
      </c>
      <c r="N332" s="101">
        <v>0</v>
      </c>
      <c r="O332" s="101"/>
      <c r="P332" s="101"/>
      <c r="Q332" s="101"/>
      <c r="R332" s="103">
        <v>4764.83</v>
      </c>
      <c r="S332" s="113"/>
      <c r="T332" s="114"/>
      <c r="U332" s="114"/>
      <c r="V332" s="103">
        <v>4764.83</v>
      </c>
      <c r="W332" s="114">
        <v>0</v>
      </c>
      <c r="X332" s="115">
        <v>100</v>
      </c>
      <c r="Y332" s="125"/>
      <c r="Z332" s="125" t="s">
        <v>31</v>
      </c>
      <c r="AA332" s="126">
        <v>43920</v>
      </c>
      <c r="AB332" s="127" t="s">
        <v>1846</v>
      </c>
    </row>
    <row r="333" ht="18" customHeight="1" spans="2:28">
      <c r="B333" s="159" t="s">
        <v>1783</v>
      </c>
      <c r="C333" s="160">
        <v>531103685</v>
      </c>
      <c r="D333" s="160" t="s">
        <v>1784</v>
      </c>
      <c r="E333" s="160">
        <v>17179870416</v>
      </c>
      <c r="F333" s="160" t="s">
        <v>152</v>
      </c>
      <c r="G333" s="160">
        <v>1000</v>
      </c>
      <c r="H333" s="160" t="s">
        <v>1780</v>
      </c>
      <c r="I333" s="97" t="s">
        <v>1781</v>
      </c>
      <c r="J333" s="100" t="s">
        <v>103</v>
      </c>
      <c r="K333" s="98" t="s">
        <v>1782</v>
      </c>
      <c r="L333" s="96" t="s">
        <v>1783</v>
      </c>
      <c r="M333" s="101">
        <v>5067.63</v>
      </c>
      <c r="N333" s="101">
        <v>0</v>
      </c>
      <c r="O333" s="101"/>
      <c r="P333" s="101"/>
      <c r="Q333" s="101"/>
      <c r="R333" s="103">
        <v>5067.63</v>
      </c>
      <c r="S333" s="113"/>
      <c r="T333" s="114"/>
      <c r="U333" s="114"/>
      <c r="V333" s="103">
        <v>5067.63</v>
      </c>
      <c r="W333" s="114">
        <v>0</v>
      </c>
      <c r="X333" s="115">
        <v>100</v>
      </c>
      <c r="Y333" s="125"/>
      <c r="Z333" s="125" t="s">
        <v>31</v>
      </c>
      <c r="AA333" s="126">
        <v>43920</v>
      </c>
      <c r="AB333" s="127" t="s">
        <v>1846</v>
      </c>
    </row>
    <row r="334" ht="18" customHeight="1" spans="2:28">
      <c r="B334" s="159" t="s">
        <v>1795</v>
      </c>
      <c r="C334" s="160">
        <v>952557626</v>
      </c>
      <c r="D334" s="160" t="s">
        <v>1796</v>
      </c>
      <c r="E334" s="160">
        <v>17179870454</v>
      </c>
      <c r="F334" s="160" t="s">
        <v>152</v>
      </c>
      <c r="G334" s="160">
        <v>1000</v>
      </c>
      <c r="H334" s="160" t="s">
        <v>1780</v>
      </c>
      <c r="I334" s="97" t="s">
        <v>1781</v>
      </c>
      <c r="J334" s="100" t="s">
        <v>103</v>
      </c>
      <c r="K334" s="98" t="s">
        <v>1782</v>
      </c>
      <c r="L334" s="96" t="s">
        <v>1795</v>
      </c>
      <c r="M334" s="101">
        <v>4566.3</v>
      </c>
      <c r="N334" s="101">
        <v>0</v>
      </c>
      <c r="O334" s="101"/>
      <c r="P334" s="101"/>
      <c r="Q334" s="101"/>
      <c r="R334" s="103">
        <v>4566.3</v>
      </c>
      <c r="S334" s="113"/>
      <c r="T334" s="114"/>
      <c r="U334" s="114"/>
      <c r="V334" s="103">
        <v>4566.3</v>
      </c>
      <c r="W334" s="114">
        <v>0</v>
      </c>
      <c r="X334" s="115">
        <v>100</v>
      </c>
      <c r="Y334" s="125"/>
      <c r="Z334" s="125" t="s">
        <v>31</v>
      </c>
      <c r="AA334" s="126">
        <v>43920</v>
      </c>
      <c r="AB334" s="127" t="s">
        <v>1846</v>
      </c>
    </row>
    <row r="335" ht="18" customHeight="1" spans="2:28">
      <c r="B335" s="159" t="s">
        <v>1801</v>
      </c>
      <c r="C335" s="160">
        <v>776481149</v>
      </c>
      <c r="D335" s="160" t="s">
        <v>1802</v>
      </c>
      <c r="E335" s="160">
        <v>17179870514</v>
      </c>
      <c r="F335" s="160" t="s">
        <v>152</v>
      </c>
      <c r="G335" s="160">
        <v>1000</v>
      </c>
      <c r="H335" s="160" t="s">
        <v>1780</v>
      </c>
      <c r="I335" s="97" t="s">
        <v>1781</v>
      </c>
      <c r="J335" s="100" t="s">
        <v>103</v>
      </c>
      <c r="K335" s="98" t="s">
        <v>1803</v>
      </c>
      <c r="L335" s="96" t="s">
        <v>1801</v>
      </c>
      <c r="M335" s="101">
        <v>4468.09</v>
      </c>
      <c r="N335" s="101">
        <v>0</v>
      </c>
      <c r="O335" s="101"/>
      <c r="P335" s="101"/>
      <c r="Q335" s="101"/>
      <c r="R335" s="103">
        <v>4468.09</v>
      </c>
      <c r="S335" s="113"/>
      <c r="T335" s="114"/>
      <c r="U335" s="114"/>
      <c r="V335" s="103">
        <v>4468.09</v>
      </c>
      <c r="W335" s="114">
        <v>0</v>
      </c>
      <c r="X335" s="115">
        <v>0.5</v>
      </c>
      <c r="Y335" s="125"/>
      <c r="Z335" s="125" t="s">
        <v>31</v>
      </c>
      <c r="AA335" s="126">
        <v>43920</v>
      </c>
      <c r="AB335" s="127" t="s">
        <v>1846</v>
      </c>
    </row>
    <row r="336" ht="18" customHeight="1" spans="2:28">
      <c r="B336" s="159" t="s">
        <v>1804</v>
      </c>
      <c r="C336" s="160">
        <v>466026904</v>
      </c>
      <c r="D336" s="160" t="s">
        <v>1805</v>
      </c>
      <c r="E336" s="160">
        <v>17179870524</v>
      </c>
      <c r="F336" s="160" t="s">
        <v>152</v>
      </c>
      <c r="G336" s="160">
        <v>1000</v>
      </c>
      <c r="H336" s="160" t="s">
        <v>1780</v>
      </c>
      <c r="I336" s="97" t="s">
        <v>1781</v>
      </c>
      <c r="J336" s="100" t="s">
        <v>103</v>
      </c>
      <c r="K336" s="98" t="s">
        <v>1803</v>
      </c>
      <c r="L336" s="96" t="s">
        <v>1804</v>
      </c>
      <c r="M336" s="101">
        <v>4770.41</v>
      </c>
      <c r="N336" s="101">
        <v>0</v>
      </c>
      <c r="O336" s="101"/>
      <c r="P336" s="101"/>
      <c r="Q336" s="101"/>
      <c r="R336" s="103">
        <v>4770.41</v>
      </c>
      <c r="S336" s="113"/>
      <c r="T336" s="114"/>
      <c r="U336" s="114"/>
      <c r="V336" s="103">
        <v>4770.41</v>
      </c>
      <c r="W336" s="114">
        <v>0</v>
      </c>
      <c r="X336" s="115">
        <v>100</v>
      </c>
      <c r="Y336" s="125"/>
      <c r="Z336" s="125" t="s">
        <v>31</v>
      </c>
      <c r="AA336" s="126">
        <v>43920</v>
      </c>
      <c r="AB336" s="127" t="s">
        <v>1846</v>
      </c>
    </row>
    <row r="337" ht="18" customHeight="1" spans="2:28">
      <c r="B337" s="159" t="s">
        <v>1810</v>
      </c>
      <c r="C337" s="160">
        <v>679518402</v>
      </c>
      <c r="D337" s="160" t="s">
        <v>1811</v>
      </c>
      <c r="E337" s="160">
        <v>17179870471</v>
      </c>
      <c r="F337" s="160" t="s">
        <v>152</v>
      </c>
      <c r="G337" s="160">
        <v>1000</v>
      </c>
      <c r="H337" s="160" t="s">
        <v>1780</v>
      </c>
      <c r="I337" s="97" t="s">
        <v>1781</v>
      </c>
      <c r="J337" s="100" t="s">
        <v>103</v>
      </c>
      <c r="K337" s="98" t="s">
        <v>1803</v>
      </c>
      <c r="L337" s="96" t="s">
        <v>1810</v>
      </c>
      <c r="M337" s="101">
        <v>4962.79</v>
      </c>
      <c r="N337" s="101">
        <v>0</v>
      </c>
      <c r="O337" s="101"/>
      <c r="P337" s="101"/>
      <c r="Q337" s="101"/>
      <c r="R337" s="103">
        <v>4962.79</v>
      </c>
      <c r="S337" s="113"/>
      <c r="T337" s="114"/>
      <c r="U337" s="114"/>
      <c r="V337" s="103">
        <v>4962.79</v>
      </c>
      <c r="W337" s="114">
        <v>0</v>
      </c>
      <c r="X337" s="115">
        <v>100</v>
      </c>
      <c r="Y337" s="125"/>
      <c r="Z337" s="125" t="s">
        <v>31</v>
      </c>
      <c r="AA337" s="126">
        <v>43920</v>
      </c>
      <c r="AB337" s="127" t="s">
        <v>1846</v>
      </c>
    </row>
    <row r="338" ht="18" customHeight="1" spans="2:28">
      <c r="B338" s="159" t="s">
        <v>1814</v>
      </c>
      <c r="C338" s="160">
        <v>843944677</v>
      </c>
      <c r="D338" s="160" t="s">
        <v>1815</v>
      </c>
      <c r="E338" s="160">
        <v>17179870472</v>
      </c>
      <c r="F338" s="160" t="s">
        <v>152</v>
      </c>
      <c r="G338" s="160">
        <v>1000</v>
      </c>
      <c r="H338" s="160" t="s">
        <v>1780</v>
      </c>
      <c r="I338" s="97" t="s">
        <v>1781</v>
      </c>
      <c r="J338" s="100" t="s">
        <v>103</v>
      </c>
      <c r="K338" s="98" t="s">
        <v>1803</v>
      </c>
      <c r="L338" s="96" t="s">
        <v>1814</v>
      </c>
      <c r="M338" s="101">
        <v>5065.4</v>
      </c>
      <c r="N338" s="101">
        <v>0</v>
      </c>
      <c r="O338" s="101"/>
      <c r="P338" s="101"/>
      <c r="Q338" s="101"/>
      <c r="R338" s="103">
        <v>5065.4</v>
      </c>
      <c r="S338" s="113"/>
      <c r="T338" s="114"/>
      <c r="U338" s="114"/>
      <c r="V338" s="103">
        <v>5065.4</v>
      </c>
      <c r="W338" s="114">
        <v>0</v>
      </c>
      <c r="X338" s="115">
        <v>100</v>
      </c>
      <c r="Y338" s="125"/>
      <c r="Z338" s="125" t="s">
        <v>31</v>
      </c>
      <c r="AA338" s="126">
        <v>43920</v>
      </c>
      <c r="AB338" s="127" t="s">
        <v>1846</v>
      </c>
    </row>
    <row r="339" ht="18" customHeight="1" spans="2:28">
      <c r="B339" s="159" t="s">
        <v>1818</v>
      </c>
      <c r="C339" s="160">
        <v>750170204</v>
      </c>
      <c r="D339" s="160" t="s">
        <v>1819</v>
      </c>
      <c r="E339" s="160">
        <v>17179870476</v>
      </c>
      <c r="F339" s="160" t="s">
        <v>152</v>
      </c>
      <c r="G339" s="160">
        <v>1000</v>
      </c>
      <c r="H339" s="160" t="s">
        <v>1780</v>
      </c>
      <c r="I339" s="97" t="s">
        <v>1781</v>
      </c>
      <c r="J339" s="100" t="s">
        <v>103</v>
      </c>
      <c r="K339" s="98" t="s">
        <v>1803</v>
      </c>
      <c r="L339" s="96" t="s">
        <v>1818</v>
      </c>
      <c r="M339" s="101">
        <v>4963.34</v>
      </c>
      <c r="N339" s="101">
        <v>0</v>
      </c>
      <c r="O339" s="101"/>
      <c r="P339" s="101"/>
      <c r="Q339" s="101"/>
      <c r="R339" s="103">
        <v>4963.34</v>
      </c>
      <c r="S339" s="113"/>
      <c r="T339" s="114"/>
      <c r="U339" s="114"/>
      <c r="V339" s="103">
        <v>4963.34</v>
      </c>
      <c r="W339" s="114">
        <v>0</v>
      </c>
      <c r="X339" s="115">
        <v>100</v>
      </c>
      <c r="Y339" s="125"/>
      <c r="Z339" s="125" t="s">
        <v>31</v>
      </c>
      <c r="AA339" s="126">
        <v>43920</v>
      </c>
      <c r="AB339" s="127" t="s">
        <v>1846</v>
      </c>
    </row>
    <row r="340" ht="18" customHeight="1" spans="2:28">
      <c r="B340" s="159" t="s">
        <v>1713</v>
      </c>
      <c r="C340" s="160">
        <v>790587239</v>
      </c>
      <c r="D340" s="160" t="s">
        <v>1714</v>
      </c>
      <c r="E340" s="160">
        <v>17179870142</v>
      </c>
      <c r="F340" s="160" t="s">
        <v>152</v>
      </c>
      <c r="G340" s="160">
        <v>1000</v>
      </c>
      <c r="H340" s="160" t="s">
        <v>1694</v>
      </c>
      <c r="I340" s="97" t="s">
        <v>1695</v>
      </c>
      <c r="J340" s="100" t="s">
        <v>103</v>
      </c>
      <c r="K340" s="98" t="s">
        <v>1696</v>
      </c>
      <c r="L340" s="96" t="s">
        <v>1713</v>
      </c>
      <c r="M340" s="101">
        <v>9384.29</v>
      </c>
      <c r="N340" s="101">
        <v>0</v>
      </c>
      <c r="O340" s="101"/>
      <c r="P340" s="101"/>
      <c r="Q340" s="101"/>
      <c r="R340" s="101">
        <v>9384.29</v>
      </c>
      <c r="S340" s="113"/>
      <c r="T340" s="114"/>
      <c r="U340" s="114"/>
      <c r="V340" s="103">
        <f>R340-S340</f>
        <v>9384.29</v>
      </c>
      <c r="W340" s="114">
        <f>N340+O340-Q340</f>
        <v>0</v>
      </c>
      <c r="X340" s="115">
        <v>0.5</v>
      </c>
      <c r="Y340" s="125"/>
      <c r="Z340" s="125" t="s">
        <v>31</v>
      </c>
      <c r="AA340" s="126">
        <v>43920</v>
      </c>
      <c r="AB340" s="127" t="s">
        <v>1846</v>
      </c>
    </row>
    <row r="341" ht="18" customHeight="1" spans="2:28">
      <c r="B341" s="96" t="s">
        <v>188</v>
      </c>
      <c r="C341" s="97">
        <v>471781569</v>
      </c>
      <c r="D341" s="97" t="s">
        <v>189</v>
      </c>
      <c r="E341" s="97">
        <v>17179870045</v>
      </c>
      <c r="F341" s="97" t="s">
        <v>152</v>
      </c>
      <c r="G341" s="97">
        <v>1000</v>
      </c>
      <c r="H341" s="97" t="s">
        <v>168</v>
      </c>
      <c r="I341" s="97" t="s">
        <v>169</v>
      </c>
      <c r="J341" s="104" t="s">
        <v>170</v>
      </c>
      <c r="K341" s="98" t="s">
        <v>171</v>
      </c>
      <c r="L341" s="96" t="s">
        <v>188</v>
      </c>
      <c r="M341" s="101">
        <v>4667.72</v>
      </c>
      <c r="N341" s="101"/>
      <c r="O341" s="105"/>
      <c r="P341" s="105"/>
      <c r="Q341" s="105"/>
      <c r="R341" s="101">
        <f>M341+Q341</f>
        <v>4667.72</v>
      </c>
      <c r="S341" s="117"/>
      <c r="T341" s="118"/>
      <c r="U341" s="101"/>
      <c r="V341" s="101">
        <v>4667.72</v>
      </c>
      <c r="W341" s="101"/>
      <c r="X341" s="116">
        <v>100</v>
      </c>
      <c r="Y341" s="128"/>
      <c r="Z341" s="125" t="s">
        <v>31</v>
      </c>
      <c r="AA341" s="126">
        <v>43920</v>
      </c>
      <c r="AB341" s="127" t="s">
        <v>1900</v>
      </c>
    </row>
    <row r="342" ht="18" customHeight="1" spans="2:28">
      <c r="B342" s="96" t="s">
        <v>195</v>
      </c>
      <c r="C342" s="97">
        <v>299316318</v>
      </c>
      <c r="D342" s="97" t="s">
        <v>196</v>
      </c>
      <c r="E342" s="97">
        <v>17179870049</v>
      </c>
      <c r="F342" s="97" t="s">
        <v>152</v>
      </c>
      <c r="G342" s="97">
        <v>1000</v>
      </c>
      <c r="H342" s="97" t="s">
        <v>168</v>
      </c>
      <c r="I342" s="97" t="s">
        <v>169</v>
      </c>
      <c r="J342" s="104" t="s">
        <v>170</v>
      </c>
      <c r="K342" s="98" t="s">
        <v>192</v>
      </c>
      <c r="L342" s="96" t="s">
        <v>195</v>
      </c>
      <c r="M342" s="101">
        <v>4671.1</v>
      </c>
      <c r="N342" s="101"/>
      <c r="O342" s="105"/>
      <c r="P342" s="105"/>
      <c r="Q342" s="105"/>
      <c r="R342" s="101">
        <f t="shared" ref="R342:R356" si="12">M342+Q342</f>
        <v>4671.1</v>
      </c>
      <c r="S342" s="117"/>
      <c r="T342" s="118"/>
      <c r="U342" s="101"/>
      <c r="V342" s="101">
        <v>4671.1</v>
      </c>
      <c r="W342" s="101"/>
      <c r="X342" s="116">
        <v>100</v>
      </c>
      <c r="Y342" s="128"/>
      <c r="Z342" s="125" t="s">
        <v>31</v>
      </c>
      <c r="AA342" s="126">
        <v>43920</v>
      </c>
      <c r="AB342" s="127" t="s">
        <v>1900</v>
      </c>
    </row>
    <row r="343" ht="18" customHeight="1" spans="2:28">
      <c r="B343" s="96" t="s">
        <v>197</v>
      </c>
      <c r="C343" s="97">
        <v>931447475</v>
      </c>
      <c r="D343" s="97" t="s">
        <v>198</v>
      </c>
      <c r="E343" s="97">
        <v>17179870247</v>
      </c>
      <c r="F343" s="97" t="s">
        <v>152</v>
      </c>
      <c r="G343" s="97">
        <v>1000</v>
      </c>
      <c r="H343" s="97" t="s">
        <v>168</v>
      </c>
      <c r="I343" s="97" t="s">
        <v>169</v>
      </c>
      <c r="J343" s="104" t="s">
        <v>170</v>
      </c>
      <c r="K343" s="98" t="s">
        <v>192</v>
      </c>
      <c r="L343" s="96" t="s">
        <v>197</v>
      </c>
      <c r="M343" s="101">
        <v>4253.85</v>
      </c>
      <c r="N343" s="101"/>
      <c r="O343" s="105"/>
      <c r="P343" s="105"/>
      <c r="Q343" s="105"/>
      <c r="R343" s="101">
        <f t="shared" si="12"/>
        <v>4253.85</v>
      </c>
      <c r="S343" s="117"/>
      <c r="T343" s="118"/>
      <c r="U343" s="101"/>
      <c r="V343" s="101">
        <v>4253.85</v>
      </c>
      <c r="W343" s="101"/>
      <c r="X343" s="116">
        <v>0.5</v>
      </c>
      <c r="Y343" s="128"/>
      <c r="Z343" s="125" t="s">
        <v>31</v>
      </c>
      <c r="AA343" s="126">
        <v>43920</v>
      </c>
      <c r="AB343" s="127" t="s">
        <v>1900</v>
      </c>
    </row>
    <row r="344" ht="18" customHeight="1" spans="2:28">
      <c r="B344" s="96" t="s">
        <v>1715</v>
      </c>
      <c r="C344" s="97">
        <v>296781384</v>
      </c>
      <c r="D344" s="97" t="s">
        <v>1716</v>
      </c>
      <c r="E344" s="97">
        <v>17179870349</v>
      </c>
      <c r="F344" s="97" t="s">
        <v>152</v>
      </c>
      <c r="G344" s="97">
        <v>1000</v>
      </c>
      <c r="H344" s="97" t="s">
        <v>1694</v>
      </c>
      <c r="I344" s="97" t="s">
        <v>1695</v>
      </c>
      <c r="J344" s="104" t="s">
        <v>103</v>
      </c>
      <c r="K344" s="98" t="s">
        <v>1696</v>
      </c>
      <c r="L344" s="96" t="s">
        <v>1715</v>
      </c>
      <c r="M344" s="101">
        <v>4868.48</v>
      </c>
      <c r="N344" s="101"/>
      <c r="O344" s="105"/>
      <c r="P344" s="105"/>
      <c r="Q344" s="105"/>
      <c r="R344" s="101">
        <f t="shared" si="12"/>
        <v>4868.48</v>
      </c>
      <c r="S344" s="117"/>
      <c r="T344" s="118"/>
      <c r="U344" s="101"/>
      <c r="V344" s="101">
        <v>4868.48</v>
      </c>
      <c r="W344" s="101"/>
      <c r="X344" s="116">
        <v>100</v>
      </c>
      <c r="Y344" s="128"/>
      <c r="Z344" s="125" t="s">
        <v>31</v>
      </c>
      <c r="AA344" s="126">
        <v>43920</v>
      </c>
      <c r="AB344" s="127" t="s">
        <v>1900</v>
      </c>
    </row>
    <row r="345" ht="18" customHeight="1" spans="2:28">
      <c r="B345" s="96" t="s">
        <v>1722</v>
      </c>
      <c r="C345" s="97">
        <v>400457484</v>
      </c>
      <c r="D345" s="97" t="s">
        <v>1723</v>
      </c>
      <c r="E345" s="97">
        <v>17179870143</v>
      </c>
      <c r="F345" s="97" t="s">
        <v>152</v>
      </c>
      <c r="G345" s="97">
        <v>1000</v>
      </c>
      <c r="H345" s="97" t="s">
        <v>1694</v>
      </c>
      <c r="I345" s="97" t="s">
        <v>1695</v>
      </c>
      <c r="J345" s="104" t="s">
        <v>103</v>
      </c>
      <c r="K345" s="98" t="s">
        <v>1719</v>
      </c>
      <c r="L345" s="96" t="s">
        <v>1722</v>
      </c>
      <c r="M345" s="101">
        <v>9635.51</v>
      </c>
      <c r="N345" s="101"/>
      <c r="O345" s="105"/>
      <c r="P345" s="105"/>
      <c r="Q345" s="105"/>
      <c r="R345" s="101">
        <f t="shared" si="12"/>
        <v>9635.51</v>
      </c>
      <c r="S345" s="117"/>
      <c r="T345" s="118"/>
      <c r="U345" s="101"/>
      <c r="V345" s="101">
        <v>9635.51</v>
      </c>
      <c r="W345" s="101"/>
      <c r="X345" s="116">
        <v>0.5</v>
      </c>
      <c r="Y345" s="128"/>
      <c r="Z345" s="125" t="s">
        <v>31</v>
      </c>
      <c r="AA345" s="126">
        <v>43920</v>
      </c>
      <c r="AB345" s="127" t="s">
        <v>1900</v>
      </c>
    </row>
    <row r="346" ht="18" customHeight="1" spans="2:28">
      <c r="B346" s="96" t="s">
        <v>1760</v>
      </c>
      <c r="C346" s="97">
        <v>942126226</v>
      </c>
      <c r="D346" s="97" t="s">
        <v>1761</v>
      </c>
      <c r="E346" s="97">
        <v>17179870242</v>
      </c>
      <c r="F346" s="97" t="s">
        <v>152</v>
      </c>
      <c r="G346" s="97">
        <v>1000</v>
      </c>
      <c r="H346" s="97" t="s">
        <v>1738</v>
      </c>
      <c r="I346" s="97" t="s">
        <v>1739</v>
      </c>
      <c r="J346" s="104" t="s">
        <v>109</v>
      </c>
      <c r="K346" s="98" t="s">
        <v>1759</v>
      </c>
      <c r="L346" s="96" t="s">
        <v>1760</v>
      </c>
      <c r="M346" s="101">
        <v>4866.71</v>
      </c>
      <c r="N346" s="101"/>
      <c r="O346" s="105"/>
      <c r="P346" s="105"/>
      <c r="Q346" s="105"/>
      <c r="R346" s="101">
        <f t="shared" si="12"/>
        <v>4866.71</v>
      </c>
      <c r="S346" s="117"/>
      <c r="T346" s="118"/>
      <c r="U346" s="101"/>
      <c r="V346" s="101">
        <v>4866.71</v>
      </c>
      <c r="W346" s="101"/>
      <c r="X346" s="116">
        <v>100</v>
      </c>
      <c r="Y346" s="128"/>
      <c r="Z346" s="125" t="s">
        <v>31</v>
      </c>
      <c r="AA346" s="126">
        <v>43920</v>
      </c>
      <c r="AB346" s="127" t="s">
        <v>1900</v>
      </c>
    </row>
    <row r="347" ht="18" customHeight="1" spans="2:28">
      <c r="B347" s="96" t="s">
        <v>1806</v>
      </c>
      <c r="C347" s="97">
        <v>995376856</v>
      </c>
      <c r="D347" s="97" t="s">
        <v>1807</v>
      </c>
      <c r="E347" s="97">
        <v>17179870479</v>
      </c>
      <c r="F347" s="97" t="s">
        <v>152</v>
      </c>
      <c r="G347" s="97">
        <v>1000</v>
      </c>
      <c r="H347" s="97" t="s">
        <v>1780</v>
      </c>
      <c r="I347" s="97" t="s">
        <v>1781</v>
      </c>
      <c r="J347" s="104" t="s">
        <v>103</v>
      </c>
      <c r="K347" s="98" t="s">
        <v>1803</v>
      </c>
      <c r="L347" s="96" t="s">
        <v>1806</v>
      </c>
      <c r="M347" s="101">
        <v>4847.33</v>
      </c>
      <c r="N347" s="101"/>
      <c r="O347" s="105"/>
      <c r="P347" s="105"/>
      <c r="Q347" s="105"/>
      <c r="R347" s="101">
        <f t="shared" si="12"/>
        <v>4847.33</v>
      </c>
      <c r="S347" s="117"/>
      <c r="T347" s="118"/>
      <c r="U347" s="101"/>
      <c r="V347" s="101">
        <v>4847.33</v>
      </c>
      <c r="W347" s="101"/>
      <c r="X347" s="116">
        <v>0.5</v>
      </c>
      <c r="Y347" s="128"/>
      <c r="Z347" s="125" t="s">
        <v>31</v>
      </c>
      <c r="AA347" s="126">
        <v>43920</v>
      </c>
      <c r="AB347" s="127" t="s">
        <v>1900</v>
      </c>
    </row>
    <row r="348" ht="18" customHeight="1" spans="2:28">
      <c r="B348" s="96" t="s">
        <v>1847</v>
      </c>
      <c r="C348" s="97">
        <v>902866499</v>
      </c>
      <c r="D348" s="97" t="s">
        <v>1848</v>
      </c>
      <c r="E348" s="97">
        <v>17179870745</v>
      </c>
      <c r="F348" s="97" t="s">
        <v>152</v>
      </c>
      <c r="G348" s="97">
        <v>1000</v>
      </c>
      <c r="H348" s="97" t="s">
        <v>1849</v>
      </c>
      <c r="I348" s="97" t="s">
        <v>1850</v>
      </c>
      <c r="J348" s="104" t="s">
        <v>103</v>
      </c>
      <c r="K348" s="98" t="s">
        <v>1851</v>
      </c>
      <c r="L348" s="96" t="s">
        <v>1847</v>
      </c>
      <c r="M348" s="101">
        <v>4468.71</v>
      </c>
      <c r="N348" s="101"/>
      <c r="O348" s="105"/>
      <c r="P348" s="105"/>
      <c r="Q348" s="105"/>
      <c r="R348" s="101">
        <f t="shared" si="12"/>
        <v>4468.71</v>
      </c>
      <c r="S348" s="117"/>
      <c r="T348" s="118"/>
      <c r="U348" s="101"/>
      <c r="V348" s="101">
        <v>4468.71</v>
      </c>
      <c r="W348" s="101"/>
      <c r="X348" s="116">
        <v>100</v>
      </c>
      <c r="Y348" s="128"/>
      <c r="Z348" s="125" t="s">
        <v>31</v>
      </c>
      <c r="AA348" s="126">
        <v>43920</v>
      </c>
      <c r="AB348" s="127" t="s">
        <v>1900</v>
      </c>
    </row>
    <row r="349" ht="18" customHeight="1" spans="2:28">
      <c r="B349" s="96" t="s">
        <v>1864</v>
      </c>
      <c r="C349" s="97">
        <v>654259774</v>
      </c>
      <c r="D349" s="97" t="s">
        <v>1865</v>
      </c>
      <c r="E349" s="97">
        <v>17179870480</v>
      </c>
      <c r="F349" s="97" t="s">
        <v>152</v>
      </c>
      <c r="G349" s="97">
        <v>1000</v>
      </c>
      <c r="H349" s="97" t="s">
        <v>1849</v>
      </c>
      <c r="I349" s="97" t="s">
        <v>1850</v>
      </c>
      <c r="J349" s="104" t="s">
        <v>103</v>
      </c>
      <c r="K349" s="98" t="s">
        <v>1851</v>
      </c>
      <c r="L349" s="96" t="s">
        <v>1864</v>
      </c>
      <c r="M349" s="101">
        <v>4072.5</v>
      </c>
      <c r="N349" s="101"/>
      <c r="O349" s="105"/>
      <c r="P349" s="105"/>
      <c r="Q349" s="105"/>
      <c r="R349" s="101">
        <f t="shared" si="12"/>
        <v>4072.5</v>
      </c>
      <c r="S349" s="117"/>
      <c r="T349" s="118"/>
      <c r="U349" s="101"/>
      <c r="V349" s="101">
        <v>4072.5</v>
      </c>
      <c r="W349" s="101"/>
      <c r="X349" s="116">
        <v>100</v>
      </c>
      <c r="Y349" s="128"/>
      <c r="Z349" s="125" t="s">
        <v>31</v>
      </c>
      <c r="AA349" s="126">
        <v>43920</v>
      </c>
      <c r="AB349" s="127" t="s">
        <v>1900</v>
      </c>
    </row>
    <row r="350" ht="18" customHeight="1" spans="2:28">
      <c r="B350" s="96" t="s">
        <v>1866</v>
      </c>
      <c r="C350" s="97">
        <v>871201823</v>
      </c>
      <c r="D350" s="97" t="s">
        <v>1867</v>
      </c>
      <c r="E350" s="97">
        <v>17179870640</v>
      </c>
      <c r="F350" s="97" t="s">
        <v>152</v>
      </c>
      <c r="G350" s="97">
        <v>1000</v>
      </c>
      <c r="H350" s="97" t="s">
        <v>1849</v>
      </c>
      <c r="I350" s="97" t="s">
        <v>1850</v>
      </c>
      <c r="J350" s="104" t="s">
        <v>103</v>
      </c>
      <c r="K350" s="98" t="s">
        <v>1851</v>
      </c>
      <c r="L350" s="96" t="s">
        <v>1866</v>
      </c>
      <c r="M350" s="101">
        <v>4866.31</v>
      </c>
      <c r="N350" s="101"/>
      <c r="O350" s="105"/>
      <c r="P350" s="105"/>
      <c r="Q350" s="105"/>
      <c r="R350" s="101">
        <f t="shared" si="12"/>
        <v>4866.31</v>
      </c>
      <c r="S350" s="117"/>
      <c r="T350" s="118"/>
      <c r="U350" s="101"/>
      <c r="V350" s="101">
        <v>4866.31</v>
      </c>
      <c r="W350" s="101"/>
      <c r="X350" s="116">
        <v>100</v>
      </c>
      <c r="Y350" s="128"/>
      <c r="Z350" s="125" t="s">
        <v>31</v>
      </c>
      <c r="AA350" s="126">
        <v>43920</v>
      </c>
      <c r="AB350" s="127" t="s">
        <v>1900</v>
      </c>
    </row>
    <row r="351" ht="18" customHeight="1" spans="2:28">
      <c r="B351" s="96" t="s">
        <v>1870</v>
      </c>
      <c r="C351" s="97">
        <v>528797560</v>
      </c>
      <c r="D351" s="97" t="s">
        <v>1871</v>
      </c>
      <c r="E351" s="97">
        <v>17179870484</v>
      </c>
      <c r="F351" s="97" t="s">
        <v>152</v>
      </c>
      <c r="G351" s="97">
        <v>1000</v>
      </c>
      <c r="H351" s="97" t="s">
        <v>1849</v>
      </c>
      <c r="I351" s="97" t="s">
        <v>1850</v>
      </c>
      <c r="J351" s="104" t="s">
        <v>103</v>
      </c>
      <c r="K351" s="98" t="s">
        <v>1872</v>
      </c>
      <c r="L351" s="96" t="s">
        <v>1870</v>
      </c>
      <c r="M351" s="101">
        <v>5066.71</v>
      </c>
      <c r="N351" s="101"/>
      <c r="O351" s="105"/>
      <c r="P351" s="105"/>
      <c r="Q351" s="105"/>
      <c r="R351" s="101">
        <f t="shared" si="12"/>
        <v>5066.71</v>
      </c>
      <c r="S351" s="117"/>
      <c r="T351" s="118"/>
      <c r="U351" s="101"/>
      <c r="V351" s="101">
        <v>5066.71</v>
      </c>
      <c r="W351" s="101"/>
      <c r="X351" s="116">
        <v>100</v>
      </c>
      <c r="Y351" s="128"/>
      <c r="Z351" s="125" t="s">
        <v>31</v>
      </c>
      <c r="AA351" s="126">
        <v>43920</v>
      </c>
      <c r="AB351" s="127" t="s">
        <v>1900</v>
      </c>
    </row>
    <row r="352" ht="18" customHeight="1" spans="2:28">
      <c r="B352" s="96" t="s">
        <v>1873</v>
      </c>
      <c r="C352" s="97">
        <v>432335080</v>
      </c>
      <c r="D352" s="97" t="s">
        <v>1874</v>
      </c>
      <c r="E352" s="97">
        <v>17179870481</v>
      </c>
      <c r="F352" s="97" t="s">
        <v>152</v>
      </c>
      <c r="G352" s="97">
        <v>1000</v>
      </c>
      <c r="H352" s="97" t="s">
        <v>1849</v>
      </c>
      <c r="I352" s="97" t="s">
        <v>1850</v>
      </c>
      <c r="J352" s="104" t="s">
        <v>103</v>
      </c>
      <c r="K352" s="98" t="s">
        <v>1872</v>
      </c>
      <c r="L352" s="96" t="s">
        <v>1873</v>
      </c>
      <c r="M352" s="101">
        <v>5063.12</v>
      </c>
      <c r="N352" s="101"/>
      <c r="O352" s="105"/>
      <c r="P352" s="105"/>
      <c r="Q352" s="105"/>
      <c r="R352" s="101">
        <f t="shared" si="12"/>
        <v>5063.12</v>
      </c>
      <c r="S352" s="117"/>
      <c r="T352" s="118"/>
      <c r="U352" s="101"/>
      <c r="V352" s="101">
        <v>5063.12</v>
      </c>
      <c r="W352" s="101"/>
      <c r="X352" s="116">
        <v>100</v>
      </c>
      <c r="Y352" s="128"/>
      <c r="Z352" s="125" t="s">
        <v>31</v>
      </c>
      <c r="AA352" s="126">
        <v>43920</v>
      </c>
      <c r="AB352" s="127" t="s">
        <v>1900</v>
      </c>
    </row>
    <row r="353" ht="18" customHeight="1" spans="2:28">
      <c r="B353" s="96" t="s">
        <v>1877</v>
      </c>
      <c r="C353" s="97">
        <v>350278540</v>
      </c>
      <c r="D353" s="97" t="s">
        <v>1878</v>
      </c>
      <c r="E353" s="97">
        <v>17179870475</v>
      </c>
      <c r="F353" s="97" t="s">
        <v>152</v>
      </c>
      <c r="G353" s="97">
        <v>1000</v>
      </c>
      <c r="H353" s="97" t="s">
        <v>1849</v>
      </c>
      <c r="I353" s="97" t="s">
        <v>1850</v>
      </c>
      <c r="J353" s="104" t="s">
        <v>103</v>
      </c>
      <c r="K353" s="98" t="s">
        <v>1872</v>
      </c>
      <c r="L353" s="96" t="s">
        <v>1877</v>
      </c>
      <c r="M353" s="101">
        <v>5069.07</v>
      </c>
      <c r="N353" s="101"/>
      <c r="O353" s="105"/>
      <c r="P353" s="105"/>
      <c r="Q353" s="105"/>
      <c r="R353" s="101">
        <f t="shared" si="12"/>
        <v>5069.07</v>
      </c>
      <c r="S353" s="117"/>
      <c r="T353" s="118"/>
      <c r="U353" s="101"/>
      <c r="V353" s="101">
        <v>5069.07</v>
      </c>
      <c r="W353" s="101"/>
      <c r="X353" s="116">
        <v>100</v>
      </c>
      <c r="Y353" s="128"/>
      <c r="Z353" s="125" t="s">
        <v>31</v>
      </c>
      <c r="AA353" s="126">
        <v>43920</v>
      </c>
      <c r="AB353" s="127" t="s">
        <v>1900</v>
      </c>
    </row>
    <row r="354" ht="18" customHeight="1" spans="2:28">
      <c r="B354" s="96" t="s">
        <v>1879</v>
      </c>
      <c r="C354" s="97">
        <v>754542006</v>
      </c>
      <c r="D354" s="97" t="s">
        <v>1880</v>
      </c>
      <c r="E354" s="97">
        <v>17179870544</v>
      </c>
      <c r="F354" s="97" t="s">
        <v>152</v>
      </c>
      <c r="G354" s="97">
        <v>1000</v>
      </c>
      <c r="H354" s="97" t="s">
        <v>1849</v>
      </c>
      <c r="I354" s="97" t="s">
        <v>1850</v>
      </c>
      <c r="J354" s="104" t="s">
        <v>103</v>
      </c>
      <c r="K354" s="98" t="s">
        <v>1872</v>
      </c>
      <c r="L354" s="96" t="s">
        <v>1879</v>
      </c>
      <c r="M354" s="101">
        <v>4568.1</v>
      </c>
      <c r="N354" s="101"/>
      <c r="O354" s="105"/>
      <c r="P354" s="105"/>
      <c r="Q354" s="105"/>
      <c r="R354" s="101">
        <f t="shared" si="12"/>
        <v>4568.1</v>
      </c>
      <c r="S354" s="117"/>
      <c r="T354" s="118"/>
      <c r="U354" s="101"/>
      <c r="V354" s="101">
        <v>4568.1</v>
      </c>
      <c r="W354" s="101"/>
      <c r="X354" s="116">
        <v>100</v>
      </c>
      <c r="Y354" s="128"/>
      <c r="Z354" s="125" t="s">
        <v>31</v>
      </c>
      <c r="AA354" s="126">
        <v>43920</v>
      </c>
      <c r="AB354" s="127" t="s">
        <v>1900</v>
      </c>
    </row>
    <row r="355" ht="18" customHeight="1" spans="2:28">
      <c r="B355" s="96" t="s">
        <v>1881</v>
      </c>
      <c r="C355" s="97">
        <v>932260068</v>
      </c>
      <c r="D355" s="97" t="s">
        <v>1882</v>
      </c>
      <c r="E355" s="97">
        <v>17179870494</v>
      </c>
      <c r="F355" s="97" t="s">
        <v>152</v>
      </c>
      <c r="G355" s="97">
        <v>1000</v>
      </c>
      <c r="H355" s="97" t="s">
        <v>1849</v>
      </c>
      <c r="I355" s="97" t="s">
        <v>1850</v>
      </c>
      <c r="J355" s="104" t="s">
        <v>103</v>
      </c>
      <c r="K355" s="98" t="s">
        <v>1872</v>
      </c>
      <c r="L355" s="96" t="s">
        <v>1881</v>
      </c>
      <c r="M355" s="101">
        <v>5063.14</v>
      </c>
      <c r="N355" s="101"/>
      <c r="O355" s="105"/>
      <c r="P355" s="105"/>
      <c r="Q355" s="105"/>
      <c r="R355" s="101">
        <f t="shared" si="12"/>
        <v>5063.14</v>
      </c>
      <c r="S355" s="117"/>
      <c r="T355" s="118"/>
      <c r="U355" s="101"/>
      <c r="V355" s="101">
        <v>5063.14</v>
      </c>
      <c r="W355" s="101"/>
      <c r="X355" s="116">
        <v>100</v>
      </c>
      <c r="Y355" s="128"/>
      <c r="Z355" s="125" t="s">
        <v>31</v>
      </c>
      <c r="AA355" s="126">
        <v>43920</v>
      </c>
      <c r="AB355" s="127" t="s">
        <v>1900</v>
      </c>
    </row>
    <row r="356" ht="18" customHeight="1" spans="2:28">
      <c r="B356" s="96" t="s">
        <v>1889</v>
      </c>
      <c r="C356" s="97">
        <v>949309484</v>
      </c>
      <c r="D356" s="97" t="s">
        <v>1890</v>
      </c>
      <c r="E356" s="97">
        <v>17179870474</v>
      </c>
      <c r="F356" s="97" t="s">
        <v>152</v>
      </c>
      <c r="G356" s="97">
        <v>1000</v>
      </c>
      <c r="H356" s="97" t="s">
        <v>1849</v>
      </c>
      <c r="I356" s="97" t="s">
        <v>1850</v>
      </c>
      <c r="J356" s="104" t="s">
        <v>103</v>
      </c>
      <c r="K356" s="98" t="s">
        <v>1872</v>
      </c>
      <c r="L356" s="96" t="s">
        <v>1889</v>
      </c>
      <c r="M356" s="101">
        <v>4766.88</v>
      </c>
      <c r="N356" s="101"/>
      <c r="O356" s="105"/>
      <c r="P356" s="105"/>
      <c r="Q356" s="105"/>
      <c r="R356" s="101">
        <f t="shared" si="12"/>
        <v>4766.88</v>
      </c>
      <c r="S356" s="117"/>
      <c r="T356" s="118"/>
      <c r="U356" s="101"/>
      <c r="V356" s="101">
        <v>4766.88</v>
      </c>
      <c r="W356" s="101"/>
      <c r="X356" s="116">
        <v>100</v>
      </c>
      <c r="Y356" s="128"/>
      <c r="Z356" s="125" t="s">
        <v>31</v>
      </c>
      <c r="AA356" s="126">
        <v>43920</v>
      </c>
      <c r="AB356" s="127" t="s">
        <v>1900</v>
      </c>
    </row>
    <row r="357" ht="18" customHeight="1"/>
    <row r="358" ht="18" customHeight="1" spans="7:23">
      <c r="G358" s="23">
        <f>SUM(G94:G357)</f>
        <v>265000</v>
      </c>
      <c r="R358" s="47">
        <f>SUM(R47:R357)</f>
        <v>933831.78</v>
      </c>
      <c r="V358" s="47">
        <f>SUM(V94:V357)</f>
        <v>929508.54</v>
      </c>
      <c r="W358" s="4">
        <f>SUM(W94:W357)</f>
        <v>0</v>
      </c>
    </row>
    <row r="359" ht="18" customHeight="1" spans="22:22">
      <c r="V359" s="47">
        <f>V358+W358</f>
        <v>929508.54</v>
      </c>
    </row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 spans="28:28">
      <c r="AB369" s="4"/>
    </row>
    <row r="370" ht="18" customHeight="1" spans="13:28">
      <c r="M370" s="112" t="s">
        <v>658</v>
      </c>
      <c r="N370" s="112" t="s">
        <v>659</v>
      </c>
      <c r="O370" s="112" t="s">
        <v>660</v>
      </c>
      <c r="P370" s="112" t="s">
        <v>661</v>
      </c>
      <c r="Q370" s="47" t="s">
        <v>23</v>
      </c>
      <c r="R370" s="178" t="s">
        <v>24</v>
      </c>
      <c r="X370" s="4"/>
      <c r="Z370" s="9"/>
      <c r="AA370" s="4"/>
      <c r="AB370" s="6"/>
    </row>
    <row r="371" ht="18" customHeight="1" spans="2:28">
      <c r="B371" s="164" t="s">
        <v>662</v>
      </c>
      <c r="C371" s="165">
        <v>154870128</v>
      </c>
      <c r="D371" s="165" t="s">
        <v>663</v>
      </c>
      <c r="E371" s="166">
        <v>16504175990</v>
      </c>
      <c r="F371" s="165" t="s">
        <v>664</v>
      </c>
      <c r="G371" s="165">
        <v>1000</v>
      </c>
      <c r="H371" s="165">
        <v>13422075559</v>
      </c>
      <c r="I371" s="165" t="s">
        <v>567</v>
      </c>
      <c r="J371" s="167" t="s">
        <v>29</v>
      </c>
      <c r="K371" s="168" t="s">
        <v>568</v>
      </c>
      <c r="L371" s="164" t="s">
        <v>662</v>
      </c>
      <c r="M371" s="169">
        <v>0</v>
      </c>
      <c r="N371" s="169"/>
      <c r="O371" s="169"/>
      <c r="P371" s="170"/>
      <c r="Q371" s="168" t="s">
        <v>31</v>
      </c>
      <c r="R371" s="179">
        <v>43913</v>
      </c>
      <c r="S371" s="87" t="s">
        <v>665</v>
      </c>
      <c r="T371" s="6"/>
      <c r="U371" s="6"/>
      <c r="V371" s="6"/>
      <c r="W371" s="6"/>
      <c r="X371" s="6"/>
      <c r="Y371" s="6"/>
      <c r="Z371" s="6"/>
      <c r="AA371" s="6"/>
      <c r="AB371" s="6"/>
    </row>
    <row r="372" ht="18" customHeight="1" spans="2:28">
      <c r="B372" s="164" t="s">
        <v>666</v>
      </c>
      <c r="C372" s="165">
        <v>129795212</v>
      </c>
      <c r="D372" s="165" t="s">
        <v>667</v>
      </c>
      <c r="E372" s="165">
        <v>17192714993</v>
      </c>
      <c r="F372" s="165" t="s">
        <v>27</v>
      </c>
      <c r="G372" s="165">
        <v>1000</v>
      </c>
      <c r="H372" s="165">
        <v>18672882330</v>
      </c>
      <c r="I372" s="165" t="s">
        <v>361</v>
      </c>
      <c r="J372" s="171" t="s">
        <v>367</v>
      </c>
      <c r="K372" s="168" t="s">
        <v>362</v>
      </c>
      <c r="L372" s="164" t="s">
        <v>666</v>
      </c>
      <c r="M372" s="169">
        <v>0</v>
      </c>
      <c r="N372" s="169"/>
      <c r="O372" s="172"/>
      <c r="P372" s="173"/>
      <c r="Q372" s="168" t="s">
        <v>31</v>
      </c>
      <c r="R372" s="179">
        <v>43913</v>
      </c>
      <c r="S372" s="87" t="s">
        <v>668</v>
      </c>
      <c r="T372" s="6"/>
      <c r="U372" s="6"/>
      <c r="V372" s="6"/>
      <c r="W372" s="6"/>
      <c r="X372" s="6"/>
      <c r="Y372" s="6"/>
      <c r="Z372" s="6"/>
      <c r="AA372" s="6"/>
      <c r="AB372" s="6"/>
    </row>
    <row r="373" ht="18" customHeight="1" spans="2:28">
      <c r="B373" s="164" t="s">
        <v>669</v>
      </c>
      <c r="C373" s="165">
        <v>850834450</v>
      </c>
      <c r="D373" s="165" t="s">
        <v>670</v>
      </c>
      <c r="E373" s="165">
        <v>17192714589</v>
      </c>
      <c r="F373" s="165" t="s">
        <v>27</v>
      </c>
      <c r="G373" s="165">
        <v>1000</v>
      </c>
      <c r="H373" s="165">
        <v>18672882330</v>
      </c>
      <c r="I373" s="165" t="s">
        <v>361</v>
      </c>
      <c r="J373" s="171" t="s">
        <v>367</v>
      </c>
      <c r="K373" s="168" t="s">
        <v>362</v>
      </c>
      <c r="L373" s="164" t="s">
        <v>669</v>
      </c>
      <c r="M373" s="169">
        <v>0</v>
      </c>
      <c r="N373" s="169"/>
      <c r="O373" s="172"/>
      <c r="P373" s="173"/>
      <c r="Q373" s="168" t="s">
        <v>31</v>
      </c>
      <c r="R373" s="179">
        <v>43913</v>
      </c>
      <c r="S373" s="87" t="s">
        <v>668</v>
      </c>
      <c r="T373" s="6"/>
      <c r="U373" s="6"/>
      <c r="V373" s="6"/>
      <c r="W373" s="6"/>
      <c r="X373" s="6"/>
      <c r="Y373" s="6"/>
      <c r="Z373" s="6"/>
      <c r="AA373" s="6"/>
      <c r="AB373" s="6"/>
    </row>
    <row r="374" ht="18" customHeight="1" spans="2:28">
      <c r="B374" s="164" t="s">
        <v>671</v>
      </c>
      <c r="C374" s="165">
        <v>243111393</v>
      </c>
      <c r="D374" s="165" t="s">
        <v>672</v>
      </c>
      <c r="E374" s="165">
        <v>17192710478</v>
      </c>
      <c r="F374" s="165" t="s">
        <v>27</v>
      </c>
      <c r="G374" s="165">
        <v>1000</v>
      </c>
      <c r="H374" s="165">
        <v>13545476959</v>
      </c>
      <c r="I374" s="165" t="s">
        <v>265</v>
      </c>
      <c r="J374" s="174" t="s">
        <v>109</v>
      </c>
      <c r="K374" s="168" t="s">
        <v>266</v>
      </c>
      <c r="L374" s="164" t="s">
        <v>671</v>
      </c>
      <c r="M374" s="169">
        <v>0</v>
      </c>
      <c r="N374" s="169"/>
      <c r="O374" s="172"/>
      <c r="P374" s="173"/>
      <c r="Q374" s="168" t="s">
        <v>31</v>
      </c>
      <c r="R374" s="179">
        <v>43913</v>
      </c>
      <c r="S374" s="8" t="s">
        <v>673</v>
      </c>
      <c r="T374" s="6"/>
      <c r="U374" s="6"/>
      <c r="V374" s="6"/>
      <c r="W374" s="6"/>
      <c r="X374" s="6"/>
      <c r="Y374" s="6"/>
      <c r="Z374" s="6"/>
      <c r="AA374" s="6"/>
      <c r="AB374" s="6"/>
    </row>
    <row r="375" ht="18" customHeight="1" spans="2:28">
      <c r="B375" s="164" t="s">
        <v>674</v>
      </c>
      <c r="C375" s="165">
        <v>128051264</v>
      </c>
      <c r="D375" s="165" t="s">
        <v>675</v>
      </c>
      <c r="E375" s="165">
        <v>17192711408</v>
      </c>
      <c r="F375" s="165" t="s">
        <v>27</v>
      </c>
      <c r="G375" s="165">
        <v>1000</v>
      </c>
      <c r="H375" s="165">
        <v>13545476959</v>
      </c>
      <c r="I375" s="165" t="s">
        <v>265</v>
      </c>
      <c r="J375" s="175" t="s">
        <v>103</v>
      </c>
      <c r="K375" s="168" t="s">
        <v>266</v>
      </c>
      <c r="L375" s="164" t="s">
        <v>674</v>
      </c>
      <c r="M375" s="169">
        <v>0</v>
      </c>
      <c r="N375" s="169"/>
      <c r="O375" s="172"/>
      <c r="P375" s="173"/>
      <c r="Q375" s="168" t="s">
        <v>31</v>
      </c>
      <c r="R375" s="179">
        <v>43913</v>
      </c>
      <c r="S375" s="8" t="s">
        <v>673</v>
      </c>
      <c r="T375" s="6"/>
      <c r="U375" s="6"/>
      <c r="V375" s="6"/>
      <c r="W375" s="6"/>
      <c r="X375" s="6"/>
      <c r="Y375" s="6"/>
      <c r="Z375" s="6"/>
      <c r="AA375" s="6"/>
      <c r="AB375" s="6"/>
    </row>
    <row r="376" ht="18" customHeight="1" spans="2:28">
      <c r="B376" s="164" t="s">
        <v>676</v>
      </c>
      <c r="C376" s="165">
        <v>356428951</v>
      </c>
      <c r="D376" s="165" t="s">
        <v>677</v>
      </c>
      <c r="E376" s="165">
        <v>17192711429</v>
      </c>
      <c r="F376" s="165" t="s">
        <v>27</v>
      </c>
      <c r="G376" s="165">
        <v>1000</v>
      </c>
      <c r="H376" s="165">
        <v>13545476959</v>
      </c>
      <c r="I376" s="165" t="s">
        <v>265</v>
      </c>
      <c r="J376" s="175" t="s">
        <v>103</v>
      </c>
      <c r="K376" s="168" t="s">
        <v>266</v>
      </c>
      <c r="L376" s="164" t="s">
        <v>676</v>
      </c>
      <c r="M376" s="169">
        <v>0</v>
      </c>
      <c r="N376" s="169"/>
      <c r="O376" s="172"/>
      <c r="P376" s="173"/>
      <c r="Q376" s="168" t="s">
        <v>31</v>
      </c>
      <c r="R376" s="179">
        <v>43913</v>
      </c>
      <c r="S376" s="8" t="s">
        <v>673</v>
      </c>
      <c r="T376" s="6"/>
      <c r="U376" s="6"/>
      <c r="V376" s="6"/>
      <c r="W376" s="6"/>
      <c r="X376" s="6"/>
      <c r="Y376" s="6"/>
      <c r="Z376" s="6"/>
      <c r="AA376" s="6"/>
      <c r="AB376" s="6"/>
    </row>
    <row r="377" ht="18" customHeight="1" spans="2:28">
      <c r="B377" s="164" t="s">
        <v>678</v>
      </c>
      <c r="C377" s="165">
        <v>226171846</v>
      </c>
      <c r="D377" s="165" t="s">
        <v>679</v>
      </c>
      <c r="E377" s="165">
        <v>17192714829</v>
      </c>
      <c r="F377" s="165" t="s">
        <v>27</v>
      </c>
      <c r="G377" s="165">
        <v>1000</v>
      </c>
      <c r="H377" s="165">
        <v>15072125895</v>
      </c>
      <c r="I377" s="165" t="s">
        <v>680</v>
      </c>
      <c r="J377" s="175" t="s">
        <v>103</v>
      </c>
      <c r="K377" s="168" t="s">
        <v>681</v>
      </c>
      <c r="L377" s="164" t="s">
        <v>678</v>
      </c>
      <c r="M377" s="169">
        <v>0</v>
      </c>
      <c r="N377" s="169"/>
      <c r="O377" s="172"/>
      <c r="P377" s="173"/>
      <c r="Q377" s="168" t="s">
        <v>31</v>
      </c>
      <c r="R377" s="179">
        <v>43913</v>
      </c>
      <c r="S377" s="8" t="s">
        <v>673</v>
      </c>
      <c r="T377" s="6"/>
      <c r="U377" s="6"/>
      <c r="V377" s="6"/>
      <c r="W377" s="6"/>
      <c r="X377" s="6"/>
      <c r="Y377" s="6"/>
      <c r="Z377" s="6"/>
      <c r="AA377" s="6"/>
      <c r="AB377" s="6"/>
    </row>
    <row r="378" s="1" customFormat="1" ht="18" customHeight="1" spans="2:27">
      <c r="B378" s="164" t="s">
        <v>682</v>
      </c>
      <c r="C378" s="165">
        <v>967630827</v>
      </c>
      <c r="D378" s="165" t="s">
        <v>683</v>
      </c>
      <c r="E378" s="165">
        <v>17192714936</v>
      </c>
      <c r="F378" s="165" t="s">
        <v>27</v>
      </c>
      <c r="G378" s="165">
        <v>1000</v>
      </c>
      <c r="H378" s="165">
        <v>15072125895</v>
      </c>
      <c r="I378" s="165" t="s">
        <v>680</v>
      </c>
      <c r="J378" s="176" t="s">
        <v>285</v>
      </c>
      <c r="K378" s="168" t="s">
        <v>681</v>
      </c>
      <c r="L378" s="164" t="s">
        <v>682</v>
      </c>
      <c r="M378" s="169">
        <v>0</v>
      </c>
      <c r="N378" s="169"/>
      <c r="O378" s="172"/>
      <c r="P378" s="173"/>
      <c r="Q378" s="168" t="s">
        <v>31</v>
      </c>
      <c r="R378" s="179">
        <v>43913</v>
      </c>
      <c r="S378" s="8" t="s">
        <v>673</v>
      </c>
      <c r="T378" s="6"/>
      <c r="U378" s="6"/>
      <c r="V378" s="6"/>
      <c r="W378" s="6"/>
      <c r="X378" s="6"/>
      <c r="Y378" s="6"/>
      <c r="Z378" s="6"/>
      <c r="AA378" s="6"/>
    </row>
    <row r="379" s="1" customFormat="1" ht="18" customHeight="1" spans="2:19">
      <c r="B379" s="164" t="s">
        <v>684</v>
      </c>
      <c r="C379" s="165">
        <v>747488052</v>
      </c>
      <c r="D379" s="165" t="s">
        <v>685</v>
      </c>
      <c r="E379" s="165">
        <v>17192714491</v>
      </c>
      <c r="F379" s="165" t="s">
        <v>27</v>
      </c>
      <c r="G379" s="165">
        <v>1000</v>
      </c>
      <c r="H379" s="165">
        <v>18872118075</v>
      </c>
      <c r="I379" s="165" t="s">
        <v>389</v>
      </c>
      <c r="J379" s="177" t="s">
        <v>29</v>
      </c>
      <c r="K379" s="168" t="s">
        <v>390</v>
      </c>
      <c r="L379" s="164" t="s">
        <v>684</v>
      </c>
      <c r="M379" s="169">
        <v>0</v>
      </c>
      <c r="N379" s="169"/>
      <c r="O379" s="172"/>
      <c r="P379" s="173"/>
      <c r="Q379" s="168" t="s">
        <v>31</v>
      </c>
      <c r="R379" s="179">
        <v>43913</v>
      </c>
      <c r="S379" s="8" t="s">
        <v>686</v>
      </c>
    </row>
    <row r="380" ht="18" customHeight="1" spans="2:28">
      <c r="B380" s="164" t="s">
        <v>687</v>
      </c>
      <c r="C380" s="165">
        <v>534913361</v>
      </c>
      <c r="D380" s="165" t="s">
        <v>688</v>
      </c>
      <c r="E380" s="165">
        <v>17192710956</v>
      </c>
      <c r="F380" s="165" t="s">
        <v>27</v>
      </c>
      <c r="G380" s="165">
        <v>1000</v>
      </c>
      <c r="H380" s="165">
        <v>13545476959</v>
      </c>
      <c r="I380" s="165" t="s">
        <v>265</v>
      </c>
      <c r="J380" s="174" t="s">
        <v>109</v>
      </c>
      <c r="K380" s="168" t="s">
        <v>266</v>
      </c>
      <c r="L380" s="164" t="s">
        <v>687</v>
      </c>
      <c r="M380" s="169">
        <v>0</v>
      </c>
      <c r="N380" s="169"/>
      <c r="O380" s="172"/>
      <c r="P380" s="173"/>
      <c r="Q380" s="168" t="s">
        <v>31</v>
      </c>
      <c r="R380" s="179">
        <v>43913</v>
      </c>
      <c r="S380" s="8" t="s">
        <v>686</v>
      </c>
      <c r="T380" s="1"/>
      <c r="U380" s="1"/>
      <c r="V380" s="1"/>
      <c r="W380" s="1"/>
      <c r="X380" s="1"/>
      <c r="Y380" s="1"/>
      <c r="Z380" s="1"/>
      <c r="AA380" s="1"/>
      <c r="AB380" s="6"/>
    </row>
    <row r="381" ht="18" customHeight="1" spans="2:28">
      <c r="B381" s="164" t="s">
        <v>689</v>
      </c>
      <c r="C381" s="165">
        <v>227144798</v>
      </c>
      <c r="D381" s="165" t="s">
        <v>690</v>
      </c>
      <c r="E381" s="165">
        <v>17192714945</v>
      </c>
      <c r="F381" s="165" t="s">
        <v>27</v>
      </c>
      <c r="G381" s="165">
        <v>1000</v>
      </c>
      <c r="H381" s="165">
        <v>15072125895</v>
      </c>
      <c r="I381" s="165" t="s">
        <v>680</v>
      </c>
      <c r="J381" s="176" t="s">
        <v>285</v>
      </c>
      <c r="K381" s="168" t="s">
        <v>681</v>
      </c>
      <c r="L381" s="164" t="s">
        <v>689</v>
      </c>
      <c r="M381" s="169">
        <v>0</v>
      </c>
      <c r="N381" s="169"/>
      <c r="O381" s="172"/>
      <c r="P381" s="173"/>
      <c r="Q381" s="168" t="s">
        <v>31</v>
      </c>
      <c r="R381" s="179">
        <v>43913</v>
      </c>
      <c r="S381" s="8" t="s">
        <v>691</v>
      </c>
      <c r="T381" s="180"/>
      <c r="U381" s="180"/>
      <c r="V381" s="6"/>
      <c r="W381" s="6"/>
      <c r="X381" s="6"/>
      <c r="Y381" s="6"/>
      <c r="Z381" s="6"/>
      <c r="AA381" s="6"/>
      <c r="AB381" s="6"/>
    </row>
    <row r="382" ht="18" customHeight="1" spans="2:28">
      <c r="B382" s="164" t="s">
        <v>695</v>
      </c>
      <c r="C382" s="165">
        <v>462277319</v>
      </c>
      <c r="D382" s="165" t="s">
        <v>696</v>
      </c>
      <c r="E382" s="165">
        <v>17192715608</v>
      </c>
      <c r="F382" s="165" t="s">
        <v>27</v>
      </c>
      <c r="G382" s="165">
        <v>1000</v>
      </c>
      <c r="H382" s="165">
        <v>18672882330</v>
      </c>
      <c r="I382" s="165" t="s">
        <v>361</v>
      </c>
      <c r="J382" s="171" t="s">
        <v>367</v>
      </c>
      <c r="K382" s="168" t="s">
        <v>362</v>
      </c>
      <c r="L382" s="164" t="s">
        <v>695</v>
      </c>
      <c r="M382" s="169">
        <v>0</v>
      </c>
      <c r="N382" s="169"/>
      <c r="O382" s="172"/>
      <c r="P382" s="173"/>
      <c r="Q382" s="168" t="s">
        <v>31</v>
      </c>
      <c r="R382" s="179">
        <v>43913</v>
      </c>
      <c r="S382" s="8" t="s">
        <v>694</v>
      </c>
      <c r="T382" s="6"/>
      <c r="U382" s="6"/>
      <c r="V382" s="6"/>
      <c r="W382" s="6"/>
      <c r="X382" s="6"/>
      <c r="Y382" s="6"/>
      <c r="Z382" s="6"/>
      <c r="AA382" s="6"/>
      <c r="AB382" s="6"/>
    </row>
    <row r="383" ht="18" customHeight="1" spans="2:28">
      <c r="B383" s="164" t="s">
        <v>692</v>
      </c>
      <c r="C383" s="165">
        <v>141896778</v>
      </c>
      <c r="D383" s="165" t="s">
        <v>693</v>
      </c>
      <c r="E383" s="165">
        <v>17192715354</v>
      </c>
      <c r="F383" s="165" t="s">
        <v>27</v>
      </c>
      <c r="G383" s="165">
        <v>1000</v>
      </c>
      <c r="H383" s="165">
        <v>18672882330</v>
      </c>
      <c r="I383" s="165" t="s">
        <v>361</v>
      </c>
      <c r="J383" s="174" t="s">
        <v>109</v>
      </c>
      <c r="K383" s="168" t="s">
        <v>362</v>
      </c>
      <c r="L383" s="164" t="s">
        <v>692</v>
      </c>
      <c r="M383" s="169"/>
      <c r="N383" s="169"/>
      <c r="O383" s="172"/>
      <c r="P383" s="173"/>
      <c r="Q383" s="168" t="s">
        <v>31</v>
      </c>
      <c r="R383" s="179">
        <v>43913</v>
      </c>
      <c r="S383" s="8" t="s">
        <v>694</v>
      </c>
      <c r="T383" s="6"/>
      <c r="U383" s="6"/>
      <c r="V383" s="6"/>
      <c r="W383" s="6"/>
      <c r="X383" s="6"/>
      <c r="Y383" s="6"/>
      <c r="Z383" s="6"/>
      <c r="AA383" s="6"/>
      <c r="AB383" s="6"/>
    </row>
    <row r="384" ht="18" customHeight="1" spans="2:28">
      <c r="B384" s="164" t="s">
        <v>697</v>
      </c>
      <c r="C384" s="165">
        <v>461654074</v>
      </c>
      <c r="D384" s="165" t="s">
        <v>698</v>
      </c>
      <c r="E384" s="165">
        <v>17192714986</v>
      </c>
      <c r="F384" s="165" t="s">
        <v>27</v>
      </c>
      <c r="G384" s="165">
        <v>1000</v>
      </c>
      <c r="H384" s="165">
        <v>18672882330</v>
      </c>
      <c r="I384" s="165" t="s">
        <v>361</v>
      </c>
      <c r="J384" s="171" t="s">
        <v>367</v>
      </c>
      <c r="K384" s="168" t="s">
        <v>362</v>
      </c>
      <c r="L384" s="164" t="s">
        <v>697</v>
      </c>
      <c r="M384" s="169"/>
      <c r="N384" s="169"/>
      <c r="O384" s="172"/>
      <c r="P384" s="173"/>
      <c r="Q384" s="168" t="s">
        <v>31</v>
      </c>
      <c r="R384" s="179">
        <v>43923</v>
      </c>
      <c r="S384" s="8" t="s">
        <v>694</v>
      </c>
      <c r="T384" s="6"/>
      <c r="U384" s="6"/>
      <c r="V384" s="6"/>
      <c r="W384" s="6"/>
      <c r="X384" s="6"/>
      <c r="Y384" s="6"/>
      <c r="Z384" s="6"/>
      <c r="AA384" s="6"/>
      <c r="AB384" s="6"/>
    </row>
    <row r="385" ht="18" customHeight="1" spans="2:28">
      <c r="B385" s="164" t="s">
        <v>699</v>
      </c>
      <c r="C385" s="165">
        <v>516375951</v>
      </c>
      <c r="D385" s="165" t="s">
        <v>700</v>
      </c>
      <c r="E385" s="165">
        <v>17192714586</v>
      </c>
      <c r="F385" s="165" t="s">
        <v>27</v>
      </c>
      <c r="G385" s="165">
        <v>1000</v>
      </c>
      <c r="H385" s="165">
        <v>18672882330</v>
      </c>
      <c r="I385" s="165" t="s">
        <v>361</v>
      </c>
      <c r="J385" s="171" t="s">
        <v>367</v>
      </c>
      <c r="K385" s="168" t="s">
        <v>362</v>
      </c>
      <c r="L385" s="164" t="s">
        <v>699</v>
      </c>
      <c r="M385" s="169"/>
      <c r="N385" s="169"/>
      <c r="O385" s="172"/>
      <c r="P385" s="173"/>
      <c r="Q385" s="168" t="s">
        <v>31</v>
      </c>
      <c r="R385" s="179">
        <v>43913</v>
      </c>
      <c r="S385" s="8" t="s">
        <v>694</v>
      </c>
      <c r="T385" s="6"/>
      <c r="U385" s="6"/>
      <c r="V385" s="6"/>
      <c r="W385" s="6"/>
      <c r="X385" s="6"/>
      <c r="Y385" s="6"/>
      <c r="Z385" s="6"/>
      <c r="AA385" s="6"/>
      <c r="AB385" s="6"/>
    </row>
    <row r="386" ht="18" customHeight="1" spans="2:28">
      <c r="B386" s="164" t="s">
        <v>701</v>
      </c>
      <c r="C386" s="165">
        <v>822304964</v>
      </c>
      <c r="D386" s="165" t="s">
        <v>702</v>
      </c>
      <c r="E386" s="165">
        <v>17192710461</v>
      </c>
      <c r="F386" s="165" t="s">
        <v>27</v>
      </c>
      <c r="G386" s="165">
        <v>1000</v>
      </c>
      <c r="H386" s="165">
        <v>13545476959</v>
      </c>
      <c r="I386" s="165" t="s">
        <v>265</v>
      </c>
      <c r="J386" s="174" t="s">
        <v>109</v>
      </c>
      <c r="K386" s="168" t="s">
        <v>266</v>
      </c>
      <c r="L386" s="164" t="s">
        <v>701</v>
      </c>
      <c r="M386" s="172"/>
      <c r="N386" s="169"/>
      <c r="O386" s="172"/>
      <c r="P386" s="172"/>
      <c r="Q386" s="168" t="s">
        <v>31</v>
      </c>
      <c r="R386" s="179">
        <v>43913</v>
      </c>
      <c r="S386" s="129" t="s">
        <v>703</v>
      </c>
      <c r="T386" s="6"/>
      <c r="U386" s="6"/>
      <c r="V386" s="6"/>
      <c r="W386" s="6"/>
      <c r="X386" s="6"/>
      <c r="Y386" s="6"/>
      <c r="Z386" s="6"/>
      <c r="AA386" s="6"/>
      <c r="AB386" s="6"/>
    </row>
    <row r="387" ht="18" customHeight="1" spans="2:28">
      <c r="B387" s="164" t="s">
        <v>704</v>
      </c>
      <c r="C387" s="165">
        <v>690791128</v>
      </c>
      <c r="D387" s="165" t="s">
        <v>705</v>
      </c>
      <c r="E387" s="165">
        <v>17192710731</v>
      </c>
      <c r="F387" s="165" t="s">
        <v>27</v>
      </c>
      <c r="G387" s="165">
        <v>1000</v>
      </c>
      <c r="H387" s="165">
        <v>13545476959</v>
      </c>
      <c r="I387" s="165" t="s">
        <v>265</v>
      </c>
      <c r="J387" s="174" t="s">
        <v>109</v>
      </c>
      <c r="K387" s="168" t="s">
        <v>266</v>
      </c>
      <c r="L387" s="164" t="s">
        <v>704</v>
      </c>
      <c r="M387" s="172"/>
      <c r="N387" s="169"/>
      <c r="O387" s="172"/>
      <c r="P387" s="170"/>
      <c r="Q387" s="168" t="s">
        <v>31</v>
      </c>
      <c r="R387" s="179">
        <v>43913</v>
      </c>
      <c r="S387" s="129" t="s">
        <v>703</v>
      </c>
      <c r="T387" s="6"/>
      <c r="U387" s="6"/>
      <c r="V387" s="6"/>
      <c r="W387" s="6"/>
      <c r="X387" s="6"/>
      <c r="Y387" s="6"/>
      <c r="Z387" s="6"/>
      <c r="AA387" s="6"/>
      <c r="AB387" s="6"/>
    </row>
    <row r="388" ht="18" customHeight="1" spans="2:28">
      <c r="B388" s="164" t="s">
        <v>706</v>
      </c>
      <c r="C388" s="165">
        <v>343625652</v>
      </c>
      <c r="D388" s="165" t="s">
        <v>707</v>
      </c>
      <c r="E388" s="165">
        <v>17192710998</v>
      </c>
      <c r="F388" s="165" t="s">
        <v>27</v>
      </c>
      <c r="G388" s="165">
        <v>1000</v>
      </c>
      <c r="H388" s="165">
        <v>13545476959</v>
      </c>
      <c r="I388" s="165" t="s">
        <v>265</v>
      </c>
      <c r="J388" s="174" t="s">
        <v>109</v>
      </c>
      <c r="K388" s="168" t="s">
        <v>266</v>
      </c>
      <c r="L388" s="164" t="s">
        <v>706</v>
      </c>
      <c r="M388" s="172"/>
      <c r="N388" s="169"/>
      <c r="O388" s="172"/>
      <c r="P388" s="172"/>
      <c r="Q388" s="168" t="s">
        <v>31</v>
      </c>
      <c r="R388" s="179">
        <v>43913</v>
      </c>
      <c r="S388" s="129" t="s">
        <v>703</v>
      </c>
      <c r="T388" s="6"/>
      <c r="U388" s="6"/>
      <c r="V388" s="6"/>
      <c r="W388" s="6"/>
      <c r="X388" s="6"/>
      <c r="Y388" s="6"/>
      <c r="Z388" s="6"/>
      <c r="AA388" s="6"/>
      <c r="AB388" s="6"/>
    </row>
    <row r="389" ht="18" customHeight="1" spans="2:28">
      <c r="B389" s="164" t="s">
        <v>708</v>
      </c>
      <c r="C389" s="165">
        <v>921774161</v>
      </c>
      <c r="D389" s="165" t="s">
        <v>709</v>
      </c>
      <c r="E389" s="165">
        <v>17192715334</v>
      </c>
      <c r="F389" s="165" t="s">
        <v>27</v>
      </c>
      <c r="G389" s="165">
        <v>1000</v>
      </c>
      <c r="H389" s="165">
        <v>18672882330</v>
      </c>
      <c r="I389" s="165" t="s">
        <v>361</v>
      </c>
      <c r="J389" s="174" t="s">
        <v>109</v>
      </c>
      <c r="K389" s="168" t="s">
        <v>362</v>
      </c>
      <c r="L389" s="164" t="s">
        <v>708</v>
      </c>
      <c r="M389" s="172"/>
      <c r="N389" s="169"/>
      <c r="O389" s="172"/>
      <c r="P389" s="170"/>
      <c r="Q389" s="168" t="s">
        <v>31</v>
      </c>
      <c r="R389" s="179">
        <v>43913</v>
      </c>
      <c r="S389" s="129" t="s">
        <v>710</v>
      </c>
      <c r="T389" s="6"/>
      <c r="U389" s="6"/>
      <c r="V389" s="6"/>
      <c r="W389" s="6"/>
      <c r="X389" s="6"/>
      <c r="Y389" s="6"/>
      <c r="Z389" s="6"/>
      <c r="AA389" s="6"/>
      <c r="AB389" s="6"/>
    </row>
    <row r="390" ht="18" customHeight="1" spans="2:28">
      <c r="B390" s="164" t="s">
        <v>711</v>
      </c>
      <c r="C390" s="165">
        <v>468397439</v>
      </c>
      <c r="D390" s="165" t="s">
        <v>712</v>
      </c>
      <c r="E390" s="165">
        <v>17192715411</v>
      </c>
      <c r="F390" s="165" t="s">
        <v>27</v>
      </c>
      <c r="G390" s="165">
        <v>1000</v>
      </c>
      <c r="H390" s="165">
        <v>18672882330</v>
      </c>
      <c r="I390" s="165" t="s">
        <v>361</v>
      </c>
      <c r="J390" s="174" t="s">
        <v>109</v>
      </c>
      <c r="K390" s="168" t="s">
        <v>362</v>
      </c>
      <c r="L390" s="164" t="s">
        <v>711</v>
      </c>
      <c r="M390" s="172"/>
      <c r="N390" s="169"/>
      <c r="O390" s="172"/>
      <c r="P390" s="170"/>
      <c r="Q390" s="168" t="s">
        <v>31</v>
      </c>
      <c r="R390" s="179">
        <v>43923</v>
      </c>
      <c r="S390" s="129" t="s">
        <v>710</v>
      </c>
      <c r="T390" s="6"/>
      <c r="U390" s="6"/>
      <c r="V390" s="6"/>
      <c r="W390" s="6"/>
      <c r="X390" s="6"/>
      <c r="Y390" s="6"/>
      <c r="Z390" s="6"/>
      <c r="AA390" s="6"/>
      <c r="AB390" s="6"/>
    </row>
    <row r="391" ht="18" customHeight="1" spans="2:28">
      <c r="B391" s="164" t="s">
        <v>713</v>
      </c>
      <c r="C391" s="165">
        <v>119535694</v>
      </c>
      <c r="D391" s="165" t="s">
        <v>714</v>
      </c>
      <c r="E391" s="165">
        <v>17192710094</v>
      </c>
      <c r="F391" s="165" t="s">
        <v>27</v>
      </c>
      <c r="G391" s="165">
        <v>1000</v>
      </c>
      <c r="H391" s="165">
        <v>18672882330</v>
      </c>
      <c r="I391" s="165" t="s">
        <v>361</v>
      </c>
      <c r="J391" s="174" t="s">
        <v>109</v>
      </c>
      <c r="K391" s="168" t="s">
        <v>362</v>
      </c>
      <c r="L391" s="164" t="s">
        <v>713</v>
      </c>
      <c r="M391" s="172"/>
      <c r="N391" s="169"/>
      <c r="O391" s="172"/>
      <c r="P391" s="172"/>
      <c r="Q391" s="201" t="s">
        <v>31</v>
      </c>
      <c r="R391" s="179">
        <v>43913</v>
      </c>
      <c r="S391" s="129" t="s">
        <v>710</v>
      </c>
      <c r="T391" s="6"/>
      <c r="U391" s="6"/>
      <c r="V391" s="6"/>
      <c r="W391" s="6"/>
      <c r="X391" s="6"/>
      <c r="Y391" s="6"/>
      <c r="Z391" s="6"/>
      <c r="AA391" s="6"/>
      <c r="AB391" s="6"/>
    </row>
    <row r="392" ht="18" customHeight="1" spans="2:28">
      <c r="B392" s="164" t="s">
        <v>715</v>
      </c>
      <c r="C392" s="165">
        <v>374785933</v>
      </c>
      <c r="D392" s="165" t="s">
        <v>716</v>
      </c>
      <c r="E392" s="165">
        <v>17192715431</v>
      </c>
      <c r="F392" s="165" t="s">
        <v>27</v>
      </c>
      <c r="G392" s="165">
        <v>1000</v>
      </c>
      <c r="H392" s="165">
        <v>18672882330</v>
      </c>
      <c r="I392" s="165" t="s">
        <v>361</v>
      </c>
      <c r="J392" s="174" t="s">
        <v>109</v>
      </c>
      <c r="K392" s="168" t="s">
        <v>362</v>
      </c>
      <c r="L392" s="164" t="s">
        <v>715</v>
      </c>
      <c r="M392" s="172"/>
      <c r="N392" s="169"/>
      <c r="O392" s="172"/>
      <c r="P392" s="170"/>
      <c r="Q392" s="201" t="s">
        <v>31</v>
      </c>
      <c r="R392" s="179">
        <v>43913</v>
      </c>
      <c r="S392" s="129" t="s">
        <v>710</v>
      </c>
      <c r="T392" s="6"/>
      <c r="U392" s="6"/>
      <c r="V392" s="6"/>
      <c r="W392" s="6"/>
      <c r="X392" s="6"/>
      <c r="Y392" s="6"/>
      <c r="Z392" s="6"/>
      <c r="AA392" s="6"/>
      <c r="AB392" s="6"/>
    </row>
    <row r="393" ht="18" customHeight="1" spans="2:28">
      <c r="B393" s="164" t="s">
        <v>717</v>
      </c>
      <c r="C393" s="165">
        <v>245317681</v>
      </c>
      <c r="D393" s="165" t="s">
        <v>718</v>
      </c>
      <c r="E393" s="165">
        <v>17192715430</v>
      </c>
      <c r="F393" s="165" t="s">
        <v>27</v>
      </c>
      <c r="G393" s="165">
        <v>1000</v>
      </c>
      <c r="H393" s="165">
        <v>18672882330</v>
      </c>
      <c r="I393" s="165" t="s">
        <v>361</v>
      </c>
      <c r="J393" s="174" t="s">
        <v>109</v>
      </c>
      <c r="K393" s="168" t="s">
        <v>362</v>
      </c>
      <c r="L393" s="164" t="s">
        <v>717</v>
      </c>
      <c r="M393" s="172"/>
      <c r="N393" s="169"/>
      <c r="O393" s="172"/>
      <c r="P393" s="170"/>
      <c r="Q393" s="201" t="s">
        <v>31</v>
      </c>
      <c r="R393" s="179">
        <v>43913</v>
      </c>
      <c r="S393" s="129" t="s">
        <v>710</v>
      </c>
      <c r="T393" s="6"/>
      <c r="U393" s="6"/>
      <c r="V393" s="6"/>
      <c r="W393" s="6"/>
      <c r="X393" s="6"/>
      <c r="Y393" s="6"/>
      <c r="Z393" s="6"/>
      <c r="AA393" s="6"/>
      <c r="AB393" s="6"/>
    </row>
    <row r="394" ht="18" customHeight="1" spans="2:28">
      <c r="B394" s="164" t="s">
        <v>719</v>
      </c>
      <c r="C394" s="165">
        <v>395394090</v>
      </c>
      <c r="D394" s="165" t="s">
        <v>720</v>
      </c>
      <c r="E394" s="165">
        <v>17192714989</v>
      </c>
      <c r="F394" s="165" t="s">
        <v>27</v>
      </c>
      <c r="G394" s="165">
        <v>1000</v>
      </c>
      <c r="H394" s="165">
        <v>18672882330</v>
      </c>
      <c r="I394" s="165" t="s">
        <v>361</v>
      </c>
      <c r="J394" s="171" t="s">
        <v>367</v>
      </c>
      <c r="K394" s="168" t="s">
        <v>362</v>
      </c>
      <c r="L394" s="164" t="s">
        <v>719</v>
      </c>
      <c r="M394" s="172"/>
      <c r="N394" s="169"/>
      <c r="O394" s="172"/>
      <c r="P394" s="170"/>
      <c r="Q394" s="201" t="s">
        <v>31</v>
      </c>
      <c r="R394" s="179">
        <v>43913</v>
      </c>
      <c r="S394" s="129" t="s">
        <v>710</v>
      </c>
      <c r="T394" s="6"/>
      <c r="U394" s="6"/>
      <c r="V394" s="6"/>
      <c r="W394" s="6"/>
      <c r="X394" s="6"/>
      <c r="Y394" s="6"/>
      <c r="Z394" s="6"/>
      <c r="AA394" s="6"/>
      <c r="AB394" s="6"/>
    </row>
    <row r="395" ht="18" customHeight="1" spans="2:28">
      <c r="B395" s="164" t="s">
        <v>721</v>
      </c>
      <c r="C395" s="165">
        <v>214698047</v>
      </c>
      <c r="D395" s="165" t="s">
        <v>722</v>
      </c>
      <c r="E395" s="165">
        <v>17192714984</v>
      </c>
      <c r="F395" s="165" t="s">
        <v>27</v>
      </c>
      <c r="G395" s="165">
        <v>1000</v>
      </c>
      <c r="H395" s="165">
        <v>18672882330</v>
      </c>
      <c r="I395" s="165" t="s">
        <v>361</v>
      </c>
      <c r="J395" s="171" t="s">
        <v>367</v>
      </c>
      <c r="K395" s="168" t="s">
        <v>362</v>
      </c>
      <c r="L395" s="164" t="s">
        <v>721</v>
      </c>
      <c r="M395" s="172"/>
      <c r="N395" s="169"/>
      <c r="O395" s="172"/>
      <c r="P395" s="172"/>
      <c r="Q395" s="201" t="s">
        <v>31</v>
      </c>
      <c r="R395" s="179">
        <v>43913</v>
      </c>
      <c r="S395" s="129" t="s">
        <v>710</v>
      </c>
      <c r="T395" s="6"/>
      <c r="U395" s="6"/>
      <c r="V395" s="6"/>
      <c r="W395" s="6"/>
      <c r="X395" s="6"/>
      <c r="Y395" s="6"/>
      <c r="Z395" s="6"/>
      <c r="AA395" s="6"/>
      <c r="AB395" s="6"/>
    </row>
    <row r="396" ht="18" customHeight="1" spans="2:28">
      <c r="B396" s="164" t="s">
        <v>723</v>
      </c>
      <c r="C396" s="165">
        <v>391168722</v>
      </c>
      <c r="D396" s="165" t="s">
        <v>724</v>
      </c>
      <c r="E396" s="165">
        <v>17192714592</v>
      </c>
      <c r="F396" s="165" t="s">
        <v>27</v>
      </c>
      <c r="G396" s="165">
        <v>1000</v>
      </c>
      <c r="H396" s="165">
        <v>18672882330</v>
      </c>
      <c r="I396" s="165" t="s">
        <v>361</v>
      </c>
      <c r="J396" s="171" t="s">
        <v>367</v>
      </c>
      <c r="K396" s="168" t="s">
        <v>362</v>
      </c>
      <c r="L396" s="164" t="s">
        <v>723</v>
      </c>
      <c r="M396" s="172"/>
      <c r="N396" s="169"/>
      <c r="O396" s="172"/>
      <c r="P396" s="172"/>
      <c r="Q396" s="201" t="s">
        <v>31</v>
      </c>
      <c r="R396" s="179">
        <v>43913</v>
      </c>
      <c r="S396" s="129" t="s">
        <v>710</v>
      </c>
      <c r="T396" s="6"/>
      <c r="U396" s="6"/>
      <c r="V396" s="6"/>
      <c r="W396" s="6"/>
      <c r="X396" s="6"/>
      <c r="Y396" s="6"/>
      <c r="Z396" s="6"/>
      <c r="AA396" s="6"/>
      <c r="AB396" s="6"/>
    </row>
    <row r="397" ht="18" customHeight="1" spans="2:28">
      <c r="B397" s="164" t="s">
        <v>725</v>
      </c>
      <c r="C397" s="165">
        <v>807450909</v>
      </c>
      <c r="D397" s="165" t="s">
        <v>726</v>
      </c>
      <c r="E397" s="165">
        <v>16572877618</v>
      </c>
      <c r="F397" s="165" t="s">
        <v>27</v>
      </c>
      <c r="G397" s="165">
        <v>1000</v>
      </c>
      <c r="H397" s="165">
        <v>16602049418</v>
      </c>
      <c r="I397" s="165" t="s">
        <v>377</v>
      </c>
      <c r="J397" s="174" t="s">
        <v>109</v>
      </c>
      <c r="K397" s="168" t="s">
        <v>378</v>
      </c>
      <c r="L397" s="164" t="s">
        <v>725</v>
      </c>
      <c r="M397" s="172"/>
      <c r="N397" s="169"/>
      <c r="O397" s="172"/>
      <c r="P397" s="172"/>
      <c r="Q397" s="202" t="s">
        <v>31</v>
      </c>
      <c r="R397" s="203">
        <v>43861</v>
      </c>
      <c r="S397" s="129" t="s">
        <v>710</v>
      </c>
      <c r="T397" s="6"/>
      <c r="U397" s="6"/>
      <c r="V397" s="6"/>
      <c r="W397" s="6"/>
      <c r="X397" s="6"/>
      <c r="Y397" s="6"/>
      <c r="Z397" s="6"/>
      <c r="AA397" s="6"/>
      <c r="AB397" s="6"/>
    </row>
    <row r="398" ht="18" customHeight="1" spans="2:28">
      <c r="B398" s="164" t="s">
        <v>727</v>
      </c>
      <c r="C398" s="165">
        <v>966697625</v>
      </c>
      <c r="D398" s="165" t="s">
        <v>728</v>
      </c>
      <c r="E398" s="165">
        <v>16572877621</v>
      </c>
      <c r="F398" s="165" t="s">
        <v>27</v>
      </c>
      <c r="G398" s="165">
        <v>1000</v>
      </c>
      <c r="H398" s="165">
        <v>16602049418</v>
      </c>
      <c r="I398" s="165" t="s">
        <v>377</v>
      </c>
      <c r="J398" s="174" t="s">
        <v>109</v>
      </c>
      <c r="K398" s="168" t="s">
        <v>378</v>
      </c>
      <c r="L398" s="164" t="s">
        <v>727</v>
      </c>
      <c r="M398" s="172"/>
      <c r="N398" s="172"/>
      <c r="O398" s="172"/>
      <c r="P398" s="172"/>
      <c r="Q398" s="202" t="s">
        <v>31</v>
      </c>
      <c r="R398" s="203">
        <v>43861</v>
      </c>
      <c r="S398" s="129" t="s">
        <v>710</v>
      </c>
      <c r="T398" s="6"/>
      <c r="U398" s="6"/>
      <c r="V398" s="6"/>
      <c r="W398" s="6"/>
      <c r="X398" s="6"/>
      <c r="Y398" s="6"/>
      <c r="Z398" s="6"/>
      <c r="AA398" s="6"/>
      <c r="AB398" s="6"/>
    </row>
    <row r="399" ht="18" customHeight="1" spans="2:28">
      <c r="B399" s="164" t="s">
        <v>731</v>
      </c>
      <c r="C399" s="165">
        <v>809282502</v>
      </c>
      <c r="D399" s="165" t="s">
        <v>732</v>
      </c>
      <c r="E399" s="165">
        <v>17192714450</v>
      </c>
      <c r="F399" s="165" t="s">
        <v>27</v>
      </c>
      <c r="G399" s="165">
        <v>1000</v>
      </c>
      <c r="H399" s="165">
        <v>18872118075</v>
      </c>
      <c r="I399" s="165" t="s">
        <v>389</v>
      </c>
      <c r="J399" s="185" t="s">
        <v>170</v>
      </c>
      <c r="K399" s="168" t="s">
        <v>390</v>
      </c>
      <c r="L399" s="164" t="s">
        <v>731</v>
      </c>
      <c r="M399" s="172"/>
      <c r="N399" s="169"/>
      <c r="O399" s="172"/>
      <c r="P399" s="172"/>
      <c r="Q399" s="168" t="s">
        <v>31</v>
      </c>
      <c r="R399" s="179">
        <v>43913</v>
      </c>
      <c r="S399" s="129" t="s">
        <v>710</v>
      </c>
      <c r="T399" s="6"/>
      <c r="U399" s="6"/>
      <c r="V399" s="6"/>
      <c r="W399" s="6"/>
      <c r="X399" s="6"/>
      <c r="Y399" s="6"/>
      <c r="Z399" s="6"/>
      <c r="AA399" s="6"/>
      <c r="AB399" s="6"/>
    </row>
    <row r="400" ht="18" customHeight="1" spans="2:28">
      <c r="B400" s="164" t="s">
        <v>733</v>
      </c>
      <c r="C400" s="165">
        <v>780159088</v>
      </c>
      <c r="D400" s="165" t="s">
        <v>734</v>
      </c>
      <c r="E400" s="165">
        <v>17192714403</v>
      </c>
      <c r="F400" s="165" t="s">
        <v>27</v>
      </c>
      <c r="G400" s="165">
        <v>1000</v>
      </c>
      <c r="H400" s="165">
        <v>18872118075</v>
      </c>
      <c r="I400" s="165" t="s">
        <v>389</v>
      </c>
      <c r="J400" s="177" t="s">
        <v>29</v>
      </c>
      <c r="K400" s="168" t="s">
        <v>390</v>
      </c>
      <c r="L400" s="164" t="s">
        <v>733</v>
      </c>
      <c r="M400" s="172"/>
      <c r="N400" s="169"/>
      <c r="O400" s="172"/>
      <c r="P400" s="172"/>
      <c r="Q400" s="168" t="s">
        <v>31</v>
      </c>
      <c r="R400" s="179">
        <v>43913</v>
      </c>
      <c r="S400" s="129" t="s">
        <v>703</v>
      </c>
      <c r="T400" s="6"/>
      <c r="U400" s="6"/>
      <c r="V400" s="6"/>
      <c r="W400" s="6"/>
      <c r="X400" s="6"/>
      <c r="Y400" s="6"/>
      <c r="Z400" s="6"/>
      <c r="AA400" s="6"/>
      <c r="AB400" s="6"/>
    </row>
    <row r="401" ht="18" customHeight="1" spans="2:28">
      <c r="B401" s="164" t="s">
        <v>735</v>
      </c>
      <c r="C401" s="168">
        <v>732218670</v>
      </c>
      <c r="D401" s="168" t="s">
        <v>736</v>
      </c>
      <c r="E401" s="165">
        <v>17192714828</v>
      </c>
      <c r="F401" s="165" t="s">
        <v>27</v>
      </c>
      <c r="G401" s="165">
        <v>1000</v>
      </c>
      <c r="H401" s="165">
        <v>15072125895</v>
      </c>
      <c r="I401" s="165" t="s">
        <v>680</v>
      </c>
      <c r="J401" s="175" t="s">
        <v>103</v>
      </c>
      <c r="K401" s="168" t="s">
        <v>681</v>
      </c>
      <c r="L401" s="164" t="s">
        <v>735</v>
      </c>
      <c r="M401" s="172"/>
      <c r="N401" s="169"/>
      <c r="O401" s="172"/>
      <c r="P401" s="170"/>
      <c r="Q401" s="202" t="s">
        <v>31</v>
      </c>
      <c r="R401" s="179">
        <v>43920</v>
      </c>
      <c r="S401" s="129" t="s">
        <v>703</v>
      </c>
      <c r="T401" s="6"/>
      <c r="U401" s="6"/>
      <c r="V401" s="6"/>
      <c r="W401" s="6"/>
      <c r="X401" s="6"/>
      <c r="Y401" s="6"/>
      <c r="Z401" s="6"/>
      <c r="AA401" s="6"/>
      <c r="AB401" s="6"/>
    </row>
    <row r="402" ht="18" customHeight="1" spans="2:28">
      <c r="B402" s="164" t="s">
        <v>737</v>
      </c>
      <c r="C402" s="168">
        <v>525768162</v>
      </c>
      <c r="D402" s="168" t="s">
        <v>738</v>
      </c>
      <c r="E402" s="165">
        <v>17192714889</v>
      </c>
      <c r="F402" s="165" t="s">
        <v>27</v>
      </c>
      <c r="G402" s="165">
        <v>1000</v>
      </c>
      <c r="H402" s="165">
        <v>15072125895</v>
      </c>
      <c r="I402" s="165" t="s">
        <v>680</v>
      </c>
      <c r="J402" s="175" t="s">
        <v>103</v>
      </c>
      <c r="K402" s="168" t="s">
        <v>681</v>
      </c>
      <c r="L402" s="164" t="s">
        <v>737</v>
      </c>
      <c r="M402" s="172"/>
      <c r="N402" s="169"/>
      <c r="O402" s="172"/>
      <c r="P402" s="170"/>
      <c r="Q402" s="202" t="s">
        <v>31</v>
      </c>
      <c r="R402" s="179">
        <v>43913</v>
      </c>
      <c r="S402" s="129" t="s">
        <v>703</v>
      </c>
      <c r="T402" s="6"/>
      <c r="U402" s="6"/>
      <c r="V402" s="6"/>
      <c r="W402" s="6"/>
      <c r="X402" s="6"/>
      <c r="Y402" s="6"/>
      <c r="Z402" s="6"/>
      <c r="AA402" s="6"/>
      <c r="AB402" s="6"/>
    </row>
    <row r="403" ht="18" customHeight="1" spans="2:28">
      <c r="B403" s="164" t="s">
        <v>739</v>
      </c>
      <c r="C403" s="168">
        <v>379548521</v>
      </c>
      <c r="D403" s="168" t="s">
        <v>740</v>
      </c>
      <c r="E403" s="165">
        <v>17192714961</v>
      </c>
      <c r="F403" s="165" t="s">
        <v>27</v>
      </c>
      <c r="G403" s="165">
        <v>1000</v>
      </c>
      <c r="H403" s="165">
        <v>15072125895</v>
      </c>
      <c r="I403" s="165" t="s">
        <v>680</v>
      </c>
      <c r="J403" s="175" t="s">
        <v>103</v>
      </c>
      <c r="K403" s="168" t="s">
        <v>681</v>
      </c>
      <c r="L403" s="164" t="s">
        <v>739</v>
      </c>
      <c r="M403" s="172"/>
      <c r="N403" s="169"/>
      <c r="O403" s="172"/>
      <c r="P403" s="170"/>
      <c r="Q403" s="202" t="s">
        <v>31</v>
      </c>
      <c r="R403" s="179">
        <v>43913</v>
      </c>
      <c r="S403" s="129" t="s">
        <v>703</v>
      </c>
      <c r="T403" s="6"/>
      <c r="U403" s="6"/>
      <c r="V403" s="6"/>
      <c r="W403" s="6"/>
      <c r="X403" s="6"/>
      <c r="Y403" s="6"/>
      <c r="Z403" s="6"/>
      <c r="AA403" s="6"/>
      <c r="AB403" s="6"/>
    </row>
    <row r="404" ht="18" customHeight="1" spans="2:28">
      <c r="B404" s="164" t="s">
        <v>741</v>
      </c>
      <c r="C404" s="168">
        <v>968211200</v>
      </c>
      <c r="D404" s="168" t="s">
        <v>742</v>
      </c>
      <c r="E404" s="165">
        <v>17192714833</v>
      </c>
      <c r="F404" s="165" t="s">
        <v>27</v>
      </c>
      <c r="G404" s="165">
        <v>1000</v>
      </c>
      <c r="H404" s="165">
        <v>15072125895</v>
      </c>
      <c r="I404" s="165" t="s">
        <v>680</v>
      </c>
      <c r="J404" s="175" t="s">
        <v>103</v>
      </c>
      <c r="K404" s="168" t="s">
        <v>681</v>
      </c>
      <c r="L404" s="164" t="s">
        <v>741</v>
      </c>
      <c r="M404" s="169">
        <v>8538.77</v>
      </c>
      <c r="N404" s="169"/>
      <c r="O404" s="172" t="s">
        <v>1839</v>
      </c>
      <c r="P404" s="170"/>
      <c r="Q404" s="202" t="s">
        <v>31</v>
      </c>
      <c r="R404" s="179">
        <v>43920</v>
      </c>
      <c r="S404" s="129" t="s">
        <v>710</v>
      </c>
      <c r="T404" s="6"/>
      <c r="U404" s="6"/>
      <c r="V404" s="6"/>
      <c r="W404" s="6"/>
      <c r="X404" s="6"/>
      <c r="Y404" s="6"/>
      <c r="Z404" s="6"/>
      <c r="AA404" s="6"/>
      <c r="AB404" s="6"/>
    </row>
    <row r="405" ht="18" customHeight="1" spans="2:28">
      <c r="B405" s="164" t="s">
        <v>743</v>
      </c>
      <c r="C405" s="168">
        <v>175131659</v>
      </c>
      <c r="D405" s="168" t="s">
        <v>744</v>
      </c>
      <c r="E405" s="165">
        <v>17192714872</v>
      </c>
      <c r="F405" s="165" t="s">
        <v>27</v>
      </c>
      <c r="G405" s="165">
        <v>1000</v>
      </c>
      <c r="H405" s="165">
        <v>15072125895</v>
      </c>
      <c r="I405" s="165" t="s">
        <v>680</v>
      </c>
      <c r="J405" s="175" t="s">
        <v>103</v>
      </c>
      <c r="K405" s="168" t="s">
        <v>681</v>
      </c>
      <c r="L405" s="164" t="s">
        <v>743</v>
      </c>
      <c r="M405" s="172"/>
      <c r="N405" s="169"/>
      <c r="O405" s="172"/>
      <c r="P405" s="172"/>
      <c r="Q405" s="202" t="s">
        <v>31</v>
      </c>
      <c r="R405" s="179">
        <v>43920</v>
      </c>
      <c r="S405" s="129" t="s">
        <v>710</v>
      </c>
      <c r="T405" s="6"/>
      <c r="U405" s="6"/>
      <c r="V405" s="6"/>
      <c r="W405" s="6"/>
      <c r="X405" s="6"/>
      <c r="Y405" s="6"/>
      <c r="Z405" s="6"/>
      <c r="AA405" s="6"/>
      <c r="AB405" s="6"/>
    </row>
    <row r="406" ht="18" customHeight="1" spans="2:28">
      <c r="B406" s="164" t="s">
        <v>745</v>
      </c>
      <c r="C406" s="168">
        <v>167115616</v>
      </c>
      <c r="D406" s="168" t="s">
        <v>746</v>
      </c>
      <c r="E406" s="165">
        <v>17192714927</v>
      </c>
      <c r="F406" s="165" t="s">
        <v>27</v>
      </c>
      <c r="G406" s="165">
        <v>1000</v>
      </c>
      <c r="H406" s="165">
        <v>15072125895</v>
      </c>
      <c r="I406" s="165" t="s">
        <v>680</v>
      </c>
      <c r="J406" s="176" t="s">
        <v>285</v>
      </c>
      <c r="K406" s="168" t="s">
        <v>681</v>
      </c>
      <c r="L406" s="164" t="s">
        <v>745</v>
      </c>
      <c r="M406" s="172"/>
      <c r="N406" s="169"/>
      <c r="O406" s="172"/>
      <c r="P406" s="170"/>
      <c r="Q406" s="202" t="s">
        <v>31</v>
      </c>
      <c r="R406" s="179">
        <v>43913</v>
      </c>
      <c r="S406" s="129" t="s">
        <v>703</v>
      </c>
      <c r="T406" s="6"/>
      <c r="U406" s="6"/>
      <c r="V406" s="6"/>
      <c r="W406" s="6"/>
      <c r="X406" s="6"/>
      <c r="Y406" s="6"/>
      <c r="Z406" s="6"/>
      <c r="AA406" s="6"/>
      <c r="AB406" s="6"/>
    </row>
    <row r="407" ht="18" customHeight="1" spans="2:28">
      <c r="B407" s="164" t="s">
        <v>747</v>
      </c>
      <c r="C407" s="168">
        <v>183114670</v>
      </c>
      <c r="D407" s="168" t="s">
        <v>748</v>
      </c>
      <c r="E407" s="165">
        <v>16741725604</v>
      </c>
      <c r="F407" s="165" t="s">
        <v>27</v>
      </c>
      <c r="G407" s="165">
        <v>1000</v>
      </c>
      <c r="H407" s="165">
        <v>18771678907</v>
      </c>
      <c r="I407" s="165" t="s">
        <v>409</v>
      </c>
      <c r="J407" s="176" t="s">
        <v>109</v>
      </c>
      <c r="K407" s="168" t="s">
        <v>410</v>
      </c>
      <c r="L407" s="164" t="s">
        <v>747</v>
      </c>
      <c r="M407" s="172"/>
      <c r="N407" s="169"/>
      <c r="O407" s="172"/>
      <c r="P407" s="172"/>
      <c r="Q407" s="202" t="s">
        <v>31</v>
      </c>
      <c r="R407" s="179">
        <v>43895</v>
      </c>
      <c r="S407" s="129" t="s">
        <v>749</v>
      </c>
      <c r="T407" s="6"/>
      <c r="U407" s="6"/>
      <c r="V407" s="6"/>
      <c r="W407" s="6"/>
      <c r="X407" s="6"/>
      <c r="Y407" s="6"/>
      <c r="Z407" s="6"/>
      <c r="AA407" s="6"/>
      <c r="AB407" s="6"/>
    </row>
    <row r="408" ht="18" customHeight="1" spans="2:28">
      <c r="B408" s="164" t="s">
        <v>750</v>
      </c>
      <c r="C408" s="168">
        <v>338405675</v>
      </c>
      <c r="D408" s="168" t="s">
        <v>751</v>
      </c>
      <c r="E408" s="165">
        <v>16741725611</v>
      </c>
      <c r="F408" s="165" t="s">
        <v>27</v>
      </c>
      <c r="G408" s="165">
        <v>1000</v>
      </c>
      <c r="H408" s="165">
        <v>18771678907</v>
      </c>
      <c r="I408" s="165" t="s">
        <v>409</v>
      </c>
      <c r="J408" s="176" t="s">
        <v>109</v>
      </c>
      <c r="K408" s="168" t="s">
        <v>410</v>
      </c>
      <c r="L408" s="164" t="s">
        <v>750</v>
      </c>
      <c r="M408" s="172"/>
      <c r="N408" s="169"/>
      <c r="O408" s="172"/>
      <c r="P408" s="172"/>
      <c r="Q408" s="202" t="s">
        <v>31</v>
      </c>
      <c r="R408" s="179">
        <v>43895</v>
      </c>
      <c r="S408" s="129" t="s">
        <v>710</v>
      </c>
      <c r="T408" s="6"/>
      <c r="U408" s="6"/>
      <c r="V408" s="6"/>
      <c r="W408" s="6"/>
      <c r="X408" s="6"/>
      <c r="Y408" s="6"/>
      <c r="Z408" s="6"/>
      <c r="AA408" s="6"/>
      <c r="AB408" s="6"/>
    </row>
    <row r="409" ht="18" customHeight="1" spans="2:28">
      <c r="B409" s="164" t="s">
        <v>756</v>
      </c>
      <c r="C409" s="168">
        <v>755205083</v>
      </c>
      <c r="D409" s="168" t="s">
        <v>757</v>
      </c>
      <c r="E409" s="165">
        <v>16741725640</v>
      </c>
      <c r="F409" s="165" t="s">
        <v>27</v>
      </c>
      <c r="G409" s="165">
        <v>1000</v>
      </c>
      <c r="H409" s="165">
        <v>18771678907</v>
      </c>
      <c r="I409" s="165" t="s">
        <v>409</v>
      </c>
      <c r="J409" s="176" t="s">
        <v>29</v>
      </c>
      <c r="K409" s="168" t="s">
        <v>410</v>
      </c>
      <c r="L409" s="164" t="s">
        <v>756</v>
      </c>
      <c r="M409" s="172"/>
      <c r="N409" s="169"/>
      <c r="O409" s="172"/>
      <c r="P409" s="172"/>
      <c r="Q409" s="202" t="s">
        <v>31</v>
      </c>
      <c r="R409" s="179">
        <v>43895</v>
      </c>
      <c r="S409" s="129" t="s">
        <v>710</v>
      </c>
      <c r="T409" s="6"/>
      <c r="U409" s="6"/>
      <c r="V409" s="6"/>
      <c r="W409" s="6"/>
      <c r="X409" s="6"/>
      <c r="Y409" s="6"/>
      <c r="Z409" s="6"/>
      <c r="AA409" s="6"/>
      <c r="AB409" s="6"/>
    </row>
    <row r="410" ht="18" customHeight="1" spans="2:28">
      <c r="B410" s="164" t="s">
        <v>762</v>
      </c>
      <c r="C410" s="165">
        <v>113190114</v>
      </c>
      <c r="D410" s="165" t="s">
        <v>763</v>
      </c>
      <c r="E410" s="165">
        <v>17136866638</v>
      </c>
      <c r="F410" s="165" t="s">
        <v>107</v>
      </c>
      <c r="G410" s="165">
        <v>1000</v>
      </c>
      <c r="H410" s="165">
        <v>13422075559</v>
      </c>
      <c r="I410" s="165" t="s">
        <v>567</v>
      </c>
      <c r="J410" s="167" t="s">
        <v>29</v>
      </c>
      <c r="K410" s="168" t="s">
        <v>568</v>
      </c>
      <c r="L410" s="164" t="s">
        <v>762</v>
      </c>
      <c r="M410" s="172"/>
      <c r="N410" s="169"/>
      <c r="O410" s="172"/>
      <c r="P410" s="172"/>
      <c r="Q410" s="202" t="s">
        <v>31</v>
      </c>
      <c r="R410" s="179">
        <v>43910</v>
      </c>
      <c r="S410" s="129" t="s">
        <v>710</v>
      </c>
      <c r="T410" s="6"/>
      <c r="U410" s="6"/>
      <c r="V410" s="6"/>
      <c r="W410" s="6"/>
      <c r="X410" s="6"/>
      <c r="Y410" s="6"/>
      <c r="Z410" s="6"/>
      <c r="AA410" s="6"/>
      <c r="AB410" s="6"/>
    </row>
    <row r="411" ht="18" customHeight="1" spans="2:28">
      <c r="B411" s="164" t="s">
        <v>764</v>
      </c>
      <c r="C411" s="165">
        <v>790228211</v>
      </c>
      <c r="D411" s="165" t="s">
        <v>765</v>
      </c>
      <c r="E411" s="165">
        <v>17136866807</v>
      </c>
      <c r="F411" s="165" t="s">
        <v>107</v>
      </c>
      <c r="G411" s="165">
        <v>1000</v>
      </c>
      <c r="H411" s="165">
        <v>13632223538</v>
      </c>
      <c r="I411" s="165" t="s">
        <v>567</v>
      </c>
      <c r="J411" s="171" t="s">
        <v>367</v>
      </c>
      <c r="K411" s="168" t="s">
        <v>568</v>
      </c>
      <c r="L411" s="164" t="s">
        <v>764</v>
      </c>
      <c r="M411" s="172"/>
      <c r="N411" s="169"/>
      <c r="O411" s="172"/>
      <c r="P411" s="172"/>
      <c r="Q411" s="202" t="s">
        <v>31</v>
      </c>
      <c r="R411" s="179">
        <v>43910</v>
      </c>
      <c r="S411" s="129" t="s">
        <v>710</v>
      </c>
      <c r="T411" s="6"/>
      <c r="U411" s="6"/>
      <c r="V411" s="6"/>
      <c r="W411" s="6"/>
      <c r="X411" s="6"/>
      <c r="Y411" s="6"/>
      <c r="Z411" s="6"/>
      <c r="AA411" s="6"/>
      <c r="AB411" s="6"/>
    </row>
    <row r="412" ht="18" customHeight="1" spans="2:28">
      <c r="B412" s="164" t="s">
        <v>766</v>
      </c>
      <c r="C412" s="165">
        <v>887720662</v>
      </c>
      <c r="D412" s="165" t="s">
        <v>767</v>
      </c>
      <c r="E412" s="165">
        <v>17136866641</v>
      </c>
      <c r="F412" s="165" t="s">
        <v>107</v>
      </c>
      <c r="G412" s="165">
        <v>1000</v>
      </c>
      <c r="H412" s="165">
        <v>13632223538</v>
      </c>
      <c r="I412" s="165" t="s">
        <v>567</v>
      </c>
      <c r="J412" s="175" t="s">
        <v>103</v>
      </c>
      <c r="K412" s="168" t="s">
        <v>568</v>
      </c>
      <c r="L412" s="164" t="s">
        <v>766</v>
      </c>
      <c r="M412" s="172"/>
      <c r="N412" s="169"/>
      <c r="O412" s="172"/>
      <c r="P412" s="172"/>
      <c r="Q412" s="202" t="s">
        <v>31</v>
      </c>
      <c r="R412" s="179">
        <v>43910</v>
      </c>
      <c r="S412" s="129" t="s">
        <v>710</v>
      </c>
      <c r="T412" s="6"/>
      <c r="U412" s="6"/>
      <c r="V412" s="6"/>
      <c r="W412" s="6"/>
      <c r="X412" s="6"/>
      <c r="Y412" s="6"/>
      <c r="Z412" s="6"/>
      <c r="AA412" s="6"/>
      <c r="AB412" s="6"/>
    </row>
    <row r="413" ht="18" customHeight="1" spans="2:28">
      <c r="B413" s="164" t="s">
        <v>771</v>
      </c>
      <c r="C413" s="165">
        <v>348633157</v>
      </c>
      <c r="D413" s="165" t="s">
        <v>772</v>
      </c>
      <c r="E413" s="165">
        <v>17192714513</v>
      </c>
      <c r="F413" s="165" t="s">
        <v>27</v>
      </c>
      <c r="G413" s="165">
        <v>1000</v>
      </c>
      <c r="H413" s="165">
        <v>18872118075</v>
      </c>
      <c r="I413" s="165" t="s">
        <v>389</v>
      </c>
      <c r="J413" s="185" t="s">
        <v>170</v>
      </c>
      <c r="K413" s="168" t="s">
        <v>390</v>
      </c>
      <c r="L413" s="164" t="s">
        <v>771</v>
      </c>
      <c r="M413" s="172"/>
      <c r="N413" s="169"/>
      <c r="O413" s="172"/>
      <c r="P413" s="170"/>
      <c r="Q413" s="201" t="s">
        <v>31</v>
      </c>
      <c r="R413" s="179">
        <v>43913</v>
      </c>
      <c r="S413" s="129" t="s">
        <v>773</v>
      </c>
      <c r="T413" s="1"/>
      <c r="U413" s="1"/>
      <c r="V413" s="1"/>
      <c r="W413" s="1"/>
      <c r="X413" s="1"/>
      <c r="Y413" s="1"/>
      <c r="Z413" s="1"/>
      <c r="AA413" s="1"/>
      <c r="AB413" s="6"/>
    </row>
    <row r="414" ht="18" customHeight="1" spans="2:28">
      <c r="B414" s="164" t="s">
        <v>774</v>
      </c>
      <c r="C414" s="165">
        <v>832548948</v>
      </c>
      <c r="D414" s="165" t="s">
        <v>775</v>
      </c>
      <c r="E414" s="165">
        <v>17192714464</v>
      </c>
      <c r="F414" s="165" t="s">
        <v>27</v>
      </c>
      <c r="G414" s="165">
        <v>1000</v>
      </c>
      <c r="H414" s="165">
        <v>18872118075</v>
      </c>
      <c r="I414" s="165" t="s">
        <v>389</v>
      </c>
      <c r="J414" s="185" t="s">
        <v>170</v>
      </c>
      <c r="K414" s="168" t="s">
        <v>390</v>
      </c>
      <c r="L414" s="164" t="s">
        <v>774</v>
      </c>
      <c r="M414" s="172"/>
      <c r="N414" s="169"/>
      <c r="O414" s="172"/>
      <c r="P414" s="170"/>
      <c r="Q414" s="201" t="s">
        <v>31</v>
      </c>
      <c r="R414" s="179">
        <v>43913</v>
      </c>
      <c r="S414" s="129" t="s">
        <v>776</v>
      </c>
      <c r="T414" s="6"/>
      <c r="U414" s="6"/>
      <c r="V414" s="6"/>
      <c r="W414" s="6"/>
      <c r="X414" s="6"/>
      <c r="Y414" s="6"/>
      <c r="Z414" s="6"/>
      <c r="AA414" s="6"/>
      <c r="AB414" s="6"/>
    </row>
    <row r="415" ht="18" customHeight="1" spans="2:28">
      <c r="B415" s="164" t="s">
        <v>777</v>
      </c>
      <c r="C415" s="165">
        <v>729449661</v>
      </c>
      <c r="D415" s="165" t="s">
        <v>778</v>
      </c>
      <c r="E415" s="165">
        <v>17192714471</v>
      </c>
      <c r="F415" s="165" t="s">
        <v>27</v>
      </c>
      <c r="G415" s="165">
        <v>1000</v>
      </c>
      <c r="H415" s="165">
        <v>18872118075</v>
      </c>
      <c r="I415" s="165" t="s">
        <v>389</v>
      </c>
      <c r="J415" s="185" t="s">
        <v>170</v>
      </c>
      <c r="K415" s="168" t="s">
        <v>390</v>
      </c>
      <c r="L415" s="164" t="s">
        <v>777</v>
      </c>
      <c r="M415" s="172"/>
      <c r="N415" s="169"/>
      <c r="O415" s="172"/>
      <c r="P415" s="170"/>
      <c r="Q415" s="201" t="s">
        <v>31</v>
      </c>
      <c r="R415" s="179">
        <v>43913</v>
      </c>
      <c r="S415" s="129" t="s">
        <v>776</v>
      </c>
      <c r="T415" s="6"/>
      <c r="U415" s="6"/>
      <c r="V415" s="6"/>
      <c r="W415" s="6"/>
      <c r="X415" s="6"/>
      <c r="Y415" s="6"/>
      <c r="Z415" s="6"/>
      <c r="AA415" s="6"/>
      <c r="AB415" s="6"/>
    </row>
    <row r="416" ht="18" customHeight="1" spans="2:28">
      <c r="B416" s="164" t="s">
        <v>779</v>
      </c>
      <c r="C416" s="165">
        <v>420897029</v>
      </c>
      <c r="D416" s="165" t="s">
        <v>780</v>
      </c>
      <c r="E416" s="165">
        <v>17192714502</v>
      </c>
      <c r="F416" s="165" t="s">
        <v>27</v>
      </c>
      <c r="G416" s="165">
        <v>1000</v>
      </c>
      <c r="H416" s="165">
        <v>18872118075</v>
      </c>
      <c r="I416" s="165" t="s">
        <v>389</v>
      </c>
      <c r="J416" s="177" t="s">
        <v>29</v>
      </c>
      <c r="K416" s="168" t="s">
        <v>390</v>
      </c>
      <c r="L416" s="164" t="s">
        <v>779</v>
      </c>
      <c r="M416" s="172"/>
      <c r="N416" s="169"/>
      <c r="O416" s="172"/>
      <c r="P416" s="170"/>
      <c r="Q416" s="201" t="s">
        <v>31</v>
      </c>
      <c r="R416" s="179">
        <v>43913</v>
      </c>
      <c r="S416" s="129" t="s">
        <v>776</v>
      </c>
      <c r="T416" s="6"/>
      <c r="U416" s="6"/>
      <c r="V416" s="6"/>
      <c r="W416" s="6"/>
      <c r="X416" s="6"/>
      <c r="Y416" s="6"/>
      <c r="Z416" s="6"/>
      <c r="AA416" s="6"/>
      <c r="AB416" s="6"/>
    </row>
    <row r="417" ht="18" customHeight="1" spans="2:28">
      <c r="B417" s="164" t="s">
        <v>781</v>
      </c>
      <c r="C417" s="168">
        <v>735590645</v>
      </c>
      <c r="D417" s="168" t="s">
        <v>782</v>
      </c>
      <c r="E417" s="165">
        <v>17192714935</v>
      </c>
      <c r="F417" s="165" t="s">
        <v>27</v>
      </c>
      <c r="G417" s="165">
        <v>1000</v>
      </c>
      <c r="H417" s="165">
        <v>15072125895</v>
      </c>
      <c r="I417" s="165" t="s">
        <v>680</v>
      </c>
      <c r="J417" s="176" t="s">
        <v>285</v>
      </c>
      <c r="K417" s="168" t="s">
        <v>681</v>
      </c>
      <c r="L417" s="164" t="s">
        <v>781</v>
      </c>
      <c r="M417" s="172"/>
      <c r="N417" s="169"/>
      <c r="O417" s="172"/>
      <c r="P417" s="170"/>
      <c r="Q417" s="202" t="s">
        <v>31</v>
      </c>
      <c r="R417" s="179">
        <v>43913</v>
      </c>
      <c r="S417" s="129" t="s">
        <v>776</v>
      </c>
      <c r="T417" s="6"/>
      <c r="U417" s="6"/>
      <c r="V417" s="6"/>
      <c r="W417" s="6"/>
      <c r="X417" s="6"/>
      <c r="Y417" s="6"/>
      <c r="Z417" s="6"/>
      <c r="AA417" s="6"/>
      <c r="AB417" s="6"/>
    </row>
    <row r="418" ht="18" customHeight="1" spans="2:28">
      <c r="B418" s="181" t="s">
        <v>783</v>
      </c>
      <c r="C418" s="165">
        <v>857618028</v>
      </c>
      <c r="D418" s="165" t="s">
        <v>784</v>
      </c>
      <c r="E418" s="165">
        <v>16741725645</v>
      </c>
      <c r="F418" s="165" t="s">
        <v>27</v>
      </c>
      <c r="G418" s="165">
        <v>1000</v>
      </c>
      <c r="H418" s="165">
        <v>18771678907</v>
      </c>
      <c r="I418" s="165" t="s">
        <v>409</v>
      </c>
      <c r="J418" s="177" t="s">
        <v>29</v>
      </c>
      <c r="K418" s="168" t="s">
        <v>410</v>
      </c>
      <c r="L418" s="181" t="s">
        <v>783</v>
      </c>
      <c r="M418" s="172"/>
      <c r="N418" s="169"/>
      <c r="O418" s="172"/>
      <c r="P418" s="170"/>
      <c r="Q418" s="202" t="s">
        <v>31</v>
      </c>
      <c r="R418" s="203">
        <v>43900</v>
      </c>
      <c r="S418" s="129" t="s">
        <v>785</v>
      </c>
      <c r="T418" s="6"/>
      <c r="U418" s="6"/>
      <c r="V418" s="6"/>
      <c r="W418" s="6"/>
      <c r="X418" s="6"/>
      <c r="Y418" s="6"/>
      <c r="Z418" s="6"/>
      <c r="AA418" s="6"/>
      <c r="AB418" s="6"/>
    </row>
    <row r="419" ht="18" customHeight="1" spans="2:28">
      <c r="B419" s="181" t="s">
        <v>786</v>
      </c>
      <c r="C419" s="165">
        <v>755005723</v>
      </c>
      <c r="D419" s="165" t="s">
        <v>787</v>
      </c>
      <c r="E419" s="165">
        <v>16741725644</v>
      </c>
      <c r="F419" s="165" t="s">
        <v>27</v>
      </c>
      <c r="G419" s="165">
        <v>1000</v>
      </c>
      <c r="H419" s="165">
        <v>18771678907</v>
      </c>
      <c r="I419" s="165" t="s">
        <v>409</v>
      </c>
      <c r="J419" s="177" t="s">
        <v>29</v>
      </c>
      <c r="K419" s="168" t="s">
        <v>410</v>
      </c>
      <c r="L419" s="181" t="s">
        <v>786</v>
      </c>
      <c r="M419" s="172"/>
      <c r="N419" s="169"/>
      <c r="O419" s="172"/>
      <c r="P419" s="170"/>
      <c r="Q419" s="202" t="s">
        <v>31</v>
      </c>
      <c r="R419" s="203">
        <v>43900</v>
      </c>
      <c r="S419" s="129" t="s">
        <v>785</v>
      </c>
      <c r="T419" s="6"/>
      <c r="U419" s="6"/>
      <c r="V419" s="6"/>
      <c r="W419" s="6"/>
      <c r="X419" s="6"/>
      <c r="Y419" s="6"/>
      <c r="Z419" s="6"/>
      <c r="AA419" s="6"/>
      <c r="AB419" s="6"/>
    </row>
    <row r="420" ht="18" customHeight="1" spans="2:28">
      <c r="B420" s="164" t="s">
        <v>788</v>
      </c>
      <c r="C420" s="165">
        <v>982613012</v>
      </c>
      <c r="D420" s="165" t="s">
        <v>789</v>
      </c>
      <c r="E420" s="165">
        <v>17192710798</v>
      </c>
      <c r="F420" s="165" t="s">
        <v>27</v>
      </c>
      <c r="G420" s="165">
        <v>1000</v>
      </c>
      <c r="H420" s="165">
        <v>13545476959</v>
      </c>
      <c r="I420" s="165" t="s">
        <v>265</v>
      </c>
      <c r="J420" s="174" t="s">
        <v>109</v>
      </c>
      <c r="K420" s="168" t="s">
        <v>266</v>
      </c>
      <c r="L420" s="164" t="s">
        <v>788</v>
      </c>
      <c r="M420" s="172">
        <v>9928.64</v>
      </c>
      <c r="N420" s="169"/>
      <c r="O420" s="169"/>
      <c r="P420" s="170"/>
      <c r="Q420" s="201" t="s">
        <v>31</v>
      </c>
      <c r="R420" s="179">
        <v>43913</v>
      </c>
      <c r="S420" s="204" t="s">
        <v>790</v>
      </c>
      <c r="T420" s="6"/>
      <c r="U420" s="6"/>
      <c r="V420" s="6"/>
      <c r="W420" s="6"/>
      <c r="X420" s="6"/>
      <c r="Y420" s="6"/>
      <c r="Z420" s="6"/>
      <c r="AA420" s="6"/>
      <c r="AB420" s="6"/>
    </row>
    <row r="421" ht="18" customHeight="1" spans="2:28">
      <c r="B421" s="164" t="s">
        <v>791</v>
      </c>
      <c r="C421" s="165">
        <v>674551731</v>
      </c>
      <c r="D421" s="165" t="s">
        <v>792</v>
      </c>
      <c r="E421" s="165">
        <v>17192715413</v>
      </c>
      <c r="F421" s="165" t="s">
        <v>27</v>
      </c>
      <c r="G421" s="165">
        <v>1000</v>
      </c>
      <c r="H421" s="165">
        <v>18672882330</v>
      </c>
      <c r="I421" s="165" t="s">
        <v>361</v>
      </c>
      <c r="J421" s="174" t="s">
        <v>109</v>
      </c>
      <c r="K421" s="168" t="s">
        <v>362</v>
      </c>
      <c r="L421" s="164" t="s">
        <v>791</v>
      </c>
      <c r="M421" s="172">
        <v>10523.32</v>
      </c>
      <c r="N421" s="169"/>
      <c r="O421" s="169"/>
      <c r="P421" s="170"/>
      <c r="Q421" s="201" t="s">
        <v>31</v>
      </c>
      <c r="R421" s="179">
        <v>43913</v>
      </c>
      <c r="S421" s="204" t="s">
        <v>793</v>
      </c>
      <c r="T421" s="6"/>
      <c r="U421" s="6"/>
      <c r="V421" s="6"/>
      <c r="W421" s="6"/>
      <c r="X421" s="6"/>
      <c r="Y421" s="6"/>
      <c r="Z421" s="6"/>
      <c r="AA421" s="6"/>
      <c r="AB421" s="6"/>
    </row>
    <row r="422" ht="18" customHeight="1" spans="2:28">
      <c r="B422" s="164" t="s">
        <v>794</v>
      </c>
      <c r="C422" s="165">
        <v>335180183</v>
      </c>
      <c r="D422" s="165" t="s">
        <v>795</v>
      </c>
      <c r="E422" s="165">
        <v>17192714987</v>
      </c>
      <c r="F422" s="165" t="s">
        <v>27</v>
      </c>
      <c r="G422" s="165">
        <v>1000</v>
      </c>
      <c r="H422" s="165">
        <v>18672882330</v>
      </c>
      <c r="I422" s="165" t="s">
        <v>361</v>
      </c>
      <c r="J422" s="171" t="s">
        <v>367</v>
      </c>
      <c r="K422" s="168" t="s">
        <v>362</v>
      </c>
      <c r="L422" s="164" t="s">
        <v>794</v>
      </c>
      <c r="M422" s="172">
        <v>10159.84</v>
      </c>
      <c r="N422" s="169"/>
      <c r="O422" s="169"/>
      <c r="P422" s="170"/>
      <c r="Q422" s="201" t="s">
        <v>31</v>
      </c>
      <c r="R422" s="179">
        <v>43913</v>
      </c>
      <c r="S422" s="204" t="s">
        <v>790</v>
      </c>
      <c r="T422" s="6"/>
      <c r="U422" s="6"/>
      <c r="V422" s="6"/>
      <c r="W422" s="6"/>
      <c r="X422" s="6"/>
      <c r="Y422" s="6"/>
      <c r="Z422" s="6"/>
      <c r="AA422" s="6"/>
      <c r="AB422" s="6"/>
    </row>
    <row r="423" ht="18" customHeight="1" spans="2:28">
      <c r="B423" s="164" t="s">
        <v>796</v>
      </c>
      <c r="C423" s="165">
        <v>498254878</v>
      </c>
      <c r="D423" s="165" t="s">
        <v>797</v>
      </c>
      <c r="E423" s="165">
        <v>17192714370</v>
      </c>
      <c r="F423" s="165" t="s">
        <v>27</v>
      </c>
      <c r="G423" s="165">
        <v>1000</v>
      </c>
      <c r="H423" s="165">
        <v>18872118075</v>
      </c>
      <c r="I423" s="165" t="s">
        <v>389</v>
      </c>
      <c r="J423" s="185" t="s">
        <v>170</v>
      </c>
      <c r="K423" s="168" t="s">
        <v>390</v>
      </c>
      <c r="L423" s="164" t="s">
        <v>796</v>
      </c>
      <c r="M423" s="172">
        <v>5061.74</v>
      </c>
      <c r="N423" s="169"/>
      <c r="O423" s="169"/>
      <c r="P423" s="170"/>
      <c r="Q423" s="201" t="s">
        <v>31</v>
      </c>
      <c r="R423" s="179">
        <v>43913</v>
      </c>
      <c r="S423" s="204" t="s">
        <v>798</v>
      </c>
      <c r="T423" s="6"/>
      <c r="U423" s="6"/>
      <c r="V423" s="6"/>
      <c r="W423" s="6"/>
      <c r="X423" s="6"/>
      <c r="Y423" s="6"/>
      <c r="Z423" s="6"/>
      <c r="AA423" s="6"/>
      <c r="AB423" s="6"/>
    </row>
    <row r="424" ht="18" customHeight="1" spans="2:28">
      <c r="B424" s="164" t="s">
        <v>799</v>
      </c>
      <c r="C424" s="168">
        <v>652926149</v>
      </c>
      <c r="D424" s="168" t="s">
        <v>800</v>
      </c>
      <c r="E424" s="165">
        <v>17192714832</v>
      </c>
      <c r="F424" s="165" t="s">
        <v>27</v>
      </c>
      <c r="G424" s="165">
        <v>1000</v>
      </c>
      <c r="H424" s="165">
        <v>15072125895</v>
      </c>
      <c r="I424" s="165" t="s">
        <v>680</v>
      </c>
      <c r="J424" s="175" t="s">
        <v>103</v>
      </c>
      <c r="K424" s="168" t="s">
        <v>681</v>
      </c>
      <c r="L424" s="164" t="s">
        <v>799</v>
      </c>
      <c r="M424" s="172">
        <v>4965.73</v>
      </c>
      <c r="N424" s="169"/>
      <c r="O424" s="169"/>
      <c r="P424" s="170"/>
      <c r="Q424" s="202" t="s">
        <v>31</v>
      </c>
      <c r="R424" s="179">
        <v>43913</v>
      </c>
      <c r="S424" s="204" t="s">
        <v>790</v>
      </c>
      <c r="T424" s="6"/>
      <c r="U424" s="6"/>
      <c r="V424" s="6"/>
      <c r="W424" s="6"/>
      <c r="X424" s="6"/>
      <c r="Y424" s="6"/>
      <c r="Z424" s="6"/>
      <c r="AA424" s="6"/>
      <c r="AB424" s="6"/>
    </row>
    <row r="425" ht="18" customHeight="1" spans="2:28">
      <c r="B425" s="164" t="s">
        <v>801</v>
      </c>
      <c r="C425" s="168">
        <v>789491775</v>
      </c>
      <c r="D425" s="168" t="s">
        <v>802</v>
      </c>
      <c r="E425" s="165">
        <v>17192714892</v>
      </c>
      <c r="F425" s="165" t="s">
        <v>27</v>
      </c>
      <c r="G425" s="165">
        <v>1000</v>
      </c>
      <c r="H425" s="165">
        <v>15072125895</v>
      </c>
      <c r="I425" s="165" t="s">
        <v>680</v>
      </c>
      <c r="J425" s="175" t="s">
        <v>103</v>
      </c>
      <c r="K425" s="168" t="s">
        <v>681</v>
      </c>
      <c r="L425" s="164" t="s">
        <v>801</v>
      </c>
      <c r="M425" s="172">
        <v>100.52</v>
      </c>
      <c r="N425" s="169"/>
      <c r="O425" s="169"/>
      <c r="P425" s="170"/>
      <c r="Q425" s="202" t="s">
        <v>31</v>
      </c>
      <c r="R425" s="179">
        <v>43913</v>
      </c>
      <c r="S425" s="204" t="s">
        <v>790</v>
      </c>
      <c r="T425" s="6"/>
      <c r="U425" s="6"/>
      <c r="V425" s="6"/>
      <c r="W425" s="6"/>
      <c r="X425" s="6"/>
      <c r="Y425" s="6"/>
      <c r="Z425" s="6"/>
      <c r="AA425" s="6"/>
      <c r="AB425" s="6"/>
    </row>
    <row r="426" ht="18" customHeight="1" spans="2:28">
      <c r="B426" s="181" t="s">
        <v>803</v>
      </c>
      <c r="C426" s="165">
        <v>689251681</v>
      </c>
      <c r="D426" s="165" t="s">
        <v>804</v>
      </c>
      <c r="E426" s="165">
        <v>16741725603</v>
      </c>
      <c r="F426" s="165" t="s">
        <v>27</v>
      </c>
      <c r="G426" s="165">
        <v>1000</v>
      </c>
      <c r="H426" s="165">
        <v>18771678907</v>
      </c>
      <c r="I426" s="165" t="s">
        <v>409</v>
      </c>
      <c r="J426" s="174" t="s">
        <v>109</v>
      </c>
      <c r="K426" s="168" t="s">
        <v>410</v>
      </c>
      <c r="L426" s="181" t="s">
        <v>803</v>
      </c>
      <c r="M426" s="172">
        <v>5755.95</v>
      </c>
      <c r="N426" s="169"/>
      <c r="O426" s="169"/>
      <c r="P426" s="170"/>
      <c r="Q426" s="202" t="s">
        <v>31</v>
      </c>
      <c r="R426" s="203">
        <v>43900</v>
      </c>
      <c r="S426" s="204" t="s">
        <v>798</v>
      </c>
      <c r="T426" s="6"/>
      <c r="U426" s="6"/>
      <c r="V426" s="6"/>
      <c r="W426" s="6"/>
      <c r="X426" s="6"/>
      <c r="Y426" s="6"/>
      <c r="Z426" s="6"/>
      <c r="AA426" s="6"/>
      <c r="AB426" s="6"/>
    </row>
    <row r="427" ht="18" customHeight="1" spans="2:28">
      <c r="B427" s="164" t="s">
        <v>805</v>
      </c>
      <c r="C427" s="168">
        <v>867295666</v>
      </c>
      <c r="D427" s="168" t="s">
        <v>806</v>
      </c>
      <c r="E427" s="165">
        <v>16741725266</v>
      </c>
      <c r="F427" s="165" t="s">
        <v>27</v>
      </c>
      <c r="G427" s="165">
        <v>1000</v>
      </c>
      <c r="H427" s="165">
        <v>13545445297</v>
      </c>
      <c r="I427" s="165" t="s">
        <v>313</v>
      </c>
      <c r="J427" s="177" t="s">
        <v>29</v>
      </c>
      <c r="K427" s="168" t="s">
        <v>314</v>
      </c>
      <c r="L427" s="164" t="s">
        <v>805</v>
      </c>
      <c r="M427" s="172">
        <v>8047.88</v>
      </c>
      <c r="N427" s="169"/>
      <c r="O427" s="169"/>
      <c r="P427" s="170"/>
      <c r="Q427" s="202" t="s">
        <v>31</v>
      </c>
      <c r="R427" s="203">
        <v>43900</v>
      </c>
      <c r="S427" s="204" t="s">
        <v>807</v>
      </c>
      <c r="T427" s="6"/>
      <c r="U427" s="6"/>
      <c r="V427" s="6"/>
      <c r="W427" s="6"/>
      <c r="X427" s="6"/>
      <c r="Y427" s="6"/>
      <c r="Z427" s="6"/>
      <c r="AA427" s="6"/>
      <c r="AB427" s="6"/>
    </row>
    <row r="428" ht="18" customHeight="1" spans="1:28">
      <c r="A428" s="180"/>
      <c r="B428" s="164" t="s">
        <v>808</v>
      </c>
      <c r="C428" s="168">
        <v>406041342</v>
      </c>
      <c r="D428" s="168" t="s">
        <v>809</v>
      </c>
      <c r="E428" s="168">
        <v>16572875402</v>
      </c>
      <c r="F428" s="168" t="s">
        <v>27</v>
      </c>
      <c r="G428" s="165">
        <v>1000</v>
      </c>
      <c r="H428" s="168">
        <v>17520439418</v>
      </c>
      <c r="I428" s="168" t="s">
        <v>377</v>
      </c>
      <c r="J428" s="186" t="s">
        <v>285</v>
      </c>
      <c r="K428" s="168" t="s">
        <v>378</v>
      </c>
      <c r="L428" s="164" t="s">
        <v>808</v>
      </c>
      <c r="M428" s="169">
        <v>5069.58</v>
      </c>
      <c r="N428" s="169"/>
      <c r="O428" s="169"/>
      <c r="P428" s="170"/>
      <c r="Q428" s="187" t="s">
        <v>31</v>
      </c>
      <c r="R428" s="203">
        <v>43902</v>
      </c>
      <c r="S428" s="8" t="s">
        <v>810</v>
      </c>
      <c r="T428" s="6"/>
      <c r="U428" s="6"/>
      <c r="V428" s="6"/>
      <c r="W428" s="6"/>
      <c r="X428" s="6"/>
      <c r="Y428" s="6"/>
      <c r="Z428" s="6"/>
      <c r="AA428" s="6"/>
      <c r="AB428" s="6"/>
    </row>
    <row r="429" ht="18" customHeight="1" spans="2:28">
      <c r="B429" s="181" t="s">
        <v>811</v>
      </c>
      <c r="C429" s="165">
        <v>785914580</v>
      </c>
      <c r="D429" s="165" t="s">
        <v>812</v>
      </c>
      <c r="E429" s="165">
        <v>16741725606</v>
      </c>
      <c r="F429" s="165" t="s">
        <v>27</v>
      </c>
      <c r="G429" s="165">
        <v>1000</v>
      </c>
      <c r="H429" s="165">
        <v>18771678907</v>
      </c>
      <c r="I429" s="165" t="s">
        <v>409</v>
      </c>
      <c r="J429" s="174" t="s">
        <v>109</v>
      </c>
      <c r="K429" s="168" t="s">
        <v>410</v>
      </c>
      <c r="L429" s="181" t="s">
        <v>811</v>
      </c>
      <c r="M429" s="169">
        <v>8243.24</v>
      </c>
      <c r="N429" s="169"/>
      <c r="O429" s="169"/>
      <c r="P429" s="170"/>
      <c r="Q429" s="187" t="s">
        <v>31</v>
      </c>
      <c r="R429" s="203">
        <v>43902</v>
      </c>
      <c r="S429" s="8" t="s">
        <v>813</v>
      </c>
      <c r="T429" s="6"/>
      <c r="U429" s="6"/>
      <c r="V429" s="6"/>
      <c r="W429" s="6"/>
      <c r="X429" s="6"/>
      <c r="Y429" s="6"/>
      <c r="Z429" s="6"/>
      <c r="AA429" s="6"/>
      <c r="AB429" s="6"/>
    </row>
    <row r="430" ht="18" customHeight="1" spans="2:28">
      <c r="B430" s="164" t="s">
        <v>814</v>
      </c>
      <c r="C430" s="165">
        <v>111204758</v>
      </c>
      <c r="D430" s="165" t="s">
        <v>815</v>
      </c>
      <c r="E430" s="165">
        <v>17192714462</v>
      </c>
      <c r="F430" s="165" t="s">
        <v>27</v>
      </c>
      <c r="G430" s="165">
        <v>1000</v>
      </c>
      <c r="H430" s="165">
        <v>18872118075</v>
      </c>
      <c r="I430" s="165" t="s">
        <v>389</v>
      </c>
      <c r="J430" s="185" t="s">
        <v>170</v>
      </c>
      <c r="K430" s="168" t="s">
        <v>390</v>
      </c>
      <c r="L430" s="164" t="s">
        <v>814</v>
      </c>
      <c r="M430" s="169">
        <v>7936.5</v>
      </c>
      <c r="N430" s="169"/>
      <c r="O430" s="169"/>
      <c r="P430" s="170"/>
      <c r="Q430" s="202" t="s">
        <v>31</v>
      </c>
      <c r="R430" s="179">
        <v>43913</v>
      </c>
      <c r="S430" s="8" t="s">
        <v>816</v>
      </c>
      <c r="T430" s="6"/>
      <c r="U430" s="6"/>
      <c r="V430" s="6"/>
      <c r="W430" s="6"/>
      <c r="X430" s="6"/>
      <c r="Y430" s="6"/>
      <c r="Z430" s="6"/>
      <c r="AA430" s="6"/>
      <c r="AB430" s="6"/>
    </row>
    <row r="431" ht="18" customHeight="1" spans="2:28">
      <c r="B431" s="164" t="s">
        <v>817</v>
      </c>
      <c r="C431" s="168">
        <v>804881373</v>
      </c>
      <c r="D431" s="168" t="s">
        <v>818</v>
      </c>
      <c r="E431" s="165">
        <v>17192714897</v>
      </c>
      <c r="F431" s="165" t="s">
        <v>27</v>
      </c>
      <c r="G431" s="165">
        <v>1000</v>
      </c>
      <c r="H431" s="165">
        <v>15072125895</v>
      </c>
      <c r="I431" s="165" t="s">
        <v>680</v>
      </c>
      <c r="J431" s="175" t="s">
        <v>103</v>
      </c>
      <c r="K431" s="168" t="s">
        <v>681</v>
      </c>
      <c r="L431" s="164" t="s">
        <v>817</v>
      </c>
      <c r="M431" s="169">
        <v>15980.63</v>
      </c>
      <c r="N431" s="169"/>
      <c r="O431" s="169"/>
      <c r="P431" s="170"/>
      <c r="Q431" s="202" t="s">
        <v>31</v>
      </c>
      <c r="R431" s="179">
        <v>43913</v>
      </c>
      <c r="S431" s="8" t="s">
        <v>819</v>
      </c>
      <c r="T431" s="6"/>
      <c r="U431" s="6"/>
      <c r="V431" s="6"/>
      <c r="W431" s="6"/>
      <c r="X431" s="6"/>
      <c r="Y431" s="6"/>
      <c r="Z431" s="6"/>
      <c r="AA431" s="6"/>
      <c r="AB431" s="6"/>
    </row>
    <row r="432" ht="18" customHeight="1" spans="2:28">
      <c r="B432" s="164" t="s">
        <v>820</v>
      </c>
      <c r="C432" s="168">
        <v>924031657</v>
      </c>
      <c r="D432" s="168" t="s">
        <v>821</v>
      </c>
      <c r="E432" s="165">
        <v>17192714952</v>
      </c>
      <c r="F432" s="165" t="s">
        <v>27</v>
      </c>
      <c r="G432" s="165">
        <v>1000</v>
      </c>
      <c r="H432" s="165">
        <v>15072125895</v>
      </c>
      <c r="I432" s="165" t="s">
        <v>680</v>
      </c>
      <c r="J432" s="175" t="s">
        <v>103</v>
      </c>
      <c r="K432" s="168" t="s">
        <v>681</v>
      </c>
      <c r="L432" s="164" t="s">
        <v>820</v>
      </c>
      <c r="M432" s="169">
        <v>9725.77</v>
      </c>
      <c r="N432" s="169"/>
      <c r="O432" s="169"/>
      <c r="P432" s="170"/>
      <c r="Q432" s="189" t="s">
        <v>31</v>
      </c>
      <c r="R432" s="179">
        <v>43920</v>
      </c>
      <c r="S432" s="8" t="s">
        <v>822</v>
      </c>
      <c r="T432" s="6"/>
      <c r="U432" s="6"/>
      <c r="V432" s="6"/>
      <c r="W432" s="6"/>
      <c r="X432" s="6"/>
      <c r="Y432" s="6"/>
      <c r="Z432" s="6"/>
      <c r="AA432" s="6"/>
      <c r="AB432" s="6"/>
    </row>
    <row r="433" ht="18" customHeight="1" spans="2:28">
      <c r="B433" s="181" t="s">
        <v>823</v>
      </c>
      <c r="C433" s="165">
        <v>377832390</v>
      </c>
      <c r="D433" s="165" t="s">
        <v>824</v>
      </c>
      <c r="E433" s="165">
        <v>16741725618</v>
      </c>
      <c r="F433" s="165" t="s">
        <v>27</v>
      </c>
      <c r="G433" s="165">
        <v>1000</v>
      </c>
      <c r="H433" s="165">
        <v>18771678907</v>
      </c>
      <c r="I433" s="165" t="s">
        <v>409</v>
      </c>
      <c r="J433" s="174" t="s">
        <v>109</v>
      </c>
      <c r="K433" s="168" t="s">
        <v>410</v>
      </c>
      <c r="L433" s="181" t="s">
        <v>823</v>
      </c>
      <c r="M433" s="169">
        <v>5061.12</v>
      </c>
      <c r="N433" s="169"/>
      <c r="O433" s="187"/>
      <c r="P433" s="170"/>
      <c r="Q433" s="189" t="s">
        <v>31</v>
      </c>
      <c r="R433" s="205">
        <v>43901</v>
      </c>
      <c r="S433" s="8" t="s">
        <v>825</v>
      </c>
      <c r="T433" s="6"/>
      <c r="U433" s="6"/>
      <c r="V433" s="6"/>
      <c r="W433" s="6"/>
      <c r="X433" s="6"/>
      <c r="Y433" s="6"/>
      <c r="Z433" s="6"/>
      <c r="AA433" s="6"/>
      <c r="AB433" s="6"/>
    </row>
    <row r="434" ht="18" customHeight="1" spans="2:28">
      <c r="B434" s="182" t="s">
        <v>826</v>
      </c>
      <c r="C434" s="165">
        <v>123481921</v>
      </c>
      <c r="D434" s="165" t="s">
        <v>827</v>
      </c>
      <c r="E434" s="165">
        <v>17192715534</v>
      </c>
      <c r="F434" s="165" t="s">
        <v>27</v>
      </c>
      <c r="G434" s="165">
        <v>1000</v>
      </c>
      <c r="H434" s="183">
        <v>18672882330</v>
      </c>
      <c r="I434" s="165" t="s">
        <v>361</v>
      </c>
      <c r="J434" s="188" t="s">
        <v>109</v>
      </c>
      <c r="K434" s="189" t="s">
        <v>362</v>
      </c>
      <c r="L434" s="182" t="s">
        <v>826</v>
      </c>
      <c r="M434" s="190">
        <v>5061.57</v>
      </c>
      <c r="N434" s="190"/>
      <c r="O434" s="191"/>
      <c r="P434" s="192"/>
      <c r="Q434" s="189" t="s">
        <v>31</v>
      </c>
      <c r="R434" s="179">
        <v>43910</v>
      </c>
      <c r="S434" s="8" t="s">
        <v>828</v>
      </c>
      <c r="T434" s="6"/>
      <c r="U434" s="6"/>
      <c r="V434" s="6"/>
      <c r="W434" s="6"/>
      <c r="X434" s="6"/>
      <c r="Y434" s="6"/>
      <c r="Z434" s="6"/>
      <c r="AA434" s="6"/>
      <c r="AB434" s="6"/>
    </row>
    <row r="435" ht="18" customHeight="1" spans="2:28">
      <c r="B435" s="182" t="s">
        <v>829</v>
      </c>
      <c r="C435" s="165">
        <v>772772761</v>
      </c>
      <c r="D435" s="165" t="s">
        <v>830</v>
      </c>
      <c r="E435" s="165">
        <v>17192715524</v>
      </c>
      <c r="F435" s="165" t="s">
        <v>27</v>
      </c>
      <c r="G435" s="165">
        <v>1000</v>
      </c>
      <c r="H435" s="183">
        <v>18672882330</v>
      </c>
      <c r="I435" s="165" t="s">
        <v>361</v>
      </c>
      <c r="J435" s="188" t="s">
        <v>109</v>
      </c>
      <c r="K435" s="189" t="s">
        <v>362</v>
      </c>
      <c r="L435" s="182" t="s">
        <v>829</v>
      </c>
      <c r="M435" s="190">
        <v>5057.82</v>
      </c>
      <c r="N435" s="190"/>
      <c r="O435" s="191"/>
      <c r="P435" s="192"/>
      <c r="Q435" s="189" t="s">
        <v>31</v>
      </c>
      <c r="R435" s="179">
        <v>43910</v>
      </c>
      <c r="S435" s="8" t="s">
        <v>831</v>
      </c>
      <c r="T435" s="6"/>
      <c r="U435" s="6"/>
      <c r="V435" s="6"/>
      <c r="W435" s="6"/>
      <c r="X435" s="6"/>
      <c r="Y435" s="6"/>
      <c r="Z435" s="6"/>
      <c r="AA435" s="6"/>
      <c r="AB435" s="6"/>
    </row>
    <row r="436" ht="18" customHeight="1" spans="2:28">
      <c r="B436" s="182" t="s">
        <v>832</v>
      </c>
      <c r="C436" s="165">
        <v>392803062</v>
      </c>
      <c r="D436" s="165" t="s">
        <v>833</v>
      </c>
      <c r="E436" s="165">
        <v>17192715131</v>
      </c>
      <c r="F436" s="165" t="s">
        <v>27</v>
      </c>
      <c r="G436" s="165">
        <v>1000</v>
      </c>
      <c r="H436" s="183">
        <v>18672882330</v>
      </c>
      <c r="I436" s="165" t="s">
        <v>361</v>
      </c>
      <c r="J436" s="193" t="s">
        <v>367</v>
      </c>
      <c r="K436" s="189" t="s">
        <v>362</v>
      </c>
      <c r="L436" s="182" t="s">
        <v>832</v>
      </c>
      <c r="M436" s="190">
        <v>5064.86</v>
      </c>
      <c r="N436" s="190"/>
      <c r="O436" s="191"/>
      <c r="P436" s="192"/>
      <c r="Q436" s="189" t="s">
        <v>31</v>
      </c>
      <c r="R436" s="179">
        <v>43910</v>
      </c>
      <c r="S436" s="8" t="s">
        <v>828</v>
      </c>
      <c r="T436" s="6"/>
      <c r="U436" s="6"/>
      <c r="V436" s="6"/>
      <c r="W436" s="6"/>
      <c r="X436" s="6"/>
      <c r="Y436" s="6"/>
      <c r="Z436" s="6"/>
      <c r="AA436" s="6"/>
      <c r="AB436" s="6"/>
    </row>
    <row r="437" ht="18" customHeight="1" spans="2:28">
      <c r="B437" s="184" t="s">
        <v>834</v>
      </c>
      <c r="C437" s="165">
        <v>264218547</v>
      </c>
      <c r="D437" s="165" t="s">
        <v>835</v>
      </c>
      <c r="E437" s="165">
        <v>16741725484</v>
      </c>
      <c r="F437" s="165" t="s">
        <v>27</v>
      </c>
      <c r="G437" s="165">
        <v>1000</v>
      </c>
      <c r="H437" s="183">
        <v>13545472582</v>
      </c>
      <c r="I437" s="165" t="s">
        <v>370</v>
      </c>
      <c r="J437" s="194" t="s">
        <v>285</v>
      </c>
      <c r="K437" s="189" t="s">
        <v>371</v>
      </c>
      <c r="L437" s="184" t="s">
        <v>834</v>
      </c>
      <c r="M437" s="190">
        <v>4957.11</v>
      </c>
      <c r="N437" s="190"/>
      <c r="O437" s="195"/>
      <c r="P437" s="196"/>
      <c r="Q437" s="189" t="s">
        <v>31</v>
      </c>
      <c r="R437" s="205">
        <v>43902</v>
      </c>
      <c r="S437" s="8" t="s">
        <v>836</v>
      </c>
      <c r="T437" s="6"/>
      <c r="U437" s="6"/>
      <c r="V437" s="6"/>
      <c r="W437" s="6"/>
      <c r="X437" s="6"/>
      <c r="Y437" s="6"/>
      <c r="Z437" s="6"/>
      <c r="AA437" s="6"/>
      <c r="AB437" s="6"/>
    </row>
    <row r="438" ht="18" customHeight="1" spans="2:28">
      <c r="B438" s="184" t="s">
        <v>837</v>
      </c>
      <c r="C438" s="165">
        <v>990852531</v>
      </c>
      <c r="D438" s="165" t="s">
        <v>838</v>
      </c>
      <c r="E438" s="165">
        <v>16741725460</v>
      </c>
      <c r="F438" s="165" t="s">
        <v>27</v>
      </c>
      <c r="G438" s="165">
        <v>1000</v>
      </c>
      <c r="H438" s="183">
        <v>13545472582</v>
      </c>
      <c r="I438" s="165" t="s">
        <v>370</v>
      </c>
      <c r="J438" s="194" t="s">
        <v>285</v>
      </c>
      <c r="K438" s="189" t="s">
        <v>371</v>
      </c>
      <c r="L438" s="184" t="s">
        <v>837</v>
      </c>
      <c r="M438" s="190">
        <v>5060.04</v>
      </c>
      <c r="N438" s="190"/>
      <c r="O438" s="195"/>
      <c r="P438" s="196"/>
      <c r="Q438" s="189" t="s">
        <v>31</v>
      </c>
      <c r="R438" s="205">
        <v>43901</v>
      </c>
      <c r="S438" s="8" t="s">
        <v>839</v>
      </c>
      <c r="T438" s="6"/>
      <c r="U438" s="6"/>
      <c r="V438" s="6"/>
      <c r="W438" s="6"/>
      <c r="X438" s="6"/>
      <c r="Y438" s="6"/>
      <c r="Z438" s="6"/>
      <c r="AA438" s="6"/>
      <c r="AB438" s="6"/>
    </row>
    <row r="439" ht="18" customHeight="1" spans="2:28">
      <c r="B439" s="184" t="s">
        <v>840</v>
      </c>
      <c r="C439" s="165">
        <v>508181496</v>
      </c>
      <c r="D439" s="165" t="s">
        <v>841</v>
      </c>
      <c r="E439" s="165">
        <v>16741725481</v>
      </c>
      <c r="F439" s="165" t="s">
        <v>27</v>
      </c>
      <c r="G439" s="165">
        <v>1000</v>
      </c>
      <c r="H439" s="183">
        <v>13545472582</v>
      </c>
      <c r="I439" s="165" t="s">
        <v>370</v>
      </c>
      <c r="J439" s="194" t="s">
        <v>285</v>
      </c>
      <c r="K439" s="189" t="s">
        <v>371</v>
      </c>
      <c r="L439" s="184" t="s">
        <v>840</v>
      </c>
      <c r="M439" s="190">
        <v>7946.66</v>
      </c>
      <c r="N439" s="190"/>
      <c r="O439" s="195"/>
      <c r="P439" s="196"/>
      <c r="Q439" s="189" t="s">
        <v>31</v>
      </c>
      <c r="R439" s="205">
        <v>43902</v>
      </c>
      <c r="S439" s="8" t="s">
        <v>839</v>
      </c>
      <c r="T439" s="6"/>
      <c r="U439" s="6"/>
      <c r="V439" s="6"/>
      <c r="W439" s="6"/>
      <c r="X439" s="6"/>
      <c r="Y439" s="6"/>
      <c r="Z439" s="6"/>
      <c r="AA439" s="6"/>
      <c r="AB439" s="6"/>
    </row>
    <row r="440" ht="18" customHeight="1" spans="2:28">
      <c r="B440" s="184" t="s">
        <v>842</v>
      </c>
      <c r="C440" s="165">
        <v>380498456</v>
      </c>
      <c r="D440" s="165" t="s">
        <v>843</v>
      </c>
      <c r="E440" s="165">
        <v>16741725490</v>
      </c>
      <c r="F440" s="165" t="s">
        <v>27</v>
      </c>
      <c r="G440" s="165">
        <v>1000</v>
      </c>
      <c r="H440" s="183">
        <v>13545472582</v>
      </c>
      <c r="I440" s="165" t="s">
        <v>370</v>
      </c>
      <c r="J440" s="194" t="s">
        <v>285</v>
      </c>
      <c r="K440" s="189" t="s">
        <v>371</v>
      </c>
      <c r="L440" s="184" t="s">
        <v>842</v>
      </c>
      <c r="M440" s="190">
        <v>15974.63</v>
      </c>
      <c r="N440" s="190"/>
      <c r="O440" s="195"/>
      <c r="P440" s="196"/>
      <c r="Q440" s="189" t="s">
        <v>31</v>
      </c>
      <c r="R440" s="205">
        <v>43902</v>
      </c>
      <c r="S440" s="8" t="s">
        <v>844</v>
      </c>
      <c r="T440" s="6"/>
      <c r="U440" s="6"/>
      <c r="V440" s="6"/>
      <c r="W440" s="6"/>
      <c r="X440" s="6"/>
      <c r="Y440" s="6"/>
      <c r="Z440" s="6"/>
      <c r="AA440" s="6"/>
      <c r="AB440" s="6"/>
    </row>
    <row r="441" ht="18" customHeight="1" spans="2:28">
      <c r="B441" s="184" t="s">
        <v>845</v>
      </c>
      <c r="C441" s="165">
        <v>696378948</v>
      </c>
      <c r="D441" s="165" t="s">
        <v>846</v>
      </c>
      <c r="E441" s="165">
        <v>16741725477</v>
      </c>
      <c r="F441" s="165" t="s">
        <v>27</v>
      </c>
      <c r="G441" s="165">
        <v>1000</v>
      </c>
      <c r="H441" s="183">
        <v>13545472582</v>
      </c>
      <c r="I441" s="165" t="s">
        <v>370</v>
      </c>
      <c r="J441" s="194" t="s">
        <v>285</v>
      </c>
      <c r="K441" s="189" t="s">
        <v>371</v>
      </c>
      <c r="L441" s="184" t="s">
        <v>845</v>
      </c>
      <c r="M441" s="190">
        <v>8037.05</v>
      </c>
      <c r="N441" s="190"/>
      <c r="O441" s="195"/>
      <c r="P441" s="196"/>
      <c r="Q441" s="189" t="s">
        <v>31</v>
      </c>
      <c r="R441" s="205">
        <v>43902</v>
      </c>
      <c r="S441" s="8" t="s">
        <v>847</v>
      </c>
      <c r="T441" s="6"/>
      <c r="U441" s="6"/>
      <c r="V441" s="6"/>
      <c r="W441" s="6"/>
      <c r="X441" s="6"/>
      <c r="Y441" s="6"/>
      <c r="Z441" s="6"/>
      <c r="AA441" s="6"/>
      <c r="AB441" s="6"/>
    </row>
    <row r="442" ht="18" customHeight="1" spans="2:28">
      <c r="B442" s="182" t="s">
        <v>848</v>
      </c>
      <c r="C442" s="165">
        <v>734460565</v>
      </c>
      <c r="D442" s="165" t="s">
        <v>849</v>
      </c>
      <c r="E442" s="165">
        <v>17190430951</v>
      </c>
      <c r="F442" s="165" t="s">
        <v>27</v>
      </c>
      <c r="G442" s="165">
        <v>1000</v>
      </c>
      <c r="H442" s="183">
        <v>17720254512</v>
      </c>
      <c r="I442" s="165" t="s">
        <v>253</v>
      </c>
      <c r="J442" s="197" t="s">
        <v>294</v>
      </c>
      <c r="K442" s="189" t="s">
        <v>254</v>
      </c>
      <c r="L442" s="182" t="s">
        <v>848</v>
      </c>
      <c r="M442" s="190">
        <v>4957.41</v>
      </c>
      <c r="N442" s="190"/>
      <c r="O442" s="198"/>
      <c r="P442" s="196"/>
      <c r="Q442" s="189" t="s">
        <v>31</v>
      </c>
      <c r="R442" s="205">
        <v>43902</v>
      </c>
      <c r="S442" s="8" t="s">
        <v>831</v>
      </c>
      <c r="T442" s="6"/>
      <c r="U442" s="6"/>
      <c r="V442" s="6"/>
      <c r="W442" s="6"/>
      <c r="X442" s="6"/>
      <c r="Y442" s="6"/>
      <c r="Z442" s="6"/>
      <c r="AA442" s="6"/>
      <c r="AB442" s="6"/>
    </row>
    <row r="443" ht="18" customHeight="1" spans="2:28">
      <c r="B443" s="182" t="s">
        <v>850</v>
      </c>
      <c r="C443" s="165">
        <v>715565187</v>
      </c>
      <c r="D443" s="165" t="s">
        <v>851</v>
      </c>
      <c r="E443" s="165">
        <v>16572208494</v>
      </c>
      <c r="F443" s="165" t="s">
        <v>27</v>
      </c>
      <c r="G443" s="165">
        <v>1000</v>
      </c>
      <c r="H443" s="183">
        <v>17720254512</v>
      </c>
      <c r="I443" s="165" t="s">
        <v>253</v>
      </c>
      <c r="J443" s="199" t="s">
        <v>103</v>
      </c>
      <c r="K443" s="189" t="s">
        <v>254</v>
      </c>
      <c r="L443" s="182" t="s">
        <v>850</v>
      </c>
      <c r="M443" s="190">
        <v>8038.42</v>
      </c>
      <c r="N443" s="190"/>
      <c r="O443" s="198"/>
      <c r="P443" s="196"/>
      <c r="Q443" s="189" t="s">
        <v>31</v>
      </c>
      <c r="R443" s="205">
        <v>43902</v>
      </c>
      <c r="S443" s="8" t="s">
        <v>831</v>
      </c>
      <c r="T443" s="6"/>
      <c r="U443" s="6"/>
      <c r="V443" s="6"/>
      <c r="W443" s="6"/>
      <c r="X443" s="6"/>
      <c r="Y443" s="6"/>
      <c r="Z443" s="6"/>
      <c r="AA443" s="6"/>
      <c r="AB443" s="6"/>
    </row>
    <row r="444" ht="18" customHeight="1" spans="2:28">
      <c r="B444" s="182" t="s">
        <v>852</v>
      </c>
      <c r="C444" s="165">
        <v>696750581</v>
      </c>
      <c r="D444" s="165" t="s">
        <v>853</v>
      </c>
      <c r="E444" s="165">
        <v>16741725526</v>
      </c>
      <c r="F444" s="165" t="s">
        <v>27</v>
      </c>
      <c r="G444" s="165">
        <v>1000</v>
      </c>
      <c r="H444" s="183">
        <v>18327671812</v>
      </c>
      <c r="I444" s="165" t="s">
        <v>247</v>
      </c>
      <c r="J444" s="199" t="s">
        <v>103</v>
      </c>
      <c r="K444" s="189" t="s">
        <v>298</v>
      </c>
      <c r="L444" s="182" t="s">
        <v>852</v>
      </c>
      <c r="M444" s="190">
        <v>5058.68</v>
      </c>
      <c r="N444" s="190"/>
      <c r="O444" s="195"/>
      <c r="P444" s="196"/>
      <c r="Q444" s="189" t="s">
        <v>31</v>
      </c>
      <c r="R444" s="205">
        <v>43900</v>
      </c>
      <c r="S444" s="8" t="s">
        <v>831</v>
      </c>
      <c r="T444" s="6"/>
      <c r="U444" s="6"/>
      <c r="V444" s="6"/>
      <c r="W444" s="6"/>
      <c r="X444" s="6"/>
      <c r="Y444" s="6"/>
      <c r="Z444" s="6"/>
      <c r="AA444" s="6"/>
      <c r="AB444" s="6"/>
    </row>
    <row r="445" ht="18" customHeight="1" spans="2:28">
      <c r="B445" s="182" t="s">
        <v>854</v>
      </c>
      <c r="C445" s="165">
        <v>504174990</v>
      </c>
      <c r="D445" s="165" t="s">
        <v>855</v>
      </c>
      <c r="E445" s="165">
        <v>16741725527</v>
      </c>
      <c r="F445" s="165" t="s">
        <v>27</v>
      </c>
      <c r="G445" s="165">
        <v>1000</v>
      </c>
      <c r="H445" s="183">
        <v>18327671812</v>
      </c>
      <c r="I445" s="165" t="s">
        <v>247</v>
      </c>
      <c r="J445" s="199" t="s">
        <v>103</v>
      </c>
      <c r="K445" s="189" t="s">
        <v>298</v>
      </c>
      <c r="L445" s="182" t="s">
        <v>854</v>
      </c>
      <c r="M445" s="190">
        <v>4966.34</v>
      </c>
      <c r="N445" s="190"/>
      <c r="O445" s="195"/>
      <c r="P445" s="196"/>
      <c r="Q445" s="189" t="s">
        <v>31</v>
      </c>
      <c r="R445" s="205">
        <v>43900</v>
      </c>
      <c r="S445" s="8" t="s">
        <v>856</v>
      </c>
      <c r="T445" s="6"/>
      <c r="U445" s="6"/>
      <c r="V445" s="6"/>
      <c r="W445" s="6"/>
      <c r="X445" s="6"/>
      <c r="Y445" s="6"/>
      <c r="Z445" s="6"/>
      <c r="AA445" s="6"/>
      <c r="AB445" s="6"/>
    </row>
    <row r="446" ht="18" customHeight="1" spans="2:28">
      <c r="B446" s="182" t="s">
        <v>857</v>
      </c>
      <c r="C446" s="165">
        <v>966263586</v>
      </c>
      <c r="D446" s="165" t="s">
        <v>858</v>
      </c>
      <c r="E446" s="165">
        <v>17136315118</v>
      </c>
      <c r="F446" s="165" t="s">
        <v>27</v>
      </c>
      <c r="G446" s="165">
        <v>1000</v>
      </c>
      <c r="H446" s="183">
        <v>18771691121</v>
      </c>
      <c r="I446" s="165" t="s">
        <v>258</v>
      </c>
      <c r="J446" s="199" t="s">
        <v>103</v>
      </c>
      <c r="K446" s="189" t="s">
        <v>259</v>
      </c>
      <c r="L446" s="182" t="s">
        <v>857</v>
      </c>
      <c r="M446" s="190">
        <v>7942.19</v>
      </c>
      <c r="N446" s="190"/>
      <c r="O446" s="195"/>
      <c r="P446" s="196"/>
      <c r="Q446" s="189" t="s">
        <v>31</v>
      </c>
      <c r="R446" s="205">
        <v>43900</v>
      </c>
      <c r="S446" s="8" t="s">
        <v>847</v>
      </c>
      <c r="T446" s="6"/>
      <c r="U446" s="6"/>
      <c r="V446" s="6"/>
      <c r="W446" s="6"/>
      <c r="X446" s="6"/>
      <c r="Y446" s="6"/>
      <c r="Z446" s="6"/>
      <c r="AA446" s="6"/>
      <c r="AB446" s="6"/>
    </row>
    <row r="447" ht="18" customHeight="1" spans="2:28">
      <c r="B447" s="184" t="s">
        <v>859</v>
      </c>
      <c r="C447" s="165">
        <v>796629575</v>
      </c>
      <c r="D447" s="165" t="s">
        <v>860</v>
      </c>
      <c r="E447" s="165">
        <v>16741725608</v>
      </c>
      <c r="F447" s="165" t="s">
        <v>27</v>
      </c>
      <c r="G447" s="165">
        <v>1000</v>
      </c>
      <c r="H447" s="183">
        <v>18771678907</v>
      </c>
      <c r="I447" s="165" t="s">
        <v>409</v>
      </c>
      <c r="J447" s="188" t="s">
        <v>109</v>
      </c>
      <c r="K447" s="189" t="s">
        <v>410</v>
      </c>
      <c r="L447" s="184" t="s">
        <v>859</v>
      </c>
      <c r="M447" s="190">
        <v>5057.54</v>
      </c>
      <c r="N447" s="190"/>
      <c r="O447" s="200"/>
      <c r="P447" s="196"/>
      <c r="Q447" s="189" t="s">
        <v>31</v>
      </c>
      <c r="R447" s="205">
        <v>43901</v>
      </c>
      <c r="S447" s="8" t="s">
        <v>828</v>
      </c>
      <c r="T447" s="6"/>
      <c r="U447" s="6"/>
      <c r="V447" s="6"/>
      <c r="W447" s="6"/>
      <c r="X447" s="6"/>
      <c r="Y447" s="6"/>
      <c r="Z447" s="6"/>
      <c r="AA447" s="6"/>
      <c r="AB447" s="6"/>
    </row>
    <row r="448" ht="18" customHeight="1" spans="2:28">
      <c r="B448" s="184" t="s">
        <v>861</v>
      </c>
      <c r="C448" s="165">
        <v>306818383</v>
      </c>
      <c r="D448" s="165" t="s">
        <v>862</v>
      </c>
      <c r="E448" s="165">
        <v>16741725605</v>
      </c>
      <c r="F448" s="165" t="s">
        <v>27</v>
      </c>
      <c r="G448" s="165">
        <v>1000</v>
      </c>
      <c r="H448" s="183">
        <v>18771678907</v>
      </c>
      <c r="I448" s="165" t="s">
        <v>409</v>
      </c>
      <c r="J448" s="188" t="s">
        <v>109</v>
      </c>
      <c r="K448" s="189" t="s">
        <v>410</v>
      </c>
      <c r="L448" s="184" t="s">
        <v>861</v>
      </c>
      <c r="M448" s="190">
        <v>5058.38</v>
      </c>
      <c r="N448" s="190"/>
      <c r="O448" s="200"/>
      <c r="P448" s="196"/>
      <c r="Q448" s="189" t="s">
        <v>31</v>
      </c>
      <c r="R448" s="205">
        <v>43901</v>
      </c>
      <c r="S448" s="8" t="s">
        <v>828</v>
      </c>
      <c r="T448" s="6"/>
      <c r="U448" s="6"/>
      <c r="V448" s="6"/>
      <c r="W448" s="6"/>
      <c r="X448" s="6"/>
      <c r="Y448" s="6"/>
      <c r="Z448" s="6"/>
      <c r="AA448" s="6"/>
      <c r="AB448" s="6"/>
    </row>
    <row r="449" ht="18" customHeight="1" spans="2:28">
      <c r="B449" s="184" t="s">
        <v>863</v>
      </c>
      <c r="C449" s="165">
        <v>583383426</v>
      </c>
      <c r="D449" s="165" t="s">
        <v>864</v>
      </c>
      <c r="E449" s="165">
        <v>16741725623</v>
      </c>
      <c r="F449" s="165" t="s">
        <v>27</v>
      </c>
      <c r="G449" s="165">
        <v>1000</v>
      </c>
      <c r="H449" s="183">
        <v>18771678907</v>
      </c>
      <c r="I449" s="165" t="s">
        <v>409</v>
      </c>
      <c r="J449" s="188" t="s">
        <v>109</v>
      </c>
      <c r="K449" s="189" t="s">
        <v>410</v>
      </c>
      <c r="L449" s="184" t="s">
        <v>863</v>
      </c>
      <c r="M449" s="190">
        <v>4958.8</v>
      </c>
      <c r="N449" s="190"/>
      <c r="O449" s="200"/>
      <c r="P449" s="196"/>
      <c r="Q449" s="189" t="s">
        <v>31</v>
      </c>
      <c r="R449" s="205">
        <v>43901</v>
      </c>
      <c r="S449" s="8" t="s">
        <v>828</v>
      </c>
      <c r="T449" s="6"/>
      <c r="U449" s="6"/>
      <c r="V449" s="6"/>
      <c r="W449" s="6"/>
      <c r="X449" s="6"/>
      <c r="Y449" s="6"/>
      <c r="Z449" s="6"/>
      <c r="AA449" s="6"/>
      <c r="AB449" s="6"/>
    </row>
    <row r="450" ht="18" customHeight="1" spans="2:28">
      <c r="B450" s="182" t="s">
        <v>865</v>
      </c>
      <c r="C450" s="165">
        <v>207586113</v>
      </c>
      <c r="D450" s="165" t="s">
        <v>866</v>
      </c>
      <c r="E450" s="165">
        <v>17192714352</v>
      </c>
      <c r="F450" s="165" t="s">
        <v>27</v>
      </c>
      <c r="G450" s="165">
        <v>1000</v>
      </c>
      <c r="H450" s="183">
        <v>18872118075</v>
      </c>
      <c r="I450" s="165" t="s">
        <v>389</v>
      </c>
      <c r="J450" s="208" t="s">
        <v>170</v>
      </c>
      <c r="K450" s="189" t="s">
        <v>390</v>
      </c>
      <c r="L450" s="182" t="s">
        <v>865</v>
      </c>
      <c r="M450" s="190">
        <v>7947.03</v>
      </c>
      <c r="N450" s="190"/>
      <c r="O450" s="195"/>
      <c r="P450" s="196"/>
      <c r="Q450" s="189" t="s">
        <v>31</v>
      </c>
      <c r="R450" s="179">
        <v>43913</v>
      </c>
      <c r="S450" s="8" t="s">
        <v>867</v>
      </c>
      <c r="T450" s="6"/>
      <c r="U450" s="6"/>
      <c r="V450" s="6"/>
      <c r="W450" s="6"/>
      <c r="X450" s="6"/>
      <c r="Y450" s="6"/>
      <c r="Z450" s="6"/>
      <c r="AA450" s="6"/>
      <c r="AB450" s="6"/>
    </row>
    <row r="451" ht="18" customHeight="1" spans="2:28">
      <c r="B451" s="182" t="s">
        <v>868</v>
      </c>
      <c r="C451" s="165">
        <v>129716832</v>
      </c>
      <c r="D451" s="165" t="s">
        <v>869</v>
      </c>
      <c r="E451" s="165">
        <v>17136314470</v>
      </c>
      <c r="F451" s="165" t="s">
        <v>27</v>
      </c>
      <c r="G451" s="165">
        <v>1000</v>
      </c>
      <c r="H451" s="183">
        <v>18771691121</v>
      </c>
      <c r="I451" s="165" t="s">
        <v>258</v>
      </c>
      <c r="J451" s="199" t="s">
        <v>103</v>
      </c>
      <c r="K451" s="189" t="s">
        <v>259</v>
      </c>
      <c r="L451" s="182" t="s">
        <v>868</v>
      </c>
      <c r="M451" s="190">
        <v>7938.23</v>
      </c>
      <c r="N451" s="190"/>
      <c r="O451" s="195"/>
      <c r="P451" s="196"/>
      <c r="Q451" s="189" t="s">
        <v>31</v>
      </c>
      <c r="R451" s="205">
        <v>43900</v>
      </c>
      <c r="S451" s="8" t="s">
        <v>870</v>
      </c>
      <c r="T451" s="6"/>
      <c r="U451" s="6"/>
      <c r="V451" s="6"/>
      <c r="W451" s="6"/>
      <c r="X451" s="6"/>
      <c r="Y451" s="6"/>
      <c r="Z451" s="6"/>
      <c r="AA451" s="6"/>
      <c r="AB451" s="6"/>
    </row>
    <row r="452" ht="18" customHeight="1" spans="2:28">
      <c r="B452" s="182" t="s">
        <v>871</v>
      </c>
      <c r="C452" s="168">
        <v>486457658</v>
      </c>
      <c r="D452" s="168" t="s">
        <v>872</v>
      </c>
      <c r="E452" s="165">
        <v>17192714960</v>
      </c>
      <c r="F452" s="165" t="s">
        <v>27</v>
      </c>
      <c r="G452" s="165">
        <v>1000</v>
      </c>
      <c r="H452" s="183">
        <v>15072125895</v>
      </c>
      <c r="I452" s="165" t="s">
        <v>680</v>
      </c>
      <c r="J452" s="199" t="s">
        <v>103</v>
      </c>
      <c r="K452" s="189" t="s">
        <v>681</v>
      </c>
      <c r="L452" s="182" t="s">
        <v>871</v>
      </c>
      <c r="M452" s="190">
        <v>5065.98</v>
      </c>
      <c r="N452" s="190"/>
      <c r="O452" s="200"/>
      <c r="P452" s="196"/>
      <c r="Q452" s="189" t="s">
        <v>31</v>
      </c>
      <c r="R452" s="179">
        <v>43920</v>
      </c>
      <c r="S452" s="8" t="s">
        <v>867</v>
      </c>
      <c r="T452" s="6"/>
      <c r="U452" s="6"/>
      <c r="V452" s="6"/>
      <c r="W452" s="6"/>
      <c r="X452" s="6"/>
      <c r="Y452" s="6"/>
      <c r="Z452" s="6"/>
      <c r="AA452" s="6"/>
      <c r="AB452" s="6"/>
    </row>
    <row r="453" ht="18" customHeight="1" spans="2:28">
      <c r="B453" s="184" t="s">
        <v>873</v>
      </c>
      <c r="C453" s="165">
        <v>875185444</v>
      </c>
      <c r="D453" s="165" t="s">
        <v>874</v>
      </c>
      <c r="E453" s="165">
        <v>16741725610</v>
      </c>
      <c r="F453" s="165" t="s">
        <v>27</v>
      </c>
      <c r="G453" s="165">
        <v>1000</v>
      </c>
      <c r="H453" s="183">
        <v>18771678907</v>
      </c>
      <c r="I453" s="165" t="s">
        <v>409</v>
      </c>
      <c r="J453" s="188" t="s">
        <v>109</v>
      </c>
      <c r="K453" s="189" t="s">
        <v>410</v>
      </c>
      <c r="L453" s="184" t="s">
        <v>873</v>
      </c>
      <c r="M453" s="190">
        <v>4958.42</v>
      </c>
      <c r="N453" s="190"/>
      <c r="O453" s="200"/>
      <c r="P453" s="196"/>
      <c r="Q453" s="189" t="s">
        <v>31</v>
      </c>
      <c r="R453" s="205">
        <v>43901</v>
      </c>
      <c r="S453" s="8" t="s">
        <v>867</v>
      </c>
      <c r="T453" s="6"/>
      <c r="U453" s="6"/>
      <c r="V453" s="6"/>
      <c r="W453" s="6"/>
      <c r="X453" s="6"/>
      <c r="Y453" s="6"/>
      <c r="Z453" s="6"/>
      <c r="AA453" s="6"/>
      <c r="AB453" s="6"/>
    </row>
    <row r="454" ht="18" customHeight="1" spans="2:28">
      <c r="B454" s="184" t="s">
        <v>875</v>
      </c>
      <c r="C454" s="165">
        <v>409834317</v>
      </c>
      <c r="D454" s="165" t="s">
        <v>876</v>
      </c>
      <c r="E454" s="165">
        <v>16741725638</v>
      </c>
      <c r="F454" s="165" t="s">
        <v>27</v>
      </c>
      <c r="G454" s="165">
        <v>1000</v>
      </c>
      <c r="H454" s="183">
        <v>18771678907</v>
      </c>
      <c r="I454" s="165" t="s">
        <v>409</v>
      </c>
      <c r="J454" s="209" t="s">
        <v>29</v>
      </c>
      <c r="K454" s="189" t="s">
        <v>410</v>
      </c>
      <c r="L454" s="184" t="s">
        <v>875</v>
      </c>
      <c r="M454" s="190">
        <v>4961.46</v>
      </c>
      <c r="N454" s="190"/>
      <c r="O454" s="200"/>
      <c r="P454" s="196"/>
      <c r="Q454" s="189" t="s">
        <v>31</v>
      </c>
      <c r="R454" s="205">
        <v>43901</v>
      </c>
      <c r="S454" s="8" t="s">
        <v>867</v>
      </c>
      <c r="T454" s="6"/>
      <c r="U454" s="6"/>
      <c r="V454" s="6"/>
      <c r="W454" s="6"/>
      <c r="X454" s="6"/>
      <c r="Y454" s="6"/>
      <c r="Z454" s="6"/>
      <c r="AA454" s="6"/>
      <c r="AB454" s="6"/>
    </row>
    <row r="455" ht="18" customHeight="1" spans="2:28">
      <c r="B455" s="184" t="s">
        <v>877</v>
      </c>
      <c r="C455" s="165">
        <v>377109484</v>
      </c>
      <c r="D455" s="165" t="s">
        <v>878</v>
      </c>
      <c r="E455" s="165">
        <v>16741725637</v>
      </c>
      <c r="F455" s="165" t="s">
        <v>27</v>
      </c>
      <c r="G455" s="165">
        <v>1000</v>
      </c>
      <c r="H455" s="183">
        <v>18771678907</v>
      </c>
      <c r="I455" s="165" t="s">
        <v>409</v>
      </c>
      <c r="J455" s="209" t="s">
        <v>29</v>
      </c>
      <c r="K455" s="189" t="s">
        <v>410</v>
      </c>
      <c r="L455" s="184" t="s">
        <v>877</v>
      </c>
      <c r="M455" s="190">
        <v>4959.54</v>
      </c>
      <c r="N455" s="190"/>
      <c r="O455" s="200"/>
      <c r="P455" s="196"/>
      <c r="Q455" s="189" t="s">
        <v>31</v>
      </c>
      <c r="R455" s="205">
        <v>43901</v>
      </c>
      <c r="S455" s="8" t="s">
        <v>867</v>
      </c>
      <c r="T455" s="6"/>
      <c r="U455" s="6"/>
      <c r="V455" s="6"/>
      <c r="W455" s="6"/>
      <c r="X455" s="6"/>
      <c r="Y455" s="6"/>
      <c r="Z455" s="6"/>
      <c r="AA455" s="6"/>
      <c r="AB455" s="6"/>
    </row>
    <row r="456" ht="18" customHeight="1" spans="2:28">
      <c r="B456" s="184" t="s">
        <v>879</v>
      </c>
      <c r="C456" s="165">
        <v>340207633</v>
      </c>
      <c r="D456" s="165" t="s">
        <v>880</v>
      </c>
      <c r="E456" s="165">
        <v>16741725615</v>
      </c>
      <c r="F456" s="165" t="s">
        <v>27</v>
      </c>
      <c r="G456" s="165">
        <v>1000</v>
      </c>
      <c r="H456" s="183">
        <v>18771678907</v>
      </c>
      <c r="I456" s="165" t="s">
        <v>409</v>
      </c>
      <c r="J456" s="188" t="s">
        <v>109</v>
      </c>
      <c r="K456" s="189" t="s">
        <v>410</v>
      </c>
      <c r="L456" s="184" t="s">
        <v>879</v>
      </c>
      <c r="M456" s="190">
        <v>6579.04</v>
      </c>
      <c r="N456" s="190"/>
      <c r="O456" s="200"/>
      <c r="P456" s="196"/>
      <c r="Q456" s="189" t="s">
        <v>31</v>
      </c>
      <c r="R456" s="205">
        <v>43901</v>
      </c>
      <c r="S456" s="8" t="s">
        <v>867</v>
      </c>
      <c r="T456" s="6"/>
      <c r="U456" s="6"/>
      <c r="V456" s="6"/>
      <c r="W456" s="6"/>
      <c r="X456" s="6"/>
      <c r="Y456" s="6"/>
      <c r="Z456" s="6"/>
      <c r="AA456" s="6"/>
      <c r="AB456" s="6"/>
    </row>
    <row r="457" ht="18" customHeight="1" spans="2:28">
      <c r="B457" s="182" t="s">
        <v>881</v>
      </c>
      <c r="C457" s="165">
        <v>710137487</v>
      </c>
      <c r="D457" s="165" t="s">
        <v>882</v>
      </c>
      <c r="E457" s="165">
        <v>17192710511</v>
      </c>
      <c r="F457" s="165" t="s">
        <v>27</v>
      </c>
      <c r="G457" s="165">
        <v>1000</v>
      </c>
      <c r="H457" s="183">
        <v>13545476959</v>
      </c>
      <c r="I457" s="165" t="s">
        <v>265</v>
      </c>
      <c r="J457" s="188" t="s">
        <v>109</v>
      </c>
      <c r="K457" s="189" t="s">
        <v>266</v>
      </c>
      <c r="L457" s="182" t="s">
        <v>881</v>
      </c>
      <c r="M457" s="190">
        <v>5060.64</v>
      </c>
      <c r="N457" s="190"/>
      <c r="O457" s="191"/>
      <c r="P457" s="192"/>
      <c r="Q457" s="189" t="s">
        <v>31</v>
      </c>
      <c r="R457" s="179">
        <v>43913</v>
      </c>
      <c r="S457" s="87" t="s">
        <v>883</v>
      </c>
      <c r="T457" s="6"/>
      <c r="U457" s="6"/>
      <c r="V457" s="6"/>
      <c r="W457" s="6"/>
      <c r="X457" s="6"/>
      <c r="Y457" s="6"/>
      <c r="Z457" s="6"/>
      <c r="AA457" s="6"/>
      <c r="AB457" s="6"/>
    </row>
    <row r="458" ht="18" customHeight="1" spans="2:28">
      <c r="B458" s="182" t="s">
        <v>884</v>
      </c>
      <c r="C458" s="165">
        <v>683261128</v>
      </c>
      <c r="D458" s="165" t="s">
        <v>885</v>
      </c>
      <c r="E458" s="165">
        <v>17192710415</v>
      </c>
      <c r="F458" s="165" t="s">
        <v>27</v>
      </c>
      <c r="G458" s="165">
        <v>1000</v>
      </c>
      <c r="H458" s="183">
        <v>13545476959</v>
      </c>
      <c r="I458" s="165" t="s">
        <v>265</v>
      </c>
      <c r="J458" s="199" t="s">
        <v>103</v>
      </c>
      <c r="K458" s="189" t="s">
        <v>266</v>
      </c>
      <c r="L458" s="182" t="s">
        <v>884</v>
      </c>
      <c r="M458" s="190">
        <v>4964.5</v>
      </c>
      <c r="N458" s="190"/>
      <c r="O458" s="191"/>
      <c r="P458" s="192"/>
      <c r="Q458" s="189" t="s">
        <v>31</v>
      </c>
      <c r="R458" s="179">
        <v>43913</v>
      </c>
      <c r="S458" s="87" t="s">
        <v>886</v>
      </c>
      <c r="T458" s="6"/>
      <c r="U458" s="6"/>
      <c r="V458" s="6"/>
      <c r="W458" s="6"/>
      <c r="X458" s="6"/>
      <c r="Y458" s="6"/>
      <c r="Z458" s="6"/>
      <c r="AA458" s="6"/>
      <c r="AB458" s="6"/>
    </row>
    <row r="459" ht="18" customHeight="1" spans="2:28">
      <c r="B459" s="182" t="s">
        <v>887</v>
      </c>
      <c r="C459" s="165">
        <v>658506057</v>
      </c>
      <c r="D459" s="165" t="s">
        <v>888</v>
      </c>
      <c r="E459" s="165">
        <v>17192711435</v>
      </c>
      <c r="F459" s="165" t="s">
        <v>27</v>
      </c>
      <c r="G459" s="165">
        <v>1000</v>
      </c>
      <c r="H459" s="183">
        <v>13545476959</v>
      </c>
      <c r="I459" s="165" t="s">
        <v>265</v>
      </c>
      <c r="J459" s="199" t="s">
        <v>103</v>
      </c>
      <c r="K459" s="189" t="s">
        <v>266</v>
      </c>
      <c r="L459" s="182" t="s">
        <v>887</v>
      </c>
      <c r="M459" s="190">
        <v>8139.04</v>
      </c>
      <c r="N459" s="190"/>
      <c r="O459" s="191"/>
      <c r="P459" s="192"/>
      <c r="Q459" s="189" t="s">
        <v>31</v>
      </c>
      <c r="R459" s="179">
        <v>43913</v>
      </c>
      <c r="S459" s="87" t="s">
        <v>889</v>
      </c>
      <c r="T459" s="6"/>
      <c r="U459" s="6"/>
      <c r="V459" s="6"/>
      <c r="W459" s="6"/>
      <c r="X459" s="6"/>
      <c r="Y459" s="6"/>
      <c r="Z459" s="6"/>
      <c r="AA459" s="6"/>
      <c r="AB459" s="6"/>
    </row>
    <row r="460" ht="18" customHeight="1" spans="2:28">
      <c r="B460" s="182" t="s">
        <v>892</v>
      </c>
      <c r="C460" s="165">
        <v>215460169</v>
      </c>
      <c r="D460" s="165" t="s">
        <v>893</v>
      </c>
      <c r="E460" s="165">
        <v>17192714994</v>
      </c>
      <c r="F460" s="165" t="s">
        <v>27</v>
      </c>
      <c r="G460" s="165">
        <v>1000</v>
      </c>
      <c r="H460" s="183">
        <v>18672882330</v>
      </c>
      <c r="I460" s="165" t="s">
        <v>361</v>
      </c>
      <c r="J460" s="193" t="s">
        <v>367</v>
      </c>
      <c r="K460" s="189" t="s">
        <v>362</v>
      </c>
      <c r="L460" s="182" t="s">
        <v>892</v>
      </c>
      <c r="M460" s="190">
        <v>5155.54</v>
      </c>
      <c r="N460" s="190"/>
      <c r="O460" s="191"/>
      <c r="P460" s="192"/>
      <c r="Q460" s="189" t="s">
        <v>31</v>
      </c>
      <c r="R460" s="179">
        <v>43913</v>
      </c>
      <c r="S460" s="87" t="s">
        <v>883</v>
      </c>
      <c r="T460" s="6"/>
      <c r="U460" s="6"/>
      <c r="V460" s="6"/>
      <c r="W460" s="6"/>
      <c r="X460" s="6"/>
      <c r="Y460" s="6"/>
      <c r="Z460" s="6"/>
      <c r="AA460" s="6"/>
      <c r="AB460" s="6"/>
    </row>
    <row r="461" ht="18" customHeight="1" spans="2:28">
      <c r="B461" s="182" t="s">
        <v>894</v>
      </c>
      <c r="C461" s="165">
        <v>826734945</v>
      </c>
      <c r="D461" s="165" t="s">
        <v>895</v>
      </c>
      <c r="E461" s="165">
        <v>17192714968</v>
      </c>
      <c r="F461" s="165" t="s">
        <v>27</v>
      </c>
      <c r="G461" s="165">
        <v>1000</v>
      </c>
      <c r="H461" s="183">
        <v>18672882330</v>
      </c>
      <c r="I461" s="165" t="s">
        <v>361</v>
      </c>
      <c r="J461" s="193" t="s">
        <v>367</v>
      </c>
      <c r="K461" s="189" t="s">
        <v>362</v>
      </c>
      <c r="L461" s="182" t="s">
        <v>894</v>
      </c>
      <c r="M461" s="190">
        <v>7944.05</v>
      </c>
      <c r="N461" s="190"/>
      <c r="O461" s="191"/>
      <c r="P461" s="192"/>
      <c r="Q461" s="189" t="s">
        <v>31</v>
      </c>
      <c r="R461" s="179">
        <v>43913</v>
      </c>
      <c r="S461" s="87" t="s">
        <v>896</v>
      </c>
      <c r="T461" s="6"/>
      <c r="U461" s="6"/>
      <c r="V461" s="6"/>
      <c r="W461" s="6"/>
      <c r="X461" s="6"/>
      <c r="Y461" s="6"/>
      <c r="Z461" s="6"/>
      <c r="AA461" s="6"/>
      <c r="AB461" s="6"/>
    </row>
    <row r="462" ht="18" customHeight="1" spans="2:28">
      <c r="B462" s="184" t="s">
        <v>897</v>
      </c>
      <c r="C462" s="165">
        <v>326918384</v>
      </c>
      <c r="D462" s="165" t="s">
        <v>898</v>
      </c>
      <c r="E462" s="165">
        <v>16741725478</v>
      </c>
      <c r="F462" s="165" t="s">
        <v>27</v>
      </c>
      <c r="G462" s="165">
        <v>1000</v>
      </c>
      <c r="H462" s="183">
        <v>13545472582</v>
      </c>
      <c r="I462" s="165" t="s">
        <v>370</v>
      </c>
      <c r="J462" s="194" t="s">
        <v>285</v>
      </c>
      <c r="K462" s="189" t="s">
        <v>371</v>
      </c>
      <c r="L462" s="184" t="s">
        <v>897</v>
      </c>
      <c r="M462" s="190">
        <v>7948.63</v>
      </c>
      <c r="N462" s="190"/>
      <c r="O462" s="191"/>
      <c r="P462" s="192"/>
      <c r="Q462" s="189" t="s">
        <v>31</v>
      </c>
      <c r="R462" s="205">
        <v>43902</v>
      </c>
      <c r="S462" s="87" t="s">
        <v>899</v>
      </c>
      <c r="T462" s="6"/>
      <c r="U462" s="6"/>
      <c r="V462" s="6"/>
      <c r="W462" s="6"/>
      <c r="X462" s="6"/>
      <c r="Y462" s="6"/>
      <c r="Z462" s="6"/>
      <c r="AA462" s="6"/>
      <c r="AB462" s="6"/>
    </row>
    <row r="463" ht="18" customHeight="1" spans="2:28">
      <c r="B463" s="184" t="s">
        <v>900</v>
      </c>
      <c r="C463" s="165">
        <v>676343278</v>
      </c>
      <c r="D463" s="165" t="s">
        <v>901</v>
      </c>
      <c r="E463" s="165">
        <v>16741725479</v>
      </c>
      <c r="F463" s="165" t="s">
        <v>27</v>
      </c>
      <c r="G463" s="165">
        <v>1000</v>
      </c>
      <c r="H463" s="183">
        <v>13545472582</v>
      </c>
      <c r="I463" s="165" t="s">
        <v>370</v>
      </c>
      <c r="J463" s="194" t="s">
        <v>285</v>
      </c>
      <c r="K463" s="189" t="s">
        <v>371</v>
      </c>
      <c r="L463" s="184" t="s">
        <v>900</v>
      </c>
      <c r="M463" s="190">
        <v>6249.39</v>
      </c>
      <c r="N463" s="190"/>
      <c r="O463" s="191"/>
      <c r="P463" s="192"/>
      <c r="Q463" s="189" t="s">
        <v>31</v>
      </c>
      <c r="R463" s="205">
        <v>43902</v>
      </c>
      <c r="S463" s="87" t="s">
        <v>899</v>
      </c>
      <c r="T463" s="6"/>
      <c r="U463" s="6"/>
      <c r="V463" s="6"/>
      <c r="W463" s="6"/>
      <c r="X463" s="6"/>
      <c r="Y463" s="6"/>
      <c r="Z463" s="6"/>
      <c r="AA463" s="6"/>
      <c r="AB463" s="6"/>
    </row>
    <row r="464" ht="18" customHeight="1" spans="2:28">
      <c r="B464" s="184" t="s">
        <v>902</v>
      </c>
      <c r="C464" s="165">
        <v>666031702</v>
      </c>
      <c r="D464" s="165" t="s">
        <v>903</v>
      </c>
      <c r="E464" s="165">
        <v>16741725483</v>
      </c>
      <c r="F464" s="165" t="s">
        <v>27</v>
      </c>
      <c r="G464" s="165">
        <v>1000</v>
      </c>
      <c r="H464" s="183">
        <v>13545472582</v>
      </c>
      <c r="I464" s="165" t="s">
        <v>370</v>
      </c>
      <c r="J464" s="194" t="s">
        <v>285</v>
      </c>
      <c r="K464" s="189" t="s">
        <v>371</v>
      </c>
      <c r="L464" s="184" t="s">
        <v>902</v>
      </c>
      <c r="M464" s="190">
        <v>5062.73</v>
      </c>
      <c r="N464" s="190"/>
      <c r="O464" s="195"/>
      <c r="P464" s="196"/>
      <c r="Q464" s="189" t="s">
        <v>31</v>
      </c>
      <c r="R464" s="205">
        <v>43902</v>
      </c>
      <c r="S464" s="87" t="s">
        <v>904</v>
      </c>
      <c r="T464" s="6"/>
      <c r="U464" s="6"/>
      <c r="V464" s="6"/>
      <c r="W464" s="6"/>
      <c r="X464" s="6"/>
      <c r="Y464" s="6"/>
      <c r="Z464" s="6"/>
      <c r="AA464" s="6"/>
      <c r="AB464" s="6"/>
    </row>
    <row r="465" ht="18" customHeight="1" spans="2:28">
      <c r="B465" s="184" t="s">
        <v>905</v>
      </c>
      <c r="C465" s="165">
        <v>953258937</v>
      </c>
      <c r="D465" s="165" t="s">
        <v>906</v>
      </c>
      <c r="E465" s="165">
        <v>16741725506</v>
      </c>
      <c r="F465" s="165" t="s">
        <v>27</v>
      </c>
      <c r="G465" s="165">
        <v>1000</v>
      </c>
      <c r="H465" s="183">
        <v>13545472582</v>
      </c>
      <c r="I465" s="165" t="s">
        <v>370</v>
      </c>
      <c r="J465" s="194" t="s">
        <v>285</v>
      </c>
      <c r="K465" s="189" t="s">
        <v>371</v>
      </c>
      <c r="L465" s="184" t="s">
        <v>905</v>
      </c>
      <c r="M465" s="190">
        <v>4964.74</v>
      </c>
      <c r="N465" s="190"/>
      <c r="O465" s="195"/>
      <c r="P465" s="196"/>
      <c r="Q465" s="189" t="s">
        <v>31</v>
      </c>
      <c r="R465" s="205">
        <v>43902</v>
      </c>
      <c r="S465" s="87" t="s">
        <v>886</v>
      </c>
      <c r="T465" s="6"/>
      <c r="U465" s="6"/>
      <c r="V465" s="6"/>
      <c r="W465" s="6"/>
      <c r="X465" s="6"/>
      <c r="Y465" s="6"/>
      <c r="Z465" s="6"/>
      <c r="AA465" s="6"/>
      <c r="AB465" s="6"/>
    </row>
    <row r="466" ht="18" customHeight="1" spans="2:28">
      <c r="B466" s="184" t="s">
        <v>907</v>
      </c>
      <c r="C466" s="165">
        <v>315215256</v>
      </c>
      <c r="D466" s="165" t="s">
        <v>908</v>
      </c>
      <c r="E466" s="165">
        <v>16741725474</v>
      </c>
      <c r="F466" s="165" t="s">
        <v>27</v>
      </c>
      <c r="G466" s="165">
        <v>1000</v>
      </c>
      <c r="H466" s="183">
        <v>13545472582</v>
      </c>
      <c r="I466" s="165" t="s">
        <v>370</v>
      </c>
      <c r="J466" s="194" t="s">
        <v>285</v>
      </c>
      <c r="K466" s="189" t="s">
        <v>371</v>
      </c>
      <c r="L466" s="184" t="s">
        <v>907</v>
      </c>
      <c r="M466" s="190">
        <v>7936.92</v>
      </c>
      <c r="N466" s="190"/>
      <c r="O466" s="195"/>
      <c r="P466" s="196"/>
      <c r="Q466" s="189" t="s">
        <v>31</v>
      </c>
      <c r="R466" s="205">
        <v>43902</v>
      </c>
      <c r="S466" s="87" t="s">
        <v>909</v>
      </c>
      <c r="T466" s="6"/>
      <c r="U466" s="6"/>
      <c r="V466" s="6"/>
      <c r="W466" s="6"/>
      <c r="X466" s="6"/>
      <c r="Y466" s="6"/>
      <c r="Z466" s="6"/>
      <c r="AA466" s="6"/>
      <c r="AB466" s="6"/>
    </row>
    <row r="467" ht="18" customHeight="1" spans="2:28">
      <c r="B467" s="184" t="s">
        <v>910</v>
      </c>
      <c r="C467" s="165">
        <v>513393706</v>
      </c>
      <c r="D467" s="165" t="s">
        <v>911</v>
      </c>
      <c r="E467" s="165">
        <v>16741725482</v>
      </c>
      <c r="F467" s="165" t="s">
        <v>27</v>
      </c>
      <c r="G467" s="165">
        <v>1000</v>
      </c>
      <c r="H467" s="183">
        <v>13545472582</v>
      </c>
      <c r="I467" s="165" t="s">
        <v>370</v>
      </c>
      <c r="J467" s="194" t="s">
        <v>285</v>
      </c>
      <c r="K467" s="189" t="s">
        <v>371</v>
      </c>
      <c r="L467" s="184" t="s">
        <v>910</v>
      </c>
      <c r="M467" s="190">
        <v>8042.71</v>
      </c>
      <c r="N467" s="190"/>
      <c r="O467" s="195"/>
      <c r="P467" s="196"/>
      <c r="Q467" s="189" t="s">
        <v>31</v>
      </c>
      <c r="R467" s="205">
        <v>43902</v>
      </c>
      <c r="S467" s="87" t="s">
        <v>909</v>
      </c>
      <c r="T467" s="6"/>
      <c r="U467" s="6"/>
      <c r="V467" s="6"/>
      <c r="W467" s="6"/>
      <c r="X467" s="6"/>
      <c r="Y467" s="6"/>
      <c r="Z467" s="6"/>
      <c r="AA467" s="6"/>
      <c r="AB467" s="6"/>
    </row>
    <row r="468" ht="18" customHeight="1" spans="2:28">
      <c r="B468" s="182" t="s">
        <v>912</v>
      </c>
      <c r="C468" s="165">
        <v>209832189</v>
      </c>
      <c r="D468" s="165" t="s">
        <v>913</v>
      </c>
      <c r="E468" s="165">
        <v>16572879521</v>
      </c>
      <c r="F468" s="165" t="s">
        <v>27</v>
      </c>
      <c r="G468" s="165">
        <v>1000</v>
      </c>
      <c r="H468" s="183">
        <v>16602049418</v>
      </c>
      <c r="I468" s="165" t="s">
        <v>377</v>
      </c>
      <c r="J468" s="188" t="s">
        <v>109</v>
      </c>
      <c r="K468" s="189" t="s">
        <v>378</v>
      </c>
      <c r="L468" s="182" t="s">
        <v>912</v>
      </c>
      <c r="M468" s="190">
        <v>9036.72</v>
      </c>
      <c r="N468" s="190"/>
      <c r="O468" s="198"/>
      <c r="P468" s="196"/>
      <c r="Q468" s="189" t="s">
        <v>31</v>
      </c>
      <c r="R468" s="205">
        <v>43902</v>
      </c>
      <c r="S468" s="87" t="s">
        <v>904</v>
      </c>
      <c r="T468" s="6"/>
      <c r="U468" s="6"/>
      <c r="V468" s="6"/>
      <c r="W468" s="6"/>
      <c r="X468" s="6"/>
      <c r="Y468" s="6"/>
      <c r="Z468" s="6"/>
      <c r="AA468" s="6"/>
      <c r="AB468" s="6"/>
    </row>
    <row r="469" ht="18" customHeight="1" spans="2:28">
      <c r="B469" s="182" t="s">
        <v>914</v>
      </c>
      <c r="C469" s="165">
        <v>408146594</v>
      </c>
      <c r="D469" s="165" t="s">
        <v>915</v>
      </c>
      <c r="E469" s="165">
        <v>16572875409</v>
      </c>
      <c r="F469" s="165" t="s">
        <v>27</v>
      </c>
      <c r="G469" s="165">
        <v>1000</v>
      </c>
      <c r="H469" s="183">
        <v>17520439418</v>
      </c>
      <c r="I469" s="165" t="s">
        <v>377</v>
      </c>
      <c r="J469" s="194" t="s">
        <v>285</v>
      </c>
      <c r="K469" s="189" t="s">
        <v>378</v>
      </c>
      <c r="L469" s="182" t="s">
        <v>914</v>
      </c>
      <c r="M469" s="190">
        <v>9035.02</v>
      </c>
      <c r="N469" s="190"/>
      <c r="O469" s="198"/>
      <c r="P469" s="196"/>
      <c r="Q469" s="189" t="s">
        <v>31</v>
      </c>
      <c r="R469" s="205">
        <v>43902</v>
      </c>
      <c r="S469" s="87" t="s">
        <v>904</v>
      </c>
      <c r="T469" s="6"/>
      <c r="U469" s="6"/>
      <c r="V469" s="6"/>
      <c r="W469" s="6"/>
      <c r="X469" s="6"/>
      <c r="Y469" s="6"/>
      <c r="Z469" s="6"/>
      <c r="AA469" s="6"/>
      <c r="AB469" s="6"/>
    </row>
    <row r="470" ht="18" customHeight="1" spans="2:28">
      <c r="B470" s="182" t="s">
        <v>916</v>
      </c>
      <c r="C470" s="165">
        <v>632040172</v>
      </c>
      <c r="D470" s="165" t="s">
        <v>917</v>
      </c>
      <c r="E470" s="165">
        <v>16572203191</v>
      </c>
      <c r="F470" s="165" t="s">
        <v>27</v>
      </c>
      <c r="G470" s="165">
        <v>1000</v>
      </c>
      <c r="H470" s="183">
        <v>17720254512</v>
      </c>
      <c r="I470" s="165" t="s">
        <v>253</v>
      </c>
      <c r="J470" s="199" t="s">
        <v>103</v>
      </c>
      <c r="K470" s="189" t="s">
        <v>254</v>
      </c>
      <c r="L470" s="182" t="s">
        <v>916</v>
      </c>
      <c r="M470" s="190">
        <v>4959.86</v>
      </c>
      <c r="N470" s="190"/>
      <c r="O470" s="198"/>
      <c r="P470" s="196"/>
      <c r="Q470" s="189" t="s">
        <v>31</v>
      </c>
      <c r="R470" s="205">
        <v>43902</v>
      </c>
      <c r="S470" s="87" t="s">
        <v>904</v>
      </c>
      <c r="T470" s="6"/>
      <c r="U470" s="6"/>
      <c r="V470" s="6"/>
      <c r="W470" s="6"/>
      <c r="X470" s="6"/>
      <c r="Y470" s="6"/>
      <c r="Z470" s="6"/>
      <c r="AA470" s="6"/>
      <c r="AB470" s="6"/>
    </row>
    <row r="471" ht="18" customHeight="1" spans="2:28">
      <c r="B471" s="182" t="s">
        <v>918</v>
      </c>
      <c r="C471" s="165">
        <v>165646277</v>
      </c>
      <c r="D471" s="165" t="s">
        <v>919</v>
      </c>
      <c r="E471" s="165">
        <v>16572204408</v>
      </c>
      <c r="F471" s="165" t="s">
        <v>27</v>
      </c>
      <c r="G471" s="165">
        <v>1000</v>
      </c>
      <c r="H471" s="183">
        <v>17720254512</v>
      </c>
      <c r="I471" s="165" t="s">
        <v>253</v>
      </c>
      <c r="J471" s="199" t="s">
        <v>103</v>
      </c>
      <c r="K471" s="189" t="s">
        <v>254</v>
      </c>
      <c r="L471" s="182" t="s">
        <v>918</v>
      </c>
      <c r="M471" s="190">
        <v>5062.7</v>
      </c>
      <c r="N471" s="190"/>
      <c r="O471" s="198"/>
      <c r="P471" s="196"/>
      <c r="Q471" s="189" t="s">
        <v>31</v>
      </c>
      <c r="R471" s="205">
        <v>43902</v>
      </c>
      <c r="S471" s="87" t="s">
        <v>886</v>
      </c>
      <c r="T471" s="6"/>
      <c r="U471" s="6"/>
      <c r="V471" s="6"/>
      <c r="W471" s="6"/>
      <c r="X471" s="6"/>
      <c r="Y471" s="6"/>
      <c r="Z471" s="6"/>
      <c r="AA471" s="6"/>
      <c r="AB471" s="6"/>
    </row>
    <row r="472" ht="18" customHeight="1" spans="2:28">
      <c r="B472" s="182" t="s">
        <v>920</v>
      </c>
      <c r="C472" s="165">
        <v>924026476</v>
      </c>
      <c r="D472" s="165" t="s">
        <v>921</v>
      </c>
      <c r="E472" s="165">
        <v>17192712645</v>
      </c>
      <c r="F472" s="165" t="s">
        <v>27</v>
      </c>
      <c r="G472" s="165">
        <v>1000</v>
      </c>
      <c r="H472" s="183">
        <v>17720254512</v>
      </c>
      <c r="I472" s="165" t="s">
        <v>253</v>
      </c>
      <c r="J472" s="199" t="s">
        <v>103</v>
      </c>
      <c r="K472" s="189" t="s">
        <v>254</v>
      </c>
      <c r="L472" s="182" t="s">
        <v>920</v>
      </c>
      <c r="M472" s="190">
        <v>5065.06</v>
      </c>
      <c r="N472" s="190"/>
      <c r="O472" s="198"/>
      <c r="P472" s="196"/>
      <c r="Q472" s="189" t="s">
        <v>31</v>
      </c>
      <c r="R472" s="179">
        <v>43910</v>
      </c>
      <c r="S472" s="87" t="s">
        <v>886</v>
      </c>
      <c r="T472" s="6"/>
      <c r="U472" s="6"/>
      <c r="V472" s="6"/>
      <c r="W472" s="6"/>
      <c r="X472" s="6"/>
      <c r="Y472" s="6"/>
      <c r="Z472" s="6"/>
      <c r="AA472" s="6"/>
      <c r="AB472" s="6"/>
    </row>
    <row r="473" ht="18" customHeight="1" spans="2:28">
      <c r="B473" s="182" t="s">
        <v>922</v>
      </c>
      <c r="C473" s="165">
        <v>950596110</v>
      </c>
      <c r="D473" s="165" t="s">
        <v>923</v>
      </c>
      <c r="E473" s="165">
        <v>17192714452</v>
      </c>
      <c r="F473" s="165" t="s">
        <v>27</v>
      </c>
      <c r="G473" s="165">
        <v>1000</v>
      </c>
      <c r="H473" s="183">
        <v>18872118075</v>
      </c>
      <c r="I473" s="165" t="s">
        <v>389</v>
      </c>
      <c r="J473" s="208" t="s">
        <v>170</v>
      </c>
      <c r="K473" s="189" t="s">
        <v>390</v>
      </c>
      <c r="L473" s="182" t="s">
        <v>922</v>
      </c>
      <c r="M473" s="190">
        <v>5259.05</v>
      </c>
      <c r="N473" s="190"/>
      <c r="O473" s="210"/>
      <c r="P473" s="192"/>
      <c r="Q473" s="189" t="s">
        <v>31</v>
      </c>
      <c r="R473" s="179">
        <v>43913</v>
      </c>
      <c r="S473" s="87" t="s">
        <v>924</v>
      </c>
      <c r="T473" s="6"/>
      <c r="U473" s="6"/>
      <c r="V473" s="6"/>
      <c r="W473" s="6"/>
      <c r="X473" s="6"/>
      <c r="Y473" s="6"/>
      <c r="Z473" s="6"/>
      <c r="AA473" s="6"/>
      <c r="AB473" s="6"/>
    </row>
    <row r="474" ht="18" customHeight="1" spans="2:28">
      <c r="B474" s="182" t="s">
        <v>925</v>
      </c>
      <c r="C474" s="165">
        <v>200656603</v>
      </c>
      <c r="D474" s="165" t="s">
        <v>926</v>
      </c>
      <c r="E474" s="165">
        <v>16741725517</v>
      </c>
      <c r="F474" s="165" t="s">
        <v>27</v>
      </c>
      <c r="G474" s="165">
        <v>1000</v>
      </c>
      <c r="H474" s="183">
        <v>18327671812</v>
      </c>
      <c r="I474" s="165" t="s">
        <v>247</v>
      </c>
      <c r="J474" s="199" t="s">
        <v>103</v>
      </c>
      <c r="K474" s="189" t="s">
        <v>298</v>
      </c>
      <c r="L474" s="182" t="s">
        <v>925</v>
      </c>
      <c r="M474" s="190">
        <v>5059.66</v>
      </c>
      <c r="N474" s="190"/>
      <c r="O474" s="210"/>
      <c r="P474" s="192"/>
      <c r="Q474" s="189" t="s">
        <v>31</v>
      </c>
      <c r="R474" s="205">
        <v>43900</v>
      </c>
      <c r="S474" s="87" t="s">
        <v>886</v>
      </c>
      <c r="T474" s="6"/>
      <c r="U474" s="6"/>
      <c r="V474" s="6"/>
      <c r="W474" s="6"/>
      <c r="X474" s="6"/>
      <c r="Y474" s="6"/>
      <c r="Z474" s="6"/>
      <c r="AA474" s="6"/>
      <c r="AB474" s="6"/>
    </row>
    <row r="475" ht="18" customHeight="1" spans="2:28">
      <c r="B475" s="182" t="s">
        <v>927</v>
      </c>
      <c r="C475" s="165">
        <v>172633706</v>
      </c>
      <c r="D475" s="165" t="s">
        <v>928</v>
      </c>
      <c r="E475" s="165">
        <v>16741725452</v>
      </c>
      <c r="F475" s="165" t="s">
        <v>27</v>
      </c>
      <c r="G475" s="165">
        <v>1000</v>
      </c>
      <c r="H475" s="183">
        <v>18327671812</v>
      </c>
      <c r="I475" s="165" t="s">
        <v>247</v>
      </c>
      <c r="J475" s="199" t="s">
        <v>103</v>
      </c>
      <c r="K475" s="189" t="s">
        <v>298</v>
      </c>
      <c r="L475" s="182" t="s">
        <v>927</v>
      </c>
      <c r="M475" s="190">
        <v>8046.19</v>
      </c>
      <c r="N475" s="190"/>
      <c r="O475" s="210"/>
      <c r="P475" s="192"/>
      <c r="Q475" s="189" t="s">
        <v>31</v>
      </c>
      <c r="R475" s="205">
        <v>43900</v>
      </c>
      <c r="S475" s="87" t="s">
        <v>929</v>
      </c>
      <c r="T475" s="6"/>
      <c r="U475" s="6"/>
      <c r="V475" s="6"/>
      <c r="W475" s="6"/>
      <c r="X475" s="6"/>
      <c r="Y475" s="6"/>
      <c r="Z475" s="6"/>
      <c r="AA475" s="6"/>
      <c r="AB475" s="6"/>
    </row>
    <row r="476" ht="18" customHeight="1" spans="2:28">
      <c r="B476" s="182" t="s">
        <v>930</v>
      </c>
      <c r="C476" s="165">
        <v>744028099</v>
      </c>
      <c r="D476" s="165" t="s">
        <v>931</v>
      </c>
      <c r="E476" s="165">
        <v>16741725523</v>
      </c>
      <c r="F476" s="165" t="s">
        <v>27</v>
      </c>
      <c r="G476" s="165">
        <v>1000</v>
      </c>
      <c r="H476" s="183">
        <v>18327671812</v>
      </c>
      <c r="I476" s="165" t="s">
        <v>247</v>
      </c>
      <c r="J476" s="199" t="s">
        <v>103</v>
      </c>
      <c r="K476" s="189" t="s">
        <v>298</v>
      </c>
      <c r="L476" s="182" t="s">
        <v>930</v>
      </c>
      <c r="M476" s="190">
        <v>8339.05</v>
      </c>
      <c r="N476" s="190"/>
      <c r="O476" s="210"/>
      <c r="P476" s="192"/>
      <c r="Q476" s="189" t="s">
        <v>31</v>
      </c>
      <c r="R476" s="205">
        <v>43900</v>
      </c>
      <c r="S476" s="87" t="s">
        <v>929</v>
      </c>
      <c r="T476" s="6"/>
      <c r="U476" s="6"/>
      <c r="V476" s="6"/>
      <c r="W476" s="6"/>
      <c r="X476" s="6"/>
      <c r="Y476" s="6"/>
      <c r="Z476" s="6"/>
      <c r="AA476" s="6"/>
      <c r="AB476" s="6"/>
    </row>
    <row r="477" ht="18" customHeight="1" spans="2:28">
      <c r="B477" s="182" t="s">
        <v>932</v>
      </c>
      <c r="C477" s="165">
        <v>365509050</v>
      </c>
      <c r="D477" s="165" t="s">
        <v>933</v>
      </c>
      <c r="E477" s="165">
        <v>17136314500</v>
      </c>
      <c r="F477" s="165" t="s">
        <v>27</v>
      </c>
      <c r="G477" s="165">
        <v>1000</v>
      </c>
      <c r="H477" s="183">
        <v>18771691121</v>
      </c>
      <c r="I477" s="165" t="s">
        <v>258</v>
      </c>
      <c r="J477" s="199" t="s">
        <v>103</v>
      </c>
      <c r="K477" s="189" t="s">
        <v>259</v>
      </c>
      <c r="L477" s="182" t="s">
        <v>932</v>
      </c>
      <c r="M477" s="190">
        <v>5059.75</v>
      </c>
      <c r="N477" s="190"/>
      <c r="O477" s="210"/>
      <c r="P477" s="192"/>
      <c r="Q477" s="189" t="s">
        <v>31</v>
      </c>
      <c r="R477" s="205">
        <v>43900</v>
      </c>
      <c r="S477" s="87" t="s">
        <v>889</v>
      </c>
      <c r="T477" s="6"/>
      <c r="U477" s="6"/>
      <c r="V477" s="6"/>
      <c r="W477" s="6"/>
      <c r="X477" s="6"/>
      <c r="Y477" s="6"/>
      <c r="Z477" s="6"/>
      <c r="AA477" s="6"/>
      <c r="AB477" s="6"/>
    </row>
    <row r="478" ht="18" customHeight="1" spans="2:28">
      <c r="B478" s="182" t="s">
        <v>934</v>
      </c>
      <c r="C478" s="165">
        <v>299124480</v>
      </c>
      <c r="D478" s="165" t="s">
        <v>935</v>
      </c>
      <c r="E478" s="165">
        <v>17136314459</v>
      </c>
      <c r="F478" s="165" t="s">
        <v>27</v>
      </c>
      <c r="G478" s="165">
        <v>1000</v>
      </c>
      <c r="H478" s="183">
        <v>18771691121</v>
      </c>
      <c r="I478" s="165" t="s">
        <v>258</v>
      </c>
      <c r="J478" s="199" t="s">
        <v>103</v>
      </c>
      <c r="K478" s="189" t="s">
        <v>259</v>
      </c>
      <c r="L478" s="182" t="s">
        <v>934</v>
      </c>
      <c r="M478" s="190">
        <v>7737.64</v>
      </c>
      <c r="N478" s="190"/>
      <c r="O478" s="210"/>
      <c r="P478" s="192"/>
      <c r="Q478" s="189" t="s">
        <v>31</v>
      </c>
      <c r="R478" s="205">
        <v>43900</v>
      </c>
      <c r="S478" s="87" t="s">
        <v>889</v>
      </c>
      <c r="T478" s="6"/>
      <c r="U478" s="6"/>
      <c r="V478" s="6"/>
      <c r="W478" s="6"/>
      <c r="X478" s="6"/>
      <c r="Y478" s="6"/>
      <c r="Z478" s="6"/>
      <c r="AA478" s="6"/>
      <c r="AB478" s="6"/>
    </row>
    <row r="479" ht="18" customHeight="1" spans="2:28">
      <c r="B479" s="182" t="s">
        <v>936</v>
      </c>
      <c r="C479" s="165">
        <v>469289271</v>
      </c>
      <c r="D479" s="165" t="s">
        <v>937</v>
      </c>
      <c r="E479" s="165">
        <v>17136314946</v>
      </c>
      <c r="F479" s="165" t="s">
        <v>27</v>
      </c>
      <c r="G479" s="165">
        <v>1000</v>
      </c>
      <c r="H479" s="183">
        <v>18771691121</v>
      </c>
      <c r="I479" s="165" t="s">
        <v>258</v>
      </c>
      <c r="J479" s="199" t="s">
        <v>103</v>
      </c>
      <c r="K479" s="189" t="s">
        <v>259</v>
      </c>
      <c r="L479" s="182" t="s">
        <v>936</v>
      </c>
      <c r="M479" s="190">
        <v>8043.17</v>
      </c>
      <c r="N479" s="190"/>
      <c r="O479" s="210"/>
      <c r="P479" s="192"/>
      <c r="Q479" s="189" t="s">
        <v>31</v>
      </c>
      <c r="R479" s="205">
        <v>43900</v>
      </c>
      <c r="S479" s="87" t="s">
        <v>938</v>
      </c>
      <c r="T479" s="6"/>
      <c r="U479" s="6"/>
      <c r="V479" s="6"/>
      <c r="W479" s="6"/>
      <c r="X479" s="6"/>
      <c r="Y479" s="6"/>
      <c r="Z479" s="6"/>
      <c r="AA479" s="6"/>
      <c r="AB479" s="6"/>
    </row>
    <row r="480" ht="18" customHeight="1" spans="2:28">
      <c r="B480" s="182" t="s">
        <v>939</v>
      </c>
      <c r="C480" s="165">
        <v>638342669</v>
      </c>
      <c r="D480" s="165" t="s">
        <v>940</v>
      </c>
      <c r="E480" s="165">
        <v>17136316497</v>
      </c>
      <c r="F480" s="165" t="s">
        <v>27</v>
      </c>
      <c r="G480" s="165">
        <v>1000</v>
      </c>
      <c r="H480" s="183">
        <v>18771691121</v>
      </c>
      <c r="I480" s="165" t="s">
        <v>258</v>
      </c>
      <c r="J480" s="199" t="s">
        <v>103</v>
      </c>
      <c r="K480" s="189" t="s">
        <v>259</v>
      </c>
      <c r="L480" s="182" t="s">
        <v>939</v>
      </c>
      <c r="M480" s="190">
        <v>7944.15</v>
      </c>
      <c r="N480" s="190"/>
      <c r="O480" s="210"/>
      <c r="P480" s="192"/>
      <c r="Q480" s="189" t="s">
        <v>31</v>
      </c>
      <c r="R480" s="205">
        <v>43900</v>
      </c>
      <c r="S480" s="87" t="s">
        <v>938</v>
      </c>
      <c r="T480" s="6"/>
      <c r="U480" s="6"/>
      <c r="V480" s="6"/>
      <c r="W480" s="6"/>
      <c r="X480" s="6"/>
      <c r="Y480" s="6"/>
      <c r="Z480" s="6"/>
      <c r="AA480" s="6"/>
      <c r="AB480" s="6"/>
    </row>
    <row r="481" ht="18" customHeight="1" spans="2:28">
      <c r="B481" s="182" t="s">
        <v>941</v>
      </c>
      <c r="C481" s="165">
        <v>689940669</v>
      </c>
      <c r="D481" s="165" t="s">
        <v>942</v>
      </c>
      <c r="E481" s="165">
        <v>17038951577</v>
      </c>
      <c r="F481" s="165" t="s">
        <v>27</v>
      </c>
      <c r="G481" s="165">
        <v>1000</v>
      </c>
      <c r="H481" s="183">
        <v>18771691121</v>
      </c>
      <c r="I481" s="165" t="s">
        <v>258</v>
      </c>
      <c r="J481" s="199" t="s">
        <v>103</v>
      </c>
      <c r="K481" s="189" t="s">
        <v>259</v>
      </c>
      <c r="L481" s="182" t="s">
        <v>941</v>
      </c>
      <c r="M481" s="190">
        <v>8044.83</v>
      </c>
      <c r="N481" s="190"/>
      <c r="O481" s="210"/>
      <c r="P481" s="192"/>
      <c r="Q481" s="189" t="s">
        <v>31</v>
      </c>
      <c r="R481" s="205">
        <v>43900</v>
      </c>
      <c r="S481" s="87" t="s">
        <v>938</v>
      </c>
      <c r="T481" s="6"/>
      <c r="U481" s="6"/>
      <c r="V481" s="6"/>
      <c r="W481" s="6"/>
      <c r="X481" s="6"/>
      <c r="Y481" s="6"/>
      <c r="Z481" s="6"/>
      <c r="AA481" s="6"/>
      <c r="AB481" s="6"/>
    </row>
    <row r="482" ht="18" customHeight="1" spans="2:28">
      <c r="B482" s="182" t="s">
        <v>943</v>
      </c>
      <c r="C482" s="165">
        <v>761247535</v>
      </c>
      <c r="D482" s="165" t="s">
        <v>944</v>
      </c>
      <c r="E482" s="165">
        <v>17136317461</v>
      </c>
      <c r="F482" s="165" t="s">
        <v>27</v>
      </c>
      <c r="G482" s="165">
        <v>1000</v>
      </c>
      <c r="H482" s="183">
        <v>18771691121</v>
      </c>
      <c r="I482" s="165" t="s">
        <v>258</v>
      </c>
      <c r="J482" s="199" t="s">
        <v>103</v>
      </c>
      <c r="K482" s="189" t="s">
        <v>259</v>
      </c>
      <c r="L482" s="182" t="s">
        <v>943</v>
      </c>
      <c r="M482" s="190">
        <v>7245.66</v>
      </c>
      <c r="N482" s="190"/>
      <c r="O482" s="210"/>
      <c r="P482" s="192"/>
      <c r="Q482" s="189" t="s">
        <v>31</v>
      </c>
      <c r="R482" s="205">
        <v>43900</v>
      </c>
      <c r="S482" s="87" t="s">
        <v>945</v>
      </c>
      <c r="T482" s="6"/>
      <c r="U482" s="6"/>
      <c r="V482" s="6"/>
      <c r="W482" s="6"/>
      <c r="X482" s="6"/>
      <c r="Y482" s="6"/>
      <c r="Z482" s="6"/>
      <c r="AA482" s="6"/>
      <c r="AB482" s="6"/>
    </row>
    <row r="483" ht="18" customHeight="1" spans="2:28">
      <c r="B483" s="182" t="s">
        <v>946</v>
      </c>
      <c r="C483" s="165">
        <v>230999129</v>
      </c>
      <c r="D483" s="165" t="s">
        <v>947</v>
      </c>
      <c r="E483" s="165">
        <v>17136318499</v>
      </c>
      <c r="F483" s="165" t="s">
        <v>27</v>
      </c>
      <c r="G483" s="165">
        <v>1000</v>
      </c>
      <c r="H483" s="183">
        <v>18771691121</v>
      </c>
      <c r="I483" s="165" t="s">
        <v>258</v>
      </c>
      <c r="J483" s="199" t="s">
        <v>103</v>
      </c>
      <c r="K483" s="189" t="s">
        <v>259</v>
      </c>
      <c r="L483" s="182" t="s">
        <v>946</v>
      </c>
      <c r="M483" s="190">
        <v>8135.73</v>
      </c>
      <c r="N483" s="190"/>
      <c r="O483" s="210"/>
      <c r="P483" s="192"/>
      <c r="Q483" s="189" t="s">
        <v>31</v>
      </c>
      <c r="R483" s="205">
        <v>43900</v>
      </c>
      <c r="S483" s="87" t="s">
        <v>945</v>
      </c>
      <c r="T483" s="6"/>
      <c r="U483" s="6"/>
      <c r="V483" s="6"/>
      <c r="W483" s="6"/>
      <c r="X483" s="6"/>
      <c r="Y483" s="6"/>
      <c r="Z483" s="6"/>
      <c r="AA483" s="6"/>
      <c r="AB483" s="6"/>
    </row>
    <row r="484" ht="18" customHeight="1" spans="2:28">
      <c r="B484" s="182" t="s">
        <v>948</v>
      </c>
      <c r="C484" s="165">
        <v>490799447</v>
      </c>
      <c r="D484" s="165" t="s">
        <v>949</v>
      </c>
      <c r="E484" s="165">
        <v>17187465031</v>
      </c>
      <c r="F484" s="165" t="s">
        <v>27</v>
      </c>
      <c r="G484" s="165">
        <v>1000</v>
      </c>
      <c r="H484" s="183">
        <v>18771691121</v>
      </c>
      <c r="I484" s="165" t="s">
        <v>258</v>
      </c>
      <c r="J484" s="199" t="s">
        <v>103</v>
      </c>
      <c r="K484" s="189" t="s">
        <v>259</v>
      </c>
      <c r="L484" s="182" t="s">
        <v>948</v>
      </c>
      <c r="M484" s="190">
        <v>9132.72</v>
      </c>
      <c r="N484" s="190"/>
      <c r="O484" s="210"/>
      <c r="P484" s="192"/>
      <c r="Q484" s="189" t="s">
        <v>31</v>
      </c>
      <c r="R484" s="205">
        <v>43900</v>
      </c>
      <c r="S484" s="87" t="s">
        <v>950</v>
      </c>
      <c r="T484" s="6"/>
      <c r="U484" s="6"/>
      <c r="V484" s="6"/>
      <c r="W484" s="6"/>
      <c r="X484" s="6"/>
      <c r="Y484" s="6"/>
      <c r="Z484" s="6"/>
      <c r="AA484" s="6"/>
      <c r="AB484" s="6"/>
    </row>
    <row r="485" ht="18" customHeight="1" spans="2:28">
      <c r="B485" s="182" t="s">
        <v>951</v>
      </c>
      <c r="C485" s="165">
        <v>130391043</v>
      </c>
      <c r="D485" s="165" t="s">
        <v>952</v>
      </c>
      <c r="E485" s="165">
        <v>17038924118</v>
      </c>
      <c r="F485" s="165" t="s">
        <v>27</v>
      </c>
      <c r="G485" s="165">
        <v>1000</v>
      </c>
      <c r="H485" s="183">
        <v>18771691121</v>
      </c>
      <c r="I485" s="165" t="s">
        <v>258</v>
      </c>
      <c r="J485" s="199" t="s">
        <v>103</v>
      </c>
      <c r="K485" s="189" t="s">
        <v>259</v>
      </c>
      <c r="L485" s="182" t="s">
        <v>951</v>
      </c>
      <c r="M485" s="190">
        <v>8833.49</v>
      </c>
      <c r="N485" s="190"/>
      <c r="O485" s="210"/>
      <c r="P485" s="192"/>
      <c r="Q485" s="189" t="s">
        <v>31</v>
      </c>
      <c r="R485" s="205">
        <v>43900</v>
      </c>
      <c r="S485" s="87" t="s">
        <v>953</v>
      </c>
      <c r="T485" s="6"/>
      <c r="U485" s="6"/>
      <c r="V485" s="6"/>
      <c r="W485" s="6"/>
      <c r="X485" s="6"/>
      <c r="Y485" s="6"/>
      <c r="Z485" s="6"/>
      <c r="AA485" s="6"/>
      <c r="AB485" s="6"/>
    </row>
    <row r="486" ht="18" customHeight="1" spans="2:28">
      <c r="B486" s="182" t="s">
        <v>954</v>
      </c>
      <c r="C486" s="168">
        <v>179571129</v>
      </c>
      <c r="D486" s="168" t="s">
        <v>955</v>
      </c>
      <c r="E486" s="165">
        <v>17192714824</v>
      </c>
      <c r="F486" s="165" t="s">
        <v>27</v>
      </c>
      <c r="G486" s="165">
        <v>1000</v>
      </c>
      <c r="H486" s="183">
        <v>15072125895</v>
      </c>
      <c r="I486" s="165" t="s">
        <v>680</v>
      </c>
      <c r="J486" s="199" t="s">
        <v>103</v>
      </c>
      <c r="K486" s="189" t="s">
        <v>681</v>
      </c>
      <c r="L486" s="182" t="s">
        <v>954</v>
      </c>
      <c r="M486" s="190">
        <v>5059.81</v>
      </c>
      <c r="N486" s="190"/>
      <c r="O486" s="200"/>
      <c r="P486" s="196"/>
      <c r="Q486" s="189" t="s">
        <v>31</v>
      </c>
      <c r="R486" s="179">
        <v>43913</v>
      </c>
      <c r="S486" s="87" t="s">
        <v>883</v>
      </c>
      <c r="T486" s="6"/>
      <c r="U486" s="6"/>
      <c r="V486" s="6"/>
      <c r="W486" s="6"/>
      <c r="X486" s="6"/>
      <c r="Y486" s="6"/>
      <c r="Z486" s="6"/>
      <c r="AA486" s="6"/>
      <c r="AB486" s="6"/>
    </row>
    <row r="487" ht="18" customHeight="1" spans="2:28">
      <c r="B487" s="182" t="s">
        <v>956</v>
      </c>
      <c r="C487" s="168">
        <v>587314749</v>
      </c>
      <c r="D487" s="168" t="s">
        <v>957</v>
      </c>
      <c r="E487" s="165">
        <v>17192714853</v>
      </c>
      <c r="F487" s="165" t="s">
        <v>27</v>
      </c>
      <c r="G487" s="165">
        <v>1000</v>
      </c>
      <c r="H487" s="183">
        <v>15072125895</v>
      </c>
      <c r="I487" s="165" t="s">
        <v>680</v>
      </c>
      <c r="J487" s="194" t="s">
        <v>285</v>
      </c>
      <c r="K487" s="189" t="s">
        <v>681</v>
      </c>
      <c r="L487" s="182" t="s">
        <v>956</v>
      </c>
      <c r="M487" s="190">
        <v>8039.97</v>
      </c>
      <c r="N487" s="190"/>
      <c r="O487" s="200"/>
      <c r="P487" s="196"/>
      <c r="Q487" s="214"/>
      <c r="R487" s="215"/>
      <c r="S487" s="87" t="s">
        <v>889</v>
      </c>
      <c r="T487" s="6"/>
      <c r="U487" s="6"/>
      <c r="V487" s="6"/>
      <c r="W487" s="6"/>
      <c r="X487" s="6"/>
      <c r="Y487" s="6"/>
      <c r="Z487" s="6"/>
      <c r="AA487" s="6"/>
      <c r="AB487" s="6"/>
    </row>
    <row r="488" ht="18" customHeight="1" spans="2:28">
      <c r="B488" s="184" t="s">
        <v>958</v>
      </c>
      <c r="C488" s="165">
        <v>574307312</v>
      </c>
      <c r="D488" s="165" t="s">
        <v>959</v>
      </c>
      <c r="E488" s="165">
        <v>16741725622</v>
      </c>
      <c r="F488" s="165" t="s">
        <v>27</v>
      </c>
      <c r="G488" s="165">
        <v>1000</v>
      </c>
      <c r="H488" s="183">
        <v>18771678907</v>
      </c>
      <c r="I488" s="165" t="s">
        <v>409</v>
      </c>
      <c r="J488" s="188" t="s">
        <v>109</v>
      </c>
      <c r="K488" s="189" t="s">
        <v>410</v>
      </c>
      <c r="L488" s="184" t="s">
        <v>958</v>
      </c>
      <c r="M488" s="190">
        <v>4966.47</v>
      </c>
      <c r="N488" s="190"/>
      <c r="O488" s="200"/>
      <c r="P488" s="196"/>
      <c r="Q488" s="189" t="s">
        <v>31</v>
      </c>
      <c r="R488" s="205">
        <v>43901</v>
      </c>
      <c r="S488" s="87" t="s">
        <v>883</v>
      </c>
      <c r="T488" s="6"/>
      <c r="U488" s="6"/>
      <c r="V488" s="6"/>
      <c r="W488" s="6"/>
      <c r="X488" s="6"/>
      <c r="Y488" s="6"/>
      <c r="Z488" s="6"/>
      <c r="AA488" s="6"/>
      <c r="AB488" s="6"/>
    </row>
    <row r="489" ht="18" customHeight="1" spans="2:28">
      <c r="B489" s="184" t="s">
        <v>960</v>
      </c>
      <c r="C489" s="165">
        <v>588646454</v>
      </c>
      <c r="D489" s="165" t="s">
        <v>961</v>
      </c>
      <c r="E489" s="165">
        <v>16741725607</v>
      </c>
      <c r="F489" s="165" t="s">
        <v>27</v>
      </c>
      <c r="G489" s="165">
        <v>1000</v>
      </c>
      <c r="H489" s="183">
        <v>18771678907</v>
      </c>
      <c r="I489" s="165" t="s">
        <v>409</v>
      </c>
      <c r="J489" s="188" t="s">
        <v>109</v>
      </c>
      <c r="K489" s="189" t="s">
        <v>410</v>
      </c>
      <c r="L489" s="184" t="s">
        <v>960</v>
      </c>
      <c r="M489" s="190">
        <v>4959.14</v>
      </c>
      <c r="N489" s="190"/>
      <c r="O489" s="200"/>
      <c r="P489" s="196"/>
      <c r="Q489" s="189" t="s">
        <v>31</v>
      </c>
      <c r="R489" s="205">
        <v>43899</v>
      </c>
      <c r="S489" s="87" t="s">
        <v>886</v>
      </c>
      <c r="T489" s="6"/>
      <c r="U489" s="6"/>
      <c r="V489" s="6"/>
      <c r="W489" s="6"/>
      <c r="X489" s="6"/>
      <c r="Y489" s="6"/>
      <c r="Z489" s="6"/>
      <c r="AA489" s="6"/>
      <c r="AB489" s="6"/>
    </row>
    <row r="490" ht="18" customHeight="1" spans="2:28">
      <c r="B490" s="184" t="s">
        <v>962</v>
      </c>
      <c r="C490" s="165">
        <v>258749863</v>
      </c>
      <c r="D490" s="165" t="s">
        <v>963</v>
      </c>
      <c r="E490" s="165">
        <v>16741725626</v>
      </c>
      <c r="F490" s="165" t="s">
        <v>27</v>
      </c>
      <c r="G490" s="165">
        <v>1000</v>
      </c>
      <c r="H490" s="183">
        <v>18771678907</v>
      </c>
      <c r="I490" s="165" t="s">
        <v>409</v>
      </c>
      <c r="J490" s="209" t="s">
        <v>29</v>
      </c>
      <c r="K490" s="189" t="s">
        <v>410</v>
      </c>
      <c r="L490" s="184" t="s">
        <v>962</v>
      </c>
      <c r="M490" s="190">
        <v>5276.71</v>
      </c>
      <c r="N490" s="190"/>
      <c r="O490" s="200"/>
      <c r="P490" s="196"/>
      <c r="Q490" s="189" t="s">
        <v>31</v>
      </c>
      <c r="R490" s="205">
        <v>43901</v>
      </c>
      <c r="S490" s="87" t="s">
        <v>883</v>
      </c>
      <c r="T490" s="6"/>
      <c r="U490" s="6"/>
      <c r="V490" s="6"/>
      <c r="W490" s="6"/>
      <c r="X490" s="6"/>
      <c r="Y490" s="6"/>
      <c r="Z490" s="6"/>
      <c r="AA490" s="6"/>
      <c r="AB490" s="6"/>
    </row>
    <row r="491" ht="18" customHeight="1" spans="2:28">
      <c r="B491" s="182" t="s">
        <v>964</v>
      </c>
      <c r="C491" s="168">
        <v>768975813</v>
      </c>
      <c r="D491" s="168" t="s">
        <v>965</v>
      </c>
      <c r="E491" s="165">
        <v>16741725284</v>
      </c>
      <c r="F491" s="165" t="s">
        <v>27</v>
      </c>
      <c r="G491" s="165">
        <v>1000</v>
      </c>
      <c r="H491" s="183">
        <v>13545445297</v>
      </c>
      <c r="I491" s="165" t="s">
        <v>313</v>
      </c>
      <c r="J491" s="209" t="s">
        <v>29</v>
      </c>
      <c r="K491" s="189" t="s">
        <v>314</v>
      </c>
      <c r="L491" s="182" t="s">
        <v>964</v>
      </c>
      <c r="M491" s="190">
        <v>7943.19</v>
      </c>
      <c r="N491" s="190"/>
      <c r="O491" s="200"/>
      <c r="P491" s="196"/>
      <c r="Q491" s="189" t="s">
        <v>31</v>
      </c>
      <c r="R491" s="205">
        <v>43899</v>
      </c>
      <c r="S491" s="87" t="s">
        <v>904</v>
      </c>
      <c r="T491" s="6"/>
      <c r="U491" s="6"/>
      <c r="V491" s="6"/>
      <c r="W491" s="6"/>
      <c r="X491" s="6"/>
      <c r="Y491" s="6"/>
      <c r="Z491" s="6"/>
      <c r="AA491" s="6"/>
      <c r="AB491" s="6"/>
    </row>
    <row r="492" ht="18" customHeight="1" spans="2:28">
      <c r="B492" s="182" t="s">
        <v>966</v>
      </c>
      <c r="C492" s="165">
        <v>202968372</v>
      </c>
      <c r="D492" s="165" t="s">
        <v>967</v>
      </c>
      <c r="E492" s="165">
        <v>16741725270</v>
      </c>
      <c r="F492" s="165" t="s">
        <v>27</v>
      </c>
      <c r="G492" s="165">
        <v>1000</v>
      </c>
      <c r="H492" s="183">
        <v>13545445297</v>
      </c>
      <c r="I492" s="165" t="s">
        <v>313</v>
      </c>
      <c r="J492" s="194" t="s">
        <v>285</v>
      </c>
      <c r="K492" s="189" t="s">
        <v>314</v>
      </c>
      <c r="L492" s="182" t="s">
        <v>966</v>
      </c>
      <c r="M492" s="190">
        <v>4957.89</v>
      </c>
      <c r="N492" s="190"/>
      <c r="O492" s="200"/>
      <c r="P492" s="196"/>
      <c r="Q492" s="189" t="s">
        <v>31</v>
      </c>
      <c r="R492" s="205">
        <v>43902</v>
      </c>
      <c r="S492" s="87" t="s">
        <v>968</v>
      </c>
      <c r="T492" s="6"/>
      <c r="U492" s="6"/>
      <c r="V492" s="6"/>
      <c r="W492" s="6"/>
      <c r="X492" s="6"/>
      <c r="Y492" s="6"/>
      <c r="Z492" s="6"/>
      <c r="AA492" s="6"/>
      <c r="AB492" s="6"/>
    </row>
    <row r="493" ht="18" customHeight="1" spans="2:28">
      <c r="B493" s="182" t="s">
        <v>969</v>
      </c>
      <c r="C493" s="165">
        <v>915979170</v>
      </c>
      <c r="D493" s="165" t="s">
        <v>970</v>
      </c>
      <c r="E493" s="165">
        <v>17136866793</v>
      </c>
      <c r="F493" s="165" t="s">
        <v>107</v>
      </c>
      <c r="G493" s="165">
        <v>1000</v>
      </c>
      <c r="H493" s="183">
        <v>13422075559</v>
      </c>
      <c r="I493" s="165" t="s">
        <v>971</v>
      </c>
      <c r="J493" s="211" t="s">
        <v>29</v>
      </c>
      <c r="K493" s="189" t="s">
        <v>568</v>
      </c>
      <c r="L493" s="182" t="s">
        <v>969</v>
      </c>
      <c r="M493" s="190">
        <v>4961.01</v>
      </c>
      <c r="N493" s="190"/>
      <c r="O493" s="200"/>
      <c r="P493" s="196"/>
      <c r="Q493" s="189" t="s">
        <v>31</v>
      </c>
      <c r="R493" s="205">
        <v>43910</v>
      </c>
      <c r="S493" s="87" t="s">
        <v>886</v>
      </c>
      <c r="T493" s="6"/>
      <c r="U493" s="6"/>
      <c r="V493" s="6"/>
      <c r="W493" s="6"/>
      <c r="X493" s="6"/>
      <c r="Y493" s="6"/>
      <c r="Z493" s="6"/>
      <c r="AA493" s="6"/>
      <c r="AB493" s="6"/>
    </row>
    <row r="494" ht="18" customHeight="1" spans="2:28">
      <c r="B494" s="182" t="s">
        <v>972</v>
      </c>
      <c r="C494" s="165">
        <v>399078587</v>
      </c>
      <c r="D494" s="165" t="s">
        <v>973</v>
      </c>
      <c r="E494" s="165">
        <v>17136866645</v>
      </c>
      <c r="F494" s="165" t="s">
        <v>107</v>
      </c>
      <c r="G494" s="165">
        <v>1000</v>
      </c>
      <c r="H494" s="183">
        <v>13632223538</v>
      </c>
      <c r="I494" s="165" t="s">
        <v>971</v>
      </c>
      <c r="J494" s="199" t="s">
        <v>103</v>
      </c>
      <c r="K494" s="189" t="s">
        <v>568</v>
      </c>
      <c r="L494" s="182" t="s">
        <v>972</v>
      </c>
      <c r="M494" s="190">
        <v>5248.99</v>
      </c>
      <c r="N494" s="190"/>
      <c r="O494" s="200"/>
      <c r="P494" s="196"/>
      <c r="Q494" s="189" t="s">
        <v>31</v>
      </c>
      <c r="R494" s="205">
        <v>43911</v>
      </c>
      <c r="S494" s="87" t="s">
        <v>886</v>
      </c>
      <c r="T494" s="6"/>
      <c r="U494" s="6"/>
      <c r="V494" s="6"/>
      <c r="W494" s="6"/>
      <c r="X494" s="6"/>
      <c r="Y494" s="6"/>
      <c r="Z494" s="6"/>
      <c r="AA494" s="6"/>
      <c r="AB494" s="6"/>
    </row>
    <row r="495" ht="18" customHeight="1" spans="2:28">
      <c r="B495" s="164" t="s">
        <v>974</v>
      </c>
      <c r="C495" s="165">
        <v>331270480</v>
      </c>
      <c r="D495" s="165" t="s">
        <v>975</v>
      </c>
      <c r="E495" s="165">
        <v>17192715414</v>
      </c>
      <c r="F495" s="165" t="s">
        <v>27</v>
      </c>
      <c r="G495" s="165">
        <v>1000</v>
      </c>
      <c r="H495" s="165">
        <v>18672882330</v>
      </c>
      <c r="I495" s="165" t="s">
        <v>361</v>
      </c>
      <c r="J495" s="174" t="s">
        <v>109</v>
      </c>
      <c r="K495" s="168" t="s">
        <v>362</v>
      </c>
      <c r="L495" s="164" t="s">
        <v>974</v>
      </c>
      <c r="M495" s="190">
        <v>7940.12</v>
      </c>
      <c r="N495" s="190"/>
      <c r="O495" s="191"/>
      <c r="P495" s="192"/>
      <c r="Q495" s="189" t="s">
        <v>31</v>
      </c>
      <c r="R495" s="205">
        <v>43912</v>
      </c>
      <c r="S495" s="87" t="s">
        <v>976</v>
      </c>
      <c r="T495" s="6"/>
      <c r="U495" s="6"/>
      <c r="V495" s="6"/>
      <c r="W495" s="6"/>
      <c r="X495" s="6"/>
      <c r="Y495" s="6"/>
      <c r="Z495" s="6"/>
      <c r="AA495" s="6"/>
      <c r="AB495" s="6"/>
    </row>
    <row r="496" ht="18" customHeight="1" spans="2:28">
      <c r="B496" s="181" t="s">
        <v>25</v>
      </c>
      <c r="C496" s="165">
        <v>873188732</v>
      </c>
      <c r="D496" s="165" t="s">
        <v>26</v>
      </c>
      <c r="E496" s="165">
        <v>16741725723</v>
      </c>
      <c r="F496" s="165" t="s">
        <v>27</v>
      </c>
      <c r="G496" s="165">
        <v>1000</v>
      </c>
      <c r="H496" s="165">
        <v>19172865290</v>
      </c>
      <c r="I496" s="165" t="s">
        <v>28</v>
      </c>
      <c r="J496" s="177" t="s">
        <v>29</v>
      </c>
      <c r="K496" s="168" t="s">
        <v>30</v>
      </c>
      <c r="L496" s="181" t="s">
        <v>25</v>
      </c>
      <c r="M496" s="169">
        <v>5061.17</v>
      </c>
      <c r="N496" s="169"/>
      <c r="O496" s="187"/>
      <c r="P496" s="187"/>
      <c r="Q496" s="189" t="s">
        <v>31</v>
      </c>
      <c r="R496" s="205">
        <v>43900</v>
      </c>
      <c r="S496" s="8" t="s">
        <v>1689</v>
      </c>
      <c r="T496" s="6"/>
      <c r="U496" s="6"/>
      <c r="V496" s="6"/>
      <c r="W496" s="6"/>
      <c r="X496" s="6"/>
      <c r="Y496" s="6"/>
      <c r="Z496" s="6"/>
      <c r="AA496" s="6"/>
      <c r="AB496" s="6"/>
    </row>
    <row r="497" ht="18" customHeight="1" spans="2:28">
      <c r="B497" s="181" t="s">
        <v>33</v>
      </c>
      <c r="C497" s="165">
        <v>117413929</v>
      </c>
      <c r="D497" s="165" t="s">
        <v>34</v>
      </c>
      <c r="E497" s="165">
        <v>16741725704</v>
      </c>
      <c r="F497" s="165" t="s">
        <v>27</v>
      </c>
      <c r="G497" s="165">
        <v>1000</v>
      </c>
      <c r="H497" s="165">
        <v>19172865290</v>
      </c>
      <c r="I497" s="165" t="s">
        <v>28</v>
      </c>
      <c r="J497" s="177" t="s">
        <v>29</v>
      </c>
      <c r="K497" s="168" t="s">
        <v>30</v>
      </c>
      <c r="L497" s="181" t="s">
        <v>33</v>
      </c>
      <c r="M497" s="169">
        <v>5751.68</v>
      </c>
      <c r="N497" s="169"/>
      <c r="O497" s="187"/>
      <c r="P497" s="187"/>
      <c r="Q497" s="189" t="s">
        <v>31</v>
      </c>
      <c r="R497" s="205">
        <v>43900</v>
      </c>
      <c r="S497" s="8" t="s">
        <v>1689</v>
      </c>
      <c r="T497" s="6"/>
      <c r="U497" s="6"/>
      <c r="V497" s="6"/>
      <c r="W497" s="6"/>
      <c r="X497" s="6"/>
      <c r="Y497" s="6"/>
      <c r="Z497" s="6"/>
      <c r="AA497" s="6"/>
      <c r="AB497" s="6"/>
    </row>
    <row r="498" ht="18" customHeight="1" spans="2:28">
      <c r="B498" s="181" t="s">
        <v>35</v>
      </c>
      <c r="C498" s="165">
        <v>988774831</v>
      </c>
      <c r="D498" s="165" t="s">
        <v>36</v>
      </c>
      <c r="E498" s="165">
        <v>16741725724</v>
      </c>
      <c r="F498" s="165" t="s">
        <v>27</v>
      </c>
      <c r="G498" s="165">
        <v>1000</v>
      </c>
      <c r="H498" s="165">
        <v>19172865290</v>
      </c>
      <c r="I498" s="165" t="s">
        <v>28</v>
      </c>
      <c r="J498" s="177" t="s">
        <v>29</v>
      </c>
      <c r="K498" s="168" t="s">
        <v>30</v>
      </c>
      <c r="L498" s="181" t="s">
        <v>35</v>
      </c>
      <c r="M498" s="169">
        <v>6542.3</v>
      </c>
      <c r="N498" s="169"/>
      <c r="O498" s="187"/>
      <c r="P498" s="187"/>
      <c r="Q498" s="189" t="s">
        <v>31</v>
      </c>
      <c r="R498" s="205">
        <v>43900</v>
      </c>
      <c r="S498" s="8" t="s">
        <v>1689</v>
      </c>
      <c r="T498" s="6"/>
      <c r="U498" s="6"/>
      <c r="V498" s="6"/>
      <c r="W498" s="6"/>
      <c r="X498" s="6"/>
      <c r="Y498" s="6"/>
      <c r="Z498" s="6"/>
      <c r="AA498" s="6"/>
      <c r="AB498" s="6"/>
    </row>
    <row r="499" ht="18" customHeight="1" spans="2:28">
      <c r="B499" s="181" t="s">
        <v>37</v>
      </c>
      <c r="C499" s="165">
        <v>317719885</v>
      </c>
      <c r="D499" s="165" t="s">
        <v>38</v>
      </c>
      <c r="E499" s="165">
        <v>16741725732</v>
      </c>
      <c r="F499" s="165" t="s">
        <v>27</v>
      </c>
      <c r="G499" s="165">
        <v>1000</v>
      </c>
      <c r="H499" s="165">
        <v>19172865290</v>
      </c>
      <c r="I499" s="165" t="s">
        <v>28</v>
      </c>
      <c r="J499" s="177" t="s">
        <v>29</v>
      </c>
      <c r="K499" s="168" t="s">
        <v>30</v>
      </c>
      <c r="L499" s="181" t="s">
        <v>37</v>
      </c>
      <c r="M499" s="169">
        <v>4961.42</v>
      </c>
      <c r="N499" s="169"/>
      <c r="O499" s="187"/>
      <c r="P499" s="187"/>
      <c r="Q499" s="189" t="s">
        <v>31</v>
      </c>
      <c r="R499" s="205">
        <v>43900</v>
      </c>
      <c r="S499" s="8" t="s">
        <v>1689</v>
      </c>
      <c r="T499" s="6"/>
      <c r="U499" s="6"/>
      <c r="V499" s="6"/>
      <c r="W499" s="6"/>
      <c r="X499" s="6"/>
      <c r="Y499" s="6"/>
      <c r="Z499" s="6"/>
      <c r="AA499" s="6"/>
      <c r="AB499" s="6"/>
    </row>
    <row r="500" ht="18" customHeight="1" spans="2:28">
      <c r="B500" s="181" t="s">
        <v>41</v>
      </c>
      <c r="C500" s="165">
        <v>806416294</v>
      </c>
      <c r="D500" s="165" t="s">
        <v>42</v>
      </c>
      <c r="E500" s="165">
        <v>16741725662</v>
      </c>
      <c r="F500" s="165" t="s">
        <v>27</v>
      </c>
      <c r="G500" s="165">
        <v>1000</v>
      </c>
      <c r="H500" s="165">
        <v>19172865290</v>
      </c>
      <c r="I500" s="165" t="s">
        <v>28</v>
      </c>
      <c r="J500" s="177" t="s">
        <v>29</v>
      </c>
      <c r="K500" s="168" t="s">
        <v>30</v>
      </c>
      <c r="L500" s="181" t="s">
        <v>41</v>
      </c>
      <c r="M500" s="169">
        <v>5060.12</v>
      </c>
      <c r="N500" s="169"/>
      <c r="O500" s="187"/>
      <c r="P500" s="187"/>
      <c r="Q500" s="189" t="s">
        <v>31</v>
      </c>
      <c r="R500" s="205">
        <v>43900</v>
      </c>
      <c r="S500" s="8" t="s">
        <v>1689</v>
      </c>
      <c r="T500" s="6"/>
      <c r="U500" s="6"/>
      <c r="V500" s="6"/>
      <c r="W500" s="6"/>
      <c r="X500" s="6"/>
      <c r="Y500" s="6"/>
      <c r="Z500" s="6"/>
      <c r="AA500" s="6"/>
      <c r="AB500" s="6"/>
    </row>
    <row r="501" ht="18" customHeight="1" spans="2:28">
      <c r="B501" s="181" t="s">
        <v>53</v>
      </c>
      <c r="C501" s="165">
        <v>298287973</v>
      </c>
      <c r="D501" s="165" t="s">
        <v>54</v>
      </c>
      <c r="E501" s="165">
        <v>16741725705</v>
      </c>
      <c r="F501" s="165" t="s">
        <v>27</v>
      </c>
      <c r="G501" s="165">
        <v>1000</v>
      </c>
      <c r="H501" s="165">
        <v>19172865290</v>
      </c>
      <c r="I501" s="165" t="s">
        <v>28</v>
      </c>
      <c r="J501" s="177" t="s">
        <v>29</v>
      </c>
      <c r="K501" s="168" t="s">
        <v>30</v>
      </c>
      <c r="L501" s="181" t="s">
        <v>53</v>
      </c>
      <c r="M501" s="169">
        <v>5064.73</v>
      </c>
      <c r="N501" s="169"/>
      <c r="O501" s="187"/>
      <c r="P501" s="187"/>
      <c r="Q501" s="189" t="s">
        <v>31</v>
      </c>
      <c r="R501" s="205">
        <v>43900</v>
      </c>
      <c r="S501" s="8" t="s">
        <v>1689</v>
      </c>
      <c r="T501" s="6"/>
      <c r="U501" s="6"/>
      <c r="V501" s="6"/>
      <c r="W501" s="6"/>
      <c r="X501" s="6"/>
      <c r="Y501" s="6"/>
      <c r="Z501" s="6"/>
      <c r="AA501" s="6"/>
      <c r="AB501" s="6"/>
    </row>
    <row r="502" ht="18" customHeight="1" spans="2:28">
      <c r="B502" s="181" t="s">
        <v>95</v>
      </c>
      <c r="C502" s="165">
        <v>920180665</v>
      </c>
      <c r="D502" s="165" t="s">
        <v>96</v>
      </c>
      <c r="E502" s="165">
        <v>16741725734</v>
      </c>
      <c r="F502" s="165" t="s">
        <v>27</v>
      </c>
      <c r="G502" s="165">
        <v>1000</v>
      </c>
      <c r="H502" s="165">
        <v>19172865290</v>
      </c>
      <c r="I502" s="165" t="s">
        <v>28</v>
      </c>
      <c r="J502" s="177" t="s">
        <v>29</v>
      </c>
      <c r="K502" s="168" t="s">
        <v>30</v>
      </c>
      <c r="L502" s="181" t="s">
        <v>95</v>
      </c>
      <c r="M502" s="169">
        <v>4958.73</v>
      </c>
      <c r="N502" s="169"/>
      <c r="O502" s="187"/>
      <c r="P502" s="187"/>
      <c r="Q502" s="189" t="s">
        <v>31</v>
      </c>
      <c r="R502" s="205">
        <v>43900</v>
      </c>
      <c r="S502" s="8" t="s">
        <v>1689</v>
      </c>
      <c r="T502" s="6"/>
      <c r="U502" s="6"/>
      <c r="V502" s="6"/>
      <c r="W502" s="6"/>
      <c r="X502" s="6"/>
      <c r="Y502" s="6"/>
      <c r="Z502" s="6"/>
      <c r="AA502" s="6"/>
      <c r="AB502" s="6"/>
    </row>
    <row r="503" s="1" customFormat="1" ht="18" customHeight="1" spans="2:27">
      <c r="B503" s="206" t="s">
        <v>97</v>
      </c>
      <c r="C503" s="207">
        <v>130649544</v>
      </c>
      <c r="D503" s="207" t="s">
        <v>98</v>
      </c>
      <c r="E503" s="207">
        <v>16741725735</v>
      </c>
      <c r="F503" s="207" t="s">
        <v>27</v>
      </c>
      <c r="G503" s="165">
        <v>1000</v>
      </c>
      <c r="H503" s="207">
        <v>19172865290</v>
      </c>
      <c r="I503" s="207" t="s">
        <v>28</v>
      </c>
      <c r="J503" s="212" t="s">
        <v>29</v>
      </c>
      <c r="K503" s="213" t="s">
        <v>30</v>
      </c>
      <c r="L503" s="206" t="s">
        <v>97</v>
      </c>
      <c r="M503" s="169">
        <v>5159.21</v>
      </c>
      <c r="N503" s="169"/>
      <c r="O503" s="187"/>
      <c r="P503" s="187"/>
      <c r="Q503" s="189" t="s">
        <v>31</v>
      </c>
      <c r="R503" s="205">
        <v>43900</v>
      </c>
      <c r="S503" s="8" t="s">
        <v>1689</v>
      </c>
      <c r="T503" s="6"/>
      <c r="U503" s="6"/>
      <c r="V503" s="6"/>
      <c r="W503" s="6"/>
      <c r="X503" s="6"/>
      <c r="Y503" s="6"/>
      <c r="Z503" s="6"/>
      <c r="AA503" s="6"/>
    </row>
    <row r="504" s="1" customFormat="1" ht="18" customHeight="1" spans="2:27">
      <c r="B504" s="206" t="s">
        <v>39</v>
      </c>
      <c r="C504" s="207">
        <v>229390855</v>
      </c>
      <c r="D504" s="207" t="s">
        <v>40</v>
      </c>
      <c r="E504" s="207">
        <v>16741725661</v>
      </c>
      <c r="F504" s="207" t="s">
        <v>27</v>
      </c>
      <c r="G504" s="165">
        <v>1000</v>
      </c>
      <c r="H504" s="207">
        <v>19172865290</v>
      </c>
      <c r="I504" s="207" t="s">
        <v>28</v>
      </c>
      <c r="J504" s="212" t="s">
        <v>29</v>
      </c>
      <c r="K504" s="213" t="s">
        <v>30</v>
      </c>
      <c r="L504" s="206" t="s">
        <v>39</v>
      </c>
      <c r="M504" s="169">
        <v>5065.37</v>
      </c>
      <c r="N504" s="169">
        <v>0</v>
      </c>
      <c r="O504" s="187"/>
      <c r="P504" s="187"/>
      <c r="Q504" s="189" t="s">
        <v>31</v>
      </c>
      <c r="R504" s="205">
        <v>43900</v>
      </c>
      <c r="S504" s="8" t="s">
        <v>1845</v>
      </c>
      <c r="T504" s="6"/>
      <c r="U504" s="6"/>
      <c r="V504" s="6"/>
      <c r="W504" s="6"/>
      <c r="X504" s="6"/>
      <c r="Y504" s="6"/>
      <c r="Z504" s="6"/>
      <c r="AA504" s="6"/>
    </row>
    <row r="505" s="1" customFormat="1" ht="18" customHeight="1" spans="2:27">
      <c r="B505" s="206" t="s">
        <v>43</v>
      </c>
      <c r="C505" s="207">
        <v>411718290</v>
      </c>
      <c r="D505" s="207" t="s">
        <v>44</v>
      </c>
      <c r="E505" s="207">
        <v>16741725663</v>
      </c>
      <c r="F505" s="207" t="s">
        <v>27</v>
      </c>
      <c r="G505" s="165">
        <v>1000</v>
      </c>
      <c r="H505" s="207">
        <v>19172865290</v>
      </c>
      <c r="I505" s="207" t="s">
        <v>28</v>
      </c>
      <c r="J505" s="212" t="s">
        <v>29</v>
      </c>
      <c r="K505" s="213" t="s">
        <v>30</v>
      </c>
      <c r="L505" s="206" t="s">
        <v>43</v>
      </c>
      <c r="M505" s="169">
        <v>5066.21</v>
      </c>
      <c r="N505" s="169">
        <v>0</v>
      </c>
      <c r="O505" s="187"/>
      <c r="P505" s="187"/>
      <c r="Q505" s="189" t="s">
        <v>31</v>
      </c>
      <c r="R505" s="205">
        <v>43900</v>
      </c>
      <c r="S505" s="8" t="s">
        <v>1845</v>
      </c>
      <c r="T505" s="6"/>
      <c r="U505" s="6"/>
      <c r="V505" s="6"/>
      <c r="W505" s="6"/>
      <c r="X505" s="6"/>
      <c r="Y505" s="6"/>
      <c r="Z505" s="6"/>
      <c r="AA505" s="6"/>
    </row>
    <row r="506" s="1" customFormat="1" ht="18" customHeight="1" spans="2:27">
      <c r="B506" s="206" t="s">
        <v>55</v>
      </c>
      <c r="C506" s="207">
        <v>114228664</v>
      </c>
      <c r="D506" s="207" t="s">
        <v>56</v>
      </c>
      <c r="E506" s="207">
        <v>16741725706</v>
      </c>
      <c r="F506" s="207" t="s">
        <v>27</v>
      </c>
      <c r="G506" s="165">
        <v>1000</v>
      </c>
      <c r="H506" s="207">
        <v>19172865290</v>
      </c>
      <c r="I506" s="207" t="s">
        <v>28</v>
      </c>
      <c r="J506" s="212" t="s">
        <v>29</v>
      </c>
      <c r="K506" s="213" t="s">
        <v>30</v>
      </c>
      <c r="L506" s="206" t="s">
        <v>55</v>
      </c>
      <c r="M506" s="169">
        <v>5065.71</v>
      </c>
      <c r="N506" s="169">
        <v>0</v>
      </c>
      <c r="O506" s="187"/>
      <c r="P506" s="187"/>
      <c r="Q506" s="189" t="s">
        <v>31</v>
      </c>
      <c r="R506" s="205">
        <v>43900</v>
      </c>
      <c r="S506" s="8" t="s">
        <v>1845</v>
      </c>
      <c r="T506" s="6"/>
      <c r="U506" s="6"/>
      <c r="V506" s="6"/>
      <c r="W506" s="6"/>
      <c r="X506" s="6"/>
      <c r="Y506" s="6"/>
      <c r="Z506" s="6"/>
      <c r="AA506" s="6"/>
    </row>
    <row r="507" s="1" customFormat="1" ht="18" customHeight="1" spans="2:27">
      <c r="B507" s="206" t="s">
        <v>63</v>
      </c>
      <c r="C507" s="207">
        <v>222513396</v>
      </c>
      <c r="D507" s="207" t="s">
        <v>64</v>
      </c>
      <c r="E507" s="207">
        <v>16741725710</v>
      </c>
      <c r="F507" s="207" t="s">
        <v>27</v>
      </c>
      <c r="G507" s="165">
        <v>1000</v>
      </c>
      <c r="H507" s="207">
        <v>19172865290</v>
      </c>
      <c r="I507" s="207" t="s">
        <v>28</v>
      </c>
      <c r="J507" s="212" t="s">
        <v>29</v>
      </c>
      <c r="K507" s="213" t="s">
        <v>30</v>
      </c>
      <c r="L507" s="206" t="s">
        <v>63</v>
      </c>
      <c r="M507" s="169">
        <v>5067.78</v>
      </c>
      <c r="N507" s="169">
        <v>0</v>
      </c>
      <c r="O507" s="187"/>
      <c r="P507" s="187"/>
      <c r="Q507" s="189" t="s">
        <v>31</v>
      </c>
      <c r="R507" s="205">
        <v>43900</v>
      </c>
      <c r="S507" s="8" t="s">
        <v>1845</v>
      </c>
      <c r="T507" s="6"/>
      <c r="U507" s="6"/>
      <c r="V507" s="6"/>
      <c r="W507" s="6"/>
      <c r="X507" s="6"/>
      <c r="Y507" s="6"/>
      <c r="Z507" s="6"/>
      <c r="AA507" s="6"/>
    </row>
    <row r="508" s="1" customFormat="1" ht="18" customHeight="1" spans="2:27">
      <c r="B508" s="206" t="s">
        <v>67</v>
      </c>
      <c r="C508" s="207">
        <v>873203512</v>
      </c>
      <c r="D508" s="207" t="s">
        <v>68</v>
      </c>
      <c r="E508" s="207">
        <v>16741725712</v>
      </c>
      <c r="F508" s="207" t="s">
        <v>27</v>
      </c>
      <c r="G508" s="165">
        <v>1000</v>
      </c>
      <c r="H508" s="207">
        <v>19172865290</v>
      </c>
      <c r="I508" s="207" t="s">
        <v>28</v>
      </c>
      <c r="J508" s="212" t="s">
        <v>29</v>
      </c>
      <c r="K508" s="213" t="s">
        <v>30</v>
      </c>
      <c r="L508" s="206" t="s">
        <v>67</v>
      </c>
      <c r="M508" s="169">
        <v>5065.87</v>
      </c>
      <c r="N508" s="169">
        <v>0</v>
      </c>
      <c r="O508" s="187"/>
      <c r="P508" s="187"/>
      <c r="Q508" s="189" t="s">
        <v>31</v>
      </c>
      <c r="R508" s="205">
        <v>43900</v>
      </c>
      <c r="S508" s="8" t="s">
        <v>1845</v>
      </c>
      <c r="T508" s="6"/>
      <c r="U508" s="6"/>
      <c r="V508" s="6"/>
      <c r="W508" s="6"/>
      <c r="X508" s="6"/>
      <c r="Y508" s="6"/>
      <c r="Z508" s="6"/>
      <c r="AA508" s="6"/>
    </row>
    <row r="509" s="1" customFormat="1" ht="18" customHeight="1" spans="2:27">
      <c r="B509" s="206" t="s">
        <v>79</v>
      </c>
      <c r="C509" s="207">
        <v>400510118</v>
      </c>
      <c r="D509" s="207" t="s">
        <v>80</v>
      </c>
      <c r="E509" s="207">
        <v>16741725718</v>
      </c>
      <c r="F509" s="207" t="s">
        <v>27</v>
      </c>
      <c r="G509" s="165">
        <v>1000</v>
      </c>
      <c r="H509" s="207">
        <v>19172865290</v>
      </c>
      <c r="I509" s="207" t="s">
        <v>28</v>
      </c>
      <c r="J509" s="212" t="s">
        <v>29</v>
      </c>
      <c r="K509" s="213" t="s">
        <v>30</v>
      </c>
      <c r="L509" s="206" t="s">
        <v>79</v>
      </c>
      <c r="M509" s="169">
        <v>4966.4</v>
      </c>
      <c r="N509" s="169">
        <v>0</v>
      </c>
      <c r="O509" s="187"/>
      <c r="P509" s="187"/>
      <c r="Q509" s="189" t="s">
        <v>31</v>
      </c>
      <c r="R509" s="205">
        <v>43900</v>
      </c>
      <c r="S509" s="8" t="s">
        <v>1845</v>
      </c>
      <c r="T509" s="6"/>
      <c r="U509" s="6"/>
      <c r="V509" s="6"/>
      <c r="W509" s="6"/>
      <c r="X509" s="6"/>
      <c r="Y509" s="6"/>
      <c r="Z509" s="6"/>
      <c r="AA509" s="6"/>
    </row>
    <row r="510" s="1" customFormat="1" ht="18" customHeight="1" spans="2:27">
      <c r="B510" s="206" t="s">
        <v>45</v>
      </c>
      <c r="C510" s="207">
        <v>298391875</v>
      </c>
      <c r="D510" s="207" t="s">
        <v>46</v>
      </c>
      <c r="E510" s="207">
        <v>16741725664</v>
      </c>
      <c r="F510" s="207" t="s">
        <v>27</v>
      </c>
      <c r="G510" s="165">
        <v>1000</v>
      </c>
      <c r="H510" s="207">
        <v>19172865290</v>
      </c>
      <c r="I510" s="207" t="s">
        <v>28</v>
      </c>
      <c r="J510" s="212" t="s">
        <v>29</v>
      </c>
      <c r="K510" s="213" t="s">
        <v>30</v>
      </c>
      <c r="L510" s="206" t="s">
        <v>45</v>
      </c>
      <c r="M510" s="169">
        <v>5066.45</v>
      </c>
      <c r="N510" s="169">
        <v>0</v>
      </c>
      <c r="O510" s="187"/>
      <c r="P510" s="187"/>
      <c r="Q510" s="189" t="s">
        <v>31</v>
      </c>
      <c r="R510" s="205">
        <v>43900</v>
      </c>
      <c r="S510" s="8" t="s">
        <v>1845</v>
      </c>
      <c r="T510" s="6"/>
      <c r="U510" s="6"/>
      <c r="V510" s="6"/>
      <c r="W510" s="6"/>
      <c r="X510" s="6"/>
      <c r="Y510" s="6"/>
      <c r="Z510" s="6"/>
      <c r="AA510" s="6"/>
    </row>
    <row r="511" s="1" customFormat="1" ht="18" customHeight="1" spans="2:27">
      <c r="B511" s="206" t="s">
        <v>47</v>
      </c>
      <c r="C511" s="207">
        <v>873501608</v>
      </c>
      <c r="D511" s="207" t="s">
        <v>48</v>
      </c>
      <c r="E511" s="207">
        <v>16741725699</v>
      </c>
      <c r="F511" s="207" t="s">
        <v>27</v>
      </c>
      <c r="G511" s="165">
        <v>1000</v>
      </c>
      <c r="H511" s="207">
        <v>19172865290</v>
      </c>
      <c r="I511" s="207" t="s">
        <v>28</v>
      </c>
      <c r="J511" s="212" t="s">
        <v>29</v>
      </c>
      <c r="K511" s="213" t="s">
        <v>30</v>
      </c>
      <c r="L511" s="206" t="s">
        <v>47</v>
      </c>
      <c r="M511" s="169">
        <v>4765.13</v>
      </c>
      <c r="N511" s="169">
        <v>0</v>
      </c>
      <c r="O511" s="187"/>
      <c r="P511" s="187"/>
      <c r="Q511" s="189" t="s">
        <v>31</v>
      </c>
      <c r="R511" s="205">
        <v>43900</v>
      </c>
      <c r="S511" s="8" t="s">
        <v>1845</v>
      </c>
      <c r="T511" s="6"/>
      <c r="U511" s="6"/>
      <c r="V511" s="6"/>
      <c r="W511" s="6"/>
      <c r="X511" s="6"/>
      <c r="Y511" s="6"/>
      <c r="Z511" s="6"/>
      <c r="AA511" s="6"/>
    </row>
    <row r="512" s="1" customFormat="1" ht="18" customHeight="1" spans="2:27">
      <c r="B512" s="206" t="s">
        <v>49</v>
      </c>
      <c r="C512" s="207">
        <v>500975505</v>
      </c>
      <c r="D512" s="207" t="s">
        <v>50</v>
      </c>
      <c r="E512" s="207">
        <v>16741725701</v>
      </c>
      <c r="F512" s="207" t="s">
        <v>27</v>
      </c>
      <c r="G512" s="165">
        <v>1000</v>
      </c>
      <c r="H512" s="207">
        <v>19172865290</v>
      </c>
      <c r="I512" s="207" t="s">
        <v>28</v>
      </c>
      <c r="J512" s="212" t="s">
        <v>29</v>
      </c>
      <c r="K512" s="213" t="s">
        <v>30</v>
      </c>
      <c r="L512" s="206" t="s">
        <v>49</v>
      </c>
      <c r="M512" s="169">
        <v>5067.73</v>
      </c>
      <c r="N512" s="169">
        <v>0</v>
      </c>
      <c r="O512" s="187"/>
      <c r="P512" s="187"/>
      <c r="Q512" s="189" t="s">
        <v>31</v>
      </c>
      <c r="R512" s="205">
        <v>43900</v>
      </c>
      <c r="S512" s="8" t="s">
        <v>1845</v>
      </c>
      <c r="T512" s="6"/>
      <c r="U512" s="6"/>
      <c r="V512" s="6"/>
      <c r="W512" s="6"/>
      <c r="X512" s="6"/>
      <c r="Y512" s="6"/>
      <c r="Z512" s="6"/>
      <c r="AA512" s="6"/>
    </row>
    <row r="513" s="1" customFormat="1" ht="18" customHeight="1" spans="2:27">
      <c r="B513" s="206" t="s">
        <v>59</v>
      </c>
      <c r="C513" s="207">
        <v>425369820</v>
      </c>
      <c r="D513" s="207" t="s">
        <v>60</v>
      </c>
      <c r="E513" s="207">
        <v>16741725708</v>
      </c>
      <c r="F513" s="207" t="s">
        <v>27</v>
      </c>
      <c r="G513" s="165">
        <v>1000</v>
      </c>
      <c r="H513" s="207">
        <v>19172865290</v>
      </c>
      <c r="I513" s="207" t="s">
        <v>28</v>
      </c>
      <c r="J513" s="212" t="s">
        <v>29</v>
      </c>
      <c r="K513" s="213" t="s">
        <v>30</v>
      </c>
      <c r="L513" s="206" t="s">
        <v>59</v>
      </c>
      <c r="M513" s="169">
        <v>5067.26</v>
      </c>
      <c r="N513" s="169">
        <v>0</v>
      </c>
      <c r="O513" s="187"/>
      <c r="P513" s="187"/>
      <c r="Q513" s="189" t="s">
        <v>31</v>
      </c>
      <c r="R513" s="205">
        <v>43900</v>
      </c>
      <c r="S513" s="8" t="s">
        <v>1845</v>
      </c>
      <c r="T513" s="6"/>
      <c r="U513" s="6"/>
      <c r="V513" s="6"/>
      <c r="W513" s="6"/>
      <c r="X513" s="6"/>
      <c r="Y513" s="6"/>
      <c r="Z513" s="6"/>
      <c r="AA513" s="6"/>
    </row>
    <row r="514" s="1" customFormat="1" ht="18" customHeight="1" spans="2:27">
      <c r="B514" s="206" t="s">
        <v>65</v>
      </c>
      <c r="C514" s="207">
        <v>739797100</v>
      </c>
      <c r="D514" s="207" t="s">
        <v>66</v>
      </c>
      <c r="E514" s="207">
        <v>16741725711</v>
      </c>
      <c r="F514" s="207" t="s">
        <v>27</v>
      </c>
      <c r="G514" s="165">
        <v>1000</v>
      </c>
      <c r="H514" s="207">
        <v>19172865290</v>
      </c>
      <c r="I514" s="207" t="s">
        <v>28</v>
      </c>
      <c r="J514" s="212" t="s">
        <v>29</v>
      </c>
      <c r="K514" s="213" t="s">
        <v>30</v>
      </c>
      <c r="L514" s="206" t="s">
        <v>65</v>
      </c>
      <c r="M514" s="169">
        <v>4768.69</v>
      </c>
      <c r="N514" s="169">
        <v>0</v>
      </c>
      <c r="O514" s="187"/>
      <c r="P514" s="187"/>
      <c r="Q514" s="189" t="s">
        <v>31</v>
      </c>
      <c r="R514" s="205">
        <v>43900</v>
      </c>
      <c r="S514" s="8" t="s">
        <v>1845</v>
      </c>
      <c r="T514" s="6"/>
      <c r="U514" s="6"/>
      <c r="V514" s="6"/>
      <c r="W514" s="6"/>
      <c r="X514" s="6"/>
      <c r="Y514" s="6"/>
      <c r="Z514" s="6"/>
      <c r="AA514" s="6"/>
    </row>
    <row r="515" s="1" customFormat="1" ht="18" customHeight="1" spans="2:27">
      <c r="B515" s="206" t="s">
        <v>69</v>
      </c>
      <c r="C515" s="207">
        <v>936895374</v>
      </c>
      <c r="D515" s="207" t="s">
        <v>70</v>
      </c>
      <c r="E515" s="207">
        <v>16741725713</v>
      </c>
      <c r="F515" s="207" t="s">
        <v>27</v>
      </c>
      <c r="G515" s="165">
        <v>1000</v>
      </c>
      <c r="H515" s="207">
        <v>19172865290</v>
      </c>
      <c r="I515" s="207" t="s">
        <v>28</v>
      </c>
      <c r="J515" s="212" t="s">
        <v>29</v>
      </c>
      <c r="K515" s="213" t="s">
        <v>30</v>
      </c>
      <c r="L515" s="206" t="s">
        <v>69</v>
      </c>
      <c r="M515" s="169">
        <v>4967.11</v>
      </c>
      <c r="N515" s="169">
        <v>0</v>
      </c>
      <c r="O515" s="187"/>
      <c r="P515" s="187"/>
      <c r="Q515" s="189" t="s">
        <v>31</v>
      </c>
      <c r="R515" s="205">
        <v>43900</v>
      </c>
      <c r="S515" s="8" t="s">
        <v>1845</v>
      </c>
      <c r="T515" s="6"/>
      <c r="U515" s="6"/>
      <c r="V515" s="6"/>
      <c r="W515" s="6"/>
      <c r="X515" s="6"/>
      <c r="Y515" s="6"/>
      <c r="Z515" s="6"/>
      <c r="AA515" s="6"/>
    </row>
    <row r="516" s="1" customFormat="1" ht="18" customHeight="1" spans="2:27">
      <c r="B516" s="206" t="s">
        <v>71</v>
      </c>
      <c r="C516" s="207">
        <v>363536259</v>
      </c>
      <c r="D516" s="207" t="s">
        <v>72</v>
      </c>
      <c r="E516" s="207">
        <v>16741725714</v>
      </c>
      <c r="F516" s="207" t="s">
        <v>27</v>
      </c>
      <c r="G516" s="165">
        <v>1000</v>
      </c>
      <c r="H516" s="207">
        <v>19172865290</v>
      </c>
      <c r="I516" s="207" t="s">
        <v>28</v>
      </c>
      <c r="J516" s="212" t="s">
        <v>29</v>
      </c>
      <c r="K516" s="213" t="s">
        <v>30</v>
      </c>
      <c r="L516" s="206" t="s">
        <v>71</v>
      </c>
      <c r="M516" s="169">
        <v>4864.52</v>
      </c>
      <c r="N516" s="169">
        <v>0</v>
      </c>
      <c r="O516" s="187"/>
      <c r="P516" s="187"/>
      <c r="Q516" s="189" t="s">
        <v>31</v>
      </c>
      <c r="R516" s="205">
        <v>43900</v>
      </c>
      <c r="S516" s="8" t="s">
        <v>1845</v>
      </c>
      <c r="T516" s="6"/>
      <c r="U516" s="6"/>
      <c r="V516" s="6"/>
      <c r="W516" s="6"/>
      <c r="X516" s="6"/>
      <c r="Y516" s="6"/>
      <c r="Z516" s="6"/>
      <c r="AA516" s="6"/>
    </row>
    <row r="517" s="1" customFormat="1" ht="18" customHeight="1" spans="2:27">
      <c r="B517" s="206" t="s">
        <v>73</v>
      </c>
      <c r="C517" s="207">
        <v>365504164</v>
      </c>
      <c r="D517" s="207" t="s">
        <v>74</v>
      </c>
      <c r="E517" s="207">
        <v>16741725715</v>
      </c>
      <c r="F517" s="207" t="s">
        <v>27</v>
      </c>
      <c r="G517" s="165">
        <v>1000</v>
      </c>
      <c r="H517" s="207">
        <v>19172865290</v>
      </c>
      <c r="I517" s="207" t="s">
        <v>28</v>
      </c>
      <c r="J517" s="212" t="s">
        <v>29</v>
      </c>
      <c r="K517" s="213" t="s">
        <v>30</v>
      </c>
      <c r="L517" s="206" t="s">
        <v>73</v>
      </c>
      <c r="M517" s="169">
        <v>4766.5</v>
      </c>
      <c r="N517" s="169">
        <v>0</v>
      </c>
      <c r="O517" s="187"/>
      <c r="P517" s="187"/>
      <c r="Q517" s="189" t="s">
        <v>31</v>
      </c>
      <c r="R517" s="205">
        <v>43900</v>
      </c>
      <c r="S517" s="8" t="s">
        <v>1845</v>
      </c>
      <c r="T517" s="6"/>
      <c r="U517" s="6"/>
      <c r="V517" s="6"/>
      <c r="W517" s="6"/>
      <c r="X517" s="6"/>
      <c r="Y517" s="6"/>
      <c r="Z517" s="6"/>
      <c r="AA517" s="6"/>
    </row>
    <row r="518" s="1" customFormat="1" ht="18" customHeight="1" spans="2:27">
      <c r="B518" s="206" t="s">
        <v>75</v>
      </c>
      <c r="C518" s="207">
        <v>475298636</v>
      </c>
      <c r="D518" s="207" t="s">
        <v>76</v>
      </c>
      <c r="E518" s="207">
        <v>16741725716</v>
      </c>
      <c r="F518" s="207" t="s">
        <v>27</v>
      </c>
      <c r="G518" s="165">
        <v>1000</v>
      </c>
      <c r="H518" s="207">
        <v>19172865290</v>
      </c>
      <c r="I518" s="207" t="s">
        <v>28</v>
      </c>
      <c r="J518" s="212" t="s">
        <v>29</v>
      </c>
      <c r="K518" s="213" t="s">
        <v>30</v>
      </c>
      <c r="L518" s="206" t="s">
        <v>75</v>
      </c>
      <c r="M518" s="169">
        <v>4669.5</v>
      </c>
      <c r="N518" s="169">
        <v>0</v>
      </c>
      <c r="O518" s="187"/>
      <c r="P518" s="187"/>
      <c r="Q518" s="189" t="s">
        <v>31</v>
      </c>
      <c r="R518" s="205">
        <v>43900</v>
      </c>
      <c r="S518" s="8" t="s">
        <v>1845</v>
      </c>
      <c r="T518" s="6"/>
      <c r="U518" s="6"/>
      <c r="V518" s="6"/>
      <c r="W518" s="6"/>
      <c r="X518" s="6"/>
      <c r="Y518" s="6"/>
      <c r="Z518" s="6"/>
      <c r="AA518" s="6"/>
    </row>
    <row r="519" s="1" customFormat="1" ht="18" customHeight="1" spans="2:27">
      <c r="B519" s="206" t="s">
        <v>81</v>
      </c>
      <c r="C519" s="207">
        <v>266766977</v>
      </c>
      <c r="D519" s="207" t="s">
        <v>82</v>
      </c>
      <c r="E519" s="207">
        <v>16741725719</v>
      </c>
      <c r="F519" s="207" t="s">
        <v>27</v>
      </c>
      <c r="G519" s="165">
        <v>1000</v>
      </c>
      <c r="H519" s="207">
        <v>19172865290</v>
      </c>
      <c r="I519" s="207" t="s">
        <v>28</v>
      </c>
      <c r="J519" s="212" t="s">
        <v>29</v>
      </c>
      <c r="K519" s="213" t="s">
        <v>30</v>
      </c>
      <c r="L519" s="206" t="s">
        <v>81</v>
      </c>
      <c r="M519" s="169">
        <v>4867.48</v>
      </c>
      <c r="N519" s="169">
        <v>0</v>
      </c>
      <c r="O519" s="187"/>
      <c r="P519" s="187"/>
      <c r="Q519" s="189" t="s">
        <v>31</v>
      </c>
      <c r="R519" s="205">
        <v>43900</v>
      </c>
      <c r="S519" s="8" t="s">
        <v>1845</v>
      </c>
      <c r="T519" s="6"/>
      <c r="U519" s="6"/>
      <c r="V519" s="6"/>
      <c r="W519" s="6"/>
      <c r="X519" s="6"/>
      <c r="Y519" s="6"/>
      <c r="Z519" s="6"/>
      <c r="AA519" s="6"/>
    </row>
    <row r="520" s="1" customFormat="1" ht="18" customHeight="1" spans="2:27">
      <c r="B520" s="206" t="s">
        <v>87</v>
      </c>
      <c r="C520" s="207">
        <v>725057097</v>
      </c>
      <c r="D520" s="207" t="s">
        <v>88</v>
      </c>
      <c r="E520" s="207">
        <v>16741725728</v>
      </c>
      <c r="F520" s="207" t="s">
        <v>27</v>
      </c>
      <c r="G520" s="165">
        <v>1000</v>
      </c>
      <c r="H520" s="207">
        <v>19172865290</v>
      </c>
      <c r="I520" s="207" t="s">
        <v>28</v>
      </c>
      <c r="J520" s="212" t="s">
        <v>29</v>
      </c>
      <c r="K520" s="213" t="s">
        <v>30</v>
      </c>
      <c r="L520" s="206" t="s">
        <v>87</v>
      </c>
      <c r="M520" s="169">
        <v>5066.73</v>
      </c>
      <c r="N520" s="169">
        <v>0</v>
      </c>
      <c r="O520" s="187"/>
      <c r="P520" s="187"/>
      <c r="Q520" s="189" t="s">
        <v>31</v>
      </c>
      <c r="R520" s="205">
        <v>43900</v>
      </c>
      <c r="S520" s="8" t="s">
        <v>1845</v>
      </c>
      <c r="T520" s="6"/>
      <c r="U520" s="6"/>
      <c r="V520" s="6"/>
      <c r="W520" s="6"/>
      <c r="X520" s="6"/>
      <c r="Y520" s="6"/>
      <c r="Z520" s="6"/>
      <c r="AA520" s="6"/>
    </row>
    <row r="521" s="1" customFormat="1" ht="18" customHeight="1" spans="2:27">
      <c r="B521" s="206" t="s">
        <v>89</v>
      </c>
      <c r="C521" s="207">
        <v>369251682</v>
      </c>
      <c r="D521" s="207" t="s">
        <v>90</v>
      </c>
      <c r="E521" s="207">
        <v>16741725729</v>
      </c>
      <c r="F521" s="207" t="s">
        <v>27</v>
      </c>
      <c r="G521" s="165">
        <v>1000</v>
      </c>
      <c r="H521" s="207">
        <v>19172865290</v>
      </c>
      <c r="I521" s="207" t="s">
        <v>28</v>
      </c>
      <c r="J521" s="212" t="s">
        <v>29</v>
      </c>
      <c r="K521" s="213" t="s">
        <v>30</v>
      </c>
      <c r="L521" s="206" t="s">
        <v>89</v>
      </c>
      <c r="M521" s="169">
        <v>5065.96</v>
      </c>
      <c r="N521" s="169">
        <v>0</v>
      </c>
      <c r="O521" s="187"/>
      <c r="P521" s="187"/>
      <c r="Q521" s="189" t="s">
        <v>31</v>
      </c>
      <c r="R521" s="205">
        <v>43900</v>
      </c>
      <c r="S521" s="8" t="s">
        <v>1845</v>
      </c>
      <c r="T521" s="6"/>
      <c r="U521" s="6"/>
      <c r="V521" s="6"/>
      <c r="W521" s="6"/>
      <c r="X521" s="6"/>
      <c r="Y521" s="6"/>
      <c r="Z521" s="6"/>
      <c r="AA521" s="6"/>
    </row>
    <row r="522" s="1" customFormat="1" ht="18" customHeight="1" spans="2:27">
      <c r="B522" s="206" t="s">
        <v>85</v>
      </c>
      <c r="C522" s="207">
        <v>177622395</v>
      </c>
      <c r="D522" s="207" t="s">
        <v>86</v>
      </c>
      <c r="E522" s="207">
        <v>16741725722</v>
      </c>
      <c r="F522" s="207" t="s">
        <v>27</v>
      </c>
      <c r="G522" s="165">
        <v>1000</v>
      </c>
      <c r="H522" s="207">
        <v>19172865290</v>
      </c>
      <c r="I522" s="207" t="s">
        <v>28</v>
      </c>
      <c r="J522" s="212" t="s">
        <v>29</v>
      </c>
      <c r="K522" s="213" t="s">
        <v>30</v>
      </c>
      <c r="L522" s="206" t="s">
        <v>85</v>
      </c>
      <c r="M522" s="169">
        <v>5064.26</v>
      </c>
      <c r="N522" s="169">
        <v>0</v>
      </c>
      <c r="O522" s="187"/>
      <c r="P522" s="187"/>
      <c r="Q522" s="189" t="s">
        <v>31</v>
      </c>
      <c r="R522" s="205">
        <v>43900</v>
      </c>
      <c r="S522" s="8" t="s">
        <v>1905</v>
      </c>
      <c r="T522" s="6"/>
      <c r="U522" s="6"/>
      <c r="V522" s="6"/>
      <c r="W522" s="6"/>
      <c r="X522" s="6"/>
      <c r="Y522" s="6"/>
      <c r="Z522" s="6"/>
      <c r="AA522" s="6"/>
    </row>
    <row r="523" ht="18" customHeight="1" spans="13:28">
      <c r="M523" s="6"/>
      <c r="N523" s="6"/>
      <c r="O523" s="6"/>
      <c r="P523" s="6"/>
      <c r="X523" s="4"/>
      <c r="Z523" s="6"/>
      <c r="AA523" s="6"/>
      <c r="AB523" s="6"/>
    </row>
    <row r="524" ht="18" customHeight="1" spans="7:28">
      <c r="G524" s="23">
        <f>SUM(G371:G523)</f>
        <v>152000</v>
      </c>
      <c r="M524" s="47">
        <f>SUM(M371:M523)</f>
        <v>658493.09</v>
      </c>
      <c r="N524" s="4">
        <f>SUM(N371:N523)</f>
        <v>0</v>
      </c>
      <c r="V524" s="6"/>
      <c r="W524" s="6"/>
      <c r="X524" s="6"/>
      <c r="Y524" s="6"/>
      <c r="Z524" s="6"/>
      <c r="AA524" s="6"/>
      <c r="AB524" s="6"/>
    </row>
    <row r="525" ht="18" customHeight="1" spans="13:28">
      <c r="M525" s="47">
        <f>M524+N524</f>
        <v>658493.09</v>
      </c>
      <c r="V525" s="6"/>
      <c r="W525" s="6"/>
      <c r="X525" s="6"/>
      <c r="Y525" s="6"/>
      <c r="Z525" s="6"/>
      <c r="AA525" s="6"/>
      <c r="AB525" s="1"/>
    </row>
    <row r="526" ht="18" customHeight="1" spans="13:28">
      <c r="M526" s="47"/>
      <c r="V526" s="1"/>
      <c r="W526" s="1"/>
      <c r="X526" s="1"/>
      <c r="Y526" s="1"/>
      <c r="Z526" s="1"/>
      <c r="AA526" s="1"/>
      <c r="AB526" s="6"/>
    </row>
    <row r="527" ht="18" customHeight="1" spans="13:28">
      <c r="M527" s="47"/>
      <c r="V527" s="6"/>
      <c r="W527" s="6"/>
      <c r="X527" s="6"/>
      <c r="Y527" s="6"/>
      <c r="Z527" s="6"/>
      <c r="AA527" s="6"/>
      <c r="AB527" s="6"/>
    </row>
    <row r="528" ht="18" customHeight="1" spans="13:28">
      <c r="M528" s="47"/>
      <c r="V528" s="6"/>
      <c r="W528" s="6"/>
      <c r="X528" s="6"/>
      <c r="Y528" s="6"/>
      <c r="Z528" s="6"/>
      <c r="AA528" s="6"/>
      <c r="AB528" s="6"/>
    </row>
    <row r="529" ht="18" customHeight="1" spans="13:28">
      <c r="M529" s="47"/>
      <c r="V529" s="6"/>
      <c r="W529" s="6"/>
      <c r="X529" s="6"/>
      <c r="Y529" s="6"/>
      <c r="Z529" s="6"/>
      <c r="AA529" s="6"/>
      <c r="AB529" s="6"/>
    </row>
    <row r="530" ht="18" customHeight="1" spans="13:28">
      <c r="M530" s="47"/>
      <c r="V530" s="6"/>
      <c r="W530" s="6"/>
      <c r="X530" s="6"/>
      <c r="Y530" s="6"/>
      <c r="Z530" s="6"/>
      <c r="AA530" s="6"/>
      <c r="AB530" s="6"/>
    </row>
    <row r="531" ht="18" customHeight="1" spans="13:28">
      <c r="M531" s="47"/>
      <c r="V531" s="6"/>
      <c r="W531" s="6"/>
      <c r="X531" s="6"/>
      <c r="Y531" s="6"/>
      <c r="Z531" s="6"/>
      <c r="AA531" s="6"/>
      <c r="AB531" s="6"/>
    </row>
    <row r="532" ht="18" customHeight="1" spans="13:28">
      <c r="M532" s="47"/>
      <c r="V532" s="6"/>
      <c r="W532" s="6"/>
      <c r="X532" s="6"/>
      <c r="Y532" s="6"/>
      <c r="Z532" s="6"/>
      <c r="AA532" s="6"/>
      <c r="AB532" s="6"/>
    </row>
    <row r="533" ht="18" customHeight="1" spans="13:28">
      <c r="M533" s="47"/>
      <c r="V533" s="6"/>
      <c r="W533" s="6"/>
      <c r="X533" s="6"/>
      <c r="Y533" s="6"/>
      <c r="Z533" s="6"/>
      <c r="AA533" s="6"/>
      <c r="AB533" s="6"/>
    </row>
    <row r="534" ht="18" customHeight="1" spans="22:28">
      <c r="V534" s="6"/>
      <c r="W534" s="6"/>
      <c r="X534" s="6"/>
      <c r="Y534" s="6"/>
      <c r="Z534" s="6"/>
      <c r="AA534" s="6"/>
      <c r="AB534" s="6"/>
    </row>
    <row r="535" ht="18" customHeight="1" spans="9:28">
      <c r="I535" s="6">
        <v>1</v>
      </c>
      <c r="J535" s="6">
        <v>1</v>
      </c>
      <c r="K535" s="7">
        <v>1</v>
      </c>
      <c r="L535" s="8">
        <v>1</v>
      </c>
      <c r="M535" s="112" t="s">
        <v>658</v>
      </c>
      <c r="N535" s="112" t="s">
        <v>977</v>
      </c>
      <c r="O535" s="112" t="s">
        <v>660</v>
      </c>
      <c r="P535" s="112" t="s">
        <v>661</v>
      </c>
      <c r="Q535" s="47" t="s">
        <v>23</v>
      </c>
      <c r="R535" s="178" t="s">
        <v>24</v>
      </c>
      <c r="S535" s="4" t="s">
        <v>1688</v>
      </c>
      <c r="V535" s="6"/>
      <c r="W535" s="6"/>
      <c r="X535" s="6"/>
      <c r="Y535" s="6"/>
      <c r="Z535" s="6"/>
      <c r="AA535" s="6"/>
      <c r="AB535" s="6"/>
    </row>
    <row r="536" ht="18" customHeight="1" spans="2:28">
      <c r="B536" s="216" t="s">
        <v>978</v>
      </c>
      <c r="C536" s="217">
        <v>837512951</v>
      </c>
      <c r="D536" s="217" t="s">
        <v>979</v>
      </c>
      <c r="E536" s="217">
        <v>16741725496</v>
      </c>
      <c r="F536" s="217" t="s">
        <v>27</v>
      </c>
      <c r="G536" s="217">
        <v>1000</v>
      </c>
      <c r="H536" s="217">
        <v>13545472582</v>
      </c>
      <c r="I536" s="217" t="s">
        <v>370</v>
      </c>
      <c r="J536" s="227" t="s">
        <v>285</v>
      </c>
      <c r="K536" s="219" t="s">
        <v>371</v>
      </c>
      <c r="L536" s="216" t="s">
        <v>978</v>
      </c>
      <c r="M536" s="228">
        <v>0</v>
      </c>
      <c r="N536" s="94"/>
      <c r="O536" s="229"/>
      <c r="P536" s="94"/>
      <c r="Q536" s="234" t="s">
        <v>31</v>
      </c>
      <c r="R536" s="249">
        <v>43902</v>
      </c>
      <c r="S536" s="8" t="s">
        <v>980</v>
      </c>
      <c r="T536" s="6"/>
      <c r="U536" s="6"/>
      <c r="V536" s="6"/>
      <c r="W536" s="6"/>
      <c r="X536" s="6"/>
      <c r="Y536" s="6"/>
      <c r="Z536" s="6"/>
      <c r="AA536" s="6"/>
      <c r="AB536" s="6"/>
    </row>
    <row r="537" s="1" customFormat="1" ht="19.9" customHeight="1" spans="2:28">
      <c r="B537" s="216" t="s">
        <v>981</v>
      </c>
      <c r="C537" s="217">
        <v>929582944</v>
      </c>
      <c r="D537" s="217" t="s">
        <v>982</v>
      </c>
      <c r="E537" s="217">
        <v>16741725503</v>
      </c>
      <c r="F537" s="217" t="s">
        <v>27</v>
      </c>
      <c r="G537" s="217">
        <v>1000</v>
      </c>
      <c r="H537" s="217">
        <v>13545472582</v>
      </c>
      <c r="I537" s="217" t="s">
        <v>370</v>
      </c>
      <c r="J537" s="227" t="s">
        <v>285</v>
      </c>
      <c r="K537" s="219" t="s">
        <v>371</v>
      </c>
      <c r="L537" s="216" t="s">
        <v>981</v>
      </c>
      <c r="M537" s="228">
        <v>0</v>
      </c>
      <c r="N537" s="94"/>
      <c r="O537" s="229"/>
      <c r="P537" s="94"/>
      <c r="Q537" s="234" t="s">
        <v>31</v>
      </c>
      <c r="R537" s="249">
        <v>43902</v>
      </c>
      <c r="S537" s="8" t="s">
        <v>980</v>
      </c>
      <c r="T537" s="6"/>
      <c r="U537" s="6"/>
      <c r="V537" s="6"/>
      <c r="W537" s="6"/>
      <c r="X537" s="6"/>
      <c r="Y537" s="6"/>
      <c r="Z537" s="6"/>
      <c r="AA537" s="6"/>
      <c r="AB537" s="6"/>
    </row>
    <row r="538" ht="18" customHeight="1" spans="2:28">
      <c r="B538" s="218" t="s">
        <v>983</v>
      </c>
      <c r="C538" s="219">
        <v>396656416</v>
      </c>
      <c r="D538" s="219" t="s">
        <v>984</v>
      </c>
      <c r="E538" s="217">
        <v>17102786712</v>
      </c>
      <c r="F538" s="217" t="s">
        <v>27</v>
      </c>
      <c r="G538" s="217">
        <v>1000</v>
      </c>
      <c r="H538" s="217">
        <v>13545435217</v>
      </c>
      <c r="I538" s="217" t="s">
        <v>284</v>
      </c>
      <c r="J538" s="227" t="s">
        <v>285</v>
      </c>
      <c r="K538" s="219" t="s">
        <v>286</v>
      </c>
      <c r="L538" s="218" t="s">
        <v>983</v>
      </c>
      <c r="M538" s="228">
        <v>0</v>
      </c>
      <c r="N538" s="94"/>
      <c r="O538" s="229"/>
      <c r="P538" s="230"/>
      <c r="Q538" s="234" t="s">
        <v>31</v>
      </c>
      <c r="R538" s="249">
        <v>43901</v>
      </c>
      <c r="S538" s="87" t="s">
        <v>985</v>
      </c>
      <c r="T538" s="1"/>
      <c r="U538" s="1"/>
      <c r="V538" s="6"/>
      <c r="W538" s="6"/>
      <c r="X538" s="6"/>
      <c r="Y538" s="6"/>
      <c r="Z538" s="6"/>
      <c r="AA538" s="6"/>
      <c r="AB538" s="6"/>
    </row>
    <row r="539" ht="18" customHeight="1" spans="2:28">
      <c r="B539" s="218" t="s">
        <v>986</v>
      </c>
      <c r="C539" s="217">
        <v>567498651</v>
      </c>
      <c r="D539" s="217" t="s">
        <v>987</v>
      </c>
      <c r="E539" s="217">
        <v>18645604937</v>
      </c>
      <c r="F539" s="217" t="s">
        <v>664</v>
      </c>
      <c r="G539" s="217">
        <v>1000</v>
      </c>
      <c r="H539" s="217">
        <v>17665435181</v>
      </c>
      <c r="I539" s="217" t="s">
        <v>988</v>
      </c>
      <c r="J539" s="231" t="s">
        <v>103</v>
      </c>
      <c r="K539" s="219" t="s">
        <v>989</v>
      </c>
      <c r="L539" s="218" t="s">
        <v>986</v>
      </c>
      <c r="M539" s="94">
        <v>0</v>
      </c>
      <c r="N539" s="94"/>
      <c r="O539" s="94"/>
      <c r="P539" s="94"/>
      <c r="Q539" s="94" t="s">
        <v>31</v>
      </c>
      <c r="R539" s="249">
        <v>43910</v>
      </c>
      <c r="S539" s="87" t="s">
        <v>985</v>
      </c>
      <c r="T539" s="6"/>
      <c r="U539" s="6"/>
      <c r="V539" s="6"/>
      <c r="W539" s="6"/>
      <c r="X539" s="6"/>
      <c r="Y539" s="6"/>
      <c r="Z539" s="6"/>
      <c r="AA539" s="6"/>
      <c r="AB539" s="6"/>
    </row>
    <row r="540" ht="18" customHeight="1" spans="2:28">
      <c r="B540" s="218" t="s">
        <v>990</v>
      </c>
      <c r="C540" s="217">
        <v>365216773</v>
      </c>
      <c r="D540" s="217" t="s">
        <v>991</v>
      </c>
      <c r="E540" s="217">
        <v>17136866654</v>
      </c>
      <c r="F540" s="217" t="s">
        <v>107</v>
      </c>
      <c r="G540" s="217">
        <v>1000</v>
      </c>
      <c r="H540" s="217">
        <v>17665435181</v>
      </c>
      <c r="I540" s="217" t="s">
        <v>988</v>
      </c>
      <c r="J540" s="232" t="s">
        <v>109</v>
      </c>
      <c r="K540" s="219" t="s">
        <v>989</v>
      </c>
      <c r="L540" s="218" t="s">
        <v>990</v>
      </c>
      <c r="M540" s="94">
        <v>0</v>
      </c>
      <c r="N540" s="94"/>
      <c r="O540" s="94"/>
      <c r="P540" s="94"/>
      <c r="Q540" s="94" t="s">
        <v>31</v>
      </c>
      <c r="R540" s="249">
        <v>43910</v>
      </c>
      <c r="S540" s="87" t="s">
        <v>985</v>
      </c>
      <c r="T540" s="6"/>
      <c r="U540" s="6"/>
      <c r="V540" s="6"/>
      <c r="W540" s="6"/>
      <c r="X540" s="6"/>
      <c r="Y540" s="6"/>
      <c r="Z540" s="6"/>
      <c r="AA540" s="6"/>
      <c r="AB540" s="6"/>
    </row>
    <row r="541" ht="18" customHeight="1" spans="2:28">
      <c r="B541" s="218" t="s">
        <v>992</v>
      </c>
      <c r="C541" s="217">
        <v>887955512</v>
      </c>
      <c r="D541" s="217" t="s">
        <v>993</v>
      </c>
      <c r="E541" s="217">
        <v>17136866773</v>
      </c>
      <c r="F541" s="217" t="s">
        <v>107</v>
      </c>
      <c r="G541" s="217">
        <v>1000</v>
      </c>
      <c r="H541" s="217">
        <v>17665435181</v>
      </c>
      <c r="I541" s="217" t="s">
        <v>988</v>
      </c>
      <c r="J541" s="232" t="s">
        <v>109</v>
      </c>
      <c r="K541" s="219" t="s">
        <v>989</v>
      </c>
      <c r="L541" s="218" t="s">
        <v>992</v>
      </c>
      <c r="M541" s="94">
        <v>0.13</v>
      </c>
      <c r="N541" s="94"/>
      <c r="O541" s="94"/>
      <c r="P541" s="94"/>
      <c r="Q541" s="94" t="s">
        <v>31</v>
      </c>
      <c r="R541" s="249">
        <v>43910</v>
      </c>
      <c r="S541" s="87" t="s">
        <v>985</v>
      </c>
      <c r="T541" s="6"/>
      <c r="U541" s="6"/>
      <c r="V541" s="6"/>
      <c r="W541" s="6"/>
      <c r="X541" s="6"/>
      <c r="Y541" s="6"/>
      <c r="Z541" s="6"/>
      <c r="AA541" s="6"/>
      <c r="AB541" s="6"/>
    </row>
    <row r="542" ht="18" customHeight="1" spans="2:28">
      <c r="B542" s="220" t="s">
        <v>994</v>
      </c>
      <c r="C542" s="217">
        <v>130276725</v>
      </c>
      <c r="D542" s="217" t="s">
        <v>995</v>
      </c>
      <c r="E542" s="217">
        <v>16741725504</v>
      </c>
      <c r="F542" s="217" t="s">
        <v>27</v>
      </c>
      <c r="G542" s="221">
        <v>1000</v>
      </c>
      <c r="H542" s="221">
        <v>13545472582</v>
      </c>
      <c r="I542" s="217" t="s">
        <v>370</v>
      </c>
      <c r="J542" s="233" t="s">
        <v>285</v>
      </c>
      <c r="K542" s="234" t="s">
        <v>371</v>
      </c>
      <c r="L542" s="220" t="s">
        <v>994</v>
      </c>
      <c r="M542" s="235">
        <v>0</v>
      </c>
      <c r="N542" s="235"/>
      <c r="O542" s="235"/>
      <c r="P542" s="235"/>
      <c r="Q542" s="234" t="s">
        <v>31</v>
      </c>
      <c r="R542" s="249">
        <v>43902</v>
      </c>
      <c r="S542" s="8" t="s">
        <v>996</v>
      </c>
      <c r="T542" s="6"/>
      <c r="U542" s="6"/>
      <c r="V542" s="6"/>
      <c r="W542" s="6"/>
      <c r="X542" s="6"/>
      <c r="Y542" s="6"/>
      <c r="Z542" s="6"/>
      <c r="AA542" s="6"/>
      <c r="AB542" s="6"/>
    </row>
    <row r="543" ht="18" customHeight="1" spans="2:28">
      <c r="B543" s="220" t="s">
        <v>997</v>
      </c>
      <c r="C543" s="217">
        <v>390732860</v>
      </c>
      <c r="D543" s="217" t="s">
        <v>998</v>
      </c>
      <c r="E543" s="217">
        <v>16741725463</v>
      </c>
      <c r="F543" s="217" t="s">
        <v>27</v>
      </c>
      <c r="G543" s="221">
        <v>1000</v>
      </c>
      <c r="H543" s="221">
        <v>13545472582</v>
      </c>
      <c r="I543" s="217" t="s">
        <v>370</v>
      </c>
      <c r="J543" s="233" t="s">
        <v>285</v>
      </c>
      <c r="K543" s="234" t="s">
        <v>371</v>
      </c>
      <c r="L543" s="220" t="s">
        <v>997</v>
      </c>
      <c r="M543" s="235">
        <v>0.49</v>
      </c>
      <c r="N543" s="235"/>
      <c r="O543" s="235"/>
      <c r="P543" s="235"/>
      <c r="Q543" s="234" t="s">
        <v>31</v>
      </c>
      <c r="R543" s="249">
        <v>43902</v>
      </c>
      <c r="S543" s="8" t="s">
        <v>999</v>
      </c>
      <c r="T543" s="6"/>
      <c r="U543" s="6"/>
      <c r="V543" s="6"/>
      <c r="W543" s="6"/>
      <c r="X543" s="6"/>
      <c r="Y543" s="6"/>
      <c r="Z543" s="6"/>
      <c r="AA543" s="6"/>
      <c r="AB543" s="6"/>
    </row>
    <row r="544" ht="18" customHeight="1" spans="2:28">
      <c r="B544" s="220" t="s">
        <v>1000</v>
      </c>
      <c r="C544" s="217">
        <v>110991842</v>
      </c>
      <c r="D544" s="217" t="s">
        <v>1001</v>
      </c>
      <c r="E544" s="217">
        <v>16741725466</v>
      </c>
      <c r="F544" s="217" t="s">
        <v>27</v>
      </c>
      <c r="G544" s="221">
        <v>1000</v>
      </c>
      <c r="H544" s="221">
        <v>13545472582</v>
      </c>
      <c r="I544" s="217" t="s">
        <v>370</v>
      </c>
      <c r="J544" s="233" t="s">
        <v>285</v>
      </c>
      <c r="K544" s="234" t="s">
        <v>371</v>
      </c>
      <c r="L544" s="220" t="s">
        <v>1000</v>
      </c>
      <c r="M544" s="235">
        <v>0</v>
      </c>
      <c r="N544" s="235"/>
      <c r="O544" s="235"/>
      <c r="P544" s="235"/>
      <c r="Q544" s="234" t="s">
        <v>31</v>
      </c>
      <c r="R544" s="249">
        <v>43902</v>
      </c>
      <c r="S544" s="8" t="s">
        <v>1002</v>
      </c>
      <c r="T544" s="6"/>
      <c r="U544" s="6"/>
      <c r="V544" s="6"/>
      <c r="W544" s="6"/>
      <c r="X544" s="6"/>
      <c r="Y544" s="6"/>
      <c r="Z544" s="6"/>
      <c r="AA544" s="6"/>
      <c r="AB544" s="6"/>
    </row>
    <row r="545" ht="18" customHeight="1" spans="2:28">
      <c r="B545" s="220" t="s">
        <v>1003</v>
      </c>
      <c r="C545" s="217">
        <v>208487261</v>
      </c>
      <c r="D545" s="217" t="s">
        <v>1004</v>
      </c>
      <c r="E545" s="217">
        <v>16741725505</v>
      </c>
      <c r="F545" s="217" t="s">
        <v>27</v>
      </c>
      <c r="G545" s="221">
        <v>1000</v>
      </c>
      <c r="H545" s="221">
        <v>13545472582</v>
      </c>
      <c r="I545" s="217" t="s">
        <v>370</v>
      </c>
      <c r="J545" s="233" t="s">
        <v>285</v>
      </c>
      <c r="K545" s="234" t="s">
        <v>371</v>
      </c>
      <c r="L545" s="220" t="s">
        <v>1003</v>
      </c>
      <c r="M545" s="235">
        <v>0</v>
      </c>
      <c r="N545" s="235"/>
      <c r="O545" s="235"/>
      <c r="P545" s="235"/>
      <c r="Q545" s="234" t="s">
        <v>31</v>
      </c>
      <c r="R545" s="249">
        <v>43902</v>
      </c>
      <c r="S545" s="8" t="s">
        <v>1005</v>
      </c>
      <c r="T545" s="6"/>
      <c r="U545" s="6"/>
      <c r="V545" s="1"/>
      <c r="W545" s="6"/>
      <c r="X545" s="6"/>
      <c r="Y545" s="6"/>
      <c r="Z545" s="6"/>
      <c r="AA545" s="6"/>
      <c r="AB545" s="6"/>
    </row>
    <row r="546" ht="18" customHeight="1" spans="2:28">
      <c r="B546" s="216" t="s">
        <v>1006</v>
      </c>
      <c r="C546" s="217">
        <v>190348641</v>
      </c>
      <c r="D546" s="217" t="s">
        <v>1007</v>
      </c>
      <c r="E546" s="217">
        <v>16741725468</v>
      </c>
      <c r="F546" s="217" t="s">
        <v>27</v>
      </c>
      <c r="G546" s="217">
        <v>1000</v>
      </c>
      <c r="H546" s="217">
        <v>13545472582</v>
      </c>
      <c r="I546" s="217" t="s">
        <v>370</v>
      </c>
      <c r="J546" s="227" t="s">
        <v>285</v>
      </c>
      <c r="K546" s="234" t="s">
        <v>371</v>
      </c>
      <c r="L546" s="216" t="s">
        <v>1006</v>
      </c>
      <c r="M546" s="235">
        <v>0</v>
      </c>
      <c r="N546" s="235"/>
      <c r="O546" s="235"/>
      <c r="P546" s="235"/>
      <c r="Q546" s="234" t="s">
        <v>31</v>
      </c>
      <c r="R546" s="249">
        <v>43902</v>
      </c>
      <c r="S546" s="8" t="s">
        <v>1008</v>
      </c>
      <c r="T546" s="6"/>
      <c r="U546" s="6"/>
      <c r="V546" s="1"/>
      <c r="W546" s="6"/>
      <c r="X546" s="6"/>
      <c r="Y546" s="6"/>
      <c r="Z546" s="6"/>
      <c r="AA546" s="6"/>
      <c r="AB546" s="6"/>
    </row>
    <row r="547" ht="18" customHeight="1" spans="2:28">
      <c r="B547" s="222" t="s">
        <v>1009</v>
      </c>
      <c r="C547" s="217">
        <v>798295988</v>
      </c>
      <c r="D547" s="217" t="s">
        <v>1010</v>
      </c>
      <c r="E547" s="217">
        <v>16572204407</v>
      </c>
      <c r="F547" s="217" t="s">
        <v>27</v>
      </c>
      <c r="G547" s="221">
        <v>1000</v>
      </c>
      <c r="H547" s="221">
        <v>17720254512</v>
      </c>
      <c r="I547" s="217" t="s">
        <v>253</v>
      </c>
      <c r="J547" s="236" t="s">
        <v>103</v>
      </c>
      <c r="K547" s="234" t="s">
        <v>254</v>
      </c>
      <c r="L547" s="222" t="s">
        <v>1009</v>
      </c>
      <c r="M547" s="235">
        <v>0</v>
      </c>
      <c r="N547" s="235"/>
      <c r="O547" s="235"/>
      <c r="P547" s="235"/>
      <c r="Q547" s="234" t="s">
        <v>31</v>
      </c>
      <c r="R547" s="249">
        <v>43902</v>
      </c>
      <c r="S547" s="8" t="s">
        <v>1011</v>
      </c>
      <c r="T547" s="6"/>
      <c r="U547" s="6"/>
      <c r="V547" s="6"/>
      <c r="W547" s="6"/>
      <c r="X547" s="6"/>
      <c r="Y547" s="6"/>
      <c r="Z547" s="6"/>
      <c r="AA547" s="6"/>
      <c r="AB547" s="6"/>
    </row>
    <row r="548" ht="18" customHeight="1" spans="2:28">
      <c r="B548" s="222" t="s">
        <v>1012</v>
      </c>
      <c r="C548" s="217">
        <v>678489800</v>
      </c>
      <c r="D548" s="217" t="s">
        <v>1013</v>
      </c>
      <c r="E548" s="217">
        <v>17192714356</v>
      </c>
      <c r="F548" s="217" t="s">
        <v>27</v>
      </c>
      <c r="G548" s="221">
        <v>1000</v>
      </c>
      <c r="H548" s="221">
        <v>18872118075</v>
      </c>
      <c r="I548" s="217" t="s">
        <v>389</v>
      </c>
      <c r="J548" s="237" t="s">
        <v>170</v>
      </c>
      <c r="K548" s="234" t="s">
        <v>390</v>
      </c>
      <c r="L548" s="222" t="s">
        <v>1012</v>
      </c>
      <c r="M548" s="235">
        <v>0</v>
      </c>
      <c r="N548" s="235"/>
      <c r="O548" s="235"/>
      <c r="P548" s="235"/>
      <c r="Q548" s="234" t="s">
        <v>31</v>
      </c>
      <c r="R548" s="249">
        <v>43913</v>
      </c>
      <c r="S548" s="8" t="s">
        <v>980</v>
      </c>
      <c r="T548" s="6"/>
      <c r="U548" s="6"/>
      <c r="V548" s="6"/>
      <c r="W548" s="6"/>
      <c r="X548" s="6"/>
      <c r="Y548" s="6"/>
      <c r="Z548" s="6"/>
      <c r="AA548" s="6"/>
      <c r="AB548" s="6"/>
    </row>
    <row r="549" ht="18" customHeight="1" spans="2:28">
      <c r="B549" s="218" t="s">
        <v>1014</v>
      </c>
      <c r="C549" s="217">
        <v>317752392</v>
      </c>
      <c r="D549" s="217" t="s">
        <v>1015</v>
      </c>
      <c r="E549" s="217">
        <v>17192714484</v>
      </c>
      <c r="F549" s="217" t="s">
        <v>27</v>
      </c>
      <c r="G549" s="217">
        <v>1000</v>
      </c>
      <c r="H549" s="217">
        <v>18872118075</v>
      </c>
      <c r="I549" s="217" t="s">
        <v>389</v>
      </c>
      <c r="J549" s="238" t="s">
        <v>29</v>
      </c>
      <c r="K549" s="219" t="s">
        <v>390</v>
      </c>
      <c r="L549" s="218" t="s">
        <v>1014</v>
      </c>
      <c r="M549" s="235">
        <v>0</v>
      </c>
      <c r="N549" s="235"/>
      <c r="O549" s="235"/>
      <c r="P549" s="235"/>
      <c r="Q549" s="234" t="s">
        <v>31</v>
      </c>
      <c r="R549" s="249">
        <v>43920</v>
      </c>
      <c r="S549" s="8" t="s">
        <v>1008</v>
      </c>
      <c r="T549" s="6"/>
      <c r="U549" s="6"/>
      <c r="V549" s="6"/>
      <c r="W549" s="6"/>
      <c r="X549" s="6"/>
      <c r="Y549" s="6"/>
      <c r="Z549" s="6"/>
      <c r="AA549" s="6"/>
      <c r="AB549" s="6"/>
    </row>
    <row r="550" ht="18" customHeight="1" spans="2:28">
      <c r="B550" s="222" t="s">
        <v>1016</v>
      </c>
      <c r="C550" s="217">
        <v>448197054</v>
      </c>
      <c r="D550" s="217" t="s">
        <v>1017</v>
      </c>
      <c r="E550" s="217">
        <v>16741725524</v>
      </c>
      <c r="F550" s="217" t="s">
        <v>27</v>
      </c>
      <c r="G550" s="221">
        <v>1000</v>
      </c>
      <c r="H550" s="221">
        <v>18327671812</v>
      </c>
      <c r="I550" s="217" t="s">
        <v>247</v>
      </c>
      <c r="J550" s="236" t="s">
        <v>103</v>
      </c>
      <c r="K550" s="234" t="s">
        <v>298</v>
      </c>
      <c r="L550" s="222" t="s">
        <v>1016</v>
      </c>
      <c r="M550" s="235">
        <v>0</v>
      </c>
      <c r="N550" s="235"/>
      <c r="O550" s="235"/>
      <c r="P550" s="235"/>
      <c r="Q550" s="234" t="s">
        <v>31</v>
      </c>
      <c r="R550" s="249">
        <v>43900</v>
      </c>
      <c r="S550" s="8" t="s">
        <v>980</v>
      </c>
      <c r="T550" s="6"/>
      <c r="U550" s="6"/>
      <c r="V550" s="6"/>
      <c r="W550" s="6"/>
      <c r="X550" s="6"/>
      <c r="Y550" s="6"/>
      <c r="Z550" s="6"/>
      <c r="AA550" s="6"/>
      <c r="AB550" s="6"/>
    </row>
    <row r="551" ht="18" customHeight="1" spans="2:28">
      <c r="B551" s="222" t="s">
        <v>1018</v>
      </c>
      <c r="C551" s="219" t="s">
        <v>1019</v>
      </c>
      <c r="D551" s="219" t="s">
        <v>1020</v>
      </c>
      <c r="E551" s="217">
        <v>16741725258</v>
      </c>
      <c r="F551" s="217" t="s">
        <v>27</v>
      </c>
      <c r="G551" s="221">
        <v>1000</v>
      </c>
      <c r="H551" s="221">
        <v>13545445297</v>
      </c>
      <c r="I551" s="217" t="s">
        <v>313</v>
      </c>
      <c r="J551" s="239" t="s">
        <v>29</v>
      </c>
      <c r="K551" s="234" t="s">
        <v>314</v>
      </c>
      <c r="L551" s="222" t="s">
        <v>1018</v>
      </c>
      <c r="M551" s="235">
        <v>0.01</v>
      </c>
      <c r="N551" s="235"/>
      <c r="O551" s="235"/>
      <c r="P551" s="235"/>
      <c r="Q551" s="234" t="s">
        <v>31</v>
      </c>
      <c r="R551" s="249">
        <v>43900</v>
      </c>
      <c r="S551" s="8" t="s">
        <v>980</v>
      </c>
      <c r="T551" s="6"/>
      <c r="U551" s="6"/>
      <c r="V551" s="6"/>
      <c r="W551" s="6"/>
      <c r="X551" s="6"/>
      <c r="Y551" s="6"/>
      <c r="Z551" s="6"/>
      <c r="AA551" s="6"/>
      <c r="AB551" s="6"/>
    </row>
    <row r="552" ht="18" customHeight="1" spans="2:28">
      <c r="B552" s="222" t="s">
        <v>1021</v>
      </c>
      <c r="C552" s="217">
        <v>373731697</v>
      </c>
      <c r="D552" s="217" t="s">
        <v>1022</v>
      </c>
      <c r="E552" s="217">
        <v>16741725278</v>
      </c>
      <c r="F552" s="217" t="s">
        <v>27</v>
      </c>
      <c r="G552" s="221">
        <v>1000</v>
      </c>
      <c r="H552" s="221">
        <v>13545445297</v>
      </c>
      <c r="I552" s="217" t="s">
        <v>313</v>
      </c>
      <c r="J552" s="233" t="s">
        <v>285</v>
      </c>
      <c r="K552" s="234" t="s">
        <v>314</v>
      </c>
      <c r="L552" s="222" t="s">
        <v>1021</v>
      </c>
      <c r="M552" s="235">
        <v>0</v>
      </c>
      <c r="N552" s="235"/>
      <c r="O552" s="235"/>
      <c r="P552" s="235"/>
      <c r="Q552" s="234" t="s">
        <v>31</v>
      </c>
      <c r="R552" s="249">
        <v>43901</v>
      </c>
      <c r="S552" s="8" t="s">
        <v>980</v>
      </c>
      <c r="T552" s="6"/>
      <c r="U552" s="6"/>
      <c r="V552" s="6"/>
      <c r="W552" s="6"/>
      <c r="X552" s="6"/>
      <c r="Y552" s="6"/>
      <c r="Z552" s="6"/>
      <c r="AA552" s="6"/>
      <c r="AB552" s="6"/>
    </row>
    <row r="553" ht="18" customHeight="1" spans="2:28">
      <c r="B553" s="223" t="s">
        <v>1023</v>
      </c>
      <c r="C553" s="224">
        <v>685840360</v>
      </c>
      <c r="D553" s="224" t="s">
        <v>1024</v>
      </c>
      <c r="E553" s="224">
        <v>17136866507</v>
      </c>
      <c r="F553" s="224" t="s">
        <v>107</v>
      </c>
      <c r="G553" s="224">
        <v>1000</v>
      </c>
      <c r="H553" s="224">
        <v>17665435181</v>
      </c>
      <c r="I553" s="224" t="s">
        <v>988</v>
      </c>
      <c r="J553" s="240" t="s">
        <v>103</v>
      </c>
      <c r="K553" s="226" t="s">
        <v>989</v>
      </c>
      <c r="L553" s="223" t="s">
        <v>1023</v>
      </c>
      <c r="M553" s="241">
        <v>0.3</v>
      </c>
      <c r="N553" s="241"/>
      <c r="O553" s="241"/>
      <c r="P553" s="241"/>
      <c r="Q553" s="241" t="s">
        <v>31</v>
      </c>
      <c r="R553" s="250">
        <v>43910</v>
      </c>
      <c r="S553" s="87" t="s">
        <v>1025</v>
      </c>
      <c r="T553" s="6"/>
      <c r="U553" s="6"/>
      <c r="V553" s="6"/>
      <c r="W553" s="6"/>
      <c r="X553" s="6"/>
      <c r="Y553" s="6"/>
      <c r="Z553" s="6"/>
      <c r="AA553" s="6"/>
      <c r="AB553" s="6"/>
    </row>
    <row r="554" ht="18" customHeight="1" spans="2:28">
      <c r="B554" s="223" t="s">
        <v>1026</v>
      </c>
      <c r="C554" s="224">
        <v>659619483</v>
      </c>
      <c r="D554" s="224" t="s">
        <v>1027</v>
      </c>
      <c r="E554" s="224">
        <v>17136866718</v>
      </c>
      <c r="F554" s="224" t="s">
        <v>107</v>
      </c>
      <c r="G554" s="224">
        <v>1000</v>
      </c>
      <c r="H554" s="224">
        <v>17665435181</v>
      </c>
      <c r="I554" s="224" t="s">
        <v>988</v>
      </c>
      <c r="J554" s="240" t="s">
        <v>103</v>
      </c>
      <c r="K554" s="226" t="s">
        <v>989</v>
      </c>
      <c r="L554" s="223" t="s">
        <v>1026</v>
      </c>
      <c r="M554" s="241">
        <v>0.88</v>
      </c>
      <c r="N554" s="241"/>
      <c r="O554" s="241"/>
      <c r="P554" s="241"/>
      <c r="Q554" s="241" t="s">
        <v>31</v>
      </c>
      <c r="R554" s="250">
        <v>43910</v>
      </c>
      <c r="S554" s="87" t="s">
        <v>1025</v>
      </c>
      <c r="T554" s="6"/>
      <c r="U554" s="6"/>
      <c r="V554" s="6"/>
      <c r="W554" s="6"/>
      <c r="X554" s="6"/>
      <c r="Y554" s="6"/>
      <c r="Z554" s="6"/>
      <c r="AA554" s="6"/>
      <c r="AB554" s="6"/>
    </row>
    <row r="555" ht="18" customHeight="1" spans="2:28">
      <c r="B555" s="223" t="s">
        <v>1028</v>
      </c>
      <c r="C555" s="224">
        <v>699138387</v>
      </c>
      <c r="D555" s="224" t="s">
        <v>1029</v>
      </c>
      <c r="E555" s="224">
        <v>17192710821</v>
      </c>
      <c r="F555" s="224" t="s">
        <v>27</v>
      </c>
      <c r="G555" s="224">
        <v>1000</v>
      </c>
      <c r="H555" s="224">
        <v>13545476959</v>
      </c>
      <c r="I555" s="224" t="s">
        <v>265</v>
      </c>
      <c r="J555" s="242" t="s">
        <v>109</v>
      </c>
      <c r="K555" s="226" t="s">
        <v>266</v>
      </c>
      <c r="L555" s="223" t="s">
        <v>1028</v>
      </c>
      <c r="M555" s="241">
        <v>0</v>
      </c>
      <c r="N555" s="241"/>
      <c r="O555" s="241"/>
      <c r="P555" s="241"/>
      <c r="Q555" s="226" t="s">
        <v>31</v>
      </c>
      <c r="R555" s="250">
        <v>43910</v>
      </c>
      <c r="S555" s="129" t="s">
        <v>1030</v>
      </c>
      <c r="T555" s="6"/>
      <c r="U555" s="6"/>
      <c r="V555" s="6"/>
      <c r="W555" s="6"/>
      <c r="X555" s="6"/>
      <c r="Y555" s="6"/>
      <c r="Z555" s="6"/>
      <c r="AA555" s="6"/>
      <c r="AB555" s="6"/>
    </row>
    <row r="556" ht="18" customHeight="1" spans="2:28">
      <c r="B556" s="223" t="s">
        <v>1031</v>
      </c>
      <c r="C556" s="224">
        <v>509326095</v>
      </c>
      <c r="D556" s="224" t="s">
        <v>1032</v>
      </c>
      <c r="E556" s="224">
        <v>17192710831</v>
      </c>
      <c r="F556" s="224" t="s">
        <v>27</v>
      </c>
      <c r="G556" s="224">
        <v>1000</v>
      </c>
      <c r="H556" s="224">
        <v>13545476959</v>
      </c>
      <c r="I556" s="224" t="s">
        <v>265</v>
      </c>
      <c r="J556" s="242" t="s">
        <v>109</v>
      </c>
      <c r="K556" s="226" t="s">
        <v>266</v>
      </c>
      <c r="L556" s="223" t="s">
        <v>1031</v>
      </c>
      <c r="M556" s="241">
        <v>0</v>
      </c>
      <c r="N556" s="241"/>
      <c r="O556" s="241"/>
      <c r="P556" s="241"/>
      <c r="Q556" s="226" t="s">
        <v>31</v>
      </c>
      <c r="R556" s="250">
        <v>43910</v>
      </c>
      <c r="S556" s="129" t="s">
        <v>1030</v>
      </c>
      <c r="T556" s="6"/>
      <c r="U556" s="6"/>
      <c r="V556" s="6"/>
      <c r="W556" s="6"/>
      <c r="X556" s="6"/>
      <c r="Y556" s="6"/>
      <c r="Z556" s="6"/>
      <c r="AA556" s="6"/>
      <c r="AB556" s="6"/>
    </row>
    <row r="557" ht="18" customHeight="1" spans="2:28">
      <c r="B557" s="223" t="s">
        <v>1033</v>
      </c>
      <c r="C557" s="224">
        <v>390578471</v>
      </c>
      <c r="D557" s="224" t="s">
        <v>1034</v>
      </c>
      <c r="E557" s="224">
        <v>17192711424</v>
      </c>
      <c r="F557" s="224" t="s">
        <v>27</v>
      </c>
      <c r="G557" s="224">
        <v>1000</v>
      </c>
      <c r="H557" s="224">
        <v>13545476959</v>
      </c>
      <c r="I557" s="224" t="s">
        <v>265</v>
      </c>
      <c r="J557" s="240" t="s">
        <v>103</v>
      </c>
      <c r="K557" s="226" t="s">
        <v>266</v>
      </c>
      <c r="L557" s="223" t="s">
        <v>1033</v>
      </c>
      <c r="M557" s="241">
        <v>0</v>
      </c>
      <c r="N557" s="241"/>
      <c r="O557" s="241"/>
      <c r="P557" s="241"/>
      <c r="Q557" s="226" t="s">
        <v>31</v>
      </c>
      <c r="R557" s="250">
        <v>43910</v>
      </c>
      <c r="S557" s="129" t="s">
        <v>1030</v>
      </c>
      <c r="T557" s="6"/>
      <c r="U557" s="6"/>
      <c r="V557" s="6"/>
      <c r="W557" s="6"/>
      <c r="X557" s="6"/>
      <c r="Y557" s="6"/>
      <c r="Z557" s="6"/>
      <c r="AA557" s="6"/>
      <c r="AB557" s="6"/>
    </row>
    <row r="558" ht="18" customHeight="1" spans="2:28">
      <c r="B558" s="223" t="s">
        <v>1035</v>
      </c>
      <c r="C558" s="224">
        <v>402849151</v>
      </c>
      <c r="D558" s="224" t="s">
        <v>1036</v>
      </c>
      <c r="E558" s="224">
        <v>17192715396</v>
      </c>
      <c r="F558" s="224" t="s">
        <v>27</v>
      </c>
      <c r="G558" s="224">
        <v>1000</v>
      </c>
      <c r="H558" s="224">
        <v>18672882330</v>
      </c>
      <c r="I558" s="224" t="s">
        <v>361</v>
      </c>
      <c r="J558" s="242" t="s">
        <v>109</v>
      </c>
      <c r="K558" s="226" t="s">
        <v>362</v>
      </c>
      <c r="L558" s="223" t="s">
        <v>1035</v>
      </c>
      <c r="M558" s="241">
        <v>0</v>
      </c>
      <c r="N558" s="243"/>
      <c r="O558" s="243"/>
      <c r="P558" s="241"/>
      <c r="Q558" s="226" t="s">
        <v>31</v>
      </c>
      <c r="R558" s="250">
        <v>43910</v>
      </c>
      <c r="S558" s="129" t="s">
        <v>1037</v>
      </c>
      <c r="T558" s="6"/>
      <c r="U558" s="6"/>
      <c r="V558" s="6"/>
      <c r="W558" s="6"/>
      <c r="X558" s="6"/>
      <c r="Y558" s="6"/>
      <c r="Z558" s="6"/>
      <c r="AA558" s="6"/>
      <c r="AB558" s="6"/>
    </row>
    <row r="559" ht="18" customHeight="1" spans="2:28">
      <c r="B559" s="223" t="s">
        <v>1038</v>
      </c>
      <c r="C559" s="224">
        <v>516834208</v>
      </c>
      <c r="D559" s="224" t="s">
        <v>1039</v>
      </c>
      <c r="E559" s="224">
        <v>17192715428</v>
      </c>
      <c r="F559" s="224" t="s">
        <v>27</v>
      </c>
      <c r="G559" s="224">
        <v>1000</v>
      </c>
      <c r="H559" s="224">
        <v>18672882330</v>
      </c>
      <c r="I559" s="224" t="s">
        <v>361</v>
      </c>
      <c r="J559" s="242" t="s">
        <v>109</v>
      </c>
      <c r="K559" s="226" t="s">
        <v>362</v>
      </c>
      <c r="L559" s="223" t="s">
        <v>1038</v>
      </c>
      <c r="M559" s="241">
        <v>0</v>
      </c>
      <c r="N559" s="241"/>
      <c r="O559" s="241"/>
      <c r="P559" s="241"/>
      <c r="Q559" s="226" t="s">
        <v>31</v>
      </c>
      <c r="R559" s="250">
        <v>43910</v>
      </c>
      <c r="S559" s="129" t="s">
        <v>1030</v>
      </c>
      <c r="T559" s="6"/>
      <c r="U559" s="6"/>
      <c r="V559" s="6"/>
      <c r="W559" s="6"/>
      <c r="X559" s="6"/>
      <c r="Y559" s="6"/>
      <c r="Z559" s="6"/>
      <c r="AA559" s="6"/>
      <c r="AB559" s="6"/>
    </row>
    <row r="560" ht="18" customHeight="1" spans="2:28">
      <c r="B560" s="223" t="s">
        <v>1040</v>
      </c>
      <c r="C560" s="224">
        <v>126621449</v>
      </c>
      <c r="D560" s="224" t="s">
        <v>1041</v>
      </c>
      <c r="E560" s="224">
        <v>17192715514</v>
      </c>
      <c r="F560" s="224" t="s">
        <v>27</v>
      </c>
      <c r="G560" s="224">
        <v>1000</v>
      </c>
      <c r="H560" s="224">
        <v>18672882330</v>
      </c>
      <c r="I560" s="224" t="s">
        <v>361</v>
      </c>
      <c r="J560" s="242" t="s">
        <v>109</v>
      </c>
      <c r="K560" s="226" t="s">
        <v>362</v>
      </c>
      <c r="L560" s="223" t="s">
        <v>1040</v>
      </c>
      <c r="M560" s="241">
        <v>0</v>
      </c>
      <c r="N560" s="241"/>
      <c r="O560" s="241"/>
      <c r="P560" s="241"/>
      <c r="Q560" s="226" t="s">
        <v>31</v>
      </c>
      <c r="R560" s="250">
        <v>43910</v>
      </c>
      <c r="S560" s="129" t="s">
        <v>1030</v>
      </c>
      <c r="T560" s="6"/>
      <c r="U560" s="6"/>
      <c r="V560" s="6"/>
      <c r="W560" s="6"/>
      <c r="X560" s="6"/>
      <c r="Y560" s="6"/>
      <c r="Z560" s="6"/>
      <c r="AA560" s="6"/>
      <c r="AB560" s="6"/>
    </row>
    <row r="561" ht="18" customHeight="1" spans="2:28">
      <c r="B561" s="223" t="s">
        <v>1042</v>
      </c>
      <c r="C561" s="224">
        <v>823853406</v>
      </c>
      <c r="D561" s="224" t="s">
        <v>1043</v>
      </c>
      <c r="E561" s="224">
        <v>17192715157</v>
      </c>
      <c r="F561" s="224" t="s">
        <v>27</v>
      </c>
      <c r="G561" s="224">
        <v>1000</v>
      </c>
      <c r="H561" s="224">
        <v>18672882330</v>
      </c>
      <c r="I561" s="224" t="s">
        <v>361</v>
      </c>
      <c r="J561" s="244" t="s">
        <v>367</v>
      </c>
      <c r="K561" s="226" t="s">
        <v>362</v>
      </c>
      <c r="L561" s="223" t="s">
        <v>1042</v>
      </c>
      <c r="M561" s="241">
        <v>0</v>
      </c>
      <c r="N561" s="241"/>
      <c r="O561" s="241"/>
      <c r="P561" s="241"/>
      <c r="Q561" s="226" t="s">
        <v>31</v>
      </c>
      <c r="R561" s="250">
        <v>43910</v>
      </c>
      <c r="S561" s="129" t="s">
        <v>1030</v>
      </c>
      <c r="T561" s="6"/>
      <c r="U561" s="6"/>
      <c r="V561" s="6"/>
      <c r="W561" s="6"/>
      <c r="X561" s="6"/>
      <c r="Y561" s="6"/>
      <c r="Z561" s="6"/>
      <c r="AA561" s="6"/>
      <c r="AB561" s="6"/>
    </row>
    <row r="562" ht="18" customHeight="1" spans="2:28">
      <c r="B562" s="223" t="s">
        <v>1044</v>
      </c>
      <c r="C562" s="224">
        <v>673566175</v>
      </c>
      <c r="D562" s="224" t="s">
        <v>1045</v>
      </c>
      <c r="E562" s="224">
        <v>17192715016</v>
      </c>
      <c r="F562" s="224" t="s">
        <v>27</v>
      </c>
      <c r="G562" s="224">
        <v>1000</v>
      </c>
      <c r="H562" s="224">
        <v>18672882330</v>
      </c>
      <c r="I562" s="224" t="s">
        <v>361</v>
      </c>
      <c r="J562" s="244" t="s">
        <v>367</v>
      </c>
      <c r="K562" s="226" t="s">
        <v>362</v>
      </c>
      <c r="L562" s="223" t="s">
        <v>1044</v>
      </c>
      <c r="M562" s="241">
        <v>0</v>
      </c>
      <c r="N562" s="241"/>
      <c r="O562" s="241"/>
      <c r="P562" s="241"/>
      <c r="Q562" s="226" t="s">
        <v>31</v>
      </c>
      <c r="R562" s="250">
        <v>43910</v>
      </c>
      <c r="S562" s="129" t="s">
        <v>1030</v>
      </c>
      <c r="T562" s="6"/>
      <c r="U562" s="6"/>
      <c r="V562" s="6"/>
      <c r="W562" s="6"/>
      <c r="X562" s="6"/>
      <c r="Y562" s="6"/>
      <c r="Z562" s="6"/>
      <c r="AA562" s="6"/>
      <c r="AB562" s="6"/>
    </row>
    <row r="563" ht="18" customHeight="1" spans="2:28">
      <c r="B563" s="223" t="s">
        <v>1046</v>
      </c>
      <c r="C563" s="224">
        <v>684049329</v>
      </c>
      <c r="D563" s="224" t="s">
        <v>1047</v>
      </c>
      <c r="E563" s="224">
        <v>17192714971</v>
      </c>
      <c r="F563" s="224" t="s">
        <v>27</v>
      </c>
      <c r="G563" s="224">
        <v>1000</v>
      </c>
      <c r="H563" s="224">
        <v>18672882330</v>
      </c>
      <c r="I563" s="224" t="s">
        <v>361</v>
      </c>
      <c r="J563" s="244" t="s">
        <v>367</v>
      </c>
      <c r="K563" s="226" t="s">
        <v>362</v>
      </c>
      <c r="L563" s="223" t="s">
        <v>1046</v>
      </c>
      <c r="M563" s="241">
        <v>0</v>
      </c>
      <c r="N563" s="241"/>
      <c r="O563" s="241"/>
      <c r="P563" s="241"/>
      <c r="Q563" s="226" t="s">
        <v>31</v>
      </c>
      <c r="R563" s="250">
        <v>43910</v>
      </c>
      <c r="S563" s="129" t="s">
        <v>1030</v>
      </c>
      <c r="T563" s="6"/>
      <c r="U563" s="6"/>
      <c r="V563" s="6"/>
      <c r="W563" s="6"/>
      <c r="X563" s="6"/>
      <c r="Y563" s="6"/>
      <c r="Z563" s="6"/>
      <c r="AA563" s="6"/>
      <c r="AB563" s="6"/>
    </row>
    <row r="564" ht="18" customHeight="1" spans="2:28">
      <c r="B564" s="223" t="s">
        <v>1048</v>
      </c>
      <c r="C564" s="224">
        <v>385529365</v>
      </c>
      <c r="D564" s="224" t="s">
        <v>1049</v>
      </c>
      <c r="E564" s="224">
        <v>17192714967</v>
      </c>
      <c r="F564" s="224" t="s">
        <v>27</v>
      </c>
      <c r="G564" s="224">
        <v>1000</v>
      </c>
      <c r="H564" s="224">
        <v>18672882330</v>
      </c>
      <c r="I564" s="224" t="s">
        <v>361</v>
      </c>
      <c r="J564" s="244" t="s">
        <v>367</v>
      </c>
      <c r="K564" s="226" t="s">
        <v>362</v>
      </c>
      <c r="L564" s="223" t="s">
        <v>1048</v>
      </c>
      <c r="M564" s="241">
        <v>0</v>
      </c>
      <c r="N564" s="241"/>
      <c r="O564" s="241"/>
      <c r="P564" s="241"/>
      <c r="Q564" s="226" t="s">
        <v>31</v>
      </c>
      <c r="R564" s="250">
        <v>43923</v>
      </c>
      <c r="S564" s="129" t="s">
        <v>1030</v>
      </c>
      <c r="T564" s="6"/>
      <c r="U564" s="6"/>
      <c r="V564" s="6"/>
      <c r="W564" s="6"/>
      <c r="X564" s="6"/>
      <c r="Y564" s="6"/>
      <c r="Z564" s="6"/>
      <c r="AA564" s="6"/>
      <c r="AB564" s="6"/>
    </row>
    <row r="565" ht="18" customHeight="1" spans="2:28">
      <c r="B565" s="223" t="s">
        <v>1050</v>
      </c>
      <c r="C565" s="224">
        <v>661247668</v>
      </c>
      <c r="D565" s="224" t="s">
        <v>1051</v>
      </c>
      <c r="E565" s="224">
        <v>17192714577</v>
      </c>
      <c r="F565" s="224" t="s">
        <v>27</v>
      </c>
      <c r="G565" s="224">
        <v>1000</v>
      </c>
      <c r="H565" s="224">
        <v>18672882330</v>
      </c>
      <c r="I565" s="224" t="s">
        <v>361</v>
      </c>
      <c r="J565" s="244" t="s">
        <v>367</v>
      </c>
      <c r="K565" s="226" t="s">
        <v>362</v>
      </c>
      <c r="L565" s="223" t="s">
        <v>1050</v>
      </c>
      <c r="M565" s="241">
        <v>0</v>
      </c>
      <c r="N565" s="241"/>
      <c r="O565" s="241"/>
      <c r="P565" s="241"/>
      <c r="Q565" s="226" t="s">
        <v>31</v>
      </c>
      <c r="R565" s="250">
        <v>43910</v>
      </c>
      <c r="S565" s="129" t="s">
        <v>1030</v>
      </c>
      <c r="T565" s="6"/>
      <c r="U565" s="6"/>
      <c r="V565" s="6"/>
      <c r="W565" s="6"/>
      <c r="X565" s="6"/>
      <c r="Y565" s="6"/>
      <c r="Z565" s="6"/>
      <c r="AA565" s="6"/>
      <c r="AB565" s="6"/>
    </row>
    <row r="566" ht="18" customHeight="1" spans="2:28">
      <c r="B566" s="225" t="s">
        <v>1058</v>
      </c>
      <c r="C566" s="224">
        <v>318404956</v>
      </c>
      <c r="D566" s="224" t="s">
        <v>1059</v>
      </c>
      <c r="E566" s="224">
        <v>16741725492</v>
      </c>
      <c r="F566" s="224" t="s">
        <v>27</v>
      </c>
      <c r="G566" s="224">
        <v>1000</v>
      </c>
      <c r="H566" s="224">
        <v>13545472582</v>
      </c>
      <c r="I566" s="224" t="s">
        <v>370</v>
      </c>
      <c r="J566" s="245" t="s">
        <v>285</v>
      </c>
      <c r="K566" s="226" t="s">
        <v>371</v>
      </c>
      <c r="L566" s="225" t="s">
        <v>1058</v>
      </c>
      <c r="M566" s="241">
        <v>0</v>
      </c>
      <c r="N566" s="243"/>
      <c r="O566" s="243"/>
      <c r="P566" s="241"/>
      <c r="Q566" s="226" t="s">
        <v>31</v>
      </c>
      <c r="R566" s="250">
        <v>43894</v>
      </c>
      <c r="S566" s="129" t="s">
        <v>1060</v>
      </c>
      <c r="T566" s="6"/>
      <c r="U566" s="6"/>
      <c r="V566" s="6"/>
      <c r="W566" s="6"/>
      <c r="X566" s="6"/>
      <c r="Y566" s="6"/>
      <c r="Z566" s="6"/>
      <c r="AA566" s="6"/>
      <c r="AB566" s="6"/>
    </row>
    <row r="567" ht="18" customHeight="1" spans="2:28">
      <c r="B567" s="225" t="s">
        <v>1063</v>
      </c>
      <c r="C567" s="224">
        <v>414496131</v>
      </c>
      <c r="D567" s="224" t="s">
        <v>1064</v>
      </c>
      <c r="E567" s="224">
        <v>16741725497</v>
      </c>
      <c r="F567" s="224" t="s">
        <v>27</v>
      </c>
      <c r="G567" s="224">
        <v>1000</v>
      </c>
      <c r="H567" s="224">
        <v>13545472582</v>
      </c>
      <c r="I567" s="224" t="s">
        <v>370</v>
      </c>
      <c r="J567" s="245" t="s">
        <v>285</v>
      </c>
      <c r="K567" s="226" t="s">
        <v>371</v>
      </c>
      <c r="L567" s="225" t="s">
        <v>1063</v>
      </c>
      <c r="M567" s="241">
        <v>0</v>
      </c>
      <c r="N567" s="241"/>
      <c r="O567" s="241"/>
      <c r="P567" s="241"/>
      <c r="Q567" s="226" t="s">
        <v>31</v>
      </c>
      <c r="R567" s="250">
        <v>43894</v>
      </c>
      <c r="S567" s="129" t="s">
        <v>1030</v>
      </c>
      <c r="T567" s="6"/>
      <c r="U567" s="6"/>
      <c r="V567" s="6"/>
      <c r="W567" s="6"/>
      <c r="X567" s="6"/>
      <c r="Y567" s="6"/>
      <c r="Z567" s="6"/>
      <c r="AA567" s="6"/>
      <c r="AB567" s="6"/>
    </row>
    <row r="568" ht="18" customHeight="1" spans="2:28">
      <c r="B568" s="223" t="s">
        <v>1079</v>
      </c>
      <c r="C568" s="224">
        <v>494916572</v>
      </c>
      <c r="D568" s="224" t="s">
        <v>1080</v>
      </c>
      <c r="E568" s="224">
        <v>17038923486</v>
      </c>
      <c r="F568" s="224" t="s">
        <v>27</v>
      </c>
      <c r="G568" s="224">
        <v>1000</v>
      </c>
      <c r="H568" s="224">
        <v>17720254512</v>
      </c>
      <c r="I568" s="224" t="s">
        <v>253</v>
      </c>
      <c r="J568" s="246" t="s">
        <v>294</v>
      </c>
      <c r="K568" s="226" t="s">
        <v>254</v>
      </c>
      <c r="L568" s="223" t="s">
        <v>1079</v>
      </c>
      <c r="M568" s="241">
        <v>0</v>
      </c>
      <c r="N568" s="241"/>
      <c r="O568" s="241"/>
      <c r="P568" s="241"/>
      <c r="Q568" s="251" t="s">
        <v>31</v>
      </c>
      <c r="R568" s="250">
        <v>43894</v>
      </c>
      <c r="S568" s="129" t="s">
        <v>1030</v>
      </c>
      <c r="T568" s="6"/>
      <c r="U568" s="6"/>
      <c r="V568" s="6"/>
      <c r="W568" s="6"/>
      <c r="X568" s="6"/>
      <c r="Y568" s="6"/>
      <c r="Z568" s="6"/>
      <c r="AA568" s="6"/>
      <c r="AB568" s="6"/>
    </row>
    <row r="569" ht="18" customHeight="1" spans="2:28">
      <c r="B569" s="223" t="s">
        <v>1085</v>
      </c>
      <c r="C569" s="224">
        <v>574788214</v>
      </c>
      <c r="D569" s="224" t="s">
        <v>1086</v>
      </c>
      <c r="E569" s="224">
        <v>17192714378</v>
      </c>
      <c r="F569" s="224" t="s">
        <v>27</v>
      </c>
      <c r="G569" s="224">
        <v>1000</v>
      </c>
      <c r="H569" s="224">
        <v>18872118075</v>
      </c>
      <c r="I569" s="224" t="s">
        <v>389</v>
      </c>
      <c r="J569" s="247" t="s">
        <v>170</v>
      </c>
      <c r="K569" s="226" t="s">
        <v>390</v>
      </c>
      <c r="L569" s="223" t="s">
        <v>1085</v>
      </c>
      <c r="M569" s="241">
        <v>0</v>
      </c>
      <c r="N569" s="241"/>
      <c r="O569" s="241"/>
      <c r="P569" s="241"/>
      <c r="Q569" s="252" t="s">
        <v>31</v>
      </c>
      <c r="R569" s="250">
        <v>43913</v>
      </c>
      <c r="S569" s="129" t="s">
        <v>1030</v>
      </c>
      <c r="T569" s="6"/>
      <c r="U569" s="6"/>
      <c r="V569" s="6"/>
      <c r="W569" s="6"/>
      <c r="X569" s="6"/>
      <c r="Y569" s="6"/>
      <c r="Z569" s="6"/>
      <c r="AA569" s="6"/>
      <c r="AB569" s="6"/>
    </row>
    <row r="570" ht="18" customHeight="1" spans="2:28">
      <c r="B570" s="223" t="s">
        <v>1087</v>
      </c>
      <c r="C570" s="224">
        <v>814855011</v>
      </c>
      <c r="D570" s="224" t="s">
        <v>1088</v>
      </c>
      <c r="E570" s="224">
        <v>17192714385</v>
      </c>
      <c r="F570" s="224" t="s">
        <v>27</v>
      </c>
      <c r="G570" s="224">
        <v>1000</v>
      </c>
      <c r="H570" s="224">
        <v>18872118075</v>
      </c>
      <c r="I570" s="224" t="s">
        <v>389</v>
      </c>
      <c r="J570" s="248" t="s">
        <v>29</v>
      </c>
      <c r="K570" s="226" t="s">
        <v>390</v>
      </c>
      <c r="L570" s="223" t="s">
        <v>1087</v>
      </c>
      <c r="M570" s="241">
        <v>0</v>
      </c>
      <c r="N570" s="241"/>
      <c r="O570" s="241"/>
      <c r="P570" s="241"/>
      <c r="Q570" s="226" t="s">
        <v>31</v>
      </c>
      <c r="R570" s="250">
        <v>43913</v>
      </c>
      <c r="S570" s="129" t="s">
        <v>1030</v>
      </c>
      <c r="T570" s="6"/>
      <c r="U570" s="6"/>
      <c r="V570" s="6"/>
      <c r="W570" s="6"/>
      <c r="X570" s="6"/>
      <c r="Y570" s="6"/>
      <c r="Z570" s="6"/>
      <c r="AA570" s="6"/>
      <c r="AB570" s="6"/>
    </row>
    <row r="571" ht="18" customHeight="1" spans="2:28">
      <c r="B571" s="223" t="s">
        <v>1089</v>
      </c>
      <c r="C571" s="224">
        <v>375659402</v>
      </c>
      <c r="D571" s="224" t="s">
        <v>1090</v>
      </c>
      <c r="E571" s="224">
        <v>17192714391</v>
      </c>
      <c r="F571" s="224" t="s">
        <v>27</v>
      </c>
      <c r="G571" s="224">
        <v>1000</v>
      </c>
      <c r="H571" s="224">
        <v>18872118075</v>
      </c>
      <c r="I571" s="224" t="s">
        <v>389</v>
      </c>
      <c r="J571" s="248" t="s">
        <v>29</v>
      </c>
      <c r="K571" s="226" t="s">
        <v>390</v>
      </c>
      <c r="L571" s="223" t="s">
        <v>1089</v>
      </c>
      <c r="M571" s="241">
        <v>0</v>
      </c>
      <c r="N571" s="241"/>
      <c r="O571" s="241"/>
      <c r="P571" s="241"/>
      <c r="Q571" s="252" t="s">
        <v>31</v>
      </c>
      <c r="R571" s="250">
        <v>43913</v>
      </c>
      <c r="S571" s="129" t="s">
        <v>1030</v>
      </c>
      <c r="T571" s="6"/>
      <c r="U571" s="6"/>
      <c r="V571" s="6"/>
      <c r="W571" s="6"/>
      <c r="X571" s="6"/>
      <c r="Y571" s="6"/>
      <c r="Z571" s="6"/>
      <c r="AA571" s="6"/>
      <c r="AB571" s="6"/>
    </row>
    <row r="572" ht="18" customHeight="1" spans="2:28">
      <c r="B572" s="223" t="s">
        <v>1091</v>
      </c>
      <c r="C572" s="224">
        <v>643576334</v>
      </c>
      <c r="D572" s="224" t="s">
        <v>1092</v>
      </c>
      <c r="E572" s="224">
        <v>17192714489</v>
      </c>
      <c r="F572" s="224" t="s">
        <v>27</v>
      </c>
      <c r="G572" s="224">
        <v>1000</v>
      </c>
      <c r="H572" s="224">
        <v>18872118075</v>
      </c>
      <c r="I572" s="224" t="s">
        <v>389</v>
      </c>
      <c r="J572" s="248" t="s">
        <v>29</v>
      </c>
      <c r="K572" s="226" t="s">
        <v>390</v>
      </c>
      <c r="L572" s="223" t="s">
        <v>1091</v>
      </c>
      <c r="M572" s="241">
        <v>0</v>
      </c>
      <c r="N572" s="241"/>
      <c r="O572" s="241"/>
      <c r="P572" s="241"/>
      <c r="Q572" s="252" t="s">
        <v>31</v>
      </c>
      <c r="R572" s="250">
        <v>43913</v>
      </c>
      <c r="S572" s="129" t="s">
        <v>1030</v>
      </c>
      <c r="T572" s="6"/>
      <c r="U572" s="6"/>
      <c r="V572" s="6"/>
      <c r="W572" s="6"/>
      <c r="X572" s="6"/>
      <c r="Y572" s="6"/>
      <c r="Z572" s="6"/>
      <c r="AA572" s="6"/>
      <c r="AB572" s="6"/>
    </row>
    <row r="573" ht="18" customHeight="1" spans="2:28">
      <c r="B573" s="223" t="s">
        <v>1113</v>
      </c>
      <c r="C573" s="226">
        <v>722485201</v>
      </c>
      <c r="D573" s="226" t="s">
        <v>1114</v>
      </c>
      <c r="E573" s="224">
        <v>17192714871</v>
      </c>
      <c r="F573" s="224" t="s">
        <v>27</v>
      </c>
      <c r="G573" s="224">
        <v>1000</v>
      </c>
      <c r="H573" s="224">
        <v>15072125895</v>
      </c>
      <c r="I573" s="224" t="s">
        <v>680</v>
      </c>
      <c r="J573" s="240" t="s">
        <v>103</v>
      </c>
      <c r="K573" s="226" t="s">
        <v>681</v>
      </c>
      <c r="L573" s="223" t="s">
        <v>1113</v>
      </c>
      <c r="M573" s="241">
        <v>0</v>
      </c>
      <c r="N573" s="241"/>
      <c r="O573" s="241"/>
      <c r="P573" s="241"/>
      <c r="Q573" s="252" t="s">
        <v>31</v>
      </c>
      <c r="R573" s="250">
        <v>43913</v>
      </c>
      <c r="S573" s="131" t="s">
        <v>1115</v>
      </c>
      <c r="T573" s="6"/>
      <c r="U573" s="6"/>
      <c r="V573" s="6"/>
      <c r="W573" s="6"/>
      <c r="X573" s="6"/>
      <c r="Y573" s="6"/>
      <c r="Z573" s="6"/>
      <c r="AA573" s="6"/>
      <c r="AB573" s="6"/>
    </row>
    <row r="574" ht="18" customHeight="1" spans="2:28">
      <c r="B574" s="223" t="s">
        <v>1116</v>
      </c>
      <c r="C574" s="226">
        <v>636703198</v>
      </c>
      <c r="D574" s="226" t="s">
        <v>1117</v>
      </c>
      <c r="E574" s="224">
        <v>17192714878</v>
      </c>
      <c r="F574" s="224" t="s">
        <v>27</v>
      </c>
      <c r="G574" s="224">
        <v>1000</v>
      </c>
      <c r="H574" s="224">
        <v>15072125895</v>
      </c>
      <c r="I574" s="224" t="s">
        <v>680</v>
      </c>
      <c r="J574" s="240" t="s">
        <v>103</v>
      </c>
      <c r="K574" s="226" t="s">
        <v>681</v>
      </c>
      <c r="L574" s="223" t="s">
        <v>1116</v>
      </c>
      <c r="M574" s="241">
        <v>0</v>
      </c>
      <c r="N574" s="241"/>
      <c r="O574" s="241"/>
      <c r="P574" s="241"/>
      <c r="Q574" s="252" t="s">
        <v>31</v>
      </c>
      <c r="R574" s="250">
        <v>43913</v>
      </c>
      <c r="S574" s="129" t="s">
        <v>1030</v>
      </c>
      <c r="T574" s="6"/>
      <c r="U574" s="6"/>
      <c r="V574" s="6"/>
      <c r="W574" s="6"/>
      <c r="X574" s="6"/>
      <c r="Y574" s="6"/>
      <c r="Z574" s="6"/>
      <c r="AA574" s="6"/>
      <c r="AB574" s="6"/>
    </row>
    <row r="575" ht="18" customHeight="1" spans="2:28">
      <c r="B575" s="223" t="s">
        <v>1118</v>
      </c>
      <c r="C575" s="226">
        <v>558439294</v>
      </c>
      <c r="D575" s="226" t="s">
        <v>1119</v>
      </c>
      <c r="E575" s="224">
        <v>17192714835</v>
      </c>
      <c r="F575" s="224" t="s">
        <v>27</v>
      </c>
      <c r="G575" s="224">
        <v>1000</v>
      </c>
      <c r="H575" s="224">
        <v>15072125895</v>
      </c>
      <c r="I575" s="224" t="s">
        <v>680</v>
      </c>
      <c r="J575" s="245" t="s">
        <v>285</v>
      </c>
      <c r="K575" s="226" t="s">
        <v>681</v>
      </c>
      <c r="L575" s="223" t="s">
        <v>1118</v>
      </c>
      <c r="M575" s="241">
        <v>0</v>
      </c>
      <c r="N575" s="241"/>
      <c r="O575" s="241"/>
      <c r="P575" s="241"/>
      <c r="Q575" s="252" t="s">
        <v>31</v>
      </c>
      <c r="R575" s="250">
        <v>43913</v>
      </c>
      <c r="S575" s="129" t="s">
        <v>1030</v>
      </c>
      <c r="T575" s="6"/>
      <c r="U575" s="6"/>
      <c r="V575" s="6"/>
      <c r="W575" s="6"/>
      <c r="X575" s="6"/>
      <c r="Y575" s="6"/>
      <c r="Z575" s="6"/>
      <c r="AA575" s="6"/>
      <c r="AB575" s="1"/>
    </row>
    <row r="576" ht="18" customHeight="1" spans="2:28">
      <c r="B576" s="223" t="s">
        <v>1120</v>
      </c>
      <c r="C576" s="226">
        <v>885196020</v>
      </c>
      <c r="D576" s="226" t="s">
        <v>1121</v>
      </c>
      <c r="E576" s="224">
        <v>17192714845</v>
      </c>
      <c r="F576" s="224" t="s">
        <v>27</v>
      </c>
      <c r="G576" s="224">
        <v>1000</v>
      </c>
      <c r="H576" s="224">
        <v>15072125895</v>
      </c>
      <c r="I576" s="224" t="s">
        <v>680</v>
      </c>
      <c r="J576" s="245" t="s">
        <v>285</v>
      </c>
      <c r="K576" s="226" t="s">
        <v>681</v>
      </c>
      <c r="L576" s="223" t="s">
        <v>1120</v>
      </c>
      <c r="M576" s="241">
        <v>0</v>
      </c>
      <c r="N576" s="241"/>
      <c r="O576" s="241"/>
      <c r="P576" s="241"/>
      <c r="Q576" s="252" t="s">
        <v>31</v>
      </c>
      <c r="R576" s="250">
        <v>43913</v>
      </c>
      <c r="S576" s="129" t="s">
        <v>1030</v>
      </c>
      <c r="T576" s="6"/>
      <c r="U576" s="6"/>
      <c r="V576" s="1"/>
      <c r="W576" s="1"/>
      <c r="X576" s="1"/>
      <c r="Y576" s="1"/>
      <c r="Z576" s="1"/>
      <c r="AA576" s="1"/>
      <c r="AB576" s="1"/>
    </row>
    <row r="577" ht="18" customHeight="1" spans="2:28">
      <c r="B577" s="223" t="s">
        <v>1122</v>
      </c>
      <c r="C577" s="226">
        <v>717892107</v>
      </c>
      <c r="D577" s="226" t="s">
        <v>1123</v>
      </c>
      <c r="E577" s="224">
        <v>17192714849</v>
      </c>
      <c r="F577" s="224" t="s">
        <v>27</v>
      </c>
      <c r="G577" s="224">
        <v>1000</v>
      </c>
      <c r="H577" s="224">
        <v>15072125895</v>
      </c>
      <c r="I577" s="224" t="s">
        <v>680</v>
      </c>
      <c r="J577" s="245" t="s">
        <v>285</v>
      </c>
      <c r="K577" s="226" t="s">
        <v>681</v>
      </c>
      <c r="L577" s="223" t="s">
        <v>1122</v>
      </c>
      <c r="M577" s="241">
        <v>0</v>
      </c>
      <c r="N577" s="241"/>
      <c r="O577" s="241"/>
      <c r="P577" s="241"/>
      <c r="Q577" s="252" t="s">
        <v>31</v>
      </c>
      <c r="R577" s="250">
        <v>43913</v>
      </c>
      <c r="S577" s="129" t="s">
        <v>1030</v>
      </c>
      <c r="T577" s="6"/>
      <c r="U577" s="6"/>
      <c r="V577" s="1"/>
      <c r="W577" s="1"/>
      <c r="X577" s="1"/>
      <c r="Y577" s="1"/>
      <c r="Z577" s="1"/>
      <c r="AA577" s="1"/>
      <c r="AB577" s="6"/>
    </row>
    <row r="578" ht="18" customHeight="1" spans="2:28">
      <c r="B578" s="223" t="s">
        <v>1130</v>
      </c>
      <c r="C578" s="224">
        <v>617473420</v>
      </c>
      <c r="D578" s="224" t="s">
        <v>1131</v>
      </c>
      <c r="E578" s="224">
        <v>16741725633</v>
      </c>
      <c r="F578" s="224" t="s">
        <v>27</v>
      </c>
      <c r="G578" s="224">
        <v>1000</v>
      </c>
      <c r="H578" s="224">
        <v>18771678907</v>
      </c>
      <c r="I578" s="224" t="s">
        <v>409</v>
      </c>
      <c r="J578" s="248" t="s">
        <v>29</v>
      </c>
      <c r="K578" s="226" t="s">
        <v>410</v>
      </c>
      <c r="L578" s="223" t="s">
        <v>1130</v>
      </c>
      <c r="M578" s="241">
        <v>0</v>
      </c>
      <c r="N578" s="241"/>
      <c r="O578" s="243"/>
      <c r="P578" s="241"/>
      <c r="Q578" s="252" t="s">
        <v>31</v>
      </c>
      <c r="R578" s="250">
        <v>43895</v>
      </c>
      <c r="S578" s="131" t="s">
        <v>1132</v>
      </c>
      <c r="T578" s="6"/>
      <c r="U578" s="6"/>
      <c r="V578" s="6"/>
      <c r="W578" s="6"/>
      <c r="X578" s="6"/>
      <c r="Y578" s="6"/>
      <c r="Z578" s="6"/>
      <c r="AA578" s="6"/>
      <c r="AB578" s="6"/>
    </row>
    <row r="579" ht="18" customHeight="1" spans="2:28">
      <c r="B579" s="223" t="s">
        <v>1149</v>
      </c>
      <c r="C579" s="224">
        <v>211551030</v>
      </c>
      <c r="D579" s="224" t="s">
        <v>1150</v>
      </c>
      <c r="E579" s="224">
        <v>17136866513</v>
      </c>
      <c r="F579" s="224" t="s">
        <v>664</v>
      </c>
      <c r="G579" s="224">
        <v>1000</v>
      </c>
      <c r="H579" s="224">
        <v>13422075559</v>
      </c>
      <c r="I579" s="224" t="s">
        <v>567</v>
      </c>
      <c r="J579" s="256" t="s">
        <v>29</v>
      </c>
      <c r="K579" s="226" t="s">
        <v>568</v>
      </c>
      <c r="L579" s="223" t="s">
        <v>1149</v>
      </c>
      <c r="M579" s="241">
        <v>0</v>
      </c>
      <c r="N579" s="241"/>
      <c r="O579" s="241"/>
      <c r="P579" s="241"/>
      <c r="Q579" s="266"/>
      <c r="R579" s="267"/>
      <c r="S579" s="129" t="s">
        <v>1030</v>
      </c>
      <c r="T579" s="6"/>
      <c r="U579" s="6"/>
      <c r="V579" s="6"/>
      <c r="W579" s="6"/>
      <c r="X579" s="6"/>
      <c r="Y579" s="6"/>
      <c r="Z579" s="6"/>
      <c r="AA579" s="6"/>
      <c r="AB579" s="6"/>
    </row>
    <row r="580" ht="18" customHeight="1" spans="2:28">
      <c r="B580" s="223" t="s">
        <v>1151</v>
      </c>
      <c r="C580" s="224">
        <v>751772419</v>
      </c>
      <c r="D580" s="224" t="s">
        <v>1152</v>
      </c>
      <c r="E580" s="224">
        <v>16741725601</v>
      </c>
      <c r="F580" s="224" t="s">
        <v>27</v>
      </c>
      <c r="G580" s="224">
        <v>1000</v>
      </c>
      <c r="H580" s="224">
        <v>15771132386</v>
      </c>
      <c r="I580" s="224" t="s">
        <v>584</v>
      </c>
      <c r="J580" s="240" t="s">
        <v>103</v>
      </c>
      <c r="K580" s="226" t="s">
        <v>585</v>
      </c>
      <c r="L580" s="223" t="s">
        <v>1151</v>
      </c>
      <c r="M580" s="241">
        <v>0</v>
      </c>
      <c r="N580" s="241"/>
      <c r="O580" s="241"/>
      <c r="P580" s="241"/>
      <c r="Q580" s="241" t="s">
        <v>31</v>
      </c>
      <c r="R580" s="250">
        <v>43902</v>
      </c>
      <c r="S580" s="8" t="s">
        <v>1153</v>
      </c>
      <c r="T580" s="6"/>
      <c r="U580" s="6"/>
      <c r="V580" s="6"/>
      <c r="W580" s="6"/>
      <c r="X580" s="6"/>
      <c r="Y580" s="6"/>
      <c r="Z580" s="6"/>
      <c r="AA580" s="6"/>
      <c r="AB580" s="6"/>
    </row>
    <row r="581" ht="18" customHeight="1" spans="2:28">
      <c r="B581" s="223" t="s">
        <v>1154</v>
      </c>
      <c r="C581" s="224">
        <v>805176666</v>
      </c>
      <c r="D581" s="224" t="s">
        <v>1155</v>
      </c>
      <c r="E581" s="224">
        <v>16741725583</v>
      </c>
      <c r="F581" s="224" t="s">
        <v>27</v>
      </c>
      <c r="G581" s="224">
        <v>1000</v>
      </c>
      <c r="H581" s="224">
        <v>15771132386</v>
      </c>
      <c r="I581" s="224" t="s">
        <v>584</v>
      </c>
      <c r="J581" s="240" t="s">
        <v>103</v>
      </c>
      <c r="K581" s="226" t="s">
        <v>585</v>
      </c>
      <c r="L581" s="223" t="s">
        <v>1154</v>
      </c>
      <c r="M581" s="241">
        <v>0</v>
      </c>
      <c r="N581" s="241"/>
      <c r="O581" s="241"/>
      <c r="P581" s="241"/>
      <c r="Q581" s="241" t="s">
        <v>31</v>
      </c>
      <c r="R581" s="250">
        <v>43902</v>
      </c>
      <c r="S581" s="8" t="s">
        <v>1153</v>
      </c>
      <c r="T581" s="6"/>
      <c r="U581" s="6"/>
      <c r="V581" s="6"/>
      <c r="W581" s="6"/>
      <c r="X581" s="6"/>
      <c r="Y581" s="6"/>
      <c r="Z581" s="6"/>
      <c r="AA581" s="6"/>
      <c r="AB581" s="6"/>
    </row>
    <row r="582" ht="18" customHeight="1" spans="2:28">
      <c r="B582" s="223" t="s">
        <v>1156</v>
      </c>
      <c r="C582" s="224">
        <v>867950397</v>
      </c>
      <c r="D582" s="224" t="s">
        <v>1157</v>
      </c>
      <c r="E582" s="224">
        <v>16741725580</v>
      </c>
      <c r="F582" s="224" t="s">
        <v>27</v>
      </c>
      <c r="G582" s="224">
        <v>1000</v>
      </c>
      <c r="H582" s="224">
        <v>15771132386</v>
      </c>
      <c r="I582" s="224" t="s">
        <v>584</v>
      </c>
      <c r="J582" s="240" t="s">
        <v>103</v>
      </c>
      <c r="K582" s="226" t="s">
        <v>585</v>
      </c>
      <c r="L582" s="223" t="s">
        <v>1156</v>
      </c>
      <c r="M582" s="241">
        <v>0</v>
      </c>
      <c r="N582" s="241"/>
      <c r="O582" s="241"/>
      <c r="P582" s="241"/>
      <c r="Q582" s="241" t="s">
        <v>31</v>
      </c>
      <c r="R582" s="250">
        <v>43902</v>
      </c>
      <c r="S582" s="8" t="s">
        <v>1153</v>
      </c>
      <c r="T582" s="6"/>
      <c r="U582" s="6"/>
      <c r="V582" s="6"/>
      <c r="W582" s="6"/>
      <c r="X582" s="6"/>
      <c r="Y582" s="6"/>
      <c r="Z582" s="6"/>
      <c r="AA582" s="6"/>
      <c r="AB582" s="6"/>
    </row>
    <row r="583" ht="18" customHeight="1" spans="2:28">
      <c r="B583" s="223" t="s">
        <v>1158</v>
      </c>
      <c r="C583" s="224">
        <v>256542103</v>
      </c>
      <c r="D583" s="224" t="s">
        <v>1159</v>
      </c>
      <c r="E583" s="224">
        <v>16741725576</v>
      </c>
      <c r="F583" s="224" t="s">
        <v>27</v>
      </c>
      <c r="G583" s="224">
        <v>1000</v>
      </c>
      <c r="H583" s="224">
        <v>15771132386</v>
      </c>
      <c r="I583" s="224" t="s">
        <v>584</v>
      </c>
      <c r="J583" s="240" t="s">
        <v>103</v>
      </c>
      <c r="K583" s="226" t="s">
        <v>585</v>
      </c>
      <c r="L583" s="223" t="s">
        <v>1158</v>
      </c>
      <c r="M583" s="241">
        <v>0</v>
      </c>
      <c r="N583" s="241"/>
      <c r="O583" s="241"/>
      <c r="P583" s="241"/>
      <c r="Q583" s="241" t="s">
        <v>31</v>
      </c>
      <c r="R583" s="250">
        <v>43902</v>
      </c>
      <c r="S583" s="8" t="s">
        <v>1153</v>
      </c>
      <c r="T583" s="6"/>
      <c r="U583" s="6"/>
      <c r="V583" s="6"/>
      <c r="W583" s="6"/>
      <c r="X583" s="6"/>
      <c r="Y583" s="6"/>
      <c r="Z583" s="6"/>
      <c r="AA583" s="6"/>
      <c r="AB583" s="6"/>
    </row>
    <row r="584" ht="18" customHeight="1" spans="2:28">
      <c r="B584" s="223" t="s">
        <v>1160</v>
      </c>
      <c r="C584" s="224">
        <v>547645078</v>
      </c>
      <c r="D584" s="224" t="s">
        <v>1161</v>
      </c>
      <c r="E584" s="224">
        <v>16741725568</v>
      </c>
      <c r="F584" s="224" t="s">
        <v>27</v>
      </c>
      <c r="G584" s="224">
        <v>1000</v>
      </c>
      <c r="H584" s="224">
        <v>15771132386</v>
      </c>
      <c r="I584" s="224" t="s">
        <v>584</v>
      </c>
      <c r="J584" s="240" t="s">
        <v>103</v>
      </c>
      <c r="K584" s="226" t="s">
        <v>585</v>
      </c>
      <c r="L584" s="223" t="s">
        <v>1160</v>
      </c>
      <c r="M584" s="241">
        <v>0</v>
      </c>
      <c r="N584" s="241"/>
      <c r="O584" s="241"/>
      <c r="P584" s="241"/>
      <c r="Q584" s="241" t="s">
        <v>31</v>
      </c>
      <c r="R584" s="250">
        <v>43902</v>
      </c>
      <c r="S584" s="8" t="s">
        <v>1153</v>
      </c>
      <c r="T584" s="6"/>
      <c r="U584" s="6"/>
      <c r="V584" s="6"/>
      <c r="W584" s="6"/>
      <c r="X584" s="6"/>
      <c r="Y584" s="6"/>
      <c r="Z584" s="6"/>
      <c r="AA584" s="6"/>
      <c r="AB584" s="6"/>
    </row>
    <row r="585" ht="18" customHeight="1" spans="2:28">
      <c r="B585" s="223" t="s">
        <v>1162</v>
      </c>
      <c r="C585" s="224">
        <v>686821110</v>
      </c>
      <c r="D585" s="224" t="s">
        <v>1163</v>
      </c>
      <c r="E585" s="224">
        <v>16741725565</v>
      </c>
      <c r="F585" s="224" t="s">
        <v>27</v>
      </c>
      <c r="G585" s="224">
        <v>1000</v>
      </c>
      <c r="H585" s="224">
        <v>15771132386</v>
      </c>
      <c r="I585" s="224" t="s">
        <v>584</v>
      </c>
      <c r="J585" s="240" t="s">
        <v>103</v>
      </c>
      <c r="K585" s="226" t="s">
        <v>585</v>
      </c>
      <c r="L585" s="223" t="s">
        <v>1162</v>
      </c>
      <c r="M585" s="241">
        <v>0</v>
      </c>
      <c r="N585" s="241"/>
      <c r="O585" s="241"/>
      <c r="P585" s="241"/>
      <c r="Q585" s="241" t="s">
        <v>31</v>
      </c>
      <c r="R585" s="250">
        <v>43902</v>
      </c>
      <c r="S585" s="8" t="s">
        <v>1153</v>
      </c>
      <c r="T585" s="6"/>
      <c r="U585" s="6"/>
      <c r="V585" s="6"/>
      <c r="W585" s="6"/>
      <c r="X585" s="6"/>
      <c r="Y585" s="6"/>
      <c r="Z585" s="6"/>
      <c r="AA585" s="6"/>
      <c r="AB585" s="6"/>
    </row>
    <row r="586" ht="18" customHeight="1" spans="2:28">
      <c r="B586" s="223" t="s">
        <v>1164</v>
      </c>
      <c r="C586" s="224">
        <v>718333153</v>
      </c>
      <c r="D586" s="224" t="s">
        <v>1165</v>
      </c>
      <c r="E586" s="224">
        <v>16741725548</v>
      </c>
      <c r="F586" s="224" t="s">
        <v>27</v>
      </c>
      <c r="G586" s="224">
        <v>1000</v>
      </c>
      <c r="H586" s="224">
        <v>15771132386</v>
      </c>
      <c r="I586" s="224" t="s">
        <v>584</v>
      </c>
      <c r="J586" s="240" t="s">
        <v>103</v>
      </c>
      <c r="K586" s="226" t="s">
        <v>585</v>
      </c>
      <c r="L586" s="223" t="s">
        <v>1164</v>
      </c>
      <c r="M586" s="241">
        <v>0</v>
      </c>
      <c r="N586" s="241"/>
      <c r="O586" s="241"/>
      <c r="P586" s="241"/>
      <c r="Q586" s="241" t="s">
        <v>31</v>
      </c>
      <c r="R586" s="250">
        <v>43902</v>
      </c>
      <c r="S586" s="8" t="s">
        <v>1153</v>
      </c>
      <c r="T586" s="6"/>
      <c r="U586" s="6"/>
      <c r="V586" s="6"/>
      <c r="W586" s="6"/>
      <c r="X586" s="6"/>
      <c r="Y586" s="6"/>
      <c r="Z586" s="6"/>
      <c r="AA586" s="6"/>
      <c r="AB586" s="6"/>
    </row>
    <row r="587" s="1" customFormat="1" ht="19.9" customHeight="1" spans="2:28">
      <c r="B587" s="223" t="s">
        <v>1166</v>
      </c>
      <c r="C587" s="224">
        <v>129711838</v>
      </c>
      <c r="D587" s="224" t="s">
        <v>1167</v>
      </c>
      <c r="E587" s="224">
        <v>16741725541</v>
      </c>
      <c r="F587" s="224" t="s">
        <v>27</v>
      </c>
      <c r="G587" s="224">
        <v>1000</v>
      </c>
      <c r="H587" s="224">
        <v>15771132386</v>
      </c>
      <c r="I587" s="224" t="s">
        <v>584</v>
      </c>
      <c r="J587" s="240" t="s">
        <v>103</v>
      </c>
      <c r="K587" s="226" t="s">
        <v>585</v>
      </c>
      <c r="L587" s="223" t="s">
        <v>1166</v>
      </c>
      <c r="M587" s="241">
        <v>0</v>
      </c>
      <c r="N587" s="241"/>
      <c r="O587" s="241"/>
      <c r="P587" s="241"/>
      <c r="Q587" s="241" t="s">
        <v>31</v>
      </c>
      <c r="R587" s="250">
        <v>43902</v>
      </c>
      <c r="S587" s="8" t="s">
        <v>1153</v>
      </c>
      <c r="T587" s="6"/>
      <c r="U587" s="6"/>
      <c r="V587" s="6"/>
      <c r="W587" s="6"/>
      <c r="X587" s="6"/>
      <c r="Y587" s="6"/>
      <c r="Z587" s="6"/>
      <c r="AA587" s="6"/>
      <c r="AB587" s="6"/>
    </row>
    <row r="588" s="1" customFormat="1" ht="19.9" customHeight="1" spans="2:28">
      <c r="B588" s="223" t="s">
        <v>1168</v>
      </c>
      <c r="C588" s="226">
        <v>608839701</v>
      </c>
      <c r="D588" s="226" t="s">
        <v>1169</v>
      </c>
      <c r="E588" s="224">
        <v>17102786726</v>
      </c>
      <c r="F588" s="224" t="s">
        <v>27</v>
      </c>
      <c r="G588" s="224">
        <v>1000</v>
      </c>
      <c r="H588" s="224">
        <v>13545435217</v>
      </c>
      <c r="I588" s="224" t="s">
        <v>284</v>
      </c>
      <c r="J588" s="245" t="s">
        <v>285</v>
      </c>
      <c r="K588" s="226" t="s">
        <v>286</v>
      </c>
      <c r="L588" s="223" t="s">
        <v>1168</v>
      </c>
      <c r="M588" s="241">
        <v>0</v>
      </c>
      <c r="N588" s="241"/>
      <c r="O588" s="241"/>
      <c r="P588" s="241"/>
      <c r="Q588" s="268" t="s">
        <v>31</v>
      </c>
      <c r="R588" s="250">
        <v>43900</v>
      </c>
      <c r="S588" s="8" t="s">
        <v>1153</v>
      </c>
      <c r="V588" s="6"/>
      <c r="W588" s="6"/>
      <c r="X588" s="6"/>
      <c r="Y588" s="6"/>
      <c r="Z588" s="6"/>
      <c r="AA588" s="6"/>
      <c r="AB588" s="6"/>
    </row>
    <row r="589" ht="18" customHeight="1" spans="2:28">
      <c r="B589" s="223" t="s">
        <v>1170</v>
      </c>
      <c r="C589" s="226">
        <v>394267010</v>
      </c>
      <c r="D589" s="226" t="s">
        <v>1171</v>
      </c>
      <c r="E589" s="224">
        <v>17102786761</v>
      </c>
      <c r="F589" s="224" t="s">
        <v>27</v>
      </c>
      <c r="G589" s="224">
        <v>1000</v>
      </c>
      <c r="H589" s="224">
        <v>13545435217</v>
      </c>
      <c r="I589" s="224" t="s">
        <v>284</v>
      </c>
      <c r="J589" s="245" t="s">
        <v>285</v>
      </c>
      <c r="K589" s="226" t="s">
        <v>286</v>
      </c>
      <c r="L589" s="223" t="s">
        <v>1170</v>
      </c>
      <c r="M589" s="241">
        <v>0</v>
      </c>
      <c r="N589" s="241"/>
      <c r="O589" s="241"/>
      <c r="P589" s="241"/>
      <c r="Q589" s="269" t="s">
        <v>31</v>
      </c>
      <c r="R589" s="250">
        <v>43900</v>
      </c>
      <c r="S589" s="8" t="s">
        <v>1153</v>
      </c>
      <c r="T589" s="1"/>
      <c r="U589" s="1"/>
      <c r="V589" s="6"/>
      <c r="W589" s="6"/>
      <c r="X589" s="6"/>
      <c r="Y589" s="6"/>
      <c r="Z589" s="6"/>
      <c r="AA589" s="6"/>
      <c r="AB589" s="6"/>
    </row>
    <row r="590" ht="18" customHeight="1" spans="2:28">
      <c r="B590" s="225" t="s">
        <v>1172</v>
      </c>
      <c r="C590" s="224">
        <v>165055613</v>
      </c>
      <c r="D590" s="224" t="s">
        <v>1173</v>
      </c>
      <c r="E590" s="224">
        <v>16741725655</v>
      </c>
      <c r="F590" s="224" t="s">
        <v>27</v>
      </c>
      <c r="G590" s="224">
        <v>1000</v>
      </c>
      <c r="H590" s="224">
        <v>18771678907</v>
      </c>
      <c r="I590" s="224" t="s">
        <v>409</v>
      </c>
      <c r="J590" s="248" t="s">
        <v>29</v>
      </c>
      <c r="K590" s="226" t="s">
        <v>410</v>
      </c>
      <c r="L590" s="225" t="s">
        <v>1172</v>
      </c>
      <c r="M590" s="241">
        <f>4031.26+5000</f>
        <v>9031.26</v>
      </c>
      <c r="N590" s="241"/>
      <c r="O590" s="257"/>
      <c r="P590" s="257"/>
      <c r="Q590" s="259" t="s">
        <v>31</v>
      </c>
      <c r="R590" s="270">
        <v>43901</v>
      </c>
      <c r="S590" s="8" t="s">
        <v>1174</v>
      </c>
      <c r="T590" s="6"/>
      <c r="U590" s="6"/>
      <c r="V590" s="6"/>
      <c r="W590" s="6"/>
      <c r="X590" s="6"/>
      <c r="Y590" s="6"/>
      <c r="Z590" s="6"/>
      <c r="AA590" s="6"/>
      <c r="AB590" s="6"/>
    </row>
    <row r="591" ht="18" customHeight="1" spans="2:28">
      <c r="B591" s="253" t="s">
        <v>1175</v>
      </c>
      <c r="C591" s="224">
        <v>555537723</v>
      </c>
      <c r="D591" s="224" t="s">
        <v>1176</v>
      </c>
      <c r="E591" s="224">
        <v>17192710541</v>
      </c>
      <c r="F591" s="224" t="s">
        <v>27</v>
      </c>
      <c r="G591" s="254">
        <v>1000</v>
      </c>
      <c r="H591" s="254">
        <v>13545476959</v>
      </c>
      <c r="I591" s="224" t="s">
        <v>265</v>
      </c>
      <c r="J591" s="258" t="s">
        <v>109</v>
      </c>
      <c r="K591" s="259" t="s">
        <v>266</v>
      </c>
      <c r="L591" s="253" t="s">
        <v>1175</v>
      </c>
      <c r="M591" s="260">
        <v>5061.05</v>
      </c>
      <c r="N591" s="260"/>
      <c r="O591" s="260"/>
      <c r="P591" s="260"/>
      <c r="Q591" s="259" t="s">
        <v>31</v>
      </c>
      <c r="R591" s="250">
        <v>43913</v>
      </c>
      <c r="S591" s="8" t="s">
        <v>1177</v>
      </c>
      <c r="T591" s="6"/>
      <c r="U591" s="6"/>
      <c r="V591" s="6"/>
      <c r="W591" s="6"/>
      <c r="X591" s="6"/>
      <c r="Y591" s="6"/>
      <c r="Z591" s="6"/>
      <c r="AA591" s="6"/>
      <c r="AB591" s="6"/>
    </row>
    <row r="592" ht="18" customHeight="1" spans="2:28">
      <c r="B592" s="253" t="s">
        <v>1178</v>
      </c>
      <c r="C592" s="224">
        <v>501268959</v>
      </c>
      <c r="D592" s="224" t="s">
        <v>1179</v>
      </c>
      <c r="E592" s="224">
        <v>17192711228</v>
      </c>
      <c r="F592" s="224" t="s">
        <v>27</v>
      </c>
      <c r="G592" s="254">
        <v>1000</v>
      </c>
      <c r="H592" s="254">
        <v>13545476959</v>
      </c>
      <c r="I592" s="224" t="s">
        <v>265</v>
      </c>
      <c r="J592" s="261" t="s">
        <v>103</v>
      </c>
      <c r="K592" s="259" t="s">
        <v>266</v>
      </c>
      <c r="L592" s="253" t="s">
        <v>1178</v>
      </c>
      <c r="M592" s="260">
        <v>5060.21</v>
      </c>
      <c r="N592" s="260"/>
      <c r="O592" s="260"/>
      <c r="P592" s="260"/>
      <c r="Q592" s="259" t="s">
        <v>31</v>
      </c>
      <c r="R592" s="250">
        <v>43913</v>
      </c>
      <c r="S592" s="8" t="s">
        <v>1180</v>
      </c>
      <c r="T592" s="6"/>
      <c r="U592" s="6"/>
      <c r="V592" s="6"/>
      <c r="W592" s="6"/>
      <c r="X592" s="6"/>
      <c r="Y592" s="6"/>
      <c r="Z592" s="6"/>
      <c r="AA592" s="6"/>
      <c r="AB592" s="6"/>
    </row>
    <row r="593" ht="18" customHeight="1" spans="2:28">
      <c r="B593" s="253" t="s">
        <v>1181</v>
      </c>
      <c r="C593" s="224">
        <v>402659300</v>
      </c>
      <c r="D593" s="224" t="s">
        <v>1182</v>
      </c>
      <c r="E593" s="224">
        <v>17192715495</v>
      </c>
      <c r="F593" s="224" t="s">
        <v>27</v>
      </c>
      <c r="G593" s="254">
        <v>1000</v>
      </c>
      <c r="H593" s="254">
        <v>18672882330</v>
      </c>
      <c r="I593" s="224" t="s">
        <v>361</v>
      </c>
      <c r="J593" s="258" t="s">
        <v>109</v>
      </c>
      <c r="K593" s="259" t="s">
        <v>362</v>
      </c>
      <c r="L593" s="253" t="s">
        <v>1181</v>
      </c>
      <c r="M593" s="260">
        <v>10010.37</v>
      </c>
      <c r="N593" s="260"/>
      <c r="O593" s="260"/>
      <c r="P593" s="260"/>
      <c r="Q593" s="259" t="s">
        <v>31</v>
      </c>
      <c r="R593" s="250">
        <v>43913</v>
      </c>
      <c r="S593" s="8" t="s">
        <v>1183</v>
      </c>
      <c r="T593" s="6"/>
      <c r="U593" s="6"/>
      <c r="V593" s="6"/>
      <c r="W593" s="6"/>
      <c r="X593" s="6"/>
      <c r="Y593" s="6"/>
      <c r="Z593" s="6"/>
      <c r="AA593" s="6"/>
      <c r="AB593" s="6"/>
    </row>
    <row r="594" ht="18" customHeight="1" spans="2:28">
      <c r="B594" s="253" t="s">
        <v>1184</v>
      </c>
      <c r="C594" s="224">
        <v>321991673</v>
      </c>
      <c r="D594" s="224" t="s">
        <v>1185</v>
      </c>
      <c r="E594" s="224">
        <v>17192715549</v>
      </c>
      <c r="F594" s="224" t="s">
        <v>27</v>
      </c>
      <c r="G594" s="254">
        <v>1000</v>
      </c>
      <c r="H594" s="254">
        <v>18672882330</v>
      </c>
      <c r="I594" s="224" t="s">
        <v>361</v>
      </c>
      <c r="J594" s="258" t="s">
        <v>109</v>
      </c>
      <c r="K594" s="259" t="s">
        <v>362</v>
      </c>
      <c r="L594" s="253" t="s">
        <v>1184</v>
      </c>
      <c r="M594" s="260">
        <v>5061.1</v>
      </c>
      <c r="N594" s="260"/>
      <c r="O594" s="260"/>
      <c r="P594" s="260"/>
      <c r="Q594" s="259" t="s">
        <v>31</v>
      </c>
      <c r="R594" s="250">
        <v>43913</v>
      </c>
      <c r="S594" s="8" t="s">
        <v>1183</v>
      </c>
      <c r="T594" s="6"/>
      <c r="U594" s="6"/>
      <c r="V594" s="6"/>
      <c r="W594" s="6"/>
      <c r="X594" s="6"/>
      <c r="Y594" s="6"/>
      <c r="Z594" s="6"/>
      <c r="AA594" s="6"/>
      <c r="AB594" s="6"/>
    </row>
    <row r="595" ht="18" customHeight="1" spans="2:28">
      <c r="B595" s="255" t="s">
        <v>1186</v>
      </c>
      <c r="C595" s="224">
        <v>610586330</v>
      </c>
      <c r="D595" s="224" t="s">
        <v>1187</v>
      </c>
      <c r="E595" s="224">
        <v>16741725475</v>
      </c>
      <c r="F595" s="224" t="s">
        <v>27</v>
      </c>
      <c r="G595" s="254">
        <v>1000</v>
      </c>
      <c r="H595" s="254">
        <v>13545472582</v>
      </c>
      <c r="I595" s="224" t="s">
        <v>370</v>
      </c>
      <c r="J595" s="262" t="s">
        <v>285</v>
      </c>
      <c r="K595" s="259" t="s">
        <v>371</v>
      </c>
      <c r="L595" s="255" t="s">
        <v>1186</v>
      </c>
      <c r="M595" s="260">
        <v>4959.56</v>
      </c>
      <c r="N595" s="260"/>
      <c r="O595" s="260"/>
      <c r="P595" s="260"/>
      <c r="Q595" s="259" t="s">
        <v>31</v>
      </c>
      <c r="R595" s="270">
        <v>43902</v>
      </c>
      <c r="S595" s="8" t="s">
        <v>1183</v>
      </c>
      <c r="T595" s="6"/>
      <c r="U595" s="6"/>
      <c r="V595" s="6"/>
      <c r="W595" s="6"/>
      <c r="X595" s="6"/>
      <c r="Y595" s="6"/>
      <c r="Z595" s="6"/>
      <c r="AA595" s="6"/>
      <c r="AB595" s="6"/>
    </row>
    <row r="596" ht="18" customHeight="1" spans="2:28">
      <c r="B596" s="255" t="s">
        <v>1188</v>
      </c>
      <c r="C596" s="224">
        <v>140673914</v>
      </c>
      <c r="D596" s="224" t="s">
        <v>1189</v>
      </c>
      <c r="E596" s="224">
        <v>16741725485</v>
      </c>
      <c r="F596" s="224" t="s">
        <v>27</v>
      </c>
      <c r="G596" s="254">
        <v>1000</v>
      </c>
      <c r="H596" s="254">
        <v>13545472582</v>
      </c>
      <c r="I596" s="224" t="s">
        <v>370</v>
      </c>
      <c r="J596" s="262" t="s">
        <v>285</v>
      </c>
      <c r="K596" s="259" t="s">
        <v>371</v>
      </c>
      <c r="L596" s="255" t="s">
        <v>1188</v>
      </c>
      <c r="M596" s="260">
        <v>15876.89</v>
      </c>
      <c r="N596" s="260"/>
      <c r="O596" s="260"/>
      <c r="P596" s="260"/>
      <c r="Q596" s="259" t="s">
        <v>31</v>
      </c>
      <c r="R596" s="270">
        <v>43902</v>
      </c>
      <c r="S596" s="8" t="s">
        <v>1183</v>
      </c>
      <c r="T596" s="6"/>
      <c r="U596" s="6"/>
      <c r="V596" s="6"/>
      <c r="W596" s="6"/>
      <c r="X596" s="6"/>
      <c r="Y596" s="6"/>
      <c r="Z596" s="6"/>
      <c r="AA596" s="6"/>
      <c r="AB596" s="6"/>
    </row>
    <row r="597" ht="18" customHeight="1" spans="2:28">
      <c r="B597" s="255" t="s">
        <v>1190</v>
      </c>
      <c r="C597" s="224">
        <v>584908246</v>
      </c>
      <c r="D597" s="224" t="s">
        <v>1191</v>
      </c>
      <c r="E597" s="224">
        <v>16741725501</v>
      </c>
      <c r="F597" s="224" t="s">
        <v>27</v>
      </c>
      <c r="G597" s="254">
        <v>1000</v>
      </c>
      <c r="H597" s="254">
        <v>13545472582</v>
      </c>
      <c r="I597" s="224" t="s">
        <v>370</v>
      </c>
      <c r="J597" s="262" t="s">
        <v>285</v>
      </c>
      <c r="K597" s="259" t="s">
        <v>371</v>
      </c>
      <c r="L597" s="255" t="s">
        <v>1190</v>
      </c>
      <c r="M597" s="260">
        <v>4964.46</v>
      </c>
      <c r="N597" s="260"/>
      <c r="O597" s="260"/>
      <c r="P597" s="260"/>
      <c r="Q597" s="259" t="s">
        <v>31</v>
      </c>
      <c r="R597" s="270">
        <v>43902</v>
      </c>
      <c r="S597" s="8" t="s">
        <v>1192</v>
      </c>
      <c r="T597" s="6"/>
      <c r="U597" s="6"/>
      <c r="V597" s="6"/>
      <c r="W597" s="6"/>
      <c r="X597" s="6"/>
      <c r="Y597" s="6"/>
      <c r="Z597" s="6"/>
      <c r="AA597" s="6"/>
      <c r="AB597" s="6"/>
    </row>
    <row r="598" ht="18" customHeight="1" spans="2:28">
      <c r="B598" s="255" t="s">
        <v>1193</v>
      </c>
      <c r="C598" s="224">
        <v>359689511</v>
      </c>
      <c r="D598" s="224" t="s">
        <v>1194</v>
      </c>
      <c r="E598" s="224">
        <v>16741725493</v>
      </c>
      <c r="F598" s="224" t="s">
        <v>27</v>
      </c>
      <c r="G598" s="254">
        <v>1000</v>
      </c>
      <c r="H598" s="254">
        <v>13545472582</v>
      </c>
      <c r="I598" s="224" t="s">
        <v>370</v>
      </c>
      <c r="J598" s="262" t="s">
        <v>285</v>
      </c>
      <c r="K598" s="259" t="s">
        <v>371</v>
      </c>
      <c r="L598" s="255" t="s">
        <v>1193</v>
      </c>
      <c r="M598" s="260">
        <v>4961.42</v>
      </c>
      <c r="N598" s="260"/>
      <c r="O598" s="260"/>
      <c r="P598" s="260"/>
      <c r="Q598" s="259" t="s">
        <v>31</v>
      </c>
      <c r="R598" s="270">
        <v>43902</v>
      </c>
      <c r="S598" s="8" t="s">
        <v>1192</v>
      </c>
      <c r="T598" s="6"/>
      <c r="U598" s="6"/>
      <c r="V598" s="6"/>
      <c r="W598" s="6"/>
      <c r="X598" s="6"/>
      <c r="Y598" s="6"/>
      <c r="Z598" s="6"/>
      <c r="AA598" s="6"/>
      <c r="AB598" s="6"/>
    </row>
    <row r="599" ht="18" customHeight="1" spans="2:28">
      <c r="B599" s="255" t="s">
        <v>1195</v>
      </c>
      <c r="C599" s="224">
        <v>167880704</v>
      </c>
      <c r="D599" s="224" t="s">
        <v>1196</v>
      </c>
      <c r="E599" s="224">
        <v>16741725502</v>
      </c>
      <c r="F599" s="224" t="s">
        <v>27</v>
      </c>
      <c r="G599" s="254">
        <v>1000</v>
      </c>
      <c r="H599" s="254">
        <v>13545472582</v>
      </c>
      <c r="I599" s="224" t="s">
        <v>370</v>
      </c>
      <c r="J599" s="262" t="s">
        <v>285</v>
      </c>
      <c r="K599" s="259" t="s">
        <v>371</v>
      </c>
      <c r="L599" s="255" t="s">
        <v>1195</v>
      </c>
      <c r="M599" s="260">
        <v>5061.01</v>
      </c>
      <c r="N599" s="260"/>
      <c r="O599" s="260"/>
      <c r="P599" s="260"/>
      <c r="Q599" s="259" t="s">
        <v>31</v>
      </c>
      <c r="R599" s="270">
        <v>43902</v>
      </c>
      <c r="S599" s="8" t="s">
        <v>1192</v>
      </c>
      <c r="T599" s="6"/>
      <c r="U599" s="6"/>
      <c r="V599" s="6"/>
      <c r="W599" s="6"/>
      <c r="X599" s="6"/>
      <c r="Y599" s="6"/>
      <c r="Z599" s="6"/>
      <c r="AA599" s="6"/>
      <c r="AB599" s="6"/>
    </row>
    <row r="600" ht="18" customHeight="1" spans="2:28">
      <c r="B600" s="255" t="s">
        <v>1197</v>
      </c>
      <c r="C600" s="224">
        <v>845052506</v>
      </c>
      <c r="D600" s="224" t="s">
        <v>1198</v>
      </c>
      <c r="E600" s="224">
        <v>16741725472</v>
      </c>
      <c r="F600" s="224" t="s">
        <v>27</v>
      </c>
      <c r="G600" s="254">
        <v>1000</v>
      </c>
      <c r="H600" s="254">
        <v>13545472582</v>
      </c>
      <c r="I600" s="224" t="s">
        <v>370</v>
      </c>
      <c r="J600" s="262" t="s">
        <v>285</v>
      </c>
      <c r="K600" s="259" t="s">
        <v>371</v>
      </c>
      <c r="L600" s="255" t="s">
        <v>1197</v>
      </c>
      <c r="M600" s="260">
        <v>3141.77</v>
      </c>
      <c r="N600" s="260"/>
      <c r="O600" s="260"/>
      <c r="P600" s="260"/>
      <c r="Q600" s="259" t="s">
        <v>31</v>
      </c>
      <c r="R600" s="270">
        <v>43902</v>
      </c>
      <c r="S600" s="8" t="s">
        <v>1199</v>
      </c>
      <c r="T600" s="6"/>
      <c r="U600" s="6"/>
      <c r="V600" s="6"/>
      <c r="W600" s="6"/>
      <c r="X600" s="6"/>
      <c r="Y600" s="6"/>
      <c r="Z600" s="6"/>
      <c r="AA600" s="6"/>
      <c r="AB600" s="6"/>
    </row>
    <row r="601" ht="18" customHeight="1" spans="2:28">
      <c r="B601" s="255" t="s">
        <v>1200</v>
      </c>
      <c r="C601" s="224">
        <v>882086329</v>
      </c>
      <c r="D601" s="224" t="s">
        <v>1201</v>
      </c>
      <c r="E601" s="224">
        <v>16741725489</v>
      </c>
      <c r="F601" s="224" t="s">
        <v>27</v>
      </c>
      <c r="G601" s="254">
        <v>1000</v>
      </c>
      <c r="H601" s="254">
        <v>13545472582</v>
      </c>
      <c r="I601" s="224" t="s">
        <v>370</v>
      </c>
      <c r="J601" s="262" t="s">
        <v>285</v>
      </c>
      <c r="K601" s="259" t="s">
        <v>371</v>
      </c>
      <c r="L601" s="255" t="s">
        <v>1200</v>
      </c>
      <c r="M601" s="260">
        <v>8042.36</v>
      </c>
      <c r="N601" s="260"/>
      <c r="O601" s="260"/>
      <c r="P601" s="260"/>
      <c r="Q601" s="259" t="s">
        <v>31</v>
      </c>
      <c r="R601" s="270">
        <v>43902</v>
      </c>
      <c r="S601" s="8" t="s">
        <v>1199</v>
      </c>
      <c r="T601" s="6"/>
      <c r="U601" s="6"/>
      <c r="V601" s="6"/>
      <c r="W601" s="6"/>
      <c r="X601" s="6"/>
      <c r="Y601" s="6"/>
      <c r="Z601" s="6"/>
      <c r="AA601" s="6"/>
      <c r="AB601" s="6"/>
    </row>
    <row r="602" ht="18" customHeight="1" spans="2:28">
      <c r="B602" s="255" t="s">
        <v>1202</v>
      </c>
      <c r="C602" s="224">
        <v>523392474</v>
      </c>
      <c r="D602" s="224" t="s">
        <v>1203</v>
      </c>
      <c r="E602" s="224">
        <v>16741725491</v>
      </c>
      <c r="F602" s="224" t="s">
        <v>27</v>
      </c>
      <c r="G602" s="254">
        <v>1000</v>
      </c>
      <c r="H602" s="254">
        <v>13545472582</v>
      </c>
      <c r="I602" s="224" t="s">
        <v>370</v>
      </c>
      <c r="J602" s="262" t="s">
        <v>285</v>
      </c>
      <c r="K602" s="259" t="s">
        <v>371</v>
      </c>
      <c r="L602" s="255" t="s">
        <v>1202</v>
      </c>
      <c r="M602" s="260">
        <v>9222.5</v>
      </c>
      <c r="N602" s="260"/>
      <c r="O602" s="260"/>
      <c r="P602" s="260"/>
      <c r="Q602" s="259" t="s">
        <v>31</v>
      </c>
      <c r="R602" s="270">
        <v>43883</v>
      </c>
      <c r="S602" s="8" t="s">
        <v>1204</v>
      </c>
      <c r="T602" s="6"/>
      <c r="U602" s="6"/>
      <c r="V602" s="6"/>
      <c r="W602" s="6"/>
      <c r="X602" s="6"/>
      <c r="Y602" s="6"/>
      <c r="Z602" s="6"/>
      <c r="AA602" s="6"/>
      <c r="AB602" s="6"/>
    </row>
    <row r="603" ht="18" customHeight="1" spans="2:28">
      <c r="B603" s="255" t="s">
        <v>1205</v>
      </c>
      <c r="C603" s="224">
        <v>161337578</v>
      </c>
      <c r="D603" s="224" t="s">
        <v>1206</v>
      </c>
      <c r="E603" s="224">
        <v>16741725469</v>
      </c>
      <c r="F603" s="224" t="s">
        <v>27</v>
      </c>
      <c r="G603" s="254">
        <v>1000</v>
      </c>
      <c r="H603" s="254">
        <v>13545472582</v>
      </c>
      <c r="I603" s="224" t="s">
        <v>370</v>
      </c>
      <c r="J603" s="262" t="s">
        <v>285</v>
      </c>
      <c r="K603" s="259" t="s">
        <v>371</v>
      </c>
      <c r="L603" s="255" t="s">
        <v>1205</v>
      </c>
      <c r="M603" s="260">
        <v>8044.55</v>
      </c>
      <c r="N603" s="260"/>
      <c r="O603" s="260"/>
      <c r="P603" s="260"/>
      <c r="Q603" s="259" t="s">
        <v>31</v>
      </c>
      <c r="R603" s="270">
        <v>43902</v>
      </c>
      <c r="S603" s="8" t="s">
        <v>1207</v>
      </c>
      <c r="T603" s="6"/>
      <c r="U603" s="6"/>
      <c r="V603" s="6"/>
      <c r="W603" s="6"/>
      <c r="X603" s="6"/>
      <c r="Y603" s="6"/>
      <c r="Z603" s="6"/>
      <c r="AA603" s="6"/>
      <c r="AB603" s="6"/>
    </row>
    <row r="604" ht="18" customHeight="1" spans="2:28">
      <c r="B604" s="253" t="s">
        <v>1208</v>
      </c>
      <c r="C604" s="224">
        <v>981409030</v>
      </c>
      <c r="D604" s="224" t="s">
        <v>1209</v>
      </c>
      <c r="E604" s="224">
        <v>16572203187</v>
      </c>
      <c r="F604" s="224" t="s">
        <v>27</v>
      </c>
      <c r="G604" s="254">
        <v>1000</v>
      </c>
      <c r="H604" s="254">
        <v>17720254512</v>
      </c>
      <c r="I604" s="224" t="s">
        <v>253</v>
      </c>
      <c r="J604" s="263" t="s">
        <v>294</v>
      </c>
      <c r="K604" s="259" t="s">
        <v>254</v>
      </c>
      <c r="L604" s="253" t="s">
        <v>1208</v>
      </c>
      <c r="M604" s="260">
        <v>4958.76</v>
      </c>
      <c r="N604" s="260"/>
      <c r="O604" s="260"/>
      <c r="P604" s="260"/>
      <c r="Q604" s="259" t="s">
        <v>31</v>
      </c>
      <c r="R604" s="270">
        <v>43902</v>
      </c>
      <c r="S604" s="8" t="s">
        <v>1192</v>
      </c>
      <c r="T604" s="6"/>
      <c r="U604" s="6"/>
      <c r="V604" s="6"/>
      <c r="W604" s="6"/>
      <c r="X604" s="6"/>
      <c r="Y604" s="6"/>
      <c r="Z604" s="6"/>
      <c r="AA604" s="6"/>
      <c r="AB604" s="6"/>
    </row>
    <row r="605" ht="18" customHeight="1" spans="2:28">
      <c r="B605" s="253" t="s">
        <v>1210</v>
      </c>
      <c r="C605" s="224">
        <v>593231817</v>
      </c>
      <c r="D605" s="224" t="s">
        <v>1211</v>
      </c>
      <c r="E605" s="224">
        <v>16572203185</v>
      </c>
      <c r="F605" s="224" t="s">
        <v>27</v>
      </c>
      <c r="G605" s="254">
        <v>1000</v>
      </c>
      <c r="H605" s="254">
        <v>17720254512</v>
      </c>
      <c r="I605" s="224" t="s">
        <v>253</v>
      </c>
      <c r="J605" s="261" t="s">
        <v>103</v>
      </c>
      <c r="K605" s="259" t="s">
        <v>254</v>
      </c>
      <c r="L605" s="253" t="s">
        <v>1210</v>
      </c>
      <c r="M605" s="260">
        <v>4962.53</v>
      </c>
      <c r="N605" s="260"/>
      <c r="O605" s="260"/>
      <c r="P605" s="260"/>
      <c r="Q605" s="259" t="s">
        <v>31</v>
      </c>
      <c r="R605" s="270">
        <v>43902</v>
      </c>
      <c r="S605" s="8" t="s">
        <v>1212</v>
      </c>
      <c r="T605" s="6"/>
      <c r="U605" s="6"/>
      <c r="V605" s="6"/>
      <c r="W605" s="6"/>
      <c r="X605" s="6"/>
      <c r="Y605" s="6"/>
      <c r="Z605" s="6"/>
      <c r="AA605" s="6"/>
      <c r="AB605" s="6"/>
    </row>
    <row r="606" ht="18" customHeight="1" spans="2:28">
      <c r="B606" s="253" t="s">
        <v>1213</v>
      </c>
      <c r="C606" s="224">
        <v>462315679</v>
      </c>
      <c r="D606" s="224" t="s">
        <v>1214</v>
      </c>
      <c r="E606" s="224">
        <v>16572203710</v>
      </c>
      <c r="F606" s="224" t="s">
        <v>27</v>
      </c>
      <c r="G606" s="254">
        <v>1000</v>
      </c>
      <c r="H606" s="254">
        <v>17720254512</v>
      </c>
      <c r="I606" s="224" t="s">
        <v>253</v>
      </c>
      <c r="J606" s="261" t="s">
        <v>103</v>
      </c>
      <c r="K606" s="259" t="s">
        <v>254</v>
      </c>
      <c r="L606" s="253" t="s">
        <v>1213</v>
      </c>
      <c r="M606" s="260">
        <v>8232.47</v>
      </c>
      <c r="N606" s="260"/>
      <c r="O606" s="260"/>
      <c r="P606" s="260"/>
      <c r="Q606" s="259" t="s">
        <v>31</v>
      </c>
      <c r="R606" s="270">
        <v>43902</v>
      </c>
      <c r="S606" s="8" t="s">
        <v>1204</v>
      </c>
      <c r="T606" s="6"/>
      <c r="U606" s="6"/>
      <c r="V606" s="6"/>
      <c r="W606" s="6"/>
      <c r="X606" s="6"/>
      <c r="Y606" s="6"/>
      <c r="Z606" s="6"/>
      <c r="AA606" s="6"/>
      <c r="AB606" s="6"/>
    </row>
    <row r="607" ht="18" customHeight="1" spans="2:28">
      <c r="B607" s="253" t="s">
        <v>1215</v>
      </c>
      <c r="C607" s="224">
        <v>416533881</v>
      </c>
      <c r="D607" s="224" t="s">
        <v>1216</v>
      </c>
      <c r="E607" s="224">
        <v>16741725598</v>
      </c>
      <c r="F607" s="224" t="s">
        <v>27</v>
      </c>
      <c r="G607" s="254">
        <v>1000</v>
      </c>
      <c r="H607" s="254">
        <v>15771132386</v>
      </c>
      <c r="I607" s="224" t="s">
        <v>584</v>
      </c>
      <c r="J607" s="261" t="s">
        <v>103</v>
      </c>
      <c r="K607" s="259" t="s">
        <v>585</v>
      </c>
      <c r="L607" s="253" t="s">
        <v>1215</v>
      </c>
      <c r="M607" s="260">
        <v>4957.96</v>
      </c>
      <c r="N607" s="260"/>
      <c r="O607" s="260"/>
      <c r="P607" s="260"/>
      <c r="Q607" s="259" t="s">
        <v>31</v>
      </c>
      <c r="R607" s="270">
        <v>43901</v>
      </c>
      <c r="S607" s="87" t="s">
        <v>1177</v>
      </c>
      <c r="T607" s="6"/>
      <c r="U607" s="6"/>
      <c r="V607" s="6"/>
      <c r="W607" s="6"/>
      <c r="X607" s="6"/>
      <c r="Y607" s="6"/>
      <c r="Z607" s="6"/>
      <c r="AA607" s="6"/>
      <c r="AB607" s="6"/>
    </row>
    <row r="608" ht="18" customHeight="1" spans="2:28">
      <c r="B608" s="253" t="s">
        <v>1217</v>
      </c>
      <c r="C608" s="224">
        <v>492208550</v>
      </c>
      <c r="D608" s="224" t="s">
        <v>1218</v>
      </c>
      <c r="E608" s="224">
        <v>16741725592</v>
      </c>
      <c r="F608" s="224" t="s">
        <v>27</v>
      </c>
      <c r="G608" s="254">
        <v>1000</v>
      </c>
      <c r="H608" s="254">
        <v>15771132386</v>
      </c>
      <c r="I608" s="224" t="s">
        <v>584</v>
      </c>
      <c r="J608" s="261" t="s">
        <v>103</v>
      </c>
      <c r="K608" s="259" t="s">
        <v>585</v>
      </c>
      <c r="L608" s="253" t="s">
        <v>1217</v>
      </c>
      <c r="M608" s="260">
        <v>5062.42</v>
      </c>
      <c r="N608" s="260"/>
      <c r="O608" s="260"/>
      <c r="P608" s="260"/>
      <c r="Q608" s="259" t="s">
        <v>31</v>
      </c>
      <c r="R608" s="270">
        <v>43901</v>
      </c>
      <c r="S608" s="87" t="s">
        <v>1177</v>
      </c>
      <c r="T608" s="6"/>
      <c r="U608" s="6"/>
      <c r="V608" s="6"/>
      <c r="W608" s="6"/>
      <c r="X608" s="6"/>
      <c r="Y608" s="6"/>
      <c r="Z608" s="6"/>
      <c r="AA608" s="6"/>
      <c r="AB608" s="6"/>
    </row>
    <row r="609" ht="18" customHeight="1" spans="2:28">
      <c r="B609" s="253" t="s">
        <v>1219</v>
      </c>
      <c r="C609" s="224">
        <v>712816946</v>
      </c>
      <c r="D609" s="224" t="s">
        <v>1220</v>
      </c>
      <c r="E609" s="224">
        <v>16741725591</v>
      </c>
      <c r="F609" s="224" t="s">
        <v>27</v>
      </c>
      <c r="G609" s="254">
        <v>1000</v>
      </c>
      <c r="H609" s="254">
        <v>15771132386</v>
      </c>
      <c r="I609" s="224" t="s">
        <v>584</v>
      </c>
      <c r="J609" s="261" t="s">
        <v>103</v>
      </c>
      <c r="K609" s="259" t="s">
        <v>585</v>
      </c>
      <c r="L609" s="253" t="s">
        <v>1219</v>
      </c>
      <c r="M609" s="260">
        <v>4956.5</v>
      </c>
      <c r="N609" s="260"/>
      <c r="O609" s="260"/>
      <c r="P609" s="260"/>
      <c r="Q609" s="259" t="s">
        <v>31</v>
      </c>
      <c r="R609" s="270">
        <v>43901</v>
      </c>
      <c r="S609" s="87" t="s">
        <v>1177</v>
      </c>
      <c r="T609" s="6"/>
      <c r="U609" s="6"/>
      <c r="V609" s="6"/>
      <c r="W609" s="6"/>
      <c r="X609" s="6"/>
      <c r="Y609" s="6"/>
      <c r="Z609" s="6"/>
      <c r="AA609" s="6"/>
      <c r="AB609" s="6"/>
    </row>
    <row r="610" ht="18" customHeight="1" spans="2:28">
      <c r="B610" s="253" t="s">
        <v>1221</v>
      </c>
      <c r="C610" s="224">
        <v>964546923</v>
      </c>
      <c r="D610" s="224" t="s">
        <v>1222</v>
      </c>
      <c r="E610" s="224">
        <v>16741725586</v>
      </c>
      <c r="F610" s="224" t="s">
        <v>27</v>
      </c>
      <c r="G610" s="254">
        <v>1000</v>
      </c>
      <c r="H610" s="254">
        <v>15771132386</v>
      </c>
      <c r="I610" s="224" t="s">
        <v>584</v>
      </c>
      <c r="J610" s="261" t="s">
        <v>103</v>
      </c>
      <c r="K610" s="259" t="s">
        <v>585</v>
      </c>
      <c r="L610" s="253" t="s">
        <v>1221</v>
      </c>
      <c r="M610" s="260">
        <v>4962.74</v>
      </c>
      <c r="N610" s="260">
        <v>4958</v>
      </c>
      <c r="O610" s="260"/>
      <c r="P610" s="260"/>
      <c r="Q610" s="259" t="s">
        <v>31</v>
      </c>
      <c r="R610" s="270">
        <v>43901</v>
      </c>
      <c r="S610" s="87" t="s">
        <v>1223</v>
      </c>
      <c r="T610" s="6"/>
      <c r="U610" s="6"/>
      <c r="V610" s="6"/>
      <c r="W610" s="6"/>
      <c r="X610" s="6"/>
      <c r="Y610" s="6"/>
      <c r="Z610" s="6"/>
      <c r="AA610" s="6"/>
      <c r="AB610" s="6"/>
    </row>
    <row r="611" ht="18" customHeight="1" spans="2:28">
      <c r="B611" s="253" t="s">
        <v>1224</v>
      </c>
      <c r="C611" s="224">
        <v>494825257</v>
      </c>
      <c r="D611" s="224" t="s">
        <v>1225</v>
      </c>
      <c r="E611" s="224">
        <v>16741725584</v>
      </c>
      <c r="F611" s="224" t="s">
        <v>27</v>
      </c>
      <c r="G611" s="254">
        <v>1000</v>
      </c>
      <c r="H611" s="254">
        <v>15771132386</v>
      </c>
      <c r="I611" s="224" t="s">
        <v>584</v>
      </c>
      <c r="J611" s="261" t="s">
        <v>103</v>
      </c>
      <c r="K611" s="259" t="s">
        <v>585</v>
      </c>
      <c r="L611" s="253" t="s">
        <v>1224</v>
      </c>
      <c r="M611" s="260">
        <v>4960.23</v>
      </c>
      <c r="N611" s="260"/>
      <c r="O611" s="260"/>
      <c r="P611" s="260"/>
      <c r="Q611" s="259" t="s">
        <v>31</v>
      </c>
      <c r="R611" s="270">
        <v>43901</v>
      </c>
      <c r="S611" s="87" t="s">
        <v>1177</v>
      </c>
      <c r="T611" s="6"/>
      <c r="U611" s="6"/>
      <c r="V611" s="6"/>
      <c r="W611" s="6"/>
      <c r="X611" s="6"/>
      <c r="Y611" s="6"/>
      <c r="Z611" s="6"/>
      <c r="AA611" s="6"/>
      <c r="AB611" s="6"/>
    </row>
    <row r="612" ht="18" customHeight="1" spans="2:28">
      <c r="B612" s="253" t="s">
        <v>1226</v>
      </c>
      <c r="C612" s="224">
        <v>126960686</v>
      </c>
      <c r="D612" s="224" t="s">
        <v>1227</v>
      </c>
      <c r="E612" s="224">
        <v>16741725575</v>
      </c>
      <c r="F612" s="224" t="s">
        <v>27</v>
      </c>
      <c r="G612" s="254">
        <v>1000</v>
      </c>
      <c r="H612" s="254">
        <v>15771132386</v>
      </c>
      <c r="I612" s="224" t="s">
        <v>584</v>
      </c>
      <c r="J612" s="261" t="s">
        <v>103</v>
      </c>
      <c r="K612" s="259" t="s">
        <v>585</v>
      </c>
      <c r="L612" s="253" t="s">
        <v>1226</v>
      </c>
      <c r="M612" s="260">
        <v>5059.83</v>
      </c>
      <c r="N612" s="260"/>
      <c r="O612" s="260"/>
      <c r="P612" s="260"/>
      <c r="Q612" s="259" t="s">
        <v>31</v>
      </c>
      <c r="R612" s="270">
        <v>43901</v>
      </c>
      <c r="S612" s="87" t="s">
        <v>1177</v>
      </c>
      <c r="T612" s="6"/>
      <c r="U612" s="6"/>
      <c r="V612" s="6"/>
      <c r="W612" s="6"/>
      <c r="X612" s="6"/>
      <c r="Y612" s="6"/>
      <c r="Z612" s="6"/>
      <c r="AA612" s="6"/>
      <c r="AB612" s="6"/>
    </row>
    <row r="613" ht="18" customHeight="1" spans="2:28">
      <c r="B613" s="253" t="s">
        <v>1228</v>
      </c>
      <c r="C613" s="224">
        <v>722851865</v>
      </c>
      <c r="D613" s="224" t="s">
        <v>1229</v>
      </c>
      <c r="E613" s="224">
        <v>16741725571</v>
      </c>
      <c r="F613" s="224" t="s">
        <v>27</v>
      </c>
      <c r="G613" s="254">
        <v>1000</v>
      </c>
      <c r="H613" s="254">
        <v>15771132386</v>
      </c>
      <c r="I613" s="224" t="s">
        <v>584</v>
      </c>
      <c r="J613" s="261" t="s">
        <v>103</v>
      </c>
      <c r="K613" s="259" t="s">
        <v>585</v>
      </c>
      <c r="L613" s="253" t="s">
        <v>1228</v>
      </c>
      <c r="M613" s="260">
        <v>4956.41</v>
      </c>
      <c r="N613" s="260"/>
      <c r="O613" s="260"/>
      <c r="P613" s="260"/>
      <c r="Q613" s="259" t="s">
        <v>31</v>
      </c>
      <c r="R613" s="270">
        <v>43901</v>
      </c>
      <c r="S613" s="87" t="s">
        <v>1177</v>
      </c>
      <c r="T613" s="6"/>
      <c r="U613" s="6"/>
      <c r="V613" s="6"/>
      <c r="W613" s="6"/>
      <c r="X613" s="6"/>
      <c r="Y613" s="6"/>
      <c r="Z613" s="6"/>
      <c r="AA613" s="6"/>
      <c r="AB613" s="6"/>
    </row>
    <row r="614" ht="18" customHeight="1" spans="2:28">
      <c r="B614" s="253" t="s">
        <v>1230</v>
      </c>
      <c r="C614" s="224">
        <v>750944020</v>
      </c>
      <c r="D614" s="224" t="s">
        <v>1231</v>
      </c>
      <c r="E614" s="224">
        <v>16741725570</v>
      </c>
      <c r="F614" s="224" t="s">
        <v>27</v>
      </c>
      <c r="G614" s="254">
        <v>1000</v>
      </c>
      <c r="H614" s="254">
        <v>15771132386</v>
      </c>
      <c r="I614" s="224" t="s">
        <v>584</v>
      </c>
      <c r="J614" s="261" t="s">
        <v>103</v>
      </c>
      <c r="K614" s="259" t="s">
        <v>585</v>
      </c>
      <c r="L614" s="253" t="s">
        <v>1230</v>
      </c>
      <c r="M614" s="260">
        <v>4965.79</v>
      </c>
      <c r="N614" s="260"/>
      <c r="O614" s="260"/>
      <c r="P614" s="260"/>
      <c r="Q614" s="259" t="s">
        <v>31</v>
      </c>
      <c r="R614" s="270">
        <v>43901</v>
      </c>
      <c r="S614" s="87" t="s">
        <v>1177</v>
      </c>
      <c r="T614" s="6"/>
      <c r="U614" s="6"/>
      <c r="V614" s="6"/>
      <c r="W614" s="6"/>
      <c r="X614" s="6"/>
      <c r="Y614" s="6"/>
      <c r="Z614" s="6"/>
      <c r="AA614" s="6"/>
      <c r="AB614" s="6"/>
    </row>
    <row r="615" ht="18" customHeight="1" spans="2:28">
      <c r="B615" s="253" t="s">
        <v>1232</v>
      </c>
      <c r="C615" s="224">
        <v>514131340</v>
      </c>
      <c r="D615" s="224" t="s">
        <v>1233</v>
      </c>
      <c r="E615" s="224">
        <v>16741725564</v>
      </c>
      <c r="F615" s="224" t="s">
        <v>27</v>
      </c>
      <c r="G615" s="254">
        <v>1000</v>
      </c>
      <c r="H615" s="254">
        <v>15771132386</v>
      </c>
      <c r="I615" s="224" t="s">
        <v>584</v>
      </c>
      <c r="J615" s="261" t="s">
        <v>103</v>
      </c>
      <c r="K615" s="259" t="s">
        <v>585</v>
      </c>
      <c r="L615" s="253" t="s">
        <v>1232</v>
      </c>
      <c r="M615" s="260">
        <v>8049.04</v>
      </c>
      <c r="N615" s="260"/>
      <c r="O615" s="260"/>
      <c r="P615" s="260"/>
      <c r="Q615" s="259" t="s">
        <v>31</v>
      </c>
      <c r="R615" s="270">
        <v>43901</v>
      </c>
      <c r="S615" s="87" t="s">
        <v>1177</v>
      </c>
      <c r="T615" s="6"/>
      <c r="U615" s="6"/>
      <c r="V615" s="6"/>
      <c r="W615" s="6"/>
      <c r="X615" s="6"/>
      <c r="Y615" s="6"/>
      <c r="Z615" s="6"/>
      <c r="AA615" s="6"/>
      <c r="AB615" s="6"/>
    </row>
    <row r="616" ht="18" customHeight="1" spans="2:28">
      <c r="B616" s="253" t="s">
        <v>1234</v>
      </c>
      <c r="C616" s="224">
        <v>607585353</v>
      </c>
      <c r="D616" s="224" t="s">
        <v>1235</v>
      </c>
      <c r="E616" s="224">
        <v>16741725563</v>
      </c>
      <c r="F616" s="224" t="s">
        <v>27</v>
      </c>
      <c r="G616" s="254">
        <v>1000</v>
      </c>
      <c r="H616" s="254">
        <v>15771132386</v>
      </c>
      <c r="I616" s="224" t="s">
        <v>584</v>
      </c>
      <c r="J616" s="261" t="s">
        <v>103</v>
      </c>
      <c r="K616" s="259" t="s">
        <v>585</v>
      </c>
      <c r="L616" s="253" t="s">
        <v>1234</v>
      </c>
      <c r="M616" s="260">
        <v>4963.83</v>
      </c>
      <c r="N616" s="260"/>
      <c r="O616" s="260"/>
      <c r="P616" s="260"/>
      <c r="Q616" s="259" t="s">
        <v>31</v>
      </c>
      <c r="R616" s="270">
        <v>43901</v>
      </c>
      <c r="S616" s="87" t="s">
        <v>1177</v>
      </c>
      <c r="T616" s="6"/>
      <c r="U616" s="6"/>
      <c r="V616" s="6"/>
      <c r="W616" s="6"/>
      <c r="X616" s="6"/>
      <c r="Y616" s="6"/>
      <c r="Z616" s="6"/>
      <c r="AA616" s="6"/>
      <c r="AB616" s="6"/>
    </row>
    <row r="617" ht="18" customHeight="1" spans="2:28">
      <c r="B617" s="253" t="s">
        <v>1236</v>
      </c>
      <c r="C617" s="224">
        <v>222897781</v>
      </c>
      <c r="D617" s="224" t="s">
        <v>1237</v>
      </c>
      <c r="E617" s="224">
        <v>16741725549</v>
      </c>
      <c r="F617" s="224" t="s">
        <v>27</v>
      </c>
      <c r="G617" s="254">
        <v>1000</v>
      </c>
      <c r="H617" s="254">
        <v>15771132386</v>
      </c>
      <c r="I617" s="224" t="s">
        <v>584</v>
      </c>
      <c r="J617" s="261" t="s">
        <v>103</v>
      </c>
      <c r="K617" s="259" t="s">
        <v>585</v>
      </c>
      <c r="L617" s="253" t="s">
        <v>1236</v>
      </c>
      <c r="M617" s="260">
        <v>5356.15</v>
      </c>
      <c r="N617" s="260"/>
      <c r="O617" s="260"/>
      <c r="P617" s="260"/>
      <c r="Q617" s="259" t="s">
        <v>31</v>
      </c>
      <c r="R617" s="270">
        <v>43901</v>
      </c>
      <c r="S617" s="87" t="s">
        <v>1177</v>
      </c>
      <c r="T617" s="6"/>
      <c r="U617" s="6"/>
      <c r="V617" s="6"/>
      <c r="W617" s="6"/>
      <c r="X617" s="6"/>
      <c r="Y617" s="6"/>
      <c r="Z617" s="6"/>
      <c r="AA617" s="6"/>
      <c r="AB617" s="6"/>
    </row>
    <row r="618" ht="18" customHeight="1" spans="2:28">
      <c r="B618" s="253" t="s">
        <v>1238</v>
      </c>
      <c r="C618" s="224">
        <v>936031473</v>
      </c>
      <c r="D618" s="224" t="s">
        <v>1239</v>
      </c>
      <c r="E618" s="224">
        <v>16741725546</v>
      </c>
      <c r="F618" s="224" t="s">
        <v>27</v>
      </c>
      <c r="G618" s="254">
        <v>1000</v>
      </c>
      <c r="H618" s="254">
        <v>15771132386</v>
      </c>
      <c r="I618" s="224" t="s">
        <v>584</v>
      </c>
      <c r="J618" s="261" t="s">
        <v>103</v>
      </c>
      <c r="K618" s="259" t="s">
        <v>585</v>
      </c>
      <c r="L618" s="253" t="s">
        <v>1238</v>
      </c>
      <c r="M618" s="260">
        <v>10533.55</v>
      </c>
      <c r="N618" s="260"/>
      <c r="O618" s="260"/>
      <c r="P618" s="260"/>
      <c r="Q618" s="259" t="s">
        <v>31</v>
      </c>
      <c r="R618" s="270">
        <v>43901</v>
      </c>
      <c r="S618" s="87" t="s">
        <v>1177</v>
      </c>
      <c r="T618" s="6"/>
      <c r="U618" s="6"/>
      <c r="V618" s="6"/>
      <c r="W618" s="6"/>
      <c r="X618" s="6"/>
      <c r="Y618" s="6"/>
      <c r="Z618" s="6"/>
      <c r="AA618" s="6"/>
      <c r="AB618" s="6"/>
    </row>
    <row r="619" ht="18" customHeight="1" spans="2:28">
      <c r="B619" s="253" t="s">
        <v>1240</v>
      </c>
      <c r="C619" s="224">
        <v>113436289</v>
      </c>
      <c r="D619" s="224" t="s">
        <v>1241</v>
      </c>
      <c r="E619" s="224">
        <v>16741725545</v>
      </c>
      <c r="F619" s="224" t="s">
        <v>27</v>
      </c>
      <c r="G619" s="254">
        <v>1000</v>
      </c>
      <c r="H619" s="254">
        <v>15771132386</v>
      </c>
      <c r="I619" s="224" t="s">
        <v>584</v>
      </c>
      <c r="J619" s="261" t="s">
        <v>103</v>
      </c>
      <c r="K619" s="259" t="s">
        <v>585</v>
      </c>
      <c r="L619" s="253" t="s">
        <v>1240</v>
      </c>
      <c r="M619" s="260">
        <v>5059.69</v>
      </c>
      <c r="N619" s="260"/>
      <c r="O619" s="260"/>
      <c r="P619" s="260"/>
      <c r="Q619" s="259" t="s">
        <v>31</v>
      </c>
      <c r="R619" s="270">
        <v>43901</v>
      </c>
      <c r="S619" s="87" t="s">
        <v>1177</v>
      </c>
      <c r="T619" s="6"/>
      <c r="U619" s="6"/>
      <c r="V619" s="6"/>
      <c r="W619" s="6"/>
      <c r="X619" s="6"/>
      <c r="Y619" s="6"/>
      <c r="Z619" s="6"/>
      <c r="AA619" s="6"/>
      <c r="AB619" s="1"/>
    </row>
    <row r="620" ht="18" customHeight="1" spans="2:28">
      <c r="B620" s="253" t="s">
        <v>1242</v>
      </c>
      <c r="C620" s="224">
        <v>294700156</v>
      </c>
      <c r="D620" s="224" t="s">
        <v>1243</v>
      </c>
      <c r="E620" s="224">
        <v>17192714520</v>
      </c>
      <c r="F620" s="224" t="s">
        <v>27</v>
      </c>
      <c r="G620" s="254">
        <v>1000</v>
      </c>
      <c r="H620" s="254">
        <v>18872118075</v>
      </c>
      <c r="I620" s="224" t="s">
        <v>389</v>
      </c>
      <c r="J620" s="264" t="s">
        <v>170</v>
      </c>
      <c r="K620" s="259" t="s">
        <v>390</v>
      </c>
      <c r="L620" s="253" t="s">
        <v>1242</v>
      </c>
      <c r="M620" s="260">
        <v>5215.53</v>
      </c>
      <c r="N620" s="260"/>
      <c r="O620" s="260"/>
      <c r="P620" s="260"/>
      <c r="Q620" s="259" t="s">
        <v>31</v>
      </c>
      <c r="R620" s="250">
        <v>43913</v>
      </c>
      <c r="S620" s="8" t="s">
        <v>1244</v>
      </c>
      <c r="T620" s="6"/>
      <c r="U620" s="6"/>
      <c r="V620" s="1"/>
      <c r="W620" s="1"/>
      <c r="X620" s="1"/>
      <c r="Y620" s="1"/>
      <c r="Z620" s="1"/>
      <c r="AA620" s="1"/>
      <c r="AB620" s="1"/>
    </row>
    <row r="621" ht="18" customHeight="1" spans="2:28">
      <c r="B621" s="253" t="s">
        <v>1245</v>
      </c>
      <c r="C621" s="224">
        <v>579780897</v>
      </c>
      <c r="D621" s="224" t="s">
        <v>1246</v>
      </c>
      <c r="E621" s="224">
        <v>17192714394</v>
      </c>
      <c r="F621" s="224" t="s">
        <v>27</v>
      </c>
      <c r="G621" s="254">
        <v>1000</v>
      </c>
      <c r="H621" s="254">
        <v>18872118075</v>
      </c>
      <c r="I621" s="224" t="s">
        <v>389</v>
      </c>
      <c r="J621" s="265" t="s">
        <v>29</v>
      </c>
      <c r="K621" s="259" t="s">
        <v>390</v>
      </c>
      <c r="L621" s="253" t="s">
        <v>1245</v>
      </c>
      <c r="M621" s="260">
        <v>5056.53</v>
      </c>
      <c r="N621" s="260"/>
      <c r="O621" s="260"/>
      <c r="P621" s="260"/>
      <c r="Q621" s="259" t="s">
        <v>31</v>
      </c>
      <c r="R621" s="250">
        <v>43913</v>
      </c>
      <c r="S621" s="8" t="s">
        <v>1244</v>
      </c>
      <c r="T621" s="6"/>
      <c r="U621" s="6"/>
      <c r="V621" s="1"/>
      <c r="W621" s="1"/>
      <c r="X621" s="1"/>
      <c r="Y621" s="1"/>
      <c r="Z621" s="1"/>
      <c r="AA621" s="1"/>
      <c r="AB621" s="1"/>
    </row>
    <row r="622" ht="18" customHeight="1" spans="2:28">
      <c r="B622" s="253" t="s">
        <v>1247</v>
      </c>
      <c r="C622" s="224">
        <v>821376523</v>
      </c>
      <c r="D622" s="224" t="s">
        <v>1248</v>
      </c>
      <c r="E622" s="224">
        <v>17192714481</v>
      </c>
      <c r="F622" s="224" t="s">
        <v>27</v>
      </c>
      <c r="G622" s="254">
        <v>1000</v>
      </c>
      <c r="H622" s="254">
        <v>18872118075</v>
      </c>
      <c r="I622" s="224" t="s">
        <v>389</v>
      </c>
      <c r="J622" s="265" t="s">
        <v>29</v>
      </c>
      <c r="K622" s="259" t="s">
        <v>390</v>
      </c>
      <c r="L622" s="253" t="s">
        <v>1247</v>
      </c>
      <c r="M622" s="260">
        <v>4961.43</v>
      </c>
      <c r="N622" s="260"/>
      <c r="O622" s="260"/>
      <c r="P622" s="260"/>
      <c r="Q622" s="259" t="s">
        <v>31</v>
      </c>
      <c r="R622" s="250">
        <v>43913</v>
      </c>
      <c r="S622" s="8" t="s">
        <v>1244</v>
      </c>
      <c r="T622" s="6"/>
      <c r="U622" s="6"/>
      <c r="V622" s="1"/>
      <c r="W622" s="1"/>
      <c r="X622" s="1"/>
      <c r="Y622" s="1"/>
      <c r="Z622" s="1"/>
      <c r="AA622" s="1"/>
      <c r="AB622" s="1"/>
    </row>
    <row r="623" ht="18" customHeight="1" spans="2:28">
      <c r="B623" s="253" t="s">
        <v>1249</v>
      </c>
      <c r="C623" s="224">
        <v>370339556</v>
      </c>
      <c r="D623" s="224" t="s">
        <v>1250</v>
      </c>
      <c r="E623" s="224">
        <v>17192714483</v>
      </c>
      <c r="F623" s="224" t="s">
        <v>27</v>
      </c>
      <c r="G623" s="254">
        <v>1000</v>
      </c>
      <c r="H623" s="254">
        <v>18872118075</v>
      </c>
      <c r="I623" s="224" t="s">
        <v>389</v>
      </c>
      <c r="J623" s="265" t="s">
        <v>29</v>
      </c>
      <c r="K623" s="259" t="s">
        <v>390</v>
      </c>
      <c r="L623" s="253" t="s">
        <v>1249</v>
      </c>
      <c r="M623" s="260">
        <v>4959.74</v>
      </c>
      <c r="N623" s="260"/>
      <c r="O623" s="260"/>
      <c r="P623" s="260"/>
      <c r="Q623" s="259" t="s">
        <v>31</v>
      </c>
      <c r="R623" s="250">
        <v>43913</v>
      </c>
      <c r="S623" s="8" t="s">
        <v>1244</v>
      </c>
      <c r="T623" s="6"/>
      <c r="U623" s="6"/>
      <c r="V623" s="1"/>
      <c r="W623" s="1"/>
      <c r="X623" s="1"/>
      <c r="Y623" s="1"/>
      <c r="Z623" s="1"/>
      <c r="AA623" s="1"/>
      <c r="AB623" s="1"/>
    </row>
    <row r="624" ht="18" customHeight="1" spans="2:28">
      <c r="B624" s="253" t="s">
        <v>1251</v>
      </c>
      <c r="C624" s="224">
        <v>797925694</v>
      </c>
      <c r="D624" s="224" t="s">
        <v>1252</v>
      </c>
      <c r="E624" s="224">
        <v>17192714473</v>
      </c>
      <c r="F624" s="224" t="s">
        <v>27</v>
      </c>
      <c r="G624" s="254">
        <v>1000</v>
      </c>
      <c r="H624" s="254">
        <v>18872118075</v>
      </c>
      <c r="I624" s="224" t="s">
        <v>389</v>
      </c>
      <c r="J624" s="265" t="s">
        <v>29</v>
      </c>
      <c r="K624" s="259" t="s">
        <v>390</v>
      </c>
      <c r="L624" s="253" t="s">
        <v>1251</v>
      </c>
      <c r="M624" s="260">
        <v>4959.84</v>
      </c>
      <c r="N624" s="260"/>
      <c r="O624" s="260"/>
      <c r="P624" s="260"/>
      <c r="Q624" s="259" t="s">
        <v>31</v>
      </c>
      <c r="R624" s="250">
        <v>43913</v>
      </c>
      <c r="S624" s="8" t="s">
        <v>1244</v>
      </c>
      <c r="T624" s="6"/>
      <c r="U624" s="6"/>
      <c r="V624" s="1"/>
      <c r="W624" s="1"/>
      <c r="X624" s="1"/>
      <c r="Y624" s="1"/>
      <c r="Z624" s="1"/>
      <c r="AA624" s="1"/>
      <c r="AB624" s="1"/>
    </row>
    <row r="625" ht="18" customHeight="1" spans="2:28">
      <c r="B625" s="253" t="s">
        <v>1253</v>
      </c>
      <c r="C625" s="224">
        <v>706241367</v>
      </c>
      <c r="D625" s="224" t="s">
        <v>1254</v>
      </c>
      <c r="E625" s="224">
        <v>16741725509</v>
      </c>
      <c r="F625" s="224" t="s">
        <v>27</v>
      </c>
      <c r="G625" s="254">
        <v>1000</v>
      </c>
      <c r="H625" s="254">
        <v>18327671812</v>
      </c>
      <c r="I625" s="224" t="s">
        <v>247</v>
      </c>
      <c r="J625" s="265" t="s">
        <v>29</v>
      </c>
      <c r="K625" s="259" t="s">
        <v>298</v>
      </c>
      <c r="L625" s="253" t="s">
        <v>1253</v>
      </c>
      <c r="M625" s="260">
        <v>4958.77</v>
      </c>
      <c r="N625" s="260"/>
      <c r="O625" s="260"/>
      <c r="P625" s="260"/>
      <c r="Q625" s="259" t="s">
        <v>31</v>
      </c>
      <c r="R625" s="270">
        <v>43900</v>
      </c>
      <c r="S625" s="87" t="s">
        <v>1177</v>
      </c>
      <c r="T625" s="6"/>
      <c r="U625" s="6"/>
      <c r="V625" s="1"/>
      <c r="W625" s="1"/>
      <c r="X625" s="1"/>
      <c r="Y625" s="1"/>
      <c r="Z625" s="1"/>
      <c r="AA625" s="1"/>
      <c r="AB625" s="1"/>
    </row>
    <row r="626" ht="18" customHeight="1" spans="2:28">
      <c r="B626" s="253" t="s">
        <v>1255</v>
      </c>
      <c r="C626" s="224">
        <v>856945495</v>
      </c>
      <c r="D626" s="224" t="s">
        <v>1256</v>
      </c>
      <c r="E626" s="224">
        <v>17187467707</v>
      </c>
      <c r="F626" s="224" t="s">
        <v>27</v>
      </c>
      <c r="G626" s="254">
        <v>1000</v>
      </c>
      <c r="H626" s="254">
        <v>18771691121</v>
      </c>
      <c r="I626" s="224" t="s">
        <v>258</v>
      </c>
      <c r="J626" s="261" t="s">
        <v>103</v>
      </c>
      <c r="K626" s="259" t="s">
        <v>259</v>
      </c>
      <c r="L626" s="253" t="s">
        <v>1255</v>
      </c>
      <c r="M626" s="260">
        <v>7942.13</v>
      </c>
      <c r="N626" s="260"/>
      <c r="O626" s="260"/>
      <c r="P626" s="260"/>
      <c r="Q626" s="259" t="s">
        <v>31</v>
      </c>
      <c r="R626" s="270">
        <v>43900</v>
      </c>
      <c r="S626" s="87" t="s">
        <v>1177</v>
      </c>
      <c r="T626" s="6"/>
      <c r="U626" s="6"/>
      <c r="V626" s="1"/>
      <c r="W626" s="1"/>
      <c r="X626" s="1"/>
      <c r="Y626" s="1"/>
      <c r="Z626" s="1"/>
      <c r="AA626" s="1"/>
      <c r="AB626" s="1"/>
    </row>
    <row r="627" ht="18" customHeight="1" spans="2:28">
      <c r="B627" s="253" t="s">
        <v>1257</v>
      </c>
      <c r="C627" s="224">
        <v>867774867</v>
      </c>
      <c r="D627" s="224" t="s">
        <v>1258</v>
      </c>
      <c r="E627" s="224">
        <v>17136314519</v>
      </c>
      <c r="F627" s="224" t="s">
        <v>27</v>
      </c>
      <c r="G627" s="254">
        <v>1000</v>
      </c>
      <c r="H627" s="254">
        <v>18771691121</v>
      </c>
      <c r="I627" s="224" t="s">
        <v>258</v>
      </c>
      <c r="J627" s="261" t="s">
        <v>103</v>
      </c>
      <c r="K627" s="259" t="s">
        <v>259</v>
      </c>
      <c r="L627" s="253" t="s">
        <v>1257</v>
      </c>
      <c r="M627" s="260">
        <v>8041.03</v>
      </c>
      <c r="N627" s="260"/>
      <c r="O627" s="260"/>
      <c r="P627" s="260"/>
      <c r="Q627" s="259" t="s">
        <v>31</v>
      </c>
      <c r="R627" s="270">
        <v>43900</v>
      </c>
      <c r="S627" s="8" t="s">
        <v>1244</v>
      </c>
      <c r="T627" s="6"/>
      <c r="U627" s="6"/>
      <c r="V627" s="1"/>
      <c r="W627" s="1"/>
      <c r="X627" s="1"/>
      <c r="Y627" s="1"/>
      <c r="Z627" s="1"/>
      <c r="AA627" s="1"/>
      <c r="AB627" s="6"/>
    </row>
    <row r="628" ht="18" customHeight="1" spans="2:28">
      <c r="B628" s="253" t="s">
        <v>1259</v>
      </c>
      <c r="C628" s="224">
        <v>577853535</v>
      </c>
      <c r="D628" s="224" t="s">
        <v>1260</v>
      </c>
      <c r="E628" s="224">
        <v>17136317749</v>
      </c>
      <c r="F628" s="224" t="s">
        <v>27</v>
      </c>
      <c r="G628" s="254">
        <v>1000</v>
      </c>
      <c r="H628" s="254">
        <v>18771691121</v>
      </c>
      <c r="I628" s="224" t="s">
        <v>258</v>
      </c>
      <c r="J628" s="261" t="s">
        <v>103</v>
      </c>
      <c r="K628" s="259" t="s">
        <v>259</v>
      </c>
      <c r="L628" s="253" t="s">
        <v>1259</v>
      </c>
      <c r="M628" s="260">
        <v>8038.89</v>
      </c>
      <c r="N628" s="260"/>
      <c r="O628" s="260"/>
      <c r="P628" s="260"/>
      <c r="Q628" s="259" t="s">
        <v>31</v>
      </c>
      <c r="R628" s="270">
        <v>43900</v>
      </c>
      <c r="S628" s="87" t="s">
        <v>1177</v>
      </c>
      <c r="T628" s="6"/>
      <c r="U628" s="6"/>
      <c r="V628" s="6"/>
      <c r="W628" s="6"/>
      <c r="X628" s="6"/>
      <c r="Y628" s="6"/>
      <c r="Z628" s="6"/>
      <c r="AA628" s="6"/>
      <c r="AB628" s="6"/>
    </row>
    <row r="629" ht="18" customHeight="1" spans="2:28">
      <c r="B629" s="253" t="s">
        <v>1261</v>
      </c>
      <c r="C629" s="224">
        <v>858140106</v>
      </c>
      <c r="D629" s="224" t="s">
        <v>1262</v>
      </c>
      <c r="E629" s="224">
        <v>17136314478</v>
      </c>
      <c r="F629" s="224" t="s">
        <v>27</v>
      </c>
      <c r="G629" s="254">
        <v>1000</v>
      </c>
      <c r="H629" s="254">
        <v>18771691121</v>
      </c>
      <c r="I629" s="224" t="s">
        <v>258</v>
      </c>
      <c r="J629" s="261" t="s">
        <v>103</v>
      </c>
      <c r="K629" s="259" t="s">
        <v>259</v>
      </c>
      <c r="L629" s="253" t="s">
        <v>1261</v>
      </c>
      <c r="M629" s="260">
        <v>7945.57</v>
      </c>
      <c r="N629" s="260"/>
      <c r="O629" s="260"/>
      <c r="P629" s="260"/>
      <c r="Q629" s="259" t="s">
        <v>31</v>
      </c>
      <c r="R629" s="270">
        <v>43900</v>
      </c>
      <c r="S629" s="8" t="s">
        <v>1244</v>
      </c>
      <c r="T629" s="6"/>
      <c r="U629" s="6"/>
      <c r="V629" s="6"/>
      <c r="W629" s="6"/>
      <c r="X629" s="6"/>
      <c r="Y629" s="6"/>
      <c r="Z629" s="6"/>
      <c r="AA629" s="6"/>
      <c r="AB629" s="6"/>
    </row>
    <row r="630" ht="18" customHeight="1" spans="2:28">
      <c r="B630" s="253" t="s">
        <v>1263</v>
      </c>
      <c r="C630" s="224">
        <v>918013757</v>
      </c>
      <c r="D630" s="224" t="s">
        <v>1264</v>
      </c>
      <c r="E630" s="224">
        <v>17187465115</v>
      </c>
      <c r="F630" s="224" t="s">
        <v>27</v>
      </c>
      <c r="G630" s="254">
        <v>1000</v>
      </c>
      <c r="H630" s="254">
        <v>18771691121</v>
      </c>
      <c r="I630" s="224" t="s">
        <v>258</v>
      </c>
      <c r="J630" s="261" t="s">
        <v>103</v>
      </c>
      <c r="K630" s="259" t="s">
        <v>259</v>
      </c>
      <c r="L630" s="253" t="s">
        <v>1263</v>
      </c>
      <c r="M630" s="260">
        <v>8231.97</v>
      </c>
      <c r="N630" s="260"/>
      <c r="O630" s="260"/>
      <c r="P630" s="260"/>
      <c r="Q630" s="259" t="s">
        <v>31</v>
      </c>
      <c r="R630" s="270">
        <v>43900</v>
      </c>
      <c r="S630" s="87" t="s">
        <v>1177</v>
      </c>
      <c r="T630" s="6"/>
      <c r="U630" s="6"/>
      <c r="V630" s="6"/>
      <c r="W630" s="6"/>
      <c r="X630" s="6"/>
      <c r="Y630" s="6"/>
      <c r="Z630" s="6"/>
      <c r="AA630" s="6"/>
      <c r="AB630" s="6"/>
    </row>
    <row r="631" s="1" customFormat="1" ht="19.9" customHeight="1" spans="2:28">
      <c r="B631" s="253" t="s">
        <v>1265</v>
      </c>
      <c r="C631" s="224">
        <v>954605434</v>
      </c>
      <c r="D631" s="224" t="s">
        <v>1266</v>
      </c>
      <c r="E631" s="224">
        <v>17187465188</v>
      </c>
      <c r="F631" s="224" t="s">
        <v>27</v>
      </c>
      <c r="G631" s="254">
        <v>1000</v>
      </c>
      <c r="H631" s="254">
        <v>18771691121</v>
      </c>
      <c r="I631" s="224" t="s">
        <v>258</v>
      </c>
      <c r="J631" s="261" t="s">
        <v>103</v>
      </c>
      <c r="K631" s="259" t="s">
        <v>259</v>
      </c>
      <c r="L631" s="253" t="s">
        <v>1265</v>
      </c>
      <c r="M631" s="260">
        <v>8038.23</v>
      </c>
      <c r="N631" s="260"/>
      <c r="O631" s="260"/>
      <c r="P631" s="260"/>
      <c r="Q631" s="259" t="s">
        <v>31</v>
      </c>
      <c r="R631" s="270">
        <v>43900</v>
      </c>
      <c r="S631" s="8" t="s">
        <v>1244</v>
      </c>
      <c r="T631" s="6"/>
      <c r="U631" s="6"/>
      <c r="V631" s="6"/>
      <c r="W631" s="6"/>
      <c r="X631" s="6"/>
      <c r="Y631" s="6"/>
      <c r="Z631" s="6"/>
      <c r="AA631" s="6"/>
      <c r="AB631" s="6"/>
    </row>
    <row r="632" s="1" customFormat="1" ht="19.9" customHeight="1" spans="2:28">
      <c r="B632" s="253" t="s">
        <v>1267</v>
      </c>
      <c r="C632" s="226">
        <v>155353854</v>
      </c>
      <c r="D632" s="226" t="s">
        <v>1268</v>
      </c>
      <c r="E632" s="224">
        <v>17102786725</v>
      </c>
      <c r="F632" s="224" t="s">
        <v>27</v>
      </c>
      <c r="G632" s="254">
        <v>1000</v>
      </c>
      <c r="H632" s="254">
        <v>13545435217</v>
      </c>
      <c r="I632" s="224" t="s">
        <v>284</v>
      </c>
      <c r="J632" s="262" t="s">
        <v>285</v>
      </c>
      <c r="K632" s="259" t="s">
        <v>286</v>
      </c>
      <c r="L632" s="253" t="s">
        <v>1267</v>
      </c>
      <c r="M632" s="260">
        <v>4960.07</v>
      </c>
      <c r="N632" s="260"/>
      <c r="O632" s="260"/>
      <c r="P632" s="260"/>
      <c r="Q632" s="259" t="s">
        <v>31</v>
      </c>
      <c r="R632" s="270">
        <v>43901</v>
      </c>
      <c r="S632" s="87" t="s">
        <v>1177</v>
      </c>
      <c r="V632" s="6"/>
      <c r="W632" s="6"/>
      <c r="X632" s="6"/>
      <c r="Y632" s="6"/>
      <c r="Z632" s="6"/>
      <c r="AA632" s="6"/>
      <c r="AB632" s="6"/>
    </row>
    <row r="633" s="1" customFormat="1" ht="19.9" customHeight="1" spans="2:28">
      <c r="B633" s="253" t="s">
        <v>1269</v>
      </c>
      <c r="C633" s="226">
        <v>447805955</v>
      </c>
      <c r="D633" s="226" t="s">
        <v>1270</v>
      </c>
      <c r="E633" s="224">
        <v>17102786724</v>
      </c>
      <c r="F633" s="224" t="s">
        <v>27</v>
      </c>
      <c r="G633" s="254">
        <v>1000</v>
      </c>
      <c r="H633" s="254">
        <v>13545435217</v>
      </c>
      <c r="I633" s="224" t="s">
        <v>284</v>
      </c>
      <c r="J633" s="262" t="s">
        <v>285</v>
      </c>
      <c r="K633" s="259" t="s">
        <v>286</v>
      </c>
      <c r="L633" s="253" t="s">
        <v>1269</v>
      </c>
      <c r="M633" s="260">
        <v>5058.1</v>
      </c>
      <c r="N633" s="260"/>
      <c r="O633" s="260"/>
      <c r="P633" s="260"/>
      <c r="Q633" s="259" t="s">
        <v>31</v>
      </c>
      <c r="R633" s="270">
        <v>43901</v>
      </c>
      <c r="S633" s="87" t="s">
        <v>1177</v>
      </c>
      <c r="V633" s="6"/>
      <c r="W633" s="6"/>
      <c r="X633" s="6"/>
      <c r="Y633" s="6"/>
      <c r="Z633" s="6"/>
      <c r="AA633" s="6"/>
      <c r="AB633" s="6"/>
    </row>
    <row r="634" s="1" customFormat="1" ht="19.9" customHeight="1" spans="2:28">
      <c r="B634" s="253" t="s">
        <v>1271</v>
      </c>
      <c r="C634" s="226">
        <v>390100188</v>
      </c>
      <c r="D634" s="226" t="s">
        <v>1272</v>
      </c>
      <c r="E634" s="224">
        <v>17102786720</v>
      </c>
      <c r="F634" s="224" t="s">
        <v>27</v>
      </c>
      <c r="G634" s="254">
        <v>1000</v>
      </c>
      <c r="H634" s="254">
        <v>13545435217</v>
      </c>
      <c r="I634" s="224" t="s">
        <v>284</v>
      </c>
      <c r="J634" s="262" t="s">
        <v>285</v>
      </c>
      <c r="K634" s="259" t="s">
        <v>286</v>
      </c>
      <c r="L634" s="253" t="s">
        <v>1271</v>
      </c>
      <c r="M634" s="260">
        <v>10208.31</v>
      </c>
      <c r="N634" s="260"/>
      <c r="O634" s="260"/>
      <c r="P634" s="260"/>
      <c r="Q634" s="259" t="s">
        <v>31</v>
      </c>
      <c r="R634" s="270">
        <v>43901</v>
      </c>
      <c r="S634" s="87" t="s">
        <v>1177</v>
      </c>
      <c r="V634" s="6"/>
      <c r="W634" s="6"/>
      <c r="X634" s="6"/>
      <c r="Y634" s="6"/>
      <c r="Z634" s="6"/>
      <c r="AA634" s="6"/>
      <c r="AB634" s="6"/>
    </row>
    <row r="635" s="1" customFormat="1" ht="19.9" customHeight="1" spans="2:28">
      <c r="B635" s="253" t="s">
        <v>1273</v>
      </c>
      <c r="C635" s="226">
        <v>389738123</v>
      </c>
      <c r="D635" s="226" t="s">
        <v>1274</v>
      </c>
      <c r="E635" s="224">
        <v>17102786716</v>
      </c>
      <c r="F635" s="224" t="s">
        <v>27</v>
      </c>
      <c r="G635" s="254">
        <v>1000</v>
      </c>
      <c r="H635" s="254">
        <v>13545435217</v>
      </c>
      <c r="I635" s="224" t="s">
        <v>284</v>
      </c>
      <c r="J635" s="262" t="s">
        <v>285</v>
      </c>
      <c r="K635" s="259" t="s">
        <v>286</v>
      </c>
      <c r="L635" s="253" t="s">
        <v>1273</v>
      </c>
      <c r="M635" s="260">
        <v>5058.08</v>
      </c>
      <c r="N635" s="260"/>
      <c r="O635" s="260"/>
      <c r="P635" s="260"/>
      <c r="Q635" s="259" t="s">
        <v>31</v>
      </c>
      <c r="R635" s="270">
        <v>43901</v>
      </c>
      <c r="S635" s="87" t="s">
        <v>1177</v>
      </c>
      <c r="V635" s="6"/>
      <c r="W635" s="6"/>
      <c r="X635" s="6"/>
      <c r="Y635" s="6"/>
      <c r="Z635" s="6"/>
      <c r="AA635" s="6"/>
      <c r="AB635" s="6"/>
    </row>
    <row r="636" s="1" customFormat="1" ht="19.9" customHeight="1" spans="2:28">
      <c r="B636" s="253" t="s">
        <v>1275</v>
      </c>
      <c r="C636" s="226">
        <v>730313153</v>
      </c>
      <c r="D636" s="226" t="s">
        <v>1276</v>
      </c>
      <c r="E636" s="224">
        <v>17102786710</v>
      </c>
      <c r="F636" s="224" t="s">
        <v>27</v>
      </c>
      <c r="G636" s="254">
        <v>1000</v>
      </c>
      <c r="H636" s="254">
        <v>13545435217</v>
      </c>
      <c r="I636" s="224" t="s">
        <v>284</v>
      </c>
      <c r="J636" s="262" t="s">
        <v>285</v>
      </c>
      <c r="K636" s="259" t="s">
        <v>286</v>
      </c>
      <c r="L636" s="253" t="s">
        <v>1275</v>
      </c>
      <c r="M636" s="260">
        <v>7937.95</v>
      </c>
      <c r="N636" s="260"/>
      <c r="O636" s="260"/>
      <c r="P636" s="260"/>
      <c r="Q636" s="259" t="s">
        <v>31</v>
      </c>
      <c r="R636" s="270">
        <v>43901</v>
      </c>
      <c r="S636" s="87" t="s">
        <v>1177</v>
      </c>
      <c r="V636" s="6"/>
      <c r="W636" s="6"/>
      <c r="X636" s="6"/>
      <c r="Y636" s="6"/>
      <c r="Z636" s="6"/>
      <c r="AA636" s="6"/>
      <c r="AB636" s="6"/>
    </row>
    <row r="637" s="1" customFormat="1" ht="19.9" customHeight="1" spans="2:28">
      <c r="B637" s="253" t="s">
        <v>1277</v>
      </c>
      <c r="C637" s="224">
        <v>741512954</v>
      </c>
      <c r="D637" s="224" t="s">
        <v>1278</v>
      </c>
      <c r="E637" s="224">
        <v>17102786610</v>
      </c>
      <c r="F637" s="224" t="s">
        <v>27</v>
      </c>
      <c r="G637" s="254">
        <v>1000</v>
      </c>
      <c r="H637" s="254">
        <v>13545435217</v>
      </c>
      <c r="I637" s="224" t="s">
        <v>284</v>
      </c>
      <c r="J637" s="262" t="s">
        <v>285</v>
      </c>
      <c r="K637" s="259" t="s">
        <v>286</v>
      </c>
      <c r="L637" s="253" t="s">
        <v>1277</v>
      </c>
      <c r="M637" s="260">
        <v>5084.48</v>
      </c>
      <c r="N637" s="260"/>
      <c r="O637" s="260"/>
      <c r="P637" s="260"/>
      <c r="Q637" s="259" t="s">
        <v>31</v>
      </c>
      <c r="R637" s="270">
        <v>43901</v>
      </c>
      <c r="S637" s="87" t="s">
        <v>1177</v>
      </c>
      <c r="V637" s="6"/>
      <c r="W637" s="6"/>
      <c r="X637" s="6"/>
      <c r="Y637" s="6"/>
      <c r="Z637" s="6"/>
      <c r="AA637" s="6"/>
      <c r="AB637" s="6"/>
    </row>
    <row r="638" s="1" customFormat="1" ht="19.9" customHeight="1" spans="2:27">
      <c r="B638" s="253" t="s">
        <v>1279</v>
      </c>
      <c r="C638" s="226">
        <v>790680463</v>
      </c>
      <c r="D638" s="226" t="s">
        <v>1280</v>
      </c>
      <c r="E638" s="224">
        <v>17102786672</v>
      </c>
      <c r="F638" s="224" t="s">
        <v>27</v>
      </c>
      <c r="G638" s="254">
        <v>1000</v>
      </c>
      <c r="H638" s="254">
        <v>13545435217</v>
      </c>
      <c r="I638" s="224" t="s">
        <v>284</v>
      </c>
      <c r="J638" s="262" t="s">
        <v>285</v>
      </c>
      <c r="K638" s="259" t="s">
        <v>286</v>
      </c>
      <c r="L638" s="253" t="s">
        <v>1279</v>
      </c>
      <c r="M638" s="260">
        <v>4962.58</v>
      </c>
      <c r="N638" s="260"/>
      <c r="O638" s="260"/>
      <c r="P638" s="260"/>
      <c r="Q638" s="259" t="s">
        <v>31</v>
      </c>
      <c r="R638" s="270">
        <v>43901</v>
      </c>
      <c r="S638" s="87" t="s">
        <v>1177</v>
      </c>
      <c r="V638" s="6"/>
      <c r="W638" s="6"/>
      <c r="X638" s="6"/>
      <c r="Y638" s="6"/>
      <c r="Z638" s="6"/>
      <c r="AA638" s="6"/>
    </row>
    <row r="639" ht="18" customHeight="1" spans="2:27">
      <c r="B639" s="253" t="s">
        <v>1281</v>
      </c>
      <c r="C639" s="224">
        <v>681253883</v>
      </c>
      <c r="D639" s="224" t="s">
        <v>1282</v>
      </c>
      <c r="E639" s="224">
        <v>17102786673</v>
      </c>
      <c r="F639" s="224" t="s">
        <v>27</v>
      </c>
      <c r="G639" s="254">
        <v>1000</v>
      </c>
      <c r="H639" s="254">
        <v>13545435217</v>
      </c>
      <c r="I639" s="224" t="s">
        <v>284</v>
      </c>
      <c r="J639" s="262" t="s">
        <v>285</v>
      </c>
      <c r="K639" s="259" t="s">
        <v>286</v>
      </c>
      <c r="L639" s="253" t="s">
        <v>1281</v>
      </c>
      <c r="M639" s="260">
        <v>5057.49</v>
      </c>
      <c r="N639" s="260"/>
      <c r="O639" s="260"/>
      <c r="P639" s="260"/>
      <c r="Q639" s="259" t="s">
        <v>31</v>
      </c>
      <c r="R639" s="270">
        <v>43901</v>
      </c>
      <c r="S639" s="87" t="s">
        <v>1177</v>
      </c>
      <c r="T639" s="1"/>
      <c r="U639" s="1"/>
      <c r="V639" s="1"/>
      <c r="W639" s="1"/>
      <c r="X639" s="1"/>
      <c r="Y639" s="1"/>
      <c r="Z639" s="1"/>
      <c r="AA639" s="271"/>
    </row>
    <row r="640" ht="18" customHeight="1" spans="2:22">
      <c r="B640" s="253" t="s">
        <v>1283</v>
      </c>
      <c r="C640" s="226">
        <v>766328099</v>
      </c>
      <c r="D640" s="226" t="s">
        <v>1284</v>
      </c>
      <c r="E640" s="224">
        <v>17192714902</v>
      </c>
      <c r="F640" s="224" t="s">
        <v>27</v>
      </c>
      <c r="G640" s="254">
        <v>1000</v>
      </c>
      <c r="H640" s="254">
        <v>15072125895</v>
      </c>
      <c r="I640" s="224" t="s">
        <v>680</v>
      </c>
      <c r="J640" s="262" t="s">
        <v>285</v>
      </c>
      <c r="K640" s="259" t="s">
        <v>681</v>
      </c>
      <c r="L640" s="253" t="s">
        <v>1283</v>
      </c>
      <c r="M640" s="260">
        <v>5060.41</v>
      </c>
      <c r="N640" s="260"/>
      <c r="O640" s="260"/>
      <c r="P640" s="260"/>
      <c r="Q640" s="259" t="s">
        <v>31</v>
      </c>
      <c r="R640" s="250">
        <v>43910</v>
      </c>
      <c r="S640" s="87" t="s">
        <v>1177</v>
      </c>
      <c r="T640" s="6"/>
      <c r="U640" s="6"/>
      <c r="V640" s="47"/>
    </row>
    <row r="641" ht="18" customHeight="1" spans="2:22">
      <c r="B641" s="253" t="s">
        <v>1285</v>
      </c>
      <c r="C641" s="226">
        <v>750996734</v>
      </c>
      <c r="D641" s="226" t="s">
        <v>1286</v>
      </c>
      <c r="E641" s="224">
        <v>17192714870</v>
      </c>
      <c r="F641" s="224" t="s">
        <v>27</v>
      </c>
      <c r="G641" s="254">
        <v>1000</v>
      </c>
      <c r="H641" s="254">
        <v>15072125895</v>
      </c>
      <c r="I641" s="224" t="s">
        <v>680</v>
      </c>
      <c r="J641" s="262" t="s">
        <v>285</v>
      </c>
      <c r="K641" s="259" t="s">
        <v>681</v>
      </c>
      <c r="L641" s="253" t="s">
        <v>1285</v>
      </c>
      <c r="M641" s="260">
        <v>5063.58</v>
      </c>
      <c r="N641" s="260"/>
      <c r="O641" s="260"/>
      <c r="P641" s="260"/>
      <c r="Q641" s="259" t="s">
        <v>31</v>
      </c>
      <c r="R641" s="250">
        <v>43910</v>
      </c>
      <c r="S641" s="87" t="s">
        <v>1177</v>
      </c>
      <c r="T641" s="6"/>
      <c r="U641" s="6"/>
      <c r="V641" s="47"/>
    </row>
    <row r="642" ht="18" customHeight="1" spans="2:21">
      <c r="B642" s="255" t="s">
        <v>1287</v>
      </c>
      <c r="C642" s="224">
        <v>937725057</v>
      </c>
      <c r="D642" s="224" t="s">
        <v>1288</v>
      </c>
      <c r="E642" s="224">
        <v>16741725612</v>
      </c>
      <c r="F642" s="224" t="s">
        <v>27</v>
      </c>
      <c r="G642" s="254">
        <v>1000</v>
      </c>
      <c r="H642" s="254">
        <v>18771678907</v>
      </c>
      <c r="I642" s="224" t="s">
        <v>409</v>
      </c>
      <c r="J642" s="258" t="s">
        <v>109</v>
      </c>
      <c r="K642" s="259" t="s">
        <v>410</v>
      </c>
      <c r="L642" s="255" t="s">
        <v>1287</v>
      </c>
      <c r="M642" s="260">
        <v>5064.03</v>
      </c>
      <c r="N642" s="260"/>
      <c r="O642" s="260"/>
      <c r="P642" s="260"/>
      <c r="Q642" s="259" t="s">
        <v>31</v>
      </c>
      <c r="R642" s="270">
        <v>43901</v>
      </c>
      <c r="S642" s="87" t="s">
        <v>1177</v>
      </c>
      <c r="T642" s="6"/>
      <c r="U642" s="6"/>
    </row>
    <row r="643" ht="18" customHeight="1" spans="2:21">
      <c r="B643" s="255" t="s">
        <v>1289</v>
      </c>
      <c r="C643" s="224">
        <v>895014302</v>
      </c>
      <c r="D643" s="224" t="s">
        <v>1290</v>
      </c>
      <c r="E643" s="224">
        <v>16741725614</v>
      </c>
      <c r="F643" s="224" t="s">
        <v>27</v>
      </c>
      <c r="G643" s="254">
        <v>1000</v>
      </c>
      <c r="H643" s="254">
        <v>18771678907</v>
      </c>
      <c r="I643" s="224" t="s">
        <v>409</v>
      </c>
      <c r="J643" s="258" t="s">
        <v>109</v>
      </c>
      <c r="K643" s="259" t="s">
        <v>410</v>
      </c>
      <c r="L643" s="255" t="s">
        <v>1289</v>
      </c>
      <c r="M643" s="260">
        <v>5056.88</v>
      </c>
      <c r="N643" s="260"/>
      <c r="O643" s="260"/>
      <c r="P643" s="260"/>
      <c r="Q643" s="259" t="s">
        <v>31</v>
      </c>
      <c r="R643" s="270">
        <v>43899</v>
      </c>
      <c r="S643" s="87" t="s">
        <v>1177</v>
      </c>
      <c r="T643" s="6"/>
      <c r="U643" s="6"/>
    </row>
    <row r="644" ht="18" customHeight="1" spans="2:21">
      <c r="B644" s="255" t="s">
        <v>1291</v>
      </c>
      <c r="C644" s="224">
        <v>736217837</v>
      </c>
      <c r="D644" s="224" t="s">
        <v>1292</v>
      </c>
      <c r="E644" s="224">
        <v>16741725621</v>
      </c>
      <c r="F644" s="224" t="s">
        <v>27</v>
      </c>
      <c r="G644" s="254">
        <v>1000</v>
      </c>
      <c r="H644" s="254">
        <v>18771678907</v>
      </c>
      <c r="I644" s="224" t="s">
        <v>409</v>
      </c>
      <c r="J644" s="258" t="s">
        <v>109</v>
      </c>
      <c r="K644" s="259" t="s">
        <v>410</v>
      </c>
      <c r="L644" s="255" t="s">
        <v>1291</v>
      </c>
      <c r="M644" s="260">
        <v>8044.36</v>
      </c>
      <c r="N644" s="260"/>
      <c r="O644" s="260"/>
      <c r="P644" s="260"/>
      <c r="Q644" s="259" t="s">
        <v>31</v>
      </c>
      <c r="R644" s="270">
        <v>43899</v>
      </c>
      <c r="S644" s="87" t="s">
        <v>1177</v>
      </c>
      <c r="T644" s="6"/>
      <c r="U644" s="6"/>
    </row>
    <row r="645" ht="18" customHeight="1" spans="2:21">
      <c r="B645" s="255" t="s">
        <v>1293</v>
      </c>
      <c r="C645" s="224">
        <v>487657557</v>
      </c>
      <c r="D645" s="224" t="s">
        <v>1294</v>
      </c>
      <c r="E645" s="224">
        <v>16741725625</v>
      </c>
      <c r="F645" s="224" t="s">
        <v>27</v>
      </c>
      <c r="G645" s="254">
        <v>1000</v>
      </c>
      <c r="H645" s="254">
        <v>18771678907</v>
      </c>
      <c r="I645" s="224" t="s">
        <v>409</v>
      </c>
      <c r="J645" s="265" t="s">
        <v>29</v>
      </c>
      <c r="K645" s="259" t="s">
        <v>410</v>
      </c>
      <c r="L645" s="255" t="s">
        <v>1293</v>
      </c>
      <c r="M645" s="260">
        <v>8041.79</v>
      </c>
      <c r="N645" s="260"/>
      <c r="O645" s="260"/>
      <c r="P645" s="260"/>
      <c r="Q645" s="259" t="s">
        <v>31</v>
      </c>
      <c r="R645" s="270">
        <v>43901</v>
      </c>
      <c r="S645" s="87" t="s">
        <v>1177</v>
      </c>
      <c r="T645" s="6"/>
      <c r="U645" s="6"/>
    </row>
    <row r="646" ht="18" customHeight="1" spans="2:21">
      <c r="B646" s="255" t="s">
        <v>1295</v>
      </c>
      <c r="C646" s="224">
        <v>180156850</v>
      </c>
      <c r="D646" s="224" t="s">
        <v>1296</v>
      </c>
      <c r="E646" s="224">
        <v>16741725654</v>
      </c>
      <c r="F646" s="224" t="s">
        <v>27</v>
      </c>
      <c r="G646" s="254">
        <v>1000</v>
      </c>
      <c r="H646" s="254">
        <v>18771678907</v>
      </c>
      <c r="I646" s="224" t="s">
        <v>409</v>
      </c>
      <c r="J646" s="265" t="s">
        <v>29</v>
      </c>
      <c r="K646" s="259" t="s">
        <v>410</v>
      </c>
      <c r="L646" s="255" t="s">
        <v>1295</v>
      </c>
      <c r="M646" s="260">
        <v>5056.41</v>
      </c>
      <c r="N646" s="260"/>
      <c r="O646" s="260"/>
      <c r="P646" s="260"/>
      <c r="Q646" s="259" t="s">
        <v>31</v>
      </c>
      <c r="R646" s="270">
        <v>43901</v>
      </c>
      <c r="S646" s="87" t="s">
        <v>1177</v>
      </c>
      <c r="T646" s="6"/>
      <c r="U646" s="6"/>
    </row>
    <row r="647" ht="18" customHeight="1" spans="2:21">
      <c r="B647" s="253" t="s">
        <v>1297</v>
      </c>
      <c r="C647" s="226">
        <v>482961740</v>
      </c>
      <c r="D647" s="226" t="s">
        <v>1298</v>
      </c>
      <c r="E647" s="224">
        <v>16741725282</v>
      </c>
      <c r="F647" s="224" t="s">
        <v>27</v>
      </c>
      <c r="G647" s="254">
        <v>1000</v>
      </c>
      <c r="H647" s="254">
        <v>13545445297</v>
      </c>
      <c r="I647" s="224" t="s">
        <v>313</v>
      </c>
      <c r="J647" s="265" t="s">
        <v>29</v>
      </c>
      <c r="K647" s="259" t="s">
        <v>314</v>
      </c>
      <c r="L647" s="253" t="s">
        <v>1297</v>
      </c>
      <c r="M647" s="260">
        <v>5183.19</v>
      </c>
      <c r="N647" s="260"/>
      <c r="O647" s="260"/>
      <c r="P647" s="260"/>
      <c r="Q647" s="259" t="s">
        <v>31</v>
      </c>
      <c r="R647" s="270">
        <v>43901</v>
      </c>
      <c r="S647" s="87" t="s">
        <v>1177</v>
      </c>
      <c r="T647" s="6"/>
      <c r="U647" s="6"/>
    </row>
    <row r="648" ht="18" customHeight="1" spans="2:21">
      <c r="B648" s="253" t="s">
        <v>1299</v>
      </c>
      <c r="C648" s="226">
        <v>529143746</v>
      </c>
      <c r="D648" s="226" t="s">
        <v>1300</v>
      </c>
      <c r="E648" s="224">
        <v>16741725286</v>
      </c>
      <c r="F648" s="224" t="s">
        <v>27</v>
      </c>
      <c r="G648" s="254">
        <v>1000</v>
      </c>
      <c r="H648" s="254">
        <v>13545445297</v>
      </c>
      <c r="I648" s="224" t="s">
        <v>313</v>
      </c>
      <c r="J648" s="265" t="s">
        <v>29</v>
      </c>
      <c r="K648" s="259" t="s">
        <v>314</v>
      </c>
      <c r="L648" s="253" t="s">
        <v>1299</v>
      </c>
      <c r="M648" s="260">
        <v>4962.61</v>
      </c>
      <c r="N648" s="260"/>
      <c r="O648" s="260"/>
      <c r="P648" s="260"/>
      <c r="Q648" s="259" t="s">
        <v>31</v>
      </c>
      <c r="R648" s="270">
        <v>43901</v>
      </c>
      <c r="S648" s="87" t="s">
        <v>1177</v>
      </c>
      <c r="T648" s="6"/>
      <c r="U648" s="6"/>
    </row>
    <row r="649" ht="18" customHeight="1" spans="2:21">
      <c r="B649" s="253" t="s">
        <v>1301</v>
      </c>
      <c r="C649" s="224">
        <v>967913148</v>
      </c>
      <c r="D649" s="224" t="s">
        <v>1302</v>
      </c>
      <c r="E649" s="224">
        <v>17136866810</v>
      </c>
      <c r="F649" s="224" t="s">
        <v>107</v>
      </c>
      <c r="G649" s="254">
        <v>1000</v>
      </c>
      <c r="H649" s="254">
        <v>13632223538</v>
      </c>
      <c r="I649" s="224" t="s">
        <v>567</v>
      </c>
      <c r="J649" s="279" t="s">
        <v>367</v>
      </c>
      <c r="K649" s="259" t="s">
        <v>568</v>
      </c>
      <c r="L649" s="253" t="s">
        <v>1301</v>
      </c>
      <c r="M649" s="260">
        <v>4960.15</v>
      </c>
      <c r="N649" s="260"/>
      <c r="O649" s="260"/>
      <c r="P649" s="260"/>
      <c r="Q649" s="259" t="s">
        <v>31</v>
      </c>
      <c r="R649" s="250">
        <v>43910</v>
      </c>
      <c r="S649" s="87" t="s">
        <v>1177</v>
      </c>
      <c r="T649" s="6"/>
      <c r="U649" s="6"/>
    </row>
    <row r="650" s="1" customFormat="1" ht="19.9" customHeight="1" spans="2:28">
      <c r="B650" s="253" t="s">
        <v>1303</v>
      </c>
      <c r="C650" s="224">
        <v>184441541</v>
      </c>
      <c r="D650" s="224" t="s">
        <v>1304</v>
      </c>
      <c r="E650" s="224">
        <v>17043396024</v>
      </c>
      <c r="F650" s="224" t="s">
        <v>101</v>
      </c>
      <c r="G650" s="254">
        <v>1000</v>
      </c>
      <c r="H650" s="254">
        <v>13422075559</v>
      </c>
      <c r="I650" s="224" t="s">
        <v>102</v>
      </c>
      <c r="J650" s="261" t="s">
        <v>103</v>
      </c>
      <c r="K650" s="259" t="s">
        <v>104</v>
      </c>
      <c r="L650" s="253" t="s">
        <v>1303</v>
      </c>
      <c r="M650" s="260">
        <v>9036.42</v>
      </c>
      <c r="N650" s="260"/>
      <c r="O650" s="260"/>
      <c r="P650" s="260"/>
      <c r="Q650" s="303"/>
      <c r="R650" s="304"/>
      <c r="S650" s="8" t="s">
        <v>1305</v>
      </c>
      <c r="T650" s="6"/>
      <c r="U650" s="6"/>
      <c r="V650" s="4"/>
      <c r="W650" s="4"/>
      <c r="X650" s="9"/>
      <c r="Y650" s="4"/>
      <c r="Z650" s="4"/>
      <c r="AA650" s="10"/>
      <c r="AB650" s="2"/>
    </row>
    <row r="651" ht="18" customHeight="1" spans="2:28">
      <c r="B651" s="87"/>
      <c r="C651" s="22"/>
      <c r="D651" s="22"/>
      <c r="E651" s="2"/>
      <c r="F651" s="2"/>
      <c r="G651" s="2"/>
      <c r="H651" s="2"/>
      <c r="I651" s="2"/>
      <c r="J651" s="280"/>
      <c r="K651" s="22"/>
      <c r="L651" s="87"/>
      <c r="M651" s="44"/>
      <c r="N651" s="44"/>
      <c r="O651" s="281"/>
      <c r="P651" s="281"/>
      <c r="Q651" s="82"/>
      <c r="R651" s="1"/>
      <c r="S651" s="1"/>
      <c r="T651" s="1"/>
      <c r="U651" s="1"/>
      <c r="V651" s="2"/>
      <c r="W651" s="2"/>
      <c r="X651" s="2"/>
      <c r="Y651" s="2"/>
      <c r="Z651" s="2"/>
      <c r="AA651" s="311"/>
      <c r="AB651" s="2"/>
    </row>
    <row r="652" ht="18" customHeight="1" spans="7:28">
      <c r="G652" s="23">
        <f>SUM(G539:G651)</f>
        <v>112000</v>
      </c>
      <c r="M652" s="47">
        <f>SUM(M539:M650)</f>
        <v>382704.77</v>
      </c>
      <c r="N652" s="4">
        <f>SUM(N539:N650)</f>
        <v>4958</v>
      </c>
      <c r="S652" s="6"/>
      <c r="V652" s="2"/>
      <c r="W652" s="2"/>
      <c r="X652" s="2"/>
      <c r="Y652" s="2"/>
      <c r="Z652" s="2"/>
      <c r="AA652" s="311"/>
      <c r="AB652" s="6"/>
    </row>
    <row r="653" ht="18" customHeight="1" spans="13:28">
      <c r="M653" s="47">
        <f>M652+N652</f>
        <v>387662.77</v>
      </c>
      <c r="V653" s="6"/>
      <c r="W653" s="6"/>
      <c r="X653" s="6"/>
      <c r="Y653" s="6"/>
      <c r="Z653" s="6"/>
      <c r="AA653" s="124"/>
      <c r="AB653" s="6"/>
    </row>
    <row r="654" ht="18" customHeight="1" spans="22:28">
      <c r="V654" s="6"/>
      <c r="W654" s="6"/>
      <c r="X654" s="6"/>
      <c r="Y654" s="6"/>
      <c r="Z654" s="6"/>
      <c r="AA654" s="124"/>
      <c r="AB654" s="6"/>
    </row>
    <row r="655" ht="18" customHeight="1" spans="22:28">
      <c r="V655" s="6"/>
      <c r="W655" s="6"/>
      <c r="X655" s="6"/>
      <c r="Y655" s="6"/>
      <c r="Z655" s="6"/>
      <c r="AA655" s="124"/>
      <c r="AB655" s="6"/>
    </row>
    <row r="656" ht="18" customHeight="1" spans="22:28">
      <c r="V656" s="6"/>
      <c r="W656" s="6"/>
      <c r="X656" s="6"/>
      <c r="Y656" s="6"/>
      <c r="Z656" s="6"/>
      <c r="AA656" s="124"/>
      <c r="AB656" s="6"/>
    </row>
    <row r="657" ht="18" customHeight="1" spans="22:28">
      <c r="V657" s="6"/>
      <c r="W657" s="6"/>
      <c r="X657" s="6"/>
      <c r="Y657" s="6"/>
      <c r="Z657" s="6"/>
      <c r="AA657" s="124"/>
      <c r="AB657" s="6"/>
    </row>
    <row r="658" ht="18" customHeight="1" spans="22:28">
      <c r="V658" s="6"/>
      <c r="W658" s="6"/>
      <c r="X658" s="6"/>
      <c r="Y658" s="6"/>
      <c r="Z658" s="6"/>
      <c r="AA658" s="124"/>
      <c r="AB658" s="6"/>
    </row>
    <row r="659" ht="18" customHeight="1" spans="22:28">
      <c r="V659" s="6"/>
      <c r="W659" s="6"/>
      <c r="X659" s="6"/>
      <c r="Y659" s="6"/>
      <c r="Z659" s="6"/>
      <c r="AA659" s="124"/>
      <c r="AB659" s="6"/>
    </row>
    <row r="660" ht="18" customHeight="1" spans="22:28">
      <c r="V660" s="6"/>
      <c r="W660" s="6"/>
      <c r="X660" s="6"/>
      <c r="Y660" s="6"/>
      <c r="Z660" s="6"/>
      <c r="AA660" s="124"/>
      <c r="AB660" s="6"/>
    </row>
    <row r="661" ht="18" customHeight="1" spans="22:28">
      <c r="V661" s="6"/>
      <c r="W661" s="6"/>
      <c r="X661" s="6"/>
      <c r="Y661" s="6"/>
      <c r="Z661" s="6"/>
      <c r="AA661" s="124"/>
      <c r="AB661" s="6"/>
    </row>
    <row r="662" s="2" customFormat="1" ht="18" customHeight="1" spans="1:28">
      <c r="A662" s="1"/>
      <c r="B662" s="5"/>
      <c r="C662" s="6"/>
      <c r="D662" s="6"/>
      <c r="E662" s="6"/>
      <c r="F662" s="6"/>
      <c r="G662" s="6"/>
      <c r="H662" s="6"/>
      <c r="I662" s="6"/>
      <c r="J662" s="6"/>
      <c r="K662" s="7"/>
      <c r="L662" s="8"/>
      <c r="M662" s="8"/>
      <c r="N662" s="8"/>
      <c r="O662" s="4"/>
      <c r="P662" s="4"/>
      <c r="Q662" s="4"/>
      <c r="R662" s="4"/>
      <c r="S662" s="4"/>
      <c r="T662" s="4"/>
      <c r="U662" s="4"/>
      <c r="V662" s="6"/>
      <c r="W662" s="6"/>
      <c r="X662" s="6"/>
      <c r="Y662" s="6"/>
      <c r="Z662" s="6"/>
      <c r="AA662" s="124"/>
      <c r="AB662" s="6"/>
    </row>
    <row r="663" s="2" customFormat="1" ht="18" customHeight="1" spans="2:28">
      <c r="B663" s="272"/>
      <c r="J663" s="282"/>
      <c r="K663" s="22"/>
      <c r="L663" s="87"/>
      <c r="M663" s="44"/>
      <c r="N663" s="44"/>
      <c r="O663" s="44"/>
      <c r="P663" s="283"/>
      <c r="Q663" s="284"/>
      <c r="R663" s="87"/>
      <c r="V663" s="6"/>
      <c r="W663" s="6"/>
      <c r="X663" s="6"/>
      <c r="Y663" s="6"/>
      <c r="Z663" s="6"/>
      <c r="AA663" s="124"/>
      <c r="AB663" s="6"/>
    </row>
    <row r="664" ht="18" customHeight="1" spans="1:28">
      <c r="A664" s="2"/>
      <c r="B664" s="272"/>
      <c r="C664" s="2"/>
      <c r="D664" s="2"/>
      <c r="E664" s="2"/>
      <c r="F664" s="2"/>
      <c r="G664" s="2"/>
      <c r="H664" s="2"/>
      <c r="I664" s="2"/>
      <c r="J664" s="282"/>
      <c r="K664" s="22"/>
      <c r="L664" s="87"/>
      <c r="M664" s="284" t="s">
        <v>1306</v>
      </c>
      <c r="N664" s="284" t="s">
        <v>658</v>
      </c>
      <c r="O664" s="284" t="s">
        <v>1307</v>
      </c>
      <c r="P664" s="178" t="s">
        <v>1308</v>
      </c>
      <c r="Q664" s="178" t="s">
        <v>23</v>
      </c>
      <c r="R664" s="178" t="s">
        <v>24</v>
      </c>
      <c r="S664" s="2"/>
      <c r="T664" s="2"/>
      <c r="U664" s="2"/>
      <c r="V664" s="6"/>
      <c r="W664" s="6"/>
      <c r="X664" s="6"/>
      <c r="Y664" s="6"/>
      <c r="Z664" s="6"/>
      <c r="AA664" s="124"/>
      <c r="AB664" s="6"/>
    </row>
    <row r="665" ht="18" customHeight="1" spans="2:28">
      <c r="B665" s="273" t="s">
        <v>1309</v>
      </c>
      <c r="C665" s="274">
        <v>268982910</v>
      </c>
      <c r="D665" s="274" t="s">
        <v>1310</v>
      </c>
      <c r="E665" s="274">
        <v>17136866769</v>
      </c>
      <c r="F665" s="274" t="s">
        <v>107</v>
      </c>
      <c r="G665" s="274">
        <v>1000</v>
      </c>
      <c r="H665" s="274">
        <v>17665435181</v>
      </c>
      <c r="I665" s="274" t="s">
        <v>988</v>
      </c>
      <c r="J665" s="285" t="s">
        <v>109</v>
      </c>
      <c r="K665" s="276" t="s">
        <v>989</v>
      </c>
      <c r="L665" s="273" t="s">
        <v>1309</v>
      </c>
      <c r="M665" s="286">
        <v>43800</v>
      </c>
      <c r="N665" s="287">
        <v>4928.12</v>
      </c>
      <c r="O665" s="287">
        <v>699</v>
      </c>
      <c r="P665" s="287">
        <v>699</v>
      </c>
      <c r="Q665" s="305" t="s">
        <v>31</v>
      </c>
      <c r="R665" s="286">
        <v>43910</v>
      </c>
      <c r="S665" s="87"/>
      <c r="T665" s="6"/>
      <c r="U665" s="6"/>
      <c r="V665" s="6"/>
      <c r="W665" s="6"/>
      <c r="X665" s="6"/>
      <c r="Y665" s="6"/>
      <c r="Z665" s="6"/>
      <c r="AA665" s="124"/>
      <c r="AB665" s="6"/>
    </row>
    <row r="666" ht="18" customHeight="1" spans="2:28">
      <c r="B666" s="273" t="s">
        <v>1311</v>
      </c>
      <c r="C666" s="274">
        <v>630678610</v>
      </c>
      <c r="D666" s="274" t="s">
        <v>1312</v>
      </c>
      <c r="E666" s="274">
        <v>17136866682</v>
      </c>
      <c r="F666" s="274" t="s">
        <v>107</v>
      </c>
      <c r="G666" s="274">
        <v>1000</v>
      </c>
      <c r="H666" s="274">
        <v>13422075559</v>
      </c>
      <c r="I666" s="274" t="s">
        <v>567</v>
      </c>
      <c r="J666" s="288" t="s">
        <v>29</v>
      </c>
      <c r="K666" s="276" t="s">
        <v>568</v>
      </c>
      <c r="L666" s="273" t="s">
        <v>1311</v>
      </c>
      <c r="M666" s="286">
        <v>43804</v>
      </c>
      <c r="N666" s="287">
        <v>0</v>
      </c>
      <c r="O666" s="287">
        <v>1999</v>
      </c>
      <c r="P666" s="287">
        <v>1999</v>
      </c>
      <c r="Q666" s="305" t="s">
        <v>31</v>
      </c>
      <c r="R666" s="286">
        <v>43805</v>
      </c>
      <c r="S666" s="87"/>
      <c r="T666" s="6"/>
      <c r="U666" s="6"/>
      <c r="V666" s="6"/>
      <c r="W666" s="6"/>
      <c r="X666" s="6"/>
      <c r="Y666" s="6"/>
      <c r="Z666" s="6"/>
      <c r="AA666" s="124"/>
      <c r="AB666" s="6"/>
    </row>
    <row r="667" ht="18" customHeight="1" spans="2:28">
      <c r="B667" s="273" t="s">
        <v>1313</v>
      </c>
      <c r="C667" s="274">
        <v>918111221</v>
      </c>
      <c r="D667" s="274" t="s">
        <v>1314</v>
      </c>
      <c r="E667" s="274">
        <v>17136866636</v>
      </c>
      <c r="F667" s="274" t="s">
        <v>107</v>
      </c>
      <c r="G667" s="274">
        <v>1000</v>
      </c>
      <c r="H667" s="274">
        <v>13422075559</v>
      </c>
      <c r="I667" s="274" t="s">
        <v>567</v>
      </c>
      <c r="J667" s="288" t="s">
        <v>29</v>
      </c>
      <c r="K667" s="276" t="s">
        <v>568</v>
      </c>
      <c r="L667" s="273" t="s">
        <v>1313</v>
      </c>
      <c r="M667" s="286">
        <v>43804</v>
      </c>
      <c r="N667" s="287">
        <v>0</v>
      </c>
      <c r="O667" s="287">
        <v>1999</v>
      </c>
      <c r="P667" s="287">
        <v>1999</v>
      </c>
      <c r="Q667" s="305" t="s">
        <v>31</v>
      </c>
      <c r="R667" s="286">
        <v>43805</v>
      </c>
      <c r="S667" s="87"/>
      <c r="T667" s="6"/>
      <c r="U667" s="6"/>
      <c r="V667" s="6"/>
      <c r="W667" s="6"/>
      <c r="X667" s="6"/>
      <c r="Y667" s="6"/>
      <c r="Z667" s="6"/>
      <c r="AA667" s="124"/>
      <c r="AB667" s="6"/>
    </row>
    <row r="668" ht="18" customHeight="1" spans="2:28">
      <c r="B668" s="273" t="s">
        <v>1315</v>
      </c>
      <c r="C668" s="274">
        <v>600095235</v>
      </c>
      <c r="D668" s="274" t="s">
        <v>1316</v>
      </c>
      <c r="E668" s="274">
        <v>17136866637</v>
      </c>
      <c r="F668" s="274" t="s">
        <v>107</v>
      </c>
      <c r="G668" s="274">
        <v>1000</v>
      </c>
      <c r="H668" s="274">
        <v>13422075559</v>
      </c>
      <c r="I668" s="274" t="s">
        <v>567</v>
      </c>
      <c r="J668" s="288" t="s">
        <v>29</v>
      </c>
      <c r="K668" s="276" t="s">
        <v>568</v>
      </c>
      <c r="L668" s="273" t="s">
        <v>1315</v>
      </c>
      <c r="M668" s="286">
        <v>43804</v>
      </c>
      <c r="N668" s="287">
        <v>0</v>
      </c>
      <c r="O668" s="287">
        <v>2999</v>
      </c>
      <c r="P668" s="287">
        <v>2999</v>
      </c>
      <c r="Q668" s="305" t="s">
        <v>31</v>
      </c>
      <c r="R668" s="286">
        <v>43805</v>
      </c>
      <c r="S668" s="87"/>
      <c r="T668" s="6"/>
      <c r="U668" s="6"/>
      <c r="V668" s="6"/>
      <c r="W668" s="6"/>
      <c r="X668" s="6"/>
      <c r="Y668" s="6"/>
      <c r="Z668" s="6"/>
      <c r="AA668" s="124"/>
      <c r="AB668" s="6"/>
    </row>
    <row r="669" ht="18" customHeight="1" spans="2:28">
      <c r="B669" s="273" t="s">
        <v>1317</v>
      </c>
      <c r="C669" s="274">
        <v>215087361</v>
      </c>
      <c r="D669" s="274" t="s">
        <v>1318</v>
      </c>
      <c r="E669" s="274">
        <v>17136866623</v>
      </c>
      <c r="F669" s="274" t="s">
        <v>107</v>
      </c>
      <c r="G669" s="274">
        <v>1000</v>
      </c>
      <c r="H669" s="274">
        <v>13632223538</v>
      </c>
      <c r="I669" s="274" t="s">
        <v>567</v>
      </c>
      <c r="J669" s="289" t="s">
        <v>103</v>
      </c>
      <c r="K669" s="276" t="s">
        <v>568</v>
      </c>
      <c r="L669" s="273" t="s">
        <v>1317</v>
      </c>
      <c r="M669" s="286">
        <v>43804</v>
      </c>
      <c r="N669" s="287">
        <v>0</v>
      </c>
      <c r="O669" s="287">
        <v>2999</v>
      </c>
      <c r="P669" s="287">
        <v>2999</v>
      </c>
      <c r="Q669" s="305" t="s">
        <v>31</v>
      </c>
      <c r="R669" s="286">
        <v>43805</v>
      </c>
      <c r="S669" s="87"/>
      <c r="T669" s="6"/>
      <c r="U669" s="6"/>
      <c r="V669" s="6"/>
      <c r="W669" s="6"/>
      <c r="X669" s="6"/>
      <c r="Y669" s="6"/>
      <c r="Z669" s="6"/>
      <c r="AA669" s="124"/>
      <c r="AB669" s="6"/>
    </row>
    <row r="670" ht="18" customHeight="1" spans="2:28">
      <c r="B670" s="273" t="s">
        <v>1319</v>
      </c>
      <c r="C670" s="274">
        <v>477781296</v>
      </c>
      <c r="D670" s="274" t="s">
        <v>1320</v>
      </c>
      <c r="E670" s="274">
        <v>17136866801</v>
      </c>
      <c r="F670" s="274" t="s">
        <v>107</v>
      </c>
      <c r="G670" s="274">
        <v>1000</v>
      </c>
      <c r="H670" s="274">
        <v>13632223538</v>
      </c>
      <c r="I670" s="274" t="s">
        <v>567</v>
      </c>
      <c r="J670" s="290" t="s">
        <v>367</v>
      </c>
      <c r="K670" s="276" t="s">
        <v>568</v>
      </c>
      <c r="L670" s="273" t="s">
        <v>1319</v>
      </c>
      <c r="M670" s="286">
        <v>43804</v>
      </c>
      <c r="N670" s="287">
        <v>0</v>
      </c>
      <c r="O670" s="287">
        <v>999</v>
      </c>
      <c r="P670" s="287">
        <v>999</v>
      </c>
      <c r="Q670" s="305" t="s">
        <v>31</v>
      </c>
      <c r="R670" s="286">
        <v>43805</v>
      </c>
      <c r="S670" s="87"/>
      <c r="T670" s="6"/>
      <c r="U670" s="6"/>
      <c r="V670" s="6"/>
      <c r="W670" s="6"/>
      <c r="X670" s="6"/>
      <c r="Y670" s="6"/>
      <c r="Z670" s="6"/>
      <c r="AA670" s="124"/>
      <c r="AB670" s="6"/>
    </row>
    <row r="671" ht="18" customHeight="1" spans="2:28">
      <c r="B671" s="273" t="s">
        <v>1321</v>
      </c>
      <c r="C671" s="274">
        <v>444285451</v>
      </c>
      <c r="D671" s="274" t="s">
        <v>1322</v>
      </c>
      <c r="E671" s="274">
        <v>17136866503</v>
      </c>
      <c r="F671" s="274" t="s">
        <v>107</v>
      </c>
      <c r="G671" s="274">
        <v>1000</v>
      </c>
      <c r="H671" s="274">
        <v>17665435181</v>
      </c>
      <c r="I671" s="274" t="s">
        <v>988</v>
      </c>
      <c r="J671" s="289" t="s">
        <v>103</v>
      </c>
      <c r="K671" s="276" t="s">
        <v>989</v>
      </c>
      <c r="L671" s="273" t="s">
        <v>1321</v>
      </c>
      <c r="M671" s="286">
        <v>43804</v>
      </c>
      <c r="N671" s="287">
        <v>0</v>
      </c>
      <c r="O671" s="287">
        <v>2999</v>
      </c>
      <c r="P671" s="287">
        <v>2999</v>
      </c>
      <c r="Q671" s="305" t="s">
        <v>31</v>
      </c>
      <c r="R671" s="286">
        <v>43805</v>
      </c>
      <c r="S671" s="87"/>
      <c r="T671" s="6"/>
      <c r="U671" s="6"/>
      <c r="V671" s="6"/>
      <c r="W671" s="6"/>
      <c r="X671" s="6"/>
      <c r="Y671" s="6"/>
      <c r="Z671" s="6"/>
      <c r="AA671" s="124"/>
      <c r="AB671" s="6"/>
    </row>
    <row r="672" ht="18" customHeight="1" spans="2:28">
      <c r="B672" s="273" t="s">
        <v>1323</v>
      </c>
      <c r="C672" s="274">
        <v>349760780</v>
      </c>
      <c r="D672" s="274" t="s">
        <v>1324</v>
      </c>
      <c r="E672" s="274">
        <v>17136866613</v>
      </c>
      <c r="F672" s="274" t="s">
        <v>107</v>
      </c>
      <c r="G672" s="274">
        <v>1000</v>
      </c>
      <c r="H672" s="274">
        <v>13632223538</v>
      </c>
      <c r="I672" s="274" t="s">
        <v>567</v>
      </c>
      <c r="J672" s="290" t="s">
        <v>367</v>
      </c>
      <c r="K672" s="276" t="s">
        <v>568</v>
      </c>
      <c r="L672" s="273" t="s">
        <v>1323</v>
      </c>
      <c r="M672" s="286">
        <v>43812</v>
      </c>
      <c r="N672" s="287">
        <v>0</v>
      </c>
      <c r="O672" s="287">
        <v>2999</v>
      </c>
      <c r="P672" s="287">
        <v>2999</v>
      </c>
      <c r="Q672" s="305" t="s">
        <v>31</v>
      </c>
      <c r="R672" s="286">
        <v>43805</v>
      </c>
      <c r="S672" s="87"/>
      <c r="T672" s="6"/>
      <c r="U672" s="6"/>
      <c r="V672" s="6"/>
      <c r="W672" s="6"/>
      <c r="X672" s="6"/>
      <c r="Y672" s="6"/>
      <c r="Z672" s="6"/>
      <c r="AA672" s="124"/>
      <c r="AB672" s="6"/>
    </row>
    <row r="673" ht="18" customHeight="1" spans="2:28">
      <c r="B673" s="273" t="s">
        <v>1325</v>
      </c>
      <c r="C673" s="274">
        <v>507835794</v>
      </c>
      <c r="D673" s="274" t="s">
        <v>1326</v>
      </c>
      <c r="E673" s="274">
        <v>17136866504</v>
      </c>
      <c r="F673" s="274" t="s">
        <v>107</v>
      </c>
      <c r="G673" s="274">
        <v>1000</v>
      </c>
      <c r="H673" s="274">
        <v>17665435181</v>
      </c>
      <c r="I673" s="274" t="s">
        <v>988</v>
      </c>
      <c r="J673" s="289" t="s">
        <v>103</v>
      </c>
      <c r="K673" s="276" t="s">
        <v>989</v>
      </c>
      <c r="L673" s="273" t="s">
        <v>1325</v>
      </c>
      <c r="M673" s="286">
        <v>43816</v>
      </c>
      <c r="N673" s="287">
        <v>4787.05</v>
      </c>
      <c r="O673" s="287">
        <v>499</v>
      </c>
      <c r="P673" s="287">
        <v>499</v>
      </c>
      <c r="Q673" s="305" t="s">
        <v>31</v>
      </c>
      <c r="R673" s="286">
        <v>43805</v>
      </c>
      <c r="S673" s="87"/>
      <c r="T673" s="6"/>
      <c r="U673" s="6"/>
      <c r="V673" s="6"/>
      <c r="W673" s="6"/>
      <c r="X673" s="6"/>
      <c r="Y673" s="6"/>
      <c r="Z673" s="6"/>
      <c r="AA673" s="124"/>
      <c r="AB673" s="6"/>
    </row>
    <row r="674" ht="18" customHeight="1" spans="2:28">
      <c r="B674" s="273" t="s">
        <v>1327</v>
      </c>
      <c r="C674" s="274">
        <v>213007386</v>
      </c>
      <c r="D674" s="274" t="s">
        <v>1328</v>
      </c>
      <c r="E674" s="274">
        <v>17136866505</v>
      </c>
      <c r="F674" s="274" t="s">
        <v>107</v>
      </c>
      <c r="G674" s="274">
        <v>1000</v>
      </c>
      <c r="H674" s="274">
        <v>17665435181</v>
      </c>
      <c r="I674" s="274" t="s">
        <v>988</v>
      </c>
      <c r="J674" s="289" t="s">
        <v>103</v>
      </c>
      <c r="K674" s="276" t="s">
        <v>989</v>
      </c>
      <c r="L674" s="273" t="s">
        <v>1327</v>
      </c>
      <c r="M674" s="286">
        <v>43822</v>
      </c>
      <c r="N674" s="287">
        <v>499</v>
      </c>
      <c r="O674" s="287">
        <v>499</v>
      </c>
      <c r="P674" s="287">
        <v>499</v>
      </c>
      <c r="Q674" s="305" t="s">
        <v>31</v>
      </c>
      <c r="R674" s="286">
        <v>43805</v>
      </c>
      <c r="S674" s="87"/>
      <c r="T674" s="6"/>
      <c r="U674" s="6"/>
      <c r="V674" s="6"/>
      <c r="W674" s="6"/>
      <c r="X674" s="6"/>
      <c r="Y674" s="6"/>
      <c r="Z674" s="6"/>
      <c r="AA674" s="124"/>
      <c r="AB674" s="6"/>
    </row>
    <row r="675" ht="18" customHeight="1" spans="2:28">
      <c r="B675" s="273" t="s">
        <v>1329</v>
      </c>
      <c r="C675" s="274">
        <v>331024212</v>
      </c>
      <c r="D675" s="274" t="s">
        <v>1330</v>
      </c>
      <c r="E675" s="274">
        <v>17192711477</v>
      </c>
      <c r="F675" s="274" t="s">
        <v>27</v>
      </c>
      <c r="G675" s="274">
        <v>1000</v>
      </c>
      <c r="H675" s="274">
        <v>13545476959</v>
      </c>
      <c r="I675" s="274" t="s">
        <v>265</v>
      </c>
      <c r="J675" s="285" t="s">
        <v>109</v>
      </c>
      <c r="K675" s="276" t="s">
        <v>266</v>
      </c>
      <c r="L675" s="273" t="s">
        <v>1329</v>
      </c>
      <c r="M675" s="286">
        <v>43824</v>
      </c>
      <c r="N675" s="287">
        <v>2263.92</v>
      </c>
      <c r="O675" s="287">
        <v>499</v>
      </c>
      <c r="P675" s="287">
        <v>499</v>
      </c>
      <c r="Q675" s="305" t="s">
        <v>31</v>
      </c>
      <c r="R675" s="286">
        <v>43805</v>
      </c>
      <c r="S675" s="87"/>
      <c r="T675" s="6"/>
      <c r="U675" s="6"/>
      <c r="V675" s="6"/>
      <c r="W675" s="6"/>
      <c r="X675" s="6"/>
      <c r="Y675" s="6"/>
      <c r="Z675" s="6"/>
      <c r="AA675" s="124"/>
      <c r="AB675" s="6"/>
    </row>
    <row r="676" ht="18" customHeight="1" spans="2:28">
      <c r="B676" s="273" t="s">
        <v>1331</v>
      </c>
      <c r="C676" s="274">
        <v>113483256</v>
      </c>
      <c r="D676" s="274" t="s">
        <v>1332</v>
      </c>
      <c r="E676" s="274">
        <v>17192714406</v>
      </c>
      <c r="F676" s="274" t="s">
        <v>27</v>
      </c>
      <c r="G676" s="274">
        <v>1000</v>
      </c>
      <c r="H676" s="274">
        <v>18872118075</v>
      </c>
      <c r="I676" s="274" t="s">
        <v>389</v>
      </c>
      <c r="J676" s="291" t="s">
        <v>170</v>
      </c>
      <c r="K676" s="276" t="s">
        <v>390</v>
      </c>
      <c r="L676" s="273" t="s">
        <v>1331</v>
      </c>
      <c r="M676" s="286">
        <v>43835</v>
      </c>
      <c r="N676" s="287">
        <v>51.31</v>
      </c>
      <c r="O676" s="287">
        <v>499</v>
      </c>
      <c r="P676" s="287">
        <v>499</v>
      </c>
      <c r="Q676" s="305" t="s">
        <v>31</v>
      </c>
      <c r="R676" s="286">
        <v>43805</v>
      </c>
      <c r="S676" s="87"/>
      <c r="T676" s="6"/>
      <c r="U676" s="6"/>
      <c r="V676" s="6"/>
      <c r="W676" s="6"/>
      <c r="X676" s="6"/>
      <c r="Y676" s="6"/>
      <c r="Z676" s="6"/>
      <c r="AA676" s="124"/>
      <c r="AB676" s="6"/>
    </row>
    <row r="677" ht="18" customHeight="1" spans="2:28">
      <c r="B677" s="273" t="s">
        <v>1333</v>
      </c>
      <c r="C677" s="274">
        <v>454744757</v>
      </c>
      <c r="D677" s="274" t="s">
        <v>1334</v>
      </c>
      <c r="E677" s="274">
        <v>17136866583</v>
      </c>
      <c r="F677" s="274" t="s">
        <v>107</v>
      </c>
      <c r="G677" s="274">
        <v>1000</v>
      </c>
      <c r="H677" s="274">
        <v>17665435181</v>
      </c>
      <c r="I677" s="274" t="s">
        <v>988</v>
      </c>
      <c r="J677" s="285" t="s">
        <v>109</v>
      </c>
      <c r="K677" s="276" t="s">
        <v>989</v>
      </c>
      <c r="L677" s="273" t="s">
        <v>1333</v>
      </c>
      <c r="M677" s="286">
        <v>43835</v>
      </c>
      <c r="N677" s="287">
        <v>15911.13</v>
      </c>
      <c r="O677" s="287">
        <v>299</v>
      </c>
      <c r="P677" s="287">
        <v>299</v>
      </c>
      <c r="Q677" s="305" t="s">
        <v>31</v>
      </c>
      <c r="R677" s="286">
        <v>43805</v>
      </c>
      <c r="S677" s="87"/>
      <c r="T677" s="6"/>
      <c r="U677" s="6"/>
      <c r="V677" s="6"/>
      <c r="W677" s="6"/>
      <c r="X677" s="6"/>
      <c r="Y677" s="6"/>
      <c r="Z677" s="6"/>
      <c r="AA677" s="124"/>
      <c r="AB677" s="6"/>
    </row>
    <row r="678" ht="18" customHeight="1" spans="2:28">
      <c r="B678" s="273" t="s">
        <v>1335</v>
      </c>
      <c r="C678" s="274">
        <v>684448612</v>
      </c>
      <c r="D678" s="274" t="s">
        <v>1336</v>
      </c>
      <c r="E678" s="274">
        <v>17192715424</v>
      </c>
      <c r="F678" s="274" t="s">
        <v>27</v>
      </c>
      <c r="G678" s="274">
        <v>1000</v>
      </c>
      <c r="H678" s="274">
        <v>18672882330</v>
      </c>
      <c r="I678" s="274" t="s">
        <v>361</v>
      </c>
      <c r="J678" s="285" t="s">
        <v>109</v>
      </c>
      <c r="K678" s="276" t="s">
        <v>362</v>
      </c>
      <c r="L678" s="273" t="s">
        <v>1335</v>
      </c>
      <c r="M678" s="286">
        <v>43836</v>
      </c>
      <c r="N678" s="287">
        <v>88.76</v>
      </c>
      <c r="O678" s="287">
        <v>499</v>
      </c>
      <c r="P678" s="287">
        <v>499</v>
      </c>
      <c r="Q678" s="305" t="s">
        <v>31</v>
      </c>
      <c r="R678" s="286">
        <v>43845</v>
      </c>
      <c r="S678" s="87"/>
      <c r="T678" s="6"/>
      <c r="U678" s="6"/>
      <c r="V678" s="6"/>
      <c r="W678" s="6"/>
      <c r="X678" s="6"/>
      <c r="Y678" s="6"/>
      <c r="Z678" s="6"/>
      <c r="AA678" s="124"/>
      <c r="AB678" s="6"/>
    </row>
    <row r="679" ht="18" customHeight="1" spans="2:28">
      <c r="B679" s="275" t="s">
        <v>1337</v>
      </c>
      <c r="C679" s="274">
        <v>967409589</v>
      </c>
      <c r="D679" s="274" t="s">
        <v>1338</v>
      </c>
      <c r="E679" s="274">
        <v>17192714857</v>
      </c>
      <c r="F679" s="274" t="s">
        <v>27</v>
      </c>
      <c r="G679" s="274">
        <v>1000</v>
      </c>
      <c r="H679" s="274">
        <v>15072125895</v>
      </c>
      <c r="I679" s="274" t="s">
        <v>680</v>
      </c>
      <c r="J679" s="292" t="s">
        <v>285</v>
      </c>
      <c r="K679" s="293" t="s">
        <v>681</v>
      </c>
      <c r="L679" s="275" t="s">
        <v>1337</v>
      </c>
      <c r="M679" s="286">
        <v>43839</v>
      </c>
      <c r="N679" s="294">
        <v>7937.21</v>
      </c>
      <c r="O679" s="294">
        <v>199</v>
      </c>
      <c r="P679" s="294">
        <v>199</v>
      </c>
      <c r="Q679" s="306" t="s">
        <v>31</v>
      </c>
      <c r="R679" s="286">
        <v>43843</v>
      </c>
      <c r="S679" s="87"/>
      <c r="T679" s="6"/>
      <c r="U679" s="6"/>
      <c r="V679" s="6"/>
      <c r="W679" s="6"/>
      <c r="X679" s="6"/>
      <c r="Y679" s="6"/>
      <c r="Z679" s="6"/>
      <c r="AA679" s="124"/>
      <c r="AB679" s="6"/>
    </row>
    <row r="680" ht="18" customHeight="1" spans="2:28">
      <c r="B680" s="273" t="s">
        <v>1339</v>
      </c>
      <c r="C680" s="274">
        <v>753428435</v>
      </c>
      <c r="D680" s="274" t="s">
        <v>1340</v>
      </c>
      <c r="E680" s="274">
        <v>17136866695</v>
      </c>
      <c r="F680" s="274" t="s">
        <v>664</v>
      </c>
      <c r="G680" s="274">
        <v>1000</v>
      </c>
      <c r="H680" s="274">
        <v>13422075559</v>
      </c>
      <c r="I680" s="274" t="s">
        <v>567</v>
      </c>
      <c r="J680" s="295" t="s">
        <v>29</v>
      </c>
      <c r="K680" s="276" t="s">
        <v>568</v>
      </c>
      <c r="L680" s="273" t="s">
        <v>1339</v>
      </c>
      <c r="M680" s="286">
        <v>43842</v>
      </c>
      <c r="N680" s="287">
        <v>0</v>
      </c>
      <c r="O680" s="287">
        <v>999</v>
      </c>
      <c r="P680" s="287">
        <v>999</v>
      </c>
      <c r="Q680" s="305" t="s">
        <v>31</v>
      </c>
      <c r="R680" s="286">
        <v>43843</v>
      </c>
      <c r="S680" s="87"/>
      <c r="T680" s="6"/>
      <c r="U680" s="6"/>
      <c r="V680" s="6"/>
      <c r="W680" s="6"/>
      <c r="X680" s="6"/>
      <c r="Y680" s="6"/>
      <c r="Z680" s="6"/>
      <c r="AA680" s="124"/>
      <c r="AB680" s="6"/>
    </row>
    <row r="681" ht="18" customHeight="1" spans="2:28">
      <c r="B681" s="273" t="s">
        <v>1341</v>
      </c>
      <c r="C681" s="274">
        <v>977087809</v>
      </c>
      <c r="D681" s="274" t="s">
        <v>1342</v>
      </c>
      <c r="E681" s="274">
        <v>17192710418</v>
      </c>
      <c r="F681" s="274" t="s">
        <v>27</v>
      </c>
      <c r="G681" s="274">
        <v>1000</v>
      </c>
      <c r="H681" s="274">
        <v>13545476959</v>
      </c>
      <c r="I681" s="274" t="s">
        <v>265</v>
      </c>
      <c r="J681" s="296" t="s">
        <v>103</v>
      </c>
      <c r="K681" s="276" t="s">
        <v>266</v>
      </c>
      <c r="L681" s="273" t="s">
        <v>1341</v>
      </c>
      <c r="M681" s="286">
        <v>43843</v>
      </c>
      <c r="N681" s="287">
        <v>5000</v>
      </c>
      <c r="O681" s="287">
        <v>299</v>
      </c>
      <c r="P681" s="287">
        <v>299</v>
      </c>
      <c r="Q681" s="305" t="s">
        <v>31</v>
      </c>
      <c r="R681" s="286">
        <v>43910</v>
      </c>
      <c r="S681" s="87"/>
      <c r="T681" s="6"/>
      <c r="U681" s="6"/>
      <c r="V681" s="6"/>
      <c r="W681" s="6"/>
      <c r="X681" s="6"/>
      <c r="Y681" s="6"/>
      <c r="Z681" s="6"/>
      <c r="AA681" s="124"/>
      <c r="AB681" s="6"/>
    </row>
    <row r="682" ht="18" customHeight="1" spans="2:28">
      <c r="B682" s="273" t="s">
        <v>1343</v>
      </c>
      <c r="C682" s="274">
        <v>130750649</v>
      </c>
      <c r="D682" s="274" t="s">
        <v>1344</v>
      </c>
      <c r="E682" s="274">
        <v>17136866603</v>
      </c>
      <c r="F682" s="274" t="s">
        <v>107</v>
      </c>
      <c r="G682" s="274">
        <v>1000</v>
      </c>
      <c r="H682" s="274">
        <v>13422075559</v>
      </c>
      <c r="I682" s="274" t="s">
        <v>567</v>
      </c>
      <c r="J682" s="295" t="s">
        <v>29</v>
      </c>
      <c r="K682" s="276" t="s">
        <v>568</v>
      </c>
      <c r="L682" s="273" t="s">
        <v>1343</v>
      </c>
      <c r="M682" s="286">
        <v>43843</v>
      </c>
      <c r="N682" s="287">
        <v>0</v>
      </c>
      <c r="O682" s="287">
        <v>499</v>
      </c>
      <c r="P682" s="287">
        <v>499</v>
      </c>
      <c r="Q682" s="305" t="s">
        <v>31</v>
      </c>
      <c r="R682" s="286">
        <v>43843</v>
      </c>
      <c r="S682" s="87"/>
      <c r="T682" s="6"/>
      <c r="U682" s="6"/>
      <c r="V682" s="6"/>
      <c r="W682" s="6"/>
      <c r="X682" s="6"/>
      <c r="Y682" s="6"/>
      <c r="Z682" s="6"/>
      <c r="AA682" s="124"/>
      <c r="AB682" s="6"/>
    </row>
    <row r="683" ht="18" customHeight="1" spans="2:28">
      <c r="B683" s="273" t="s">
        <v>1345</v>
      </c>
      <c r="C683" s="274">
        <v>219126796</v>
      </c>
      <c r="D683" s="274" t="s">
        <v>1346</v>
      </c>
      <c r="E683" s="274">
        <v>17192710435</v>
      </c>
      <c r="F683" s="274" t="s">
        <v>27</v>
      </c>
      <c r="G683" s="274">
        <v>1000</v>
      </c>
      <c r="H683" s="274">
        <v>13545476959</v>
      </c>
      <c r="I683" s="274" t="s">
        <v>265</v>
      </c>
      <c r="J683" s="285" t="s">
        <v>109</v>
      </c>
      <c r="K683" s="276" t="s">
        <v>266</v>
      </c>
      <c r="L683" s="273" t="s">
        <v>1345</v>
      </c>
      <c r="M683" s="286">
        <v>43843</v>
      </c>
      <c r="N683" s="287">
        <v>4995.54</v>
      </c>
      <c r="O683" s="287">
        <v>2999</v>
      </c>
      <c r="P683" s="287">
        <v>2999</v>
      </c>
      <c r="Q683" s="305" t="s">
        <v>31</v>
      </c>
      <c r="R683" s="286">
        <v>43910</v>
      </c>
      <c r="S683" s="87"/>
      <c r="T683" s="6"/>
      <c r="U683" s="6"/>
      <c r="V683" s="6"/>
      <c r="W683" s="6"/>
      <c r="X683" s="6"/>
      <c r="Y683" s="6"/>
      <c r="Z683" s="6"/>
      <c r="AA683" s="124"/>
      <c r="AB683" s="6"/>
    </row>
    <row r="684" ht="18" customHeight="1" spans="2:28">
      <c r="B684" s="273" t="s">
        <v>1347</v>
      </c>
      <c r="C684" s="274">
        <v>181226772</v>
      </c>
      <c r="D684" s="274" t="s">
        <v>1348</v>
      </c>
      <c r="E684" s="274">
        <v>17192710422</v>
      </c>
      <c r="F684" s="274" t="s">
        <v>27</v>
      </c>
      <c r="G684" s="274">
        <v>1000</v>
      </c>
      <c r="H684" s="274">
        <v>13545476959</v>
      </c>
      <c r="I684" s="274" t="s">
        <v>265</v>
      </c>
      <c r="J684" s="296" t="s">
        <v>103</v>
      </c>
      <c r="K684" s="276" t="s">
        <v>266</v>
      </c>
      <c r="L684" s="273" t="s">
        <v>1347</v>
      </c>
      <c r="M684" s="286">
        <v>43843</v>
      </c>
      <c r="N684" s="287">
        <v>0</v>
      </c>
      <c r="O684" s="287">
        <v>999</v>
      </c>
      <c r="P684" s="287">
        <v>999</v>
      </c>
      <c r="Q684" s="305" t="s">
        <v>31</v>
      </c>
      <c r="R684" s="286">
        <v>43845</v>
      </c>
      <c r="S684" s="87"/>
      <c r="T684" s="6"/>
      <c r="U684" s="6"/>
      <c r="V684" s="6"/>
      <c r="W684" s="6"/>
      <c r="X684" s="6"/>
      <c r="Y684" s="6"/>
      <c r="Z684" s="6"/>
      <c r="AA684" s="124"/>
      <c r="AB684" s="6"/>
    </row>
    <row r="685" ht="18" customHeight="1" spans="2:28">
      <c r="B685" s="273" t="s">
        <v>1349</v>
      </c>
      <c r="C685" s="274">
        <v>454392321</v>
      </c>
      <c r="D685" s="274" t="s">
        <v>1350</v>
      </c>
      <c r="E685" s="274">
        <v>17192714895</v>
      </c>
      <c r="F685" s="274" t="s">
        <v>27</v>
      </c>
      <c r="G685" s="274">
        <v>1000</v>
      </c>
      <c r="H685" s="274">
        <v>15072125895</v>
      </c>
      <c r="I685" s="274" t="s">
        <v>680</v>
      </c>
      <c r="J685" s="296" t="s">
        <v>103</v>
      </c>
      <c r="K685" s="276" t="s">
        <v>681</v>
      </c>
      <c r="L685" s="273" t="s">
        <v>1349</v>
      </c>
      <c r="M685" s="286">
        <v>43844</v>
      </c>
      <c r="N685" s="287">
        <v>499</v>
      </c>
      <c r="O685" s="287">
        <v>499</v>
      </c>
      <c r="P685" s="287">
        <v>499</v>
      </c>
      <c r="Q685" s="305" t="s">
        <v>31</v>
      </c>
      <c r="R685" s="286">
        <v>43910</v>
      </c>
      <c r="S685" s="87"/>
      <c r="T685" s="6"/>
      <c r="U685" s="6"/>
      <c r="V685" s="6"/>
      <c r="W685" s="6"/>
      <c r="X685" s="6"/>
      <c r="Y685" s="6"/>
      <c r="Z685" s="6"/>
      <c r="AA685" s="124"/>
      <c r="AB685" s="6"/>
    </row>
    <row r="686" ht="18" customHeight="1" spans="2:28">
      <c r="B686" s="273" t="s">
        <v>1351</v>
      </c>
      <c r="C686" s="274">
        <v>682570578</v>
      </c>
      <c r="D686" s="274" t="s">
        <v>1352</v>
      </c>
      <c r="E686" s="274">
        <v>17192714454</v>
      </c>
      <c r="F686" s="274" t="s">
        <v>27</v>
      </c>
      <c r="G686" s="274">
        <v>1000</v>
      </c>
      <c r="H686" s="274">
        <v>18872118075</v>
      </c>
      <c r="I686" s="274" t="s">
        <v>389</v>
      </c>
      <c r="J686" s="291" t="s">
        <v>170</v>
      </c>
      <c r="K686" s="276" t="s">
        <v>390</v>
      </c>
      <c r="L686" s="273" t="s">
        <v>1351</v>
      </c>
      <c r="M686" s="286">
        <v>43844</v>
      </c>
      <c r="N686" s="287">
        <v>5702.62</v>
      </c>
      <c r="O686" s="297">
        <v>4999</v>
      </c>
      <c r="P686" s="297">
        <v>4999</v>
      </c>
      <c r="Q686" s="305" t="s">
        <v>31</v>
      </c>
      <c r="R686" s="286">
        <v>43910</v>
      </c>
      <c r="S686" s="127"/>
      <c r="T686" s="6"/>
      <c r="U686" s="6"/>
      <c r="V686" s="6"/>
      <c r="W686" s="6"/>
      <c r="X686" s="6"/>
      <c r="Y686" s="6"/>
      <c r="Z686" s="6"/>
      <c r="AA686" s="124"/>
      <c r="AB686" s="6"/>
    </row>
    <row r="687" ht="18" customHeight="1" spans="2:28">
      <c r="B687" s="273" t="s">
        <v>1353</v>
      </c>
      <c r="C687" s="274">
        <v>802853086</v>
      </c>
      <c r="D687" s="274" t="s">
        <v>1354</v>
      </c>
      <c r="E687" s="274">
        <v>17192714827</v>
      </c>
      <c r="F687" s="274" t="s">
        <v>27</v>
      </c>
      <c r="G687" s="274">
        <v>1000</v>
      </c>
      <c r="H687" s="274">
        <v>15072125895</v>
      </c>
      <c r="I687" s="274" t="s">
        <v>680</v>
      </c>
      <c r="J687" s="296" t="s">
        <v>103</v>
      </c>
      <c r="K687" s="276" t="s">
        <v>681</v>
      </c>
      <c r="L687" s="273" t="s">
        <v>1353</v>
      </c>
      <c r="M687" s="286">
        <v>43844</v>
      </c>
      <c r="N687" s="287">
        <v>5402.37</v>
      </c>
      <c r="O687" s="287">
        <v>4999</v>
      </c>
      <c r="P687" s="287">
        <v>4999</v>
      </c>
      <c r="Q687" s="305" t="s">
        <v>31</v>
      </c>
      <c r="R687" s="286">
        <v>43910</v>
      </c>
      <c r="S687" s="87"/>
      <c r="T687" s="6"/>
      <c r="U687" s="6"/>
      <c r="V687" s="6"/>
      <c r="W687" s="6"/>
      <c r="X687" s="6"/>
      <c r="Y687" s="6"/>
      <c r="Z687" s="6"/>
      <c r="AA687" s="124"/>
      <c r="AB687" s="6"/>
    </row>
    <row r="688" ht="18" customHeight="1" spans="2:28">
      <c r="B688" s="273" t="s">
        <v>1355</v>
      </c>
      <c r="C688" s="274">
        <v>839938800</v>
      </c>
      <c r="D688" s="274" t="s">
        <v>1356</v>
      </c>
      <c r="E688" s="274">
        <v>17192714526</v>
      </c>
      <c r="F688" s="274" t="s">
        <v>27</v>
      </c>
      <c r="G688" s="274">
        <v>1000</v>
      </c>
      <c r="H688" s="274">
        <v>18872118075</v>
      </c>
      <c r="I688" s="274" t="s">
        <v>389</v>
      </c>
      <c r="J688" s="295" t="s">
        <v>29</v>
      </c>
      <c r="K688" s="276" t="s">
        <v>390</v>
      </c>
      <c r="L688" s="273" t="s">
        <v>1355</v>
      </c>
      <c r="M688" s="286">
        <v>43847</v>
      </c>
      <c r="N688" s="287">
        <v>0.57</v>
      </c>
      <c r="O688" s="297">
        <v>899</v>
      </c>
      <c r="P688" s="297">
        <v>899</v>
      </c>
      <c r="Q688" s="305" t="s">
        <v>31</v>
      </c>
      <c r="R688" s="286">
        <v>43910</v>
      </c>
      <c r="S688" s="127"/>
      <c r="T688" s="6"/>
      <c r="U688" s="6"/>
      <c r="V688" s="6"/>
      <c r="W688" s="6"/>
      <c r="X688" s="6"/>
      <c r="Y688" s="6"/>
      <c r="Z688" s="6"/>
      <c r="AA688" s="124"/>
      <c r="AB688" s="6"/>
    </row>
    <row r="689" ht="18" customHeight="1" spans="2:28">
      <c r="B689" s="273" t="s">
        <v>1357</v>
      </c>
      <c r="C689" s="276">
        <v>514366622</v>
      </c>
      <c r="D689" s="276" t="s">
        <v>1358</v>
      </c>
      <c r="E689" s="274">
        <v>17192714826</v>
      </c>
      <c r="F689" s="274" t="s">
        <v>27</v>
      </c>
      <c r="G689" s="274">
        <v>1000</v>
      </c>
      <c r="H689" s="274">
        <v>15072125895</v>
      </c>
      <c r="I689" s="274" t="s">
        <v>680</v>
      </c>
      <c r="J689" s="296" t="s">
        <v>103</v>
      </c>
      <c r="K689" s="276" t="s">
        <v>681</v>
      </c>
      <c r="L689" s="273" t="s">
        <v>1357</v>
      </c>
      <c r="M689" s="286">
        <v>43848</v>
      </c>
      <c r="N689" s="287">
        <v>0</v>
      </c>
      <c r="O689" s="287">
        <v>599</v>
      </c>
      <c r="P689" s="287">
        <v>599</v>
      </c>
      <c r="Q689" s="307"/>
      <c r="R689" s="267"/>
      <c r="S689" s="127"/>
      <c r="T689" s="6"/>
      <c r="U689" s="6"/>
      <c r="V689" s="6"/>
      <c r="W689" s="6"/>
      <c r="X689" s="6"/>
      <c r="Y689" s="6"/>
      <c r="Z689" s="6"/>
      <c r="AA689" s="124"/>
      <c r="AB689" s="6"/>
    </row>
    <row r="690" ht="18" customHeight="1" spans="2:28">
      <c r="B690" s="273" t="s">
        <v>1359</v>
      </c>
      <c r="C690" s="274">
        <v>398503572</v>
      </c>
      <c r="D690" s="274" t="s">
        <v>1360</v>
      </c>
      <c r="E690" s="274">
        <v>17192714901</v>
      </c>
      <c r="F690" s="274" t="s">
        <v>27</v>
      </c>
      <c r="G690" s="274">
        <v>1000</v>
      </c>
      <c r="H690" s="274">
        <v>18672882330</v>
      </c>
      <c r="I690" s="274" t="s">
        <v>361</v>
      </c>
      <c r="J690" s="290" t="s">
        <v>367</v>
      </c>
      <c r="K690" s="276" t="s">
        <v>362</v>
      </c>
      <c r="L690" s="273" t="s">
        <v>1359</v>
      </c>
      <c r="M690" s="286">
        <v>43850</v>
      </c>
      <c r="N690" s="287">
        <v>0</v>
      </c>
      <c r="O690" s="287">
        <v>999</v>
      </c>
      <c r="P690" s="287">
        <v>999</v>
      </c>
      <c r="Q690" s="307"/>
      <c r="R690" s="267"/>
      <c r="S690" s="87"/>
      <c r="T690" s="6"/>
      <c r="U690" s="6"/>
      <c r="V690" s="6"/>
      <c r="W690" s="6"/>
      <c r="X690" s="6"/>
      <c r="Y690" s="6"/>
      <c r="Z690" s="6"/>
      <c r="AA690" s="124"/>
      <c r="AB690" s="6"/>
    </row>
    <row r="691" ht="18" customHeight="1" spans="2:28">
      <c r="B691" s="273" t="s">
        <v>1361</v>
      </c>
      <c r="C691" s="276">
        <v>186860011</v>
      </c>
      <c r="D691" s="276" t="s">
        <v>1362</v>
      </c>
      <c r="E691" s="274">
        <v>17192715185</v>
      </c>
      <c r="F691" s="274" t="s">
        <v>27</v>
      </c>
      <c r="G691" s="274">
        <v>1000</v>
      </c>
      <c r="H691" s="274">
        <v>15072125895</v>
      </c>
      <c r="I691" s="274" t="s">
        <v>680</v>
      </c>
      <c r="J691" s="296" t="s">
        <v>103</v>
      </c>
      <c r="K691" s="276" t="s">
        <v>681</v>
      </c>
      <c r="L691" s="273" t="s">
        <v>1361</v>
      </c>
      <c r="M691" s="286">
        <v>43850</v>
      </c>
      <c r="N691" s="287">
        <v>0.01</v>
      </c>
      <c r="O691" s="287">
        <v>499</v>
      </c>
      <c r="P691" s="287">
        <v>499</v>
      </c>
      <c r="Q691" s="305" t="s">
        <v>31</v>
      </c>
      <c r="R691" s="286">
        <v>43910</v>
      </c>
      <c r="S691" s="87"/>
      <c r="T691" s="6"/>
      <c r="U691" s="6"/>
      <c r="V691" s="6"/>
      <c r="W691" s="6"/>
      <c r="X691" s="6"/>
      <c r="Y691" s="6"/>
      <c r="Z691" s="6"/>
      <c r="AA691" s="124"/>
      <c r="AB691" s="6"/>
    </row>
    <row r="692" ht="18" customHeight="1" spans="2:28">
      <c r="B692" s="273" t="s">
        <v>1363</v>
      </c>
      <c r="C692" s="274" t="s">
        <v>1364</v>
      </c>
      <c r="D692" s="274" t="s">
        <v>1365</v>
      </c>
      <c r="E692" s="274">
        <v>18545646530</v>
      </c>
      <c r="F692" s="274" t="s">
        <v>664</v>
      </c>
      <c r="G692" s="274">
        <v>1000</v>
      </c>
      <c r="H692" s="274">
        <v>13422075559</v>
      </c>
      <c r="I692" s="274" t="s">
        <v>567</v>
      </c>
      <c r="J692" s="295" t="s">
        <v>29</v>
      </c>
      <c r="K692" s="276" t="s">
        <v>568</v>
      </c>
      <c r="L692" s="273" t="s">
        <v>1363</v>
      </c>
      <c r="M692" s="286">
        <v>43850</v>
      </c>
      <c r="N692" s="287">
        <v>0.01</v>
      </c>
      <c r="O692" s="287">
        <v>199</v>
      </c>
      <c r="P692" s="287">
        <v>199</v>
      </c>
      <c r="Q692" s="307"/>
      <c r="R692" s="267"/>
      <c r="S692" s="87"/>
      <c r="T692" s="6"/>
      <c r="U692" s="6"/>
      <c r="V692" s="6"/>
      <c r="W692" s="6"/>
      <c r="X692" s="6"/>
      <c r="Y692" s="6"/>
      <c r="Z692" s="6"/>
      <c r="AA692" s="124"/>
      <c r="AB692" s="6"/>
    </row>
    <row r="693" ht="18" customHeight="1" spans="2:28">
      <c r="B693" s="273" t="s">
        <v>1366</v>
      </c>
      <c r="C693" s="274">
        <v>941787777</v>
      </c>
      <c r="D693" s="274" t="s">
        <v>1367</v>
      </c>
      <c r="E693" s="274">
        <v>16572877634</v>
      </c>
      <c r="F693" s="274" t="s">
        <v>27</v>
      </c>
      <c r="G693" s="274">
        <v>1000</v>
      </c>
      <c r="H693" s="274">
        <v>17520439418</v>
      </c>
      <c r="I693" s="274" t="s">
        <v>377</v>
      </c>
      <c r="J693" s="289" t="s">
        <v>285</v>
      </c>
      <c r="K693" s="276" t="s">
        <v>378</v>
      </c>
      <c r="L693" s="273" t="s">
        <v>1366</v>
      </c>
      <c r="M693" s="286">
        <v>43850</v>
      </c>
      <c r="N693" s="287">
        <v>0.83</v>
      </c>
      <c r="O693" s="287">
        <v>1999</v>
      </c>
      <c r="P693" s="287">
        <v>1999</v>
      </c>
      <c r="Q693" s="276" t="s">
        <v>31</v>
      </c>
      <c r="R693" s="286">
        <v>43861</v>
      </c>
      <c r="S693" s="87"/>
      <c r="T693" s="6"/>
      <c r="U693" s="6"/>
      <c r="V693" s="6"/>
      <c r="W693" s="6"/>
      <c r="X693" s="6"/>
      <c r="Y693" s="6"/>
      <c r="Z693" s="6"/>
      <c r="AA693" s="124"/>
      <c r="AB693" s="6"/>
    </row>
    <row r="694" ht="18" customHeight="1" spans="2:28">
      <c r="B694" s="273" t="s">
        <v>1368</v>
      </c>
      <c r="C694" s="274">
        <v>500397570</v>
      </c>
      <c r="D694" s="274" t="s">
        <v>1369</v>
      </c>
      <c r="E694" s="274">
        <v>17136866618</v>
      </c>
      <c r="F694" s="274" t="s">
        <v>107</v>
      </c>
      <c r="G694" s="274">
        <v>1000</v>
      </c>
      <c r="H694" s="274">
        <v>13632223538</v>
      </c>
      <c r="I694" s="274" t="s">
        <v>567</v>
      </c>
      <c r="J694" s="296" t="s">
        <v>103</v>
      </c>
      <c r="K694" s="276" t="s">
        <v>568</v>
      </c>
      <c r="L694" s="273" t="s">
        <v>1368</v>
      </c>
      <c r="M694" s="286">
        <v>43850</v>
      </c>
      <c r="N694" s="287">
        <v>0.57</v>
      </c>
      <c r="O694" s="287">
        <v>499</v>
      </c>
      <c r="P694" s="287">
        <v>499</v>
      </c>
      <c r="Q694" s="276" t="s">
        <v>31</v>
      </c>
      <c r="R694" s="286">
        <v>43910</v>
      </c>
      <c r="S694" s="87"/>
      <c r="T694" s="6"/>
      <c r="U694" s="6"/>
      <c r="V694" s="6"/>
      <c r="W694" s="6"/>
      <c r="X694" s="6"/>
      <c r="Y694" s="6"/>
      <c r="Z694" s="6"/>
      <c r="AA694" s="124"/>
      <c r="AB694" s="6"/>
    </row>
    <row r="695" ht="18" customHeight="1" spans="2:28">
      <c r="B695" s="277" t="s">
        <v>1370</v>
      </c>
      <c r="C695" s="274">
        <v>360233269</v>
      </c>
      <c r="D695" s="274" t="s">
        <v>1371</v>
      </c>
      <c r="E695" s="274">
        <v>17192714374</v>
      </c>
      <c r="F695" s="274" t="s">
        <v>27</v>
      </c>
      <c r="G695" s="274">
        <v>1000</v>
      </c>
      <c r="H695" s="274">
        <v>18872118075</v>
      </c>
      <c r="I695" s="274" t="s">
        <v>389</v>
      </c>
      <c r="J695" s="298" t="s">
        <v>170</v>
      </c>
      <c r="K695" s="276" t="s">
        <v>390</v>
      </c>
      <c r="L695" s="277" t="s">
        <v>1370</v>
      </c>
      <c r="M695" s="286">
        <v>43850</v>
      </c>
      <c r="N695" s="299">
        <v>4956.99</v>
      </c>
      <c r="O695" s="300">
        <v>399</v>
      </c>
      <c r="P695" s="300">
        <v>399</v>
      </c>
      <c r="Q695" s="305" t="s">
        <v>31</v>
      </c>
      <c r="R695" s="286">
        <v>43910</v>
      </c>
      <c r="S695" s="127"/>
      <c r="T695" s="6"/>
      <c r="U695" s="6"/>
      <c r="V695" s="6"/>
      <c r="W695" s="6"/>
      <c r="X695" s="6"/>
      <c r="Y695" s="6"/>
      <c r="Z695" s="6"/>
      <c r="AA695" s="124"/>
      <c r="AB695" s="6"/>
    </row>
    <row r="696" ht="18" customHeight="1" spans="2:28">
      <c r="B696" s="273" t="s">
        <v>1372</v>
      </c>
      <c r="C696" s="274">
        <v>489371538</v>
      </c>
      <c r="D696" s="274" t="s">
        <v>1373</v>
      </c>
      <c r="E696" s="274">
        <v>16574121485</v>
      </c>
      <c r="F696" s="274" t="s">
        <v>27</v>
      </c>
      <c r="G696" s="274">
        <v>1000</v>
      </c>
      <c r="H696" s="274">
        <v>17720254512</v>
      </c>
      <c r="I696" s="274" t="s">
        <v>253</v>
      </c>
      <c r="J696" s="301" t="s">
        <v>294</v>
      </c>
      <c r="K696" s="276" t="s">
        <v>254</v>
      </c>
      <c r="L696" s="273" t="s">
        <v>1372</v>
      </c>
      <c r="M696" s="286">
        <v>43851</v>
      </c>
      <c r="N696" s="287">
        <v>0.07</v>
      </c>
      <c r="O696" s="287">
        <v>499</v>
      </c>
      <c r="P696" s="287">
        <v>499</v>
      </c>
      <c r="Q696" s="276" t="s">
        <v>31</v>
      </c>
      <c r="R696" s="286">
        <v>43894</v>
      </c>
      <c r="S696" s="87"/>
      <c r="T696" s="6"/>
      <c r="U696" s="6"/>
      <c r="V696" s="6"/>
      <c r="W696" s="6"/>
      <c r="X696" s="6"/>
      <c r="Y696" s="6"/>
      <c r="Z696" s="6"/>
      <c r="AA696" s="124"/>
      <c r="AB696" s="6"/>
    </row>
    <row r="697" ht="18" customHeight="1" spans="2:28">
      <c r="B697" s="273" t="s">
        <v>1374</v>
      </c>
      <c r="C697" s="274">
        <v>845490762</v>
      </c>
      <c r="D697" s="274" t="s">
        <v>1375</v>
      </c>
      <c r="E697" s="274">
        <v>17136866512</v>
      </c>
      <c r="F697" s="274" t="s">
        <v>664</v>
      </c>
      <c r="G697" s="274">
        <v>1000</v>
      </c>
      <c r="H697" s="274">
        <v>13422075559</v>
      </c>
      <c r="I697" s="274" t="s">
        <v>567</v>
      </c>
      <c r="J697" s="295" t="s">
        <v>29</v>
      </c>
      <c r="K697" s="276" t="s">
        <v>568</v>
      </c>
      <c r="L697" s="273" t="s">
        <v>1374</v>
      </c>
      <c r="M697" s="286">
        <v>43853</v>
      </c>
      <c r="N697" s="287">
        <v>0.23</v>
      </c>
      <c r="O697" s="287">
        <v>199</v>
      </c>
      <c r="P697" s="287">
        <v>199</v>
      </c>
      <c r="Q697" s="307"/>
      <c r="R697" s="267"/>
      <c r="S697" s="87"/>
      <c r="T697" s="6"/>
      <c r="U697" s="6"/>
      <c r="V697" s="6"/>
      <c r="W697" s="6"/>
      <c r="X697" s="6"/>
      <c r="Y697" s="6"/>
      <c r="Z697" s="6"/>
      <c r="AA697" s="124"/>
      <c r="AB697" s="6"/>
    </row>
    <row r="698" ht="18" customHeight="1" spans="2:28">
      <c r="B698" s="273" t="s">
        <v>1376</v>
      </c>
      <c r="C698" s="274">
        <v>988088279</v>
      </c>
      <c r="D698" s="274" t="s">
        <v>1377</v>
      </c>
      <c r="E698" s="274">
        <v>16741725439</v>
      </c>
      <c r="F698" s="274" t="s">
        <v>27</v>
      </c>
      <c r="G698" s="274">
        <v>1000</v>
      </c>
      <c r="H698" s="274">
        <v>18327671812</v>
      </c>
      <c r="I698" s="274" t="s">
        <v>247</v>
      </c>
      <c r="J698" s="295" t="s">
        <v>29</v>
      </c>
      <c r="K698" s="276" t="s">
        <v>298</v>
      </c>
      <c r="L698" s="273" t="s">
        <v>1376</v>
      </c>
      <c r="M698" s="286">
        <v>43854</v>
      </c>
      <c r="N698" s="287">
        <v>337.57</v>
      </c>
      <c r="O698" s="297">
        <v>199</v>
      </c>
      <c r="P698" s="297">
        <v>199</v>
      </c>
      <c r="Q698" s="308" t="s">
        <v>31</v>
      </c>
      <c r="R698" s="286">
        <v>43869</v>
      </c>
      <c r="S698" s="127"/>
      <c r="T698" s="6"/>
      <c r="U698" s="6"/>
      <c r="V698" s="6"/>
      <c r="W698" s="6"/>
      <c r="X698" s="6"/>
      <c r="Y698" s="6"/>
      <c r="Z698" s="6"/>
      <c r="AA698" s="124"/>
      <c r="AB698" s="6"/>
    </row>
    <row r="699" ht="18" customHeight="1" spans="2:28">
      <c r="B699" s="277" t="s">
        <v>1378</v>
      </c>
      <c r="C699" s="274">
        <v>104951308</v>
      </c>
      <c r="D699" s="274" t="s">
        <v>1379</v>
      </c>
      <c r="E699" s="274">
        <v>16741725445</v>
      </c>
      <c r="F699" s="274" t="s">
        <v>27</v>
      </c>
      <c r="G699" s="274">
        <v>1000</v>
      </c>
      <c r="H699" s="274">
        <v>18327671812</v>
      </c>
      <c r="I699" s="274" t="s">
        <v>247</v>
      </c>
      <c r="J699" s="302" t="s">
        <v>29</v>
      </c>
      <c r="K699" s="276" t="s">
        <v>298</v>
      </c>
      <c r="L699" s="277" t="s">
        <v>1378</v>
      </c>
      <c r="M699" s="286">
        <v>43860</v>
      </c>
      <c r="N699" s="299">
        <v>3999</v>
      </c>
      <c r="O699" s="299">
        <v>3999</v>
      </c>
      <c r="P699" s="299">
        <v>3999</v>
      </c>
      <c r="Q699" s="309" t="s">
        <v>31</v>
      </c>
      <c r="R699" s="286">
        <v>43869</v>
      </c>
      <c r="S699" s="310"/>
      <c r="T699" s="6"/>
      <c r="U699" s="6"/>
      <c r="V699" s="6"/>
      <c r="W699" s="6"/>
      <c r="X699" s="6"/>
      <c r="Y699" s="6"/>
      <c r="Z699" s="6"/>
      <c r="AA699" s="124"/>
      <c r="AB699" s="6"/>
    </row>
    <row r="700" ht="18" customHeight="1" spans="2:28">
      <c r="B700" s="273" t="s">
        <v>1380</v>
      </c>
      <c r="C700" s="274">
        <v>653234061</v>
      </c>
      <c r="D700" s="274" t="s">
        <v>1381</v>
      </c>
      <c r="E700" s="274">
        <v>16572201241</v>
      </c>
      <c r="F700" s="274" t="s">
        <v>27</v>
      </c>
      <c r="G700" s="274">
        <v>1000</v>
      </c>
      <c r="H700" s="274">
        <v>17720254512</v>
      </c>
      <c r="I700" s="274" t="s">
        <v>253</v>
      </c>
      <c r="J700" s="296" t="s">
        <v>103</v>
      </c>
      <c r="K700" s="276" t="s">
        <v>254</v>
      </c>
      <c r="L700" s="273" t="s">
        <v>1380</v>
      </c>
      <c r="M700" s="286">
        <v>43864</v>
      </c>
      <c r="N700" s="287">
        <v>1999.18</v>
      </c>
      <c r="O700" s="287">
        <v>1999</v>
      </c>
      <c r="P700" s="287">
        <v>1999</v>
      </c>
      <c r="Q700" s="276" t="s">
        <v>31</v>
      </c>
      <c r="R700" s="286">
        <v>43867</v>
      </c>
      <c r="S700" s="8"/>
      <c r="T700" s="6"/>
      <c r="U700" s="6"/>
      <c r="V700" s="6"/>
      <c r="W700" s="6"/>
      <c r="X700" s="6"/>
      <c r="Y700" s="6"/>
      <c r="Z700" s="6"/>
      <c r="AA700" s="124"/>
      <c r="AB700" s="6"/>
    </row>
    <row r="701" ht="18" customHeight="1" spans="2:28">
      <c r="B701" s="273" t="s">
        <v>1382</v>
      </c>
      <c r="C701" s="274">
        <v>122195321</v>
      </c>
      <c r="D701" s="274" t="s">
        <v>1383</v>
      </c>
      <c r="E701" s="274">
        <v>17135384592</v>
      </c>
      <c r="F701" s="274" t="s">
        <v>27</v>
      </c>
      <c r="G701" s="274">
        <v>1000</v>
      </c>
      <c r="H701" s="274">
        <v>17720254512</v>
      </c>
      <c r="I701" s="274" t="s">
        <v>253</v>
      </c>
      <c r="J701" s="301" t="s">
        <v>294</v>
      </c>
      <c r="K701" s="276" t="s">
        <v>254</v>
      </c>
      <c r="L701" s="273" t="s">
        <v>1382</v>
      </c>
      <c r="M701" s="286">
        <v>43868</v>
      </c>
      <c r="N701" s="287">
        <v>199</v>
      </c>
      <c r="O701" s="287">
        <v>199</v>
      </c>
      <c r="P701" s="287">
        <v>199</v>
      </c>
      <c r="Q701" s="276" t="s">
        <v>31</v>
      </c>
      <c r="R701" s="286">
        <v>43868</v>
      </c>
      <c r="S701" s="8"/>
      <c r="T701" s="6"/>
      <c r="U701" s="6"/>
      <c r="V701" s="6"/>
      <c r="W701" s="6"/>
      <c r="X701" s="6"/>
      <c r="Y701" s="6"/>
      <c r="Z701" s="6"/>
      <c r="AA701" s="124"/>
      <c r="AB701" s="6"/>
    </row>
    <row r="702" ht="18" customHeight="1" spans="2:28">
      <c r="B702" s="273" t="s">
        <v>1384</v>
      </c>
      <c r="C702" s="274">
        <v>775043960</v>
      </c>
      <c r="D702" s="274" t="s">
        <v>1385</v>
      </c>
      <c r="E702" s="274">
        <v>17038923334</v>
      </c>
      <c r="F702" s="274" t="s">
        <v>27</v>
      </c>
      <c r="G702" s="274">
        <v>1000</v>
      </c>
      <c r="H702" s="274">
        <v>18771691121</v>
      </c>
      <c r="I702" s="274" t="s">
        <v>258</v>
      </c>
      <c r="J702" s="296" t="s">
        <v>103</v>
      </c>
      <c r="K702" s="276" t="s">
        <v>259</v>
      </c>
      <c r="L702" s="273" t="s">
        <v>1384</v>
      </c>
      <c r="M702" s="286">
        <v>43872</v>
      </c>
      <c r="N702" s="287">
        <v>0.22</v>
      </c>
      <c r="O702" s="287">
        <v>2999</v>
      </c>
      <c r="P702" s="287">
        <v>2999</v>
      </c>
      <c r="Q702" s="276" t="s">
        <v>31</v>
      </c>
      <c r="R702" s="286">
        <v>43894</v>
      </c>
      <c r="S702" s="127"/>
      <c r="T702" s="6"/>
      <c r="U702" s="6"/>
      <c r="V702" s="6"/>
      <c r="W702" s="6"/>
      <c r="X702" s="6"/>
      <c r="Y702" s="6"/>
      <c r="Z702" s="6"/>
      <c r="AA702" s="124"/>
      <c r="AB702" s="6"/>
    </row>
    <row r="703" ht="18" customHeight="1" spans="2:28">
      <c r="B703" s="278" t="s">
        <v>1386</v>
      </c>
      <c r="C703" s="274">
        <v>162832708</v>
      </c>
      <c r="D703" s="274" t="s">
        <v>1387</v>
      </c>
      <c r="E703" s="274">
        <v>16741725467</v>
      </c>
      <c r="F703" s="274" t="s">
        <v>27</v>
      </c>
      <c r="G703" s="274">
        <v>1000</v>
      </c>
      <c r="H703" s="274">
        <v>13545472582</v>
      </c>
      <c r="I703" s="274" t="s">
        <v>370</v>
      </c>
      <c r="J703" s="289" t="s">
        <v>285</v>
      </c>
      <c r="K703" s="276" t="s">
        <v>371</v>
      </c>
      <c r="L703" s="278" t="s">
        <v>1386</v>
      </c>
      <c r="M703" s="286">
        <v>43873</v>
      </c>
      <c r="N703" s="287">
        <v>7741.22</v>
      </c>
      <c r="O703" s="287">
        <v>999</v>
      </c>
      <c r="P703" s="287">
        <v>999</v>
      </c>
      <c r="Q703" s="276" t="s">
        <v>31</v>
      </c>
      <c r="R703" s="286">
        <v>43876</v>
      </c>
      <c r="S703" s="87"/>
      <c r="T703" s="6"/>
      <c r="U703" s="6"/>
      <c r="V703" s="6"/>
      <c r="W703" s="6"/>
      <c r="X703" s="6"/>
      <c r="Y703" s="6"/>
      <c r="Z703" s="6"/>
      <c r="AA703" s="124"/>
      <c r="AB703" s="6"/>
    </row>
    <row r="704" ht="18" customHeight="1" spans="2:28">
      <c r="B704" s="278" t="s">
        <v>1388</v>
      </c>
      <c r="C704" s="274">
        <v>820919393</v>
      </c>
      <c r="D704" s="274" t="s">
        <v>1389</v>
      </c>
      <c r="E704" s="274">
        <v>16741725494</v>
      </c>
      <c r="F704" s="274" t="s">
        <v>27</v>
      </c>
      <c r="G704" s="274">
        <v>1000</v>
      </c>
      <c r="H704" s="274">
        <v>13545472582</v>
      </c>
      <c r="I704" s="274" t="s">
        <v>370</v>
      </c>
      <c r="J704" s="289" t="s">
        <v>285</v>
      </c>
      <c r="K704" s="276" t="s">
        <v>371</v>
      </c>
      <c r="L704" s="278" t="s">
        <v>1388</v>
      </c>
      <c r="M704" s="286">
        <v>43873</v>
      </c>
      <c r="N704" s="287">
        <v>4860.72</v>
      </c>
      <c r="O704" s="287">
        <v>399</v>
      </c>
      <c r="P704" s="287">
        <v>399</v>
      </c>
      <c r="Q704" s="276" t="s">
        <v>31</v>
      </c>
      <c r="R704" s="286">
        <v>43883</v>
      </c>
      <c r="S704" s="87"/>
      <c r="T704" s="6"/>
      <c r="U704" s="6"/>
      <c r="V704" s="6"/>
      <c r="W704" s="6"/>
      <c r="X704" s="6"/>
      <c r="Y704" s="6"/>
      <c r="Z704" s="6"/>
      <c r="AA704" s="124"/>
      <c r="AB704" s="6"/>
    </row>
    <row r="705" ht="18" customHeight="1" spans="2:28">
      <c r="B705" s="312" t="s">
        <v>1390</v>
      </c>
      <c r="C705" s="313">
        <v>509728402</v>
      </c>
      <c r="D705" s="313" t="s">
        <v>1391</v>
      </c>
      <c r="E705" s="313">
        <v>16741725653</v>
      </c>
      <c r="F705" s="313" t="s">
        <v>27</v>
      </c>
      <c r="G705" s="314">
        <v>1000</v>
      </c>
      <c r="H705" s="314">
        <v>18771678907</v>
      </c>
      <c r="I705" s="313" t="s">
        <v>409</v>
      </c>
      <c r="J705" s="331" t="s">
        <v>29</v>
      </c>
      <c r="K705" s="332" t="s">
        <v>410</v>
      </c>
      <c r="L705" s="312" t="s">
        <v>1390</v>
      </c>
      <c r="M705" s="333">
        <v>43873</v>
      </c>
      <c r="N705" s="334">
        <v>8936.1</v>
      </c>
      <c r="O705" s="334">
        <v>2999</v>
      </c>
      <c r="P705" s="335">
        <v>0</v>
      </c>
      <c r="Q705" s="332" t="s">
        <v>31</v>
      </c>
      <c r="R705" s="333">
        <v>43883</v>
      </c>
      <c r="S705" s="371" t="s">
        <v>1392</v>
      </c>
      <c r="T705" s="6"/>
      <c r="U705" s="6"/>
      <c r="V705" s="6"/>
      <c r="W705" s="6"/>
      <c r="X705" s="6"/>
      <c r="Y705" s="6"/>
      <c r="Z705" s="6"/>
      <c r="AA705" s="124"/>
      <c r="AB705" s="6"/>
    </row>
    <row r="706" ht="18" customHeight="1" spans="2:28">
      <c r="B706" s="315" t="s">
        <v>1393</v>
      </c>
      <c r="C706" s="316">
        <v>721966099</v>
      </c>
      <c r="D706" s="316" t="s">
        <v>1394</v>
      </c>
      <c r="E706" s="316">
        <v>17136866624</v>
      </c>
      <c r="F706" s="316" t="s">
        <v>107</v>
      </c>
      <c r="G706" s="317">
        <v>1000</v>
      </c>
      <c r="H706" s="317">
        <v>13632223538</v>
      </c>
      <c r="I706" s="316" t="s">
        <v>567</v>
      </c>
      <c r="J706" s="336" t="s">
        <v>103</v>
      </c>
      <c r="K706" s="332" t="s">
        <v>568</v>
      </c>
      <c r="L706" s="315" t="s">
        <v>1393</v>
      </c>
      <c r="M706" s="333">
        <v>43873</v>
      </c>
      <c r="N706" s="334">
        <v>4765.62</v>
      </c>
      <c r="O706" s="334">
        <v>1999</v>
      </c>
      <c r="P706" s="337">
        <v>0</v>
      </c>
      <c r="Q706" s="332" t="s">
        <v>31</v>
      </c>
      <c r="R706" s="333">
        <v>43913</v>
      </c>
      <c r="S706" s="371" t="s">
        <v>1392</v>
      </c>
      <c r="T706" s="6"/>
      <c r="U706" s="6"/>
      <c r="V706" s="6"/>
      <c r="W706" s="6"/>
      <c r="X706" s="6"/>
      <c r="Y706" s="6"/>
      <c r="Z706" s="6"/>
      <c r="AA706" s="124"/>
      <c r="AB706" s="6"/>
    </row>
    <row r="707" ht="18" customHeight="1" spans="2:28">
      <c r="B707" s="315" t="s">
        <v>1395</v>
      </c>
      <c r="C707" s="316">
        <v>801242281</v>
      </c>
      <c r="D707" s="316" t="s">
        <v>1396</v>
      </c>
      <c r="E707" s="316">
        <v>17192712248</v>
      </c>
      <c r="F707" s="316" t="s">
        <v>27</v>
      </c>
      <c r="G707" s="317">
        <v>1000</v>
      </c>
      <c r="H707" s="317">
        <v>17720254512</v>
      </c>
      <c r="I707" s="316" t="s">
        <v>253</v>
      </c>
      <c r="J707" s="336" t="s">
        <v>103</v>
      </c>
      <c r="K707" s="332" t="s">
        <v>254</v>
      </c>
      <c r="L707" s="315" t="s">
        <v>1395</v>
      </c>
      <c r="M707" s="333">
        <v>43873</v>
      </c>
      <c r="N707" s="334">
        <v>4863.4</v>
      </c>
      <c r="O707" s="334">
        <v>599</v>
      </c>
      <c r="P707" s="337">
        <v>0</v>
      </c>
      <c r="Q707" s="332" t="s">
        <v>31</v>
      </c>
      <c r="R707" s="333">
        <v>43895</v>
      </c>
      <c r="S707" s="371" t="s">
        <v>1392</v>
      </c>
      <c r="T707" s="6"/>
      <c r="U707" s="6"/>
      <c r="V707" s="6"/>
      <c r="W707" s="6"/>
      <c r="X707" s="6"/>
      <c r="Y707" s="6"/>
      <c r="Z707" s="6"/>
      <c r="AA707" s="124"/>
      <c r="AB707" s="6"/>
    </row>
    <row r="708" ht="18" customHeight="1" spans="2:28">
      <c r="B708" s="277" t="s">
        <v>1397</v>
      </c>
      <c r="C708" s="274">
        <v>876836310</v>
      </c>
      <c r="D708" s="274" t="s">
        <v>1398</v>
      </c>
      <c r="E708" s="274">
        <v>17192710432</v>
      </c>
      <c r="F708" s="274" t="s">
        <v>27</v>
      </c>
      <c r="G708" s="274">
        <v>1000</v>
      </c>
      <c r="H708" s="274">
        <v>13545476959</v>
      </c>
      <c r="I708" s="274" t="s">
        <v>265</v>
      </c>
      <c r="J708" s="338" t="s">
        <v>109</v>
      </c>
      <c r="K708" s="309" t="s">
        <v>266</v>
      </c>
      <c r="L708" s="277" t="s">
        <v>1397</v>
      </c>
      <c r="M708" s="339">
        <v>43879</v>
      </c>
      <c r="N708" s="299">
        <v>2875.49</v>
      </c>
      <c r="O708" s="299">
        <v>2999</v>
      </c>
      <c r="P708" s="299">
        <v>2999</v>
      </c>
      <c r="Q708" s="309" t="s">
        <v>31</v>
      </c>
      <c r="R708" s="339">
        <v>43913</v>
      </c>
      <c r="S708" s="87"/>
      <c r="T708" s="6"/>
      <c r="U708" s="6"/>
      <c r="V708" s="6"/>
      <c r="W708" s="6"/>
      <c r="X708" s="6"/>
      <c r="Y708" s="6"/>
      <c r="Z708" s="6"/>
      <c r="AA708" s="124"/>
      <c r="AB708" s="6"/>
    </row>
    <row r="709" ht="18" customHeight="1" spans="2:28">
      <c r="B709" s="318" t="s">
        <v>1399</v>
      </c>
      <c r="C709" s="274">
        <v>197257194</v>
      </c>
      <c r="D709" s="274" t="s">
        <v>1400</v>
      </c>
      <c r="E709" s="274">
        <v>16741725476</v>
      </c>
      <c r="F709" s="274" t="s">
        <v>27</v>
      </c>
      <c r="G709" s="319">
        <v>1000</v>
      </c>
      <c r="H709" s="319">
        <v>13545472582</v>
      </c>
      <c r="I709" s="274" t="s">
        <v>370</v>
      </c>
      <c r="J709" s="340" t="s">
        <v>285</v>
      </c>
      <c r="K709" s="341" t="s">
        <v>371</v>
      </c>
      <c r="L709" s="318" t="s">
        <v>1399</v>
      </c>
      <c r="M709" s="92">
        <v>43879</v>
      </c>
      <c r="N709" s="342">
        <v>4865.05</v>
      </c>
      <c r="O709" s="342">
        <v>2999</v>
      </c>
      <c r="P709" s="342">
        <v>2999</v>
      </c>
      <c r="Q709" s="341" t="s">
        <v>31</v>
      </c>
      <c r="R709" s="92">
        <v>43883</v>
      </c>
      <c r="S709" s="87"/>
      <c r="T709" s="6"/>
      <c r="U709" s="6"/>
      <c r="V709" s="6"/>
      <c r="W709" s="6"/>
      <c r="X709" s="6"/>
      <c r="Y709" s="6"/>
      <c r="Z709" s="6"/>
      <c r="AA709" s="124"/>
      <c r="AB709" s="6"/>
    </row>
    <row r="710" ht="18" customHeight="1" spans="2:28">
      <c r="B710" s="320" t="s">
        <v>1401</v>
      </c>
      <c r="C710" s="321">
        <v>958726554</v>
      </c>
      <c r="D710" s="321" t="s">
        <v>1402</v>
      </c>
      <c r="E710" s="321">
        <v>16741725276</v>
      </c>
      <c r="F710" s="321" t="s">
        <v>27</v>
      </c>
      <c r="G710" s="322">
        <v>1000</v>
      </c>
      <c r="H710" s="322">
        <v>13545445297</v>
      </c>
      <c r="I710" s="321" t="s">
        <v>313</v>
      </c>
      <c r="J710" s="343" t="s">
        <v>285</v>
      </c>
      <c r="K710" s="344" t="s">
        <v>314</v>
      </c>
      <c r="L710" s="320" t="s">
        <v>1401</v>
      </c>
      <c r="M710" s="345">
        <v>43879</v>
      </c>
      <c r="N710" s="346">
        <v>0</v>
      </c>
      <c r="O710" s="346">
        <f>199+999</f>
        <v>1198</v>
      </c>
      <c r="P710" s="346">
        <f>199+1999</f>
        <v>2198</v>
      </c>
      <c r="Q710" s="341" t="s">
        <v>31</v>
      </c>
      <c r="R710" s="92">
        <v>43895</v>
      </c>
      <c r="S710" s="371" t="s">
        <v>1902</v>
      </c>
      <c r="T710" s="6"/>
      <c r="U710" s="6"/>
      <c r="V710" s="6"/>
      <c r="W710" s="6"/>
      <c r="X710" s="6"/>
      <c r="Y710" s="6"/>
      <c r="Z710" s="6"/>
      <c r="AA710" s="124"/>
      <c r="AB710" s="6"/>
    </row>
    <row r="711" ht="18" customHeight="1" spans="2:28">
      <c r="B711" s="323" t="s">
        <v>1404</v>
      </c>
      <c r="C711" s="274">
        <v>380651357</v>
      </c>
      <c r="D711" s="274" t="s">
        <v>1405</v>
      </c>
      <c r="E711" s="274">
        <v>17136866796</v>
      </c>
      <c r="F711" s="274" t="s">
        <v>107</v>
      </c>
      <c r="G711" s="319">
        <v>1000</v>
      </c>
      <c r="H711" s="319">
        <v>13632223538</v>
      </c>
      <c r="I711" s="274" t="s">
        <v>567</v>
      </c>
      <c r="J711" s="347" t="s">
        <v>367</v>
      </c>
      <c r="K711" s="341" t="s">
        <v>568</v>
      </c>
      <c r="L711" s="323" t="s">
        <v>1404</v>
      </c>
      <c r="M711" s="92">
        <v>43880</v>
      </c>
      <c r="N711" s="342">
        <v>9826.34</v>
      </c>
      <c r="O711" s="342">
        <v>399</v>
      </c>
      <c r="P711" s="342">
        <v>399</v>
      </c>
      <c r="Q711" s="341" t="s">
        <v>31</v>
      </c>
      <c r="R711" s="92">
        <v>43913</v>
      </c>
      <c r="S711" s="8" t="s">
        <v>1406</v>
      </c>
      <c r="T711" s="6"/>
      <c r="U711" s="6"/>
      <c r="V711" s="6"/>
      <c r="W711" s="6"/>
      <c r="X711" s="6"/>
      <c r="Y711" s="6"/>
      <c r="Z711" s="6"/>
      <c r="AA711" s="124"/>
      <c r="AB711" s="6"/>
    </row>
    <row r="712" ht="18" customHeight="1" spans="2:28">
      <c r="B712" s="323" t="s">
        <v>1407</v>
      </c>
      <c r="C712" s="274">
        <v>227784670</v>
      </c>
      <c r="D712" s="274" t="s">
        <v>1408</v>
      </c>
      <c r="E712" s="274">
        <v>17192715427</v>
      </c>
      <c r="F712" s="274" t="s">
        <v>27</v>
      </c>
      <c r="G712" s="319">
        <v>1000</v>
      </c>
      <c r="H712" s="319">
        <v>18672882330</v>
      </c>
      <c r="I712" s="274" t="s">
        <v>361</v>
      </c>
      <c r="J712" s="348" t="s">
        <v>109</v>
      </c>
      <c r="K712" s="341" t="s">
        <v>362</v>
      </c>
      <c r="L712" s="323" t="s">
        <v>1407</v>
      </c>
      <c r="M712" s="92">
        <v>43881</v>
      </c>
      <c r="N712" s="342">
        <v>0</v>
      </c>
      <c r="O712" s="342">
        <v>499</v>
      </c>
      <c r="P712" s="342">
        <v>499</v>
      </c>
      <c r="Q712" s="214"/>
      <c r="R712" s="304"/>
      <c r="S712" s="87"/>
      <c r="T712" s="6"/>
      <c r="U712" s="6"/>
      <c r="V712" s="6"/>
      <c r="W712" s="6"/>
      <c r="X712" s="6"/>
      <c r="Y712" s="6"/>
      <c r="Z712" s="6"/>
      <c r="AA712" s="124"/>
      <c r="AB712" s="6"/>
    </row>
    <row r="713" ht="18" customHeight="1" spans="2:28">
      <c r="B713" s="323" t="s">
        <v>1409</v>
      </c>
      <c r="C713" s="274">
        <v>284627321</v>
      </c>
      <c r="D713" s="274" t="s">
        <v>1410</v>
      </c>
      <c r="E713" s="274">
        <v>17136866609</v>
      </c>
      <c r="F713" s="274" t="s">
        <v>107</v>
      </c>
      <c r="G713" s="319">
        <v>1000</v>
      </c>
      <c r="H713" s="319">
        <v>13422075559</v>
      </c>
      <c r="I713" s="274" t="s">
        <v>567</v>
      </c>
      <c r="J713" s="347" t="s">
        <v>29</v>
      </c>
      <c r="K713" s="341" t="s">
        <v>568</v>
      </c>
      <c r="L713" s="323" t="s">
        <v>1409</v>
      </c>
      <c r="M713" s="92">
        <v>43881</v>
      </c>
      <c r="N713" s="342">
        <v>0.72</v>
      </c>
      <c r="O713" s="342">
        <v>199</v>
      </c>
      <c r="P713" s="342">
        <v>199</v>
      </c>
      <c r="Q713" s="341" t="s">
        <v>31</v>
      </c>
      <c r="R713" s="92">
        <v>43913</v>
      </c>
      <c r="S713" s="8"/>
      <c r="T713" s="6"/>
      <c r="U713" s="6"/>
      <c r="V713" s="6"/>
      <c r="W713" s="6"/>
      <c r="X713" s="6"/>
      <c r="Y713" s="6"/>
      <c r="Z713" s="6"/>
      <c r="AA713" s="124"/>
      <c r="AB713" s="6"/>
    </row>
    <row r="714" ht="18" customHeight="1" spans="2:28">
      <c r="B714" s="323" t="s">
        <v>1411</v>
      </c>
      <c r="C714" s="274">
        <v>550975589</v>
      </c>
      <c r="D714" s="274" t="s">
        <v>1412</v>
      </c>
      <c r="E714" s="274">
        <v>17136866602</v>
      </c>
      <c r="F714" s="274" t="s">
        <v>107</v>
      </c>
      <c r="G714" s="319">
        <v>1000</v>
      </c>
      <c r="H714" s="319">
        <v>13422075559</v>
      </c>
      <c r="I714" s="274" t="s">
        <v>567</v>
      </c>
      <c r="J714" s="349" t="s">
        <v>29</v>
      </c>
      <c r="K714" s="341" t="s">
        <v>568</v>
      </c>
      <c r="L714" s="323" t="s">
        <v>1411</v>
      </c>
      <c r="M714" s="92">
        <v>43882</v>
      </c>
      <c r="N714" s="342">
        <v>7939.23</v>
      </c>
      <c r="O714" s="342">
        <v>899</v>
      </c>
      <c r="P714" s="342">
        <v>899</v>
      </c>
      <c r="Q714" s="341" t="s">
        <v>31</v>
      </c>
      <c r="R714" s="92">
        <v>43913</v>
      </c>
      <c r="S714" s="87" t="s">
        <v>1413</v>
      </c>
      <c r="T714" s="6"/>
      <c r="U714" s="6"/>
      <c r="V714" s="6"/>
      <c r="W714" s="6"/>
      <c r="X714" s="6"/>
      <c r="Y714" s="6"/>
      <c r="Z714" s="6"/>
      <c r="AA714" s="124"/>
      <c r="AB714" s="6"/>
    </row>
    <row r="715" ht="18" customHeight="1" spans="2:28">
      <c r="B715" s="324" t="s">
        <v>1414</v>
      </c>
      <c r="C715" s="316">
        <v>891051751</v>
      </c>
      <c r="D715" s="316" t="s">
        <v>1415</v>
      </c>
      <c r="E715" s="316">
        <v>16741725455</v>
      </c>
      <c r="F715" s="316" t="s">
        <v>27</v>
      </c>
      <c r="G715" s="316">
        <v>1000</v>
      </c>
      <c r="H715" s="316">
        <v>18327671812</v>
      </c>
      <c r="I715" s="316" t="s">
        <v>247</v>
      </c>
      <c r="J715" s="350" t="s">
        <v>103</v>
      </c>
      <c r="K715" s="351" t="s">
        <v>298</v>
      </c>
      <c r="L715" s="324" t="s">
        <v>1414</v>
      </c>
      <c r="M715" s="352">
        <v>43882</v>
      </c>
      <c r="N715" s="353">
        <v>5825.73</v>
      </c>
      <c r="O715" s="354">
        <v>2999</v>
      </c>
      <c r="P715" s="355">
        <v>0</v>
      </c>
      <c r="Q715" s="372" t="s">
        <v>31</v>
      </c>
      <c r="R715" s="352">
        <v>43869</v>
      </c>
      <c r="S715" s="371" t="s">
        <v>1392</v>
      </c>
      <c r="T715" s="6"/>
      <c r="U715" s="6"/>
      <c r="V715" s="6"/>
      <c r="W715" s="6"/>
      <c r="X715" s="6"/>
      <c r="Y715" s="6"/>
      <c r="Z715" s="6"/>
      <c r="AA715" s="124"/>
      <c r="AB715" s="6"/>
    </row>
    <row r="716" ht="18" customHeight="1" spans="2:28">
      <c r="B716" s="273" t="s">
        <v>1416</v>
      </c>
      <c r="C716" s="276">
        <v>457310922</v>
      </c>
      <c r="D716" s="276" t="s">
        <v>1417</v>
      </c>
      <c r="E716" s="274">
        <v>17192714926</v>
      </c>
      <c r="F716" s="274" t="s">
        <v>27</v>
      </c>
      <c r="G716" s="274">
        <v>1000</v>
      </c>
      <c r="H716" s="274">
        <v>15072125895</v>
      </c>
      <c r="I716" s="274" t="s">
        <v>680</v>
      </c>
      <c r="J716" s="289" t="s">
        <v>285</v>
      </c>
      <c r="K716" s="276" t="s">
        <v>681</v>
      </c>
      <c r="L716" s="273" t="s">
        <v>1416</v>
      </c>
      <c r="M716" s="286">
        <v>43883</v>
      </c>
      <c r="N716" s="287">
        <v>0.69</v>
      </c>
      <c r="O716" s="287">
        <v>999</v>
      </c>
      <c r="P716" s="287">
        <v>999</v>
      </c>
      <c r="Q716" s="276" t="s">
        <v>31</v>
      </c>
      <c r="R716" s="286">
        <v>43913</v>
      </c>
      <c r="S716" s="87"/>
      <c r="T716" s="6"/>
      <c r="U716" s="6"/>
      <c r="V716" s="6"/>
      <c r="W716" s="6"/>
      <c r="X716" s="6"/>
      <c r="Y716" s="6"/>
      <c r="Z716" s="6"/>
      <c r="AA716" s="124"/>
      <c r="AB716" s="6"/>
    </row>
    <row r="717" ht="18" customHeight="1" spans="2:28">
      <c r="B717" s="324" t="s">
        <v>1418</v>
      </c>
      <c r="C717" s="316">
        <v>117373401</v>
      </c>
      <c r="D717" s="316" t="s">
        <v>1419</v>
      </c>
      <c r="E717" s="316">
        <v>16572875408</v>
      </c>
      <c r="F717" s="316" t="s">
        <v>27</v>
      </c>
      <c r="G717" s="316">
        <v>1000</v>
      </c>
      <c r="H717" s="316">
        <v>17520439418</v>
      </c>
      <c r="I717" s="316" t="s">
        <v>377</v>
      </c>
      <c r="J717" s="350" t="s">
        <v>285</v>
      </c>
      <c r="K717" s="351" t="s">
        <v>378</v>
      </c>
      <c r="L717" s="324" t="s">
        <v>1418</v>
      </c>
      <c r="M717" s="352">
        <v>43883</v>
      </c>
      <c r="N717" s="353">
        <v>9829.84</v>
      </c>
      <c r="O717" s="354">
        <v>299</v>
      </c>
      <c r="P717" s="355">
        <v>0</v>
      </c>
      <c r="Q717" s="372" t="s">
        <v>31</v>
      </c>
      <c r="R717" s="352">
        <v>43895</v>
      </c>
      <c r="S717" s="371" t="s">
        <v>1392</v>
      </c>
      <c r="T717" s="6"/>
      <c r="U717" s="6"/>
      <c r="V717" s="6"/>
      <c r="W717" s="6"/>
      <c r="X717" s="6"/>
      <c r="Y717" s="6"/>
      <c r="Z717" s="6"/>
      <c r="AA717" s="124"/>
      <c r="AB717" s="6"/>
    </row>
    <row r="718" ht="18" customHeight="1" spans="2:28">
      <c r="B718" s="273" t="s">
        <v>1420</v>
      </c>
      <c r="C718" s="274">
        <v>842990610</v>
      </c>
      <c r="D718" s="274" t="s">
        <v>1421</v>
      </c>
      <c r="E718" s="274">
        <v>16741725271</v>
      </c>
      <c r="F718" s="274" t="s">
        <v>27</v>
      </c>
      <c r="G718" s="274">
        <v>1000</v>
      </c>
      <c r="H718" s="274">
        <v>13545445297</v>
      </c>
      <c r="I718" s="274" t="s">
        <v>313</v>
      </c>
      <c r="J718" s="295" t="s">
        <v>285</v>
      </c>
      <c r="K718" s="276" t="s">
        <v>314</v>
      </c>
      <c r="L718" s="273" t="s">
        <v>1420</v>
      </c>
      <c r="M718" s="286">
        <v>43884</v>
      </c>
      <c r="N718" s="287">
        <v>0</v>
      </c>
      <c r="O718" s="287">
        <v>1999</v>
      </c>
      <c r="P718" s="287">
        <v>1999</v>
      </c>
      <c r="Q718" s="276" t="s">
        <v>31</v>
      </c>
      <c r="R718" s="286">
        <v>43895</v>
      </c>
      <c r="S718" s="87"/>
      <c r="T718" s="6"/>
      <c r="U718" s="6"/>
      <c r="V718" s="6"/>
      <c r="W718" s="6"/>
      <c r="X718" s="6"/>
      <c r="Y718" s="6"/>
      <c r="Z718" s="6"/>
      <c r="AA718" s="124"/>
      <c r="AB718" s="6"/>
    </row>
    <row r="719" ht="18" customHeight="1" spans="2:28">
      <c r="B719" s="273" t="s">
        <v>1422</v>
      </c>
      <c r="C719" s="274">
        <v>508024997</v>
      </c>
      <c r="D719" s="274" t="s">
        <v>1423</v>
      </c>
      <c r="E719" s="274">
        <v>16741725512</v>
      </c>
      <c r="F719" s="274" t="s">
        <v>27</v>
      </c>
      <c r="G719" s="274">
        <v>1000</v>
      </c>
      <c r="H719" s="274">
        <v>18327671812</v>
      </c>
      <c r="I719" s="274" t="s">
        <v>247</v>
      </c>
      <c r="J719" s="295" t="s">
        <v>29</v>
      </c>
      <c r="K719" s="276" t="s">
        <v>298</v>
      </c>
      <c r="L719" s="273" t="s">
        <v>1422</v>
      </c>
      <c r="M719" s="286">
        <v>43884</v>
      </c>
      <c r="N719" s="287">
        <v>0.88</v>
      </c>
      <c r="O719" s="287">
        <v>299</v>
      </c>
      <c r="P719" s="287">
        <v>299</v>
      </c>
      <c r="Q719" s="276" t="s">
        <v>31</v>
      </c>
      <c r="R719" s="286">
        <v>43896</v>
      </c>
      <c r="S719" s="87"/>
      <c r="T719" s="6"/>
      <c r="U719" s="6"/>
      <c r="V719" s="6"/>
      <c r="W719" s="6"/>
      <c r="X719" s="6"/>
      <c r="Y719" s="6"/>
      <c r="Z719" s="6"/>
      <c r="AA719" s="124"/>
      <c r="AB719" s="6"/>
    </row>
    <row r="720" ht="18" customHeight="1" spans="2:28">
      <c r="B720" s="273" t="s">
        <v>1424</v>
      </c>
      <c r="C720" s="274">
        <v>702488460</v>
      </c>
      <c r="D720" s="274" t="s">
        <v>1425</v>
      </c>
      <c r="E720" s="274">
        <v>16741725532</v>
      </c>
      <c r="F720" s="274" t="s">
        <v>27</v>
      </c>
      <c r="G720" s="274">
        <v>1000</v>
      </c>
      <c r="H720" s="274">
        <v>18327671812</v>
      </c>
      <c r="I720" s="274" t="s">
        <v>247</v>
      </c>
      <c r="J720" s="295" t="s">
        <v>29</v>
      </c>
      <c r="K720" s="276" t="s">
        <v>298</v>
      </c>
      <c r="L720" s="273" t="s">
        <v>1424</v>
      </c>
      <c r="M720" s="286">
        <v>43884</v>
      </c>
      <c r="N720" s="287">
        <v>0.83</v>
      </c>
      <c r="O720" s="287">
        <v>299</v>
      </c>
      <c r="P720" s="287">
        <v>299</v>
      </c>
      <c r="Q720" s="276" t="s">
        <v>31</v>
      </c>
      <c r="R720" s="286">
        <v>43893</v>
      </c>
      <c r="S720" s="87"/>
      <c r="T720" s="6"/>
      <c r="U720" s="6"/>
      <c r="V720" s="6"/>
      <c r="W720" s="6"/>
      <c r="X720" s="6"/>
      <c r="Y720" s="6"/>
      <c r="Z720" s="6"/>
      <c r="AA720" s="124"/>
      <c r="AB720" s="6"/>
    </row>
    <row r="721" ht="18" customHeight="1" spans="2:28">
      <c r="B721" s="273" t="s">
        <v>1426</v>
      </c>
      <c r="C721" s="274">
        <v>805547603</v>
      </c>
      <c r="D721" s="274" t="s">
        <v>1427</v>
      </c>
      <c r="E721" s="274">
        <v>16741725291</v>
      </c>
      <c r="F721" s="274" t="s">
        <v>27</v>
      </c>
      <c r="G721" s="274">
        <v>1000</v>
      </c>
      <c r="H721" s="274">
        <v>13545445297</v>
      </c>
      <c r="I721" s="274" t="s">
        <v>313</v>
      </c>
      <c r="J721" s="295" t="s">
        <v>29</v>
      </c>
      <c r="K721" s="276" t="s">
        <v>314</v>
      </c>
      <c r="L721" s="273" t="s">
        <v>1426</v>
      </c>
      <c r="M721" s="286">
        <v>43884</v>
      </c>
      <c r="N721" s="287">
        <v>9920.74</v>
      </c>
      <c r="O721" s="287">
        <v>299</v>
      </c>
      <c r="P721" s="287">
        <v>299</v>
      </c>
      <c r="Q721" s="276" t="s">
        <v>31</v>
      </c>
      <c r="R721" s="286">
        <v>43895</v>
      </c>
      <c r="S721" s="87" t="s">
        <v>1406</v>
      </c>
      <c r="T721" s="6"/>
      <c r="U721" s="6"/>
      <c r="V721" s="6"/>
      <c r="W721" s="6"/>
      <c r="X721" s="6"/>
      <c r="Y721" s="6"/>
      <c r="Z721" s="6"/>
      <c r="AA721" s="124"/>
      <c r="AB721" s="6"/>
    </row>
    <row r="722" ht="18" customHeight="1" spans="2:28">
      <c r="B722" s="273" t="s">
        <v>1428</v>
      </c>
      <c r="C722" s="274" t="s">
        <v>1429</v>
      </c>
      <c r="D722" s="274" t="s">
        <v>1430</v>
      </c>
      <c r="E722" s="274">
        <v>16741725257</v>
      </c>
      <c r="F722" s="274" t="s">
        <v>27</v>
      </c>
      <c r="G722" s="274">
        <v>1000</v>
      </c>
      <c r="H722" s="274">
        <v>13545445297</v>
      </c>
      <c r="I722" s="274" t="s">
        <v>313</v>
      </c>
      <c r="J722" s="295" t="s">
        <v>29</v>
      </c>
      <c r="K722" s="276" t="s">
        <v>314</v>
      </c>
      <c r="L722" s="273" t="s">
        <v>1428</v>
      </c>
      <c r="M722" s="286">
        <v>43884</v>
      </c>
      <c r="N722" s="287">
        <v>0.25</v>
      </c>
      <c r="O722" s="287">
        <f>299+499</f>
        <v>798</v>
      </c>
      <c r="P722" s="287">
        <v>299</v>
      </c>
      <c r="Q722" s="276" t="s">
        <v>31</v>
      </c>
      <c r="R722" s="286">
        <v>43895</v>
      </c>
      <c r="S722" s="87" t="s">
        <v>1431</v>
      </c>
      <c r="T722" s="6"/>
      <c r="U722" s="6"/>
      <c r="V722" s="6"/>
      <c r="W722" s="6"/>
      <c r="X722" s="6"/>
      <c r="Y722" s="6"/>
      <c r="Z722" s="6"/>
      <c r="AA722" s="124"/>
      <c r="AB722" s="6"/>
    </row>
    <row r="723" ht="18" customHeight="1" spans="2:28">
      <c r="B723" s="273" t="s">
        <v>1432</v>
      </c>
      <c r="C723" s="274">
        <v>549992547</v>
      </c>
      <c r="D723" s="274" t="s">
        <v>1433</v>
      </c>
      <c r="E723" s="274">
        <v>16572206147</v>
      </c>
      <c r="F723" s="274" t="s">
        <v>27</v>
      </c>
      <c r="G723" s="274">
        <v>1000</v>
      </c>
      <c r="H723" s="274">
        <v>17720254512</v>
      </c>
      <c r="I723" s="274" t="s">
        <v>253</v>
      </c>
      <c r="J723" s="295" t="s">
        <v>103</v>
      </c>
      <c r="K723" s="276" t="s">
        <v>254</v>
      </c>
      <c r="L723" s="273" t="s">
        <v>1432</v>
      </c>
      <c r="M723" s="286">
        <v>43885</v>
      </c>
      <c r="N723" s="287">
        <v>1999</v>
      </c>
      <c r="O723" s="287">
        <v>1999</v>
      </c>
      <c r="P723" s="287">
        <v>1999</v>
      </c>
      <c r="Q723" s="276" t="s">
        <v>31</v>
      </c>
      <c r="R723" s="286">
        <v>43895</v>
      </c>
      <c r="S723" s="87"/>
      <c r="T723" s="6"/>
      <c r="U723" s="6"/>
      <c r="V723" s="6"/>
      <c r="W723" s="6"/>
      <c r="X723" s="6"/>
      <c r="Y723" s="6"/>
      <c r="Z723" s="6"/>
      <c r="AA723" s="124"/>
      <c r="AB723" s="6"/>
    </row>
    <row r="724" ht="18" customHeight="1" spans="2:28">
      <c r="B724" s="273" t="s">
        <v>1434</v>
      </c>
      <c r="C724" s="274">
        <v>438376977</v>
      </c>
      <c r="D724" s="274" t="s">
        <v>1435</v>
      </c>
      <c r="E724" s="274">
        <v>17192714381</v>
      </c>
      <c r="F724" s="274" t="s">
        <v>27</v>
      </c>
      <c r="G724" s="274">
        <v>1000</v>
      </c>
      <c r="H724" s="274">
        <v>18872118075</v>
      </c>
      <c r="I724" s="274" t="s">
        <v>389</v>
      </c>
      <c r="J724" s="295" t="s">
        <v>170</v>
      </c>
      <c r="K724" s="276" t="s">
        <v>390</v>
      </c>
      <c r="L724" s="273" t="s">
        <v>1434</v>
      </c>
      <c r="M724" s="286">
        <v>43886</v>
      </c>
      <c r="N724" s="287">
        <v>0.11</v>
      </c>
      <c r="O724" s="287">
        <v>399</v>
      </c>
      <c r="P724" s="287">
        <v>399</v>
      </c>
      <c r="Q724" s="276" t="s">
        <v>31</v>
      </c>
      <c r="R724" s="286">
        <v>43910</v>
      </c>
      <c r="S724" s="87"/>
      <c r="T724" s="6"/>
      <c r="U724" s="6"/>
      <c r="V724" s="6"/>
      <c r="W724" s="6"/>
      <c r="X724" s="6"/>
      <c r="Y724" s="6"/>
      <c r="Z724" s="6"/>
      <c r="AA724" s="124"/>
      <c r="AB724" s="6"/>
    </row>
    <row r="725" ht="18" customHeight="1" spans="2:28">
      <c r="B725" s="273" t="s">
        <v>1436</v>
      </c>
      <c r="C725" s="274" t="s">
        <v>1437</v>
      </c>
      <c r="D725" s="274" t="s">
        <v>1438</v>
      </c>
      <c r="E725" s="274">
        <v>16741725253</v>
      </c>
      <c r="F725" s="274" t="s">
        <v>27</v>
      </c>
      <c r="G725" s="274">
        <v>1000</v>
      </c>
      <c r="H725" s="274">
        <v>13545445297</v>
      </c>
      <c r="I725" s="274" t="s">
        <v>313</v>
      </c>
      <c r="J725" s="295" t="s">
        <v>285</v>
      </c>
      <c r="K725" s="276" t="s">
        <v>314</v>
      </c>
      <c r="L725" s="273" t="s">
        <v>1436</v>
      </c>
      <c r="M725" s="286">
        <v>43886</v>
      </c>
      <c r="N725" s="287">
        <v>0.78</v>
      </c>
      <c r="O725" s="287">
        <v>999</v>
      </c>
      <c r="P725" s="287">
        <v>999</v>
      </c>
      <c r="Q725" s="276" t="s">
        <v>31</v>
      </c>
      <c r="R725" s="286">
        <v>43895</v>
      </c>
      <c r="S725" s="87"/>
      <c r="T725" s="6"/>
      <c r="U725" s="6"/>
      <c r="V725" s="6"/>
      <c r="W725" s="6"/>
      <c r="X725" s="6"/>
      <c r="Y725" s="6"/>
      <c r="Z725" s="6"/>
      <c r="AA725" s="124"/>
      <c r="AB725" s="6"/>
    </row>
    <row r="726" ht="18" customHeight="1" spans="2:28">
      <c r="B726" s="273" t="s">
        <v>1439</v>
      </c>
      <c r="C726" s="274">
        <v>102128356</v>
      </c>
      <c r="D726" s="274" t="s">
        <v>1440</v>
      </c>
      <c r="E726" s="274">
        <v>16741725721</v>
      </c>
      <c r="F726" s="274" t="s">
        <v>27</v>
      </c>
      <c r="G726" s="274">
        <v>1000</v>
      </c>
      <c r="H726" s="274">
        <v>19172865290</v>
      </c>
      <c r="I726" s="274" t="s">
        <v>28</v>
      </c>
      <c r="J726" s="295" t="s">
        <v>29</v>
      </c>
      <c r="K726" s="276" t="s">
        <v>30</v>
      </c>
      <c r="L726" s="273" t="s">
        <v>1439</v>
      </c>
      <c r="M726" s="286">
        <v>43887</v>
      </c>
      <c r="N726" s="287">
        <v>0.22</v>
      </c>
      <c r="O726" s="287">
        <v>999</v>
      </c>
      <c r="P726" s="287">
        <v>999</v>
      </c>
      <c r="Q726" s="276" t="s">
        <v>31</v>
      </c>
      <c r="R726" s="286">
        <v>43895</v>
      </c>
      <c r="S726" s="87"/>
      <c r="T726" s="6"/>
      <c r="U726" s="6"/>
      <c r="V726" s="6"/>
      <c r="W726" s="6"/>
      <c r="X726" s="6"/>
      <c r="Y726" s="6"/>
      <c r="Z726" s="6"/>
      <c r="AA726" s="124"/>
      <c r="AB726" s="6"/>
    </row>
    <row r="727" ht="18" customHeight="1" spans="2:28">
      <c r="B727" s="273" t="s">
        <v>1441</v>
      </c>
      <c r="C727" s="274">
        <v>531775249</v>
      </c>
      <c r="D727" s="274" t="s">
        <v>1442</v>
      </c>
      <c r="E727" s="274">
        <v>16741725514</v>
      </c>
      <c r="F727" s="274" t="s">
        <v>27</v>
      </c>
      <c r="G727" s="274">
        <v>1000</v>
      </c>
      <c r="H727" s="274">
        <v>18327671812</v>
      </c>
      <c r="I727" s="274" t="s">
        <v>247</v>
      </c>
      <c r="J727" s="295" t="s">
        <v>29</v>
      </c>
      <c r="K727" s="276" t="s">
        <v>298</v>
      </c>
      <c r="L727" s="273" t="s">
        <v>1441</v>
      </c>
      <c r="M727" s="286">
        <v>43887</v>
      </c>
      <c r="N727" s="287">
        <v>9329.46</v>
      </c>
      <c r="O727" s="287">
        <v>199</v>
      </c>
      <c r="P727" s="287">
        <v>199</v>
      </c>
      <c r="Q727" s="276" t="s">
        <v>31</v>
      </c>
      <c r="R727" s="286">
        <v>43895</v>
      </c>
      <c r="S727" s="87" t="s">
        <v>1443</v>
      </c>
      <c r="T727" s="6"/>
      <c r="U727" s="6"/>
      <c r="V727" s="6"/>
      <c r="W727" s="6"/>
      <c r="X727" s="6"/>
      <c r="Y727" s="6"/>
      <c r="Z727" s="6"/>
      <c r="AA727" s="124"/>
      <c r="AB727" s="6"/>
    </row>
    <row r="728" ht="18" customHeight="1" spans="2:28">
      <c r="B728" s="273" t="s">
        <v>1444</v>
      </c>
      <c r="C728" s="274">
        <v>252860486</v>
      </c>
      <c r="D728" s="274" t="s">
        <v>1445</v>
      </c>
      <c r="E728" s="274">
        <v>17192710467</v>
      </c>
      <c r="F728" s="274" t="s">
        <v>27</v>
      </c>
      <c r="G728" s="274">
        <v>1000</v>
      </c>
      <c r="H728" s="274">
        <v>13545476959</v>
      </c>
      <c r="I728" s="274" t="s">
        <v>265</v>
      </c>
      <c r="J728" s="295" t="s">
        <v>109</v>
      </c>
      <c r="K728" s="276" t="s">
        <v>266</v>
      </c>
      <c r="L728" s="273" t="s">
        <v>1444</v>
      </c>
      <c r="M728" s="286">
        <v>43888</v>
      </c>
      <c r="N728" s="287">
        <v>0.68</v>
      </c>
      <c r="O728" s="287">
        <v>499</v>
      </c>
      <c r="P728" s="287">
        <v>499</v>
      </c>
      <c r="Q728" s="276" t="s">
        <v>31</v>
      </c>
      <c r="R728" s="286">
        <v>43913</v>
      </c>
      <c r="S728" s="87"/>
      <c r="T728" s="6"/>
      <c r="U728" s="6"/>
      <c r="V728" s="6"/>
      <c r="W728" s="6"/>
      <c r="X728" s="6"/>
      <c r="Y728" s="6"/>
      <c r="Z728" s="6"/>
      <c r="AA728" s="124"/>
      <c r="AB728" s="6"/>
    </row>
    <row r="729" ht="18" customHeight="1" spans="2:28">
      <c r="B729" s="273" t="s">
        <v>1446</v>
      </c>
      <c r="C729" s="274">
        <v>790396886</v>
      </c>
      <c r="D729" s="274" t="s">
        <v>1447</v>
      </c>
      <c r="E729" s="274">
        <v>17192710413</v>
      </c>
      <c r="F729" s="274" t="s">
        <v>27</v>
      </c>
      <c r="G729" s="274">
        <v>1000</v>
      </c>
      <c r="H729" s="274">
        <v>13545476959</v>
      </c>
      <c r="I729" s="274" t="s">
        <v>265</v>
      </c>
      <c r="J729" s="295" t="s">
        <v>103</v>
      </c>
      <c r="K729" s="276" t="s">
        <v>266</v>
      </c>
      <c r="L729" s="273" t="s">
        <v>1446</v>
      </c>
      <c r="M729" s="286">
        <v>43887</v>
      </c>
      <c r="N729" s="287">
        <v>4964.02</v>
      </c>
      <c r="O729" s="287">
        <v>299</v>
      </c>
      <c r="P729" s="287">
        <v>299</v>
      </c>
      <c r="Q729" s="276" t="s">
        <v>31</v>
      </c>
      <c r="R729" s="286">
        <v>43913</v>
      </c>
      <c r="S729" s="87"/>
      <c r="T729" s="6"/>
      <c r="U729" s="6"/>
      <c r="V729" s="6"/>
      <c r="W729" s="6"/>
      <c r="X729" s="6"/>
      <c r="Y729" s="6"/>
      <c r="Z729" s="6"/>
      <c r="AA729" s="124"/>
      <c r="AB729" s="6"/>
    </row>
    <row r="730" ht="18" customHeight="1" spans="2:28">
      <c r="B730" s="273" t="s">
        <v>1448</v>
      </c>
      <c r="C730" s="274">
        <v>802500869</v>
      </c>
      <c r="D730" s="274" t="s">
        <v>1449</v>
      </c>
      <c r="E730" s="274">
        <v>16572203712</v>
      </c>
      <c r="F730" s="274" t="s">
        <v>27</v>
      </c>
      <c r="G730" s="274">
        <v>1000</v>
      </c>
      <c r="H730" s="274">
        <v>17720254512</v>
      </c>
      <c r="I730" s="274" t="s">
        <v>253</v>
      </c>
      <c r="J730" s="295" t="s">
        <v>103</v>
      </c>
      <c r="K730" s="276" t="s">
        <v>254</v>
      </c>
      <c r="L730" s="273" t="s">
        <v>1448</v>
      </c>
      <c r="M730" s="286">
        <v>43889</v>
      </c>
      <c r="N730" s="287">
        <v>0.15</v>
      </c>
      <c r="O730" s="287">
        <v>4999</v>
      </c>
      <c r="P730" s="287">
        <v>4999</v>
      </c>
      <c r="Q730" s="276" t="s">
        <v>31</v>
      </c>
      <c r="R730" s="286">
        <v>43895</v>
      </c>
      <c r="S730" s="87"/>
      <c r="T730" s="6"/>
      <c r="U730" s="6"/>
      <c r="V730" s="6"/>
      <c r="W730" s="6"/>
      <c r="X730" s="6"/>
      <c r="Y730" s="6"/>
      <c r="Z730" s="6"/>
      <c r="AA730" s="124"/>
      <c r="AB730" s="6"/>
    </row>
    <row r="731" ht="18" customHeight="1" spans="2:28">
      <c r="B731" s="273" t="s">
        <v>1450</v>
      </c>
      <c r="C731" s="274">
        <v>881415114</v>
      </c>
      <c r="D731" s="274" t="s">
        <v>1451</v>
      </c>
      <c r="E731" s="274">
        <v>17190430809</v>
      </c>
      <c r="F731" s="274" t="s">
        <v>27</v>
      </c>
      <c r="G731" s="274">
        <v>1000</v>
      </c>
      <c r="H731" s="274">
        <v>17720254512</v>
      </c>
      <c r="I731" s="274" t="s">
        <v>253</v>
      </c>
      <c r="J731" s="295" t="s">
        <v>103</v>
      </c>
      <c r="K731" s="276" t="s">
        <v>254</v>
      </c>
      <c r="L731" s="273" t="s">
        <v>1450</v>
      </c>
      <c r="M731" s="286">
        <v>43889</v>
      </c>
      <c r="N731" s="287">
        <v>0.92</v>
      </c>
      <c r="O731" s="287">
        <v>499</v>
      </c>
      <c r="P731" s="287">
        <v>499</v>
      </c>
      <c r="Q731" s="276" t="s">
        <v>31</v>
      </c>
      <c r="R731" s="286">
        <v>43895</v>
      </c>
      <c r="S731" s="87"/>
      <c r="T731" s="6"/>
      <c r="U731" s="6"/>
      <c r="V731" s="6"/>
      <c r="W731" s="6"/>
      <c r="X731" s="6"/>
      <c r="Y731" s="6"/>
      <c r="Z731" s="6"/>
      <c r="AA731" s="124"/>
      <c r="AB731" s="6"/>
    </row>
    <row r="732" ht="18" customHeight="1" spans="2:28">
      <c r="B732" s="273" t="s">
        <v>1452</v>
      </c>
      <c r="C732" s="274">
        <v>423984243</v>
      </c>
      <c r="D732" s="274" t="s">
        <v>1453</v>
      </c>
      <c r="E732" s="274">
        <v>16741725727</v>
      </c>
      <c r="F732" s="274" t="s">
        <v>27</v>
      </c>
      <c r="G732" s="274">
        <v>1000</v>
      </c>
      <c r="H732" s="274">
        <v>19172865290</v>
      </c>
      <c r="I732" s="274" t="s">
        <v>28</v>
      </c>
      <c r="J732" s="295" t="s">
        <v>29</v>
      </c>
      <c r="K732" s="276" t="s">
        <v>30</v>
      </c>
      <c r="L732" s="273" t="s">
        <v>1452</v>
      </c>
      <c r="M732" s="286">
        <v>43889</v>
      </c>
      <c r="N732" s="287">
        <v>0</v>
      </c>
      <c r="O732" s="287">
        <v>4999</v>
      </c>
      <c r="P732" s="287">
        <v>4999</v>
      </c>
      <c r="Q732" s="276" t="s">
        <v>31</v>
      </c>
      <c r="R732" s="286">
        <v>43895</v>
      </c>
      <c r="S732" s="87"/>
      <c r="T732" s="6"/>
      <c r="U732" s="6"/>
      <c r="V732" s="6"/>
      <c r="W732" s="6"/>
      <c r="X732" s="6"/>
      <c r="Y732" s="6"/>
      <c r="Z732" s="6"/>
      <c r="AA732" s="124"/>
      <c r="AB732" s="6"/>
    </row>
    <row r="733" ht="18" customHeight="1" spans="2:28">
      <c r="B733" s="273" t="s">
        <v>1454</v>
      </c>
      <c r="C733" s="274">
        <v>582726124</v>
      </c>
      <c r="D733" s="274" t="s">
        <v>1455</v>
      </c>
      <c r="E733" s="274">
        <v>17192710408</v>
      </c>
      <c r="F733" s="274" t="s">
        <v>27</v>
      </c>
      <c r="G733" s="274">
        <v>1000</v>
      </c>
      <c r="H733" s="274">
        <v>13545476959</v>
      </c>
      <c r="I733" s="274" t="s">
        <v>265</v>
      </c>
      <c r="J733" s="295" t="s">
        <v>103</v>
      </c>
      <c r="K733" s="276" t="s">
        <v>266</v>
      </c>
      <c r="L733" s="273" t="s">
        <v>1454</v>
      </c>
      <c r="M733" s="286">
        <v>43889</v>
      </c>
      <c r="N733" s="287">
        <v>4865.21</v>
      </c>
      <c r="O733" s="287">
        <v>1999</v>
      </c>
      <c r="P733" s="287">
        <v>1999</v>
      </c>
      <c r="Q733" s="276" t="s">
        <v>31</v>
      </c>
      <c r="R733" s="286">
        <v>43913</v>
      </c>
      <c r="S733" s="87" t="s">
        <v>1456</v>
      </c>
      <c r="T733" s="6"/>
      <c r="U733" s="6"/>
      <c r="V733" s="6"/>
      <c r="W733" s="6"/>
      <c r="X733" s="6"/>
      <c r="Y733" s="6"/>
      <c r="Z733" s="6"/>
      <c r="AA733" s="124"/>
      <c r="AB733" s="6"/>
    </row>
    <row r="734" ht="18" customHeight="1" spans="2:28">
      <c r="B734" s="273" t="s">
        <v>1457</v>
      </c>
      <c r="C734" s="274">
        <v>644927712</v>
      </c>
      <c r="D734" s="274" t="s">
        <v>1458</v>
      </c>
      <c r="E734" s="274">
        <v>16741725535</v>
      </c>
      <c r="F734" s="274" t="s">
        <v>27</v>
      </c>
      <c r="G734" s="274">
        <v>1000</v>
      </c>
      <c r="H734" s="274">
        <v>18327671812</v>
      </c>
      <c r="I734" s="274" t="s">
        <v>247</v>
      </c>
      <c r="J734" s="295" t="s">
        <v>29</v>
      </c>
      <c r="K734" s="276" t="s">
        <v>298</v>
      </c>
      <c r="L734" s="273" t="s">
        <v>1457</v>
      </c>
      <c r="M734" s="286">
        <v>43890</v>
      </c>
      <c r="N734" s="287">
        <v>0.75</v>
      </c>
      <c r="O734" s="287">
        <v>2999</v>
      </c>
      <c r="P734" s="287">
        <v>2999</v>
      </c>
      <c r="Q734" s="276" t="s">
        <v>31</v>
      </c>
      <c r="R734" s="286">
        <v>43895</v>
      </c>
      <c r="S734" s="87"/>
      <c r="T734" s="6"/>
      <c r="U734" s="6"/>
      <c r="V734" s="6"/>
      <c r="W734" s="6"/>
      <c r="X734" s="6"/>
      <c r="Y734" s="6"/>
      <c r="Z734" s="6"/>
      <c r="AA734" s="124"/>
      <c r="AB734" s="6"/>
    </row>
    <row r="735" ht="18" customHeight="1" spans="2:28">
      <c r="B735" s="273" t="s">
        <v>1459</v>
      </c>
      <c r="C735" s="274">
        <v>533121914</v>
      </c>
      <c r="D735" s="274" t="s">
        <v>1460</v>
      </c>
      <c r="E735" s="274">
        <v>17192714465</v>
      </c>
      <c r="F735" s="274" t="s">
        <v>27</v>
      </c>
      <c r="G735" s="274">
        <v>1000</v>
      </c>
      <c r="H735" s="274">
        <v>18872118075</v>
      </c>
      <c r="I735" s="274" t="s">
        <v>389</v>
      </c>
      <c r="J735" s="295" t="s">
        <v>170</v>
      </c>
      <c r="K735" s="276" t="s">
        <v>390</v>
      </c>
      <c r="L735" s="273" t="s">
        <v>1459</v>
      </c>
      <c r="M735" s="286">
        <v>43892</v>
      </c>
      <c r="N735" s="287">
        <v>9626.37</v>
      </c>
      <c r="O735" s="287">
        <v>999</v>
      </c>
      <c r="P735" s="287">
        <v>1999</v>
      </c>
      <c r="Q735" s="276" t="s">
        <v>31</v>
      </c>
      <c r="R735" s="286">
        <v>43920</v>
      </c>
      <c r="S735" s="87" t="s">
        <v>1461</v>
      </c>
      <c r="T735" s="6"/>
      <c r="U735" s="6"/>
      <c r="V735" s="6"/>
      <c r="W735" s="6"/>
      <c r="X735" s="6"/>
      <c r="Y735" s="6"/>
      <c r="Z735" s="6"/>
      <c r="AA735" s="124"/>
      <c r="AB735" s="6"/>
    </row>
    <row r="736" ht="18" customHeight="1" spans="2:28">
      <c r="B736" s="273" t="s">
        <v>1462</v>
      </c>
      <c r="C736" s="274">
        <v>451487393</v>
      </c>
      <c r="D736" s="274" t="s">
        <v>1463</v>
      </c>
      <c r="E736" s="274">
        <v>17192714925</v>
      </c>
      <c r="F736" s="274" t="s">
        <v>27</v>
      </c>
      <c r="G736" s="274">
        <v>1000</v>
      </c>
      <c r="H736" s="274">
        <v>15072125895</v>
      </c>
      <c r="I736" s="274" t="s">
        <v>680</v>
      </c>
      <c r="J736" s="295" t="s">
        <v>285</v>
      </c>
      <c r="K736" s="276" t="s">
        <v>681</v>
      </c>
      <c r="L736" s="273" t="s">
        <v>1462</v>
      </c>
      <c r="M736" s="286">
        <v>43892</v>
      </c>
      <c r="N736" s="287">
        <v>0</v>
      </c>
      <c r="O736" s="287">
        <v>299</v>
      </c>
      <c r="P736" s="287">
        <v>1299</v>
      </c>
      <c r="Q736" s="276" t="s">
        <v>31</v>
      </c>
      <c r="R736" s="286">
        <v>43913</v>
      </c>
      <c r="S736" s="87"/>
      <c r="T736" s="6"/>
      <c r="U736" s="6"/>
      <c r="V736" s="6"/>
      <c r="W736" s="6"/>
      <c r="X736" s="6"/>
      <c r="Y736" s="6"/>
      <c r="Z736" s="6"/>
      <c r="AA736" s="124"/>
      <c r="AB736" s="6"/>
    </row>
    <row r="737" ht="18" customHeight="1" spans="2:28">
      <c r="B737" s="273" t="s">
        <v>1464</v>
      </c>
      <c r="C737" s="274">
        <v>874144579</v>
      </c>
      <c r="D737" s="274" t="s">
        <v>1465</v>
      </c>
      <c r="E737" s="274">
        <v>16572209061</v>
      </c>
      <c r="F737" s="274" t="s">
        <v>27</v>
      </c>
      <c r="G737" s="274">
        <v>1000</v>
      </c>
      <c r="H737" s="274">
        <v>17720254512</v>
      </c>
      <c r="I737" s="274" t="s">
        <v>253</v>
      </c>
      <c r="J737" s="295" t="s">
        <v>294</v>
      </c>
      <c r="K737" s="276" t="s">
        <v>254</v>
      </c>
      <c r="L737" s="273" t="s">
        <v>1464</v>
      </c>
      <c r="M737" s="286">
        <v>43892</v>
      </c>
      <c r="N737" s="287">
        <v>0</v>
      </c>
      <c r="O737" s="287">
        <v>2999</v>
      </c>
      <c r="P737" s="287">
        <v>3999</v>
      </c>
      <c r="Q737" s="276" t="s">
        <v>31</v>
      </c>
      <c r="R737" s="286">
        <v>43895</v>
      </c>
      <c r="S737" s="87"/>
      <c r="T737" s="6"/>
      <c r="U737" s="6"/>
      <c r="V737" s="6"/>
      <c r="W737" s="6"/>
      <c r="X737" s="6"/>
      <c r="Y737" s="6"/>
      <c r="Z737" s="6"/>
      <c r="AA737" s="124"/>
      <c r="AB737" s="6"/>
    </row>
    <row r="738" ht="18" customHeight="1" spans="2:28">
      <c r="B738" s="273" t="s">
        <v>1466</v>
      </c>
      <c r="C738" s="274">
        <v>498856386</v>
      </c>
      <c r="D738" s="274" t="s">
        <v>1467</v>
      </c>
      <c r="E738" s="274">
        <v>16741725700</v>
      </c>
      <c r="F738" s="274" t="s">
        <v>27</v>
      </c>
      <c r="G738" s="274">
        <v>1000</v>
      </c>
      <c r="H738" s="274">
        <v>19172865290</v>
      </c>
      <c r="I738" s="274" t="s">
        <v>28</v>
      </c>
      <c r="J738" s="295" t="s">
        <v>29</v>
      </c>
      <c r="K738" s="276" t="s">
        <v>30</v>
      </c>
      <c r="L738" s="273" t="s">
        <v>1466</v>
      </c>
      <c r="M738" s="286">
        <v>43894</v>
      </c>
      <c r="N738" s="287">
        <v>4665.55</v>
      </c>
      <c r="O738" s="287">
        <v>299</v>
      </c>
      <c r="P738" s="287">
        <v>1299</v>
      </c>
      <c r="Q738" s="276" t="s">
        <v>31</v>
      </c>
      <c r="R738" s="286">
        <v>43901</v>
      </c>
      <c r="S738" s="87"/>
      <c r="T738" s="6"/>
      <c r="U738" s="6"/>
      <c r="V738" s="6"/>
      <c r="W738" s="6"/>
      <c r="X738" s="6"/>
      <c r="Y738" s="6"/>
      <c r="Z738" s="6"/>
      <c r="AA738" s="124"/>
      <c r="AB738" s="6"/>
    </row>
    <row r="739" ht="18" customHeight="1" spans="2:28">
      <c r="B739" s="273" t="s">
        <v>1468</v>
      </c>
      <c r="C739" s="274">
        <v>513831057</v>
      </c>
      <c r="D739" s="274" t="s">
        <v>1469</v>
      </c>
      <c r="E739" s="274">
        <v>16741725529</v>
      </c>
      <c r="F739" s="274" t="s">
        <v>27</v>
      </c>
      <c r="G739" s="274">
        <v>1000</v>
      </c>
      <c r="H739" s="274">
        <v>18327671812</v>
      </c>
      <c r="I739" s="274" t="s">
        <v>247</v>
      </c>
      <c r="J739" s="295" t="s">
        <v>29</v>
      </c>
      <c r="K739" s="276" t="s">
        <v>298</v>
      </c>
      <c r="L739" s="273" t="s">
        <v>1468</v>
      </c>
      <c r="M739" s="286">
        <v>43895</v>
      </c>
      <c r="N739" s="287">
        <v>0</v>
      </c>
      <c r="O739" s="287">
        <v>4999</v>
      </c>
      <c r="P739" s="287">
        <v>5999</v>
      </c>
      <c r="Q739" s="276" t="s">
        <v>31</v>
      </c>
      <c r="R739" s="286">
        <v>43900</v>
      </c>
      <c r="S739" s="87" t="s">
        <v>267</v>
      </c>
      <c r="T739" s="6"/>
      <c r="U739" s="6"/>
      <c r="V739" s="6"/>
      <c r="W739" s="6"/>
      <c r="X739" s="6"/>
      <c r="Y739" s="6"/>
      <c r="Z739" s="6"/>
      <c r="AA739" s="124"/>
      <c r="AB739" s="6"/>
    </row>
    <row r="740" ht="18" customHeight="1" spans="2:28">
      <c r="B740" s="273" t="s">
        <v>1476</v>
      </c>
      <c r="C740" s="274">
        <v>249132407</v>
      </c>
      <c r="D740" s="274" t="s">
        <v>1477</v>
      </c>
      <c r="E740" s="274">
        <v>16741725273</v>
      </c>
      <c r="F740" s="274" t="s">
        <v>27</v>
      </c>
      <c r="G740" s="274">
        <v>1000</v>
      </c>
      <c r="H740" s="274">
        <v>13545445297</v>
      </c>
      <c r="I740" s="274" t="s">
        <v>313</v>
      </c>
      <c r="J740" s="295" t="s">
        <v>285</v>
      </c>
      <c r="K740" s="276" t="s">
        <v>314</v>
      </c>
      <c r="L740" s="273" t="s">
        <v>1476</v>
      </c>
      <c r="M740" s="286">
        <v>43896</v>
      </c>
      <c r="N740" s="287">
        <v>15994.04</v>
      </c>
      <c r="O740" s="287">
        <v>2999</v>
      </c>
      <c r="P740" s="287">
        <v>3999</v>
      </c>
      <c r="Q740" s="276" t="s">
        <v>31</v>
      </c>
      <c r="R740" s="286">
        <v>43899</v>
      </c>
      <c r="S740" s="87" t="s">
        <v>1478</v>
      </c>
      <c r="T740" s="6"/>
      <c r="U740" s="6"/>
      <c r="V740" s="6"/>
      <c r="W740" s="6"/>
      <c r="X740" s="6"/>
      <c r="Y740" s="6"/>
      <c r="Z740" s="6"/>
      <c r="AA740" s="124"/>
      <c r="AB740" s="6"/>
    </row>
    <row r="741" ht="18" customHeight="1" spans="2:28">
      <c r="B741" s="273" t="s">
        <v>1482</v>
      </c>
      <c r="C741" s="274">
        <v>719359474</v>
      </c>
      <c r="D741" s="274" t="s">
        <v>1483</v>
      </c>
      <c r="E741" s="274">
        <v>16741725470</v>
      </c>
      <c r="F741" s="274" t="s">
        <v>27</v>
      </c>
      <c r="G741" s="274">
        <v>1000</v>
      </c>
      <c r="H741" s="274">
        <v>13545472582</v>
      </c>
      <c r="I741" s="274" t="s">
        <v>370</v>
      </c>
      <c r="J741" s="295" t="s">
        <v>285</v>
      </c>
      <c r="K741" s="276" t="s">
        <v>371</v>
      </c>
      <c r="L741" s="273" t="s">
        <v>1482</v>
      </c>
      <c r="M741" s="286">
        <v>43896</v>
      </c>
      <c r="N741" s="287">
        <v>5061.41</v>
      </c>
      <c r="O741" s="287">
        <v>3999</v>
      </c>
      <c r="P741" s="287">
        <v>4999</v>
      </c>
      <c r="Q741" s="276" t="s">
        <v>31</v>
      </c>
      <c r="R741" s="286">
        <v>43902</v>
      </c>
      <c r="S741" s="87" t="s">
        <v>354</v>
      </c>
      <c r="T741" s="6"/>
      <c r="U741" s="6"/>
      <c r="V741" s="6"/>
      <c r="W741" s="6"/>
      <c r="X741" s="6"/>
      <c r="Y741" s="6"/>
      <c r="Z741" s="6"/>
      <c r="AA741" s="124"/>
      <c r="AB741" s="6"/>
    </row>
    <row r="742" ht="18" customHeight="1" spans="2:28">
      <c r="B742" s="273" t="s">
        <v>1479</v>
      </c>
      <c r="C742" s="274">
        <v>635322414</v>
      </c>
      <c r="D742" s="274" t="s">
        <v>1480</v>
      </c>
      <c r="E742" s="274">
        <v>16741725268</v>
      </c>
      <c r="F742" s="274" t="s">
        <v>27</v>
      </c>
      <c r="G742" s="274">
        <v>1000</v>
      </c>
      <c r="H742" s="274">
        <v>13545445297</v>
      </c>
      <c r="I742" s="321" t="s">
        <v>313</v>
      </c>
      <c r="J742" s="343" t="s">
        <v>29</v>
      </c>
      <c r="K742" s="344" t="s">
        <v>314</v>
      </c>
      <c r="L742" s="320" t="s">
        <v>1479</v>
      </c>
      <c r="M742" s="345">
        <v>43896</v>
      </c>
      <c r="N742" s="346">
        <v>0</v>
      </c>
      <c r="O742" s="346">
        <f>3999+999+1999</f>
        <v>6997</v>
      </c>
      <c r="P742" s="346">
        <v>4999</v>
      </c>
      <c r="Q742" s="276" t="s">
        <v>31</v>
      </c>
      <c r="R742" s="286">
        <v>43899</v>
      </c>
      <c r="S742" s="87" t="s">
        <v>1903</v>
      </c>
      <c r="T742" s="6"/>
      <c r="U742" s="6"/>
      <c r="V742" s="6"/>
      <c r="W742" s="6"/>
      <c r="X742" s="6"/>
      <c r="Y742" s="6"/>
      <c r="Z742" s="6"/>
      <c r="AA742" s="124"/>
      <c r="AB742" s="6"/>
    </row>
    <row r="743" ht="18" customHeight="1" spans="22:28">
      <c r="V743" s="6"/>
      <c r="W743" s="6"/>
      <c r="X743" s="6"/>
      <c r="Y743" s="6"/>
      <c r="Z743" s="6"/>
      <c r="AA743" s="6"/>
      <c r="AB743" s="1"/>
    </row>
    <row r="744" s="1" customFormat="1" ht="19.9" customHeight="1" spans="2:28">
      <c r="B744" s="325" t="s">
        <v>1470</v>
      </c>
      <c r="C744" s="326">
        <v>802087197</v>
      </c>
      <c r="D744" s="326" t="s">
        <v>1471</v>
      </c>
      <c r="E744" s="327">
        <v>17102786706</v>
      </c>
      <c r="F744" s="327" t="s">
        <v>27</v>
      </c>
      <c r="G744" s="327">
        <v>1000</v>
      </c>
      <c r="H744" s="327">
        <v>13545435217</v>
      </c>
      <c r="I744" s="327" t="s">
        <v>284</v>
      </c>
      <c r="J744" s="356" t="s">
        <v>285</v>
      </c>
      <c r="K744" s="326" t="s">
        <v>286</v>
      </c>
      <c r="L744" s="325" t="s">
        <v>1470</v>
      </c>
      <c r="M744" s="357">
        <v>43895</v>
      </c>
      <c r="N744" s="358">
        <v>4999.22</v>
      </c>
      <c r="O744" s="358">
        <v>4999</v>
      </c>
      <c r="P744" s="358"/>
      <c r="Q744" s="366" t="s">
        <v>31</v>
      </c>
      <c r="R744" s="357">
        <v>43901</v>
      </c>
      <c r="S744" s="8" t="s">
        <v>1472</v>
      </c>
      <c r="V744" s="6"/>
      <c r="W744" s="6"/>
      <c r="X744" s="6"/>
      <c r="Y744" s="6"/>
      <c r="Z744" s="6"/>
      <c r="AA744" s="6"/>
      <c r="AB744" s="6"/>
    </row>
    <row r="745" ht="18" customHeight="1" spans="2:28">
      <c r="B745" s="325" t="s">
        <v>1473</v>
      </c>
      <c r="C745" s="326">
        <v>465994195</v>
      </c>
      <c r="D745" s="326" t="s">
        <v>1474</v>
      </c>
      <c r="E745" s="327">
        <v>17102786746</v>
      </c>
      <c r="F745" s="327" t="s">
        <v>27</v>
      </c>
      <c r="G745" s="327">
        <v>1000</v>
      </c>
      <c r="H745" s="327">
        <v>13545435217</v>
      </c>
      <c r="I745" s="327" t="s">
        <v>284</v>
      </c>
      <c r="J745" s="356" t="s">
        <v>285</v>
      </c>
      <c r="K745" s="326" t="s">
        <v>286</v>
      </c>
      <c r="L745" s="325" t="s">
        <v>1473</v>
      </c>
      <c r="M745" s="357">
        <v>43895</v>
      </c>
      <c r="N745" s="358">
        <v>0</v>
      </c>
      <c r="O745" s="358">
        <v>2999</v>
      </c>
      <c r="P745" s="358"/>
      <c r="Q745" s="366" t="s">
        <v>31</v>
      </c>
      <c r="R745" s="357">
        <v>43901</v>
      </c>
      <c r="S745" s="373" t="s">
        <v>1475</v>
      </c>
      <c r="T745" s="1"/>
      <c r="U745" s="1"/>
      <c r="V745" s="6"/>
      <c r="W745" s="6"/>
      <c r="X745" s="6"/>
      <c r="Y745" s="6"/>
      <c r="Z745" s="6"/>
      <c r="AA745" s="6"/>
      <c r="AB745" s="6"/>
    </row>
    <row r="746" ht="18" customHeight="1" spans="2:28">
      <c r="B746" s="328" t="s">
        <v>1484</v>
      </c>
      <c r="C746" s="316" t="s">
        <v>1485</v>
      </c>
      <c r="D746" s="316" t="s">
        <v>1486</v>
      </c>
      <c r="E746" s="316">
        <v>16741725256</v>
      </c>
      <c r="F746" s="316" t="s">
        <v>27</v>
      </c>
      <c r="G746" s="316">
        <v>1000</v>
      </c>
      <c r="H746" s="316">
        <v>13545445297</v>
      </c>
      <c r="I746" s="316" t="s">
        <v>313</v>
      </c>
      <c r="J746" s="359" t="s">
        <v>29</v>
      </c>
      <c r="K746" s="330" t="s">
        <v>314</v>
      </c>
      <c r="L746" s="328" t="s">
        <v>1484</v>
      </c>
      <c r="M746" s="360">
        <v>43898</v>
      </c>
      <c r="N746" s="361">
        <v>0</v>
      </c>
      <c r="O746" s="361">
        <v>299</v>
      </c>
      <c r="P746" s="361"/>
      <c r="Q746" s="361" t="s">
        <v>31</v>
      </c>
      <c r="R746" s="360">
        <v>43895</v>
      </c>
      <c r="S746" s="87" t="s">
        <v>1030</v>
      </c>
      <c r="T746" s="6"/>
      <c r="U746" s="6"/>
      <c r="V746" s="6"/>
      <c r="W746" s="6"/>
      <c r="X746" s="6"/>
      <c r="Y746" s="6"/>
      <c r="Z746" s="6"/>
      <c r="AA746" s="6"/>
      <c r="AB746" s="6"/>
    </row>
    <row r="747" ht="18" customHeight="1" spans="2:28">
      <c r="B747" s="328" t="s">
        <v>1487</v>
      </c>
      <c r="C747" s="316">
        <v>326394022</v>
      </c>
      <c r="D747" s="316" t="s">
        <v>1488</v>
      </c>
      <c r="E747" s="316">
        <v>16741725703</v>
      </c>
      <c r="F747" s="316" t="s">
        <v>27</v>
      </c>
      <c r="G747" s="316">
        <v>1000</v>
      </c>
      <c r="H747" s="316">
        <v>19172865290</v>
      </c>
      <c r="I747" s="316" t="s">
        <v>28</v>
      </c>
      <c r="J747" s="362" t="s">
        <v>29</v>
      </c>
      <c r="K747" s="330" t="s">
        <v>30</v>
      </c>
      <c r="L747" s="328" t="s">
        <v>1487</v>
      </c>
      <c r="M747" s="360">
        <v>43899</v>
      </c>
      <c r="N747" s="363">
        <v>4765.05</v>
      </c>
      <c r="O747" s="363">
        <v>1499</v>
      </c>
      <c r="P747" s="363"/>
      <c r="Q747" s="363" t="s">
        <v>31</v>
      </c>
      <c r="R747" s="360">
        <v>43900</v>
      </c>
      <c r="S747" s="8" t="s">
        <v>260</v>
      </c>
      <c r="T747" s="6"/>
      <c r="U747" s="6"/>
      <c r="V747" s="6"/>
      <c r="W747" s="6"/>
      <c r="X747" s="6"/>
      <c r="Y747" s="6"/>
      <c r="Z747" s="6"/>
      <c r="AA747" s="6"/>
      <c r="AB747" s="6"/>
    </row>
    <row r="748" ht="18" customHeight="1" spans="2:28">
      <c r="B748" s="328" t="s">
        <v>1489</v>
      </c>
      <c r="C748" s="316">
        <v>975625731</v>
      </c>
      <c r="D748" s="316" t="s">
        <v>1490</v>
      </c>
      <c r="E748" s="316">
        <v>16741725726</v>
      </c>
      <c r="F748" s="316" t="s">
        <v>27</v>
      </c>
      <c r="G748" s="316">
        <v>1000</v>
      </c>
      <c r="H748" s="316">
        <v>19172865290</v>
      </c>
      <c r="I748" s="316" t="s">
        <v>28</v>
      </c>
      <c r="J748" s="362" t="s">
        <v>29</v>
      </c>
      <c r="K748" s="330" t="s">
        <v>30</v>
      </c>
      <c r="L748" s="328" t="s">
        <v>1489</v>
      </c>
      <c r="M748" s="360">
        <v>43899</v>
      </c>
      <c r="N748" s="363">
        <v>4964.9</v>
      </c>
      <c r="O748" s="363">
        <v>999</v>
      </c>
      <c r="P748" s="363"/>
      <c r="Q748" s="363" t="s">
        <v>31</v>
      </c>
      <c r="R748" s="360">
        <v>43901</v>
      </c>
      <c r="S748" s="8" t="s">
        <v>260</v>
      </c>
      <c r="T748" s="6"/>
      <c r="U748" s="6"/>
      <c r="V748" s="6"/>
      <c r="W748" s="6"/>
      <c r="X748" s="6"/>
      <c r="Y748" s="6"/>
      <c r="Z748" s="6"/>
      <c r="AA748" s="6"/>
      <c r="AB748" s="6"/>
    </row>
    <row r="749" ht="18" customHeight="1" spans="2:28">
      <c r="B749" s="328" t="s">
        <v>1491</v>
      </c>
      <c r="C749" s="316">
        <v>170482782</v>
      </c>
      <c r="D749" s="316" t="s">
        <v>1492</v>
      </c>
      <c r="E749" s="316">
        <v>16741725632</v>
      </c>
      <c r="F749" s="316" t="s">
        <v>27</v>
      </c>
      <c r="G749" s="316">
        <v>1000</v>
      </c>
      <c r="H749" s="316">
        <v>18771678907</v>
      </c>
      <c r="I749" s="316" t="s">
        <v>409</v>
      </c>
      <c r="J749" s="362" t="s">
        <v>29</v>
      </c>
      <c r="K749" s="330" t="s">
        <v>410</v>
      </c>
      <c r="L749" s="328" t="s">
        <v>1491</v>
      </c>
      <c r="M749" s="360">
        <v>43900</v>
      </c>
      <c r="N749" s="363">
        <v>15794.17</v>
      </c>
      <c r="O749" s="361">
        <v>2999</v>
      </c>
      <c r="P749" s="361"/>
      <c r="Q749" s="361" t="s">
        <v>31</v>
      </c>
      <c r="R749" s="360">
        <v>43900</v>
      </c>
      <c r="S749" s="8" t="s">
        <v>785</v>
      </c>
      <c r="T749" s="6"/>
      <c r="U749" s="6"/>
      <c r="V749" s="6"/>
      <c r="W749" s="6"/>
      <c r="X749" s="6"/>
      <c r="Y749" s="6"/>
      <c r="Z749" s="6"/>
      <c r="AA749" s="6"/>
      <c r="AB749" s="6"/>
    </row>
    <row r="750" ht="18" customHeight="1" spans="2:28">
      <c r="B750" s="329" t="s">
        <v>1493</v>
      </c>
      <c r="C750" s="316">
        <v>619594711</v>
      </c>
      <c r="D750" s="316" t="s">
        <v>1494</v>
      </c>
      <c r="E750" s="316">
        <v>16741725596</v>
      </c>
      <c r="F750" s="316" t="s">
        <v>27</v>
      </c>
      <c r="G750" s="316">
        <v>1000</v>
      </c>
      <c r="H750" s="316">
        <v>15771132386</v>
      </c>
      <c r="I750" s="316" t="s">
        <v>584</v>
      </c>
      <c r="J750" s="364" t="s">
        <v>103</v>
      </c>
      <c r="K750" s="330" t="s">
        <v>585</v>
      </c>
      <c r="L750" s="329" t="s">
        <v>1493</v>
      </c>
      <c r="M750" s="360">
        <v>43904</v>
      </c>
      <c r="N750" s="363">
        <v>5060.52</v>
      </c>
      <c r="O750" s="363">
        <v>1999</v>
      </c>
      <c r="P750" s="363"/>
      <c r="Q750" s="332" t="s">
        <v>31</v>
      </c>
      <c r="R750" s="333">
        <v>43901</v>
      </c>
      <c r="S750" s="8" t="s">
        <v>1495</v>
      </c>
      <c r="T750" s="6"/>
      <c r="U750" s="6"/>
      <c r="V750" s="6"/>
      <c r="W750" s="6"/>
      <c r="X750" s="6"/>
      <c r="Y750" s="6"/>
      <c r="Z750" s="6"/>
      <c r="AA750" s="6"/>
      <c r="AB750" s="1"/>
    </row>
    <row r="751" s="1" customFormat="1" ht="19.9" customHeight="1" spans="2:28">
      <c r="B751" s="329" t="s">
        <v>1496</v>
      </c>
      <c r="C751" s="316">
        <v>503181324</v>
      </c>
      <c r="D751" s="316" t="s">
        <v>1497</v>
      </c>
      <c r="E751" s="316">
        <v>17187465229</v>
      </c>
      <c r="F751" s="316" t="s">
        <v>27</v>
      </c>
      <c r="G751" s="316">
        <v>1000</v>
      </c>
      <c r="H751" s="316">
        <v>18771691121</v>
      </c>
      <c r="I751" s="316" t="s">
        <v>258</v>
      </c>
      <c r="J751" s="364" t="s">
        <v>103</v>
      </c>
      <c r="K751" s="330" t="s">
        <v>259</v>
      </c>
      <c r="L751" s="329" t="s">
        <v>1496</v>
      </c>
      <c r="M751" s="360">
        <v>43906</v>
      </c>
      <c r="N751" s="363">
        <v>0</v>
      </c>
      <c r="O751" s="361">
        <v>299</v>
      </c>
      <c r="P751" s="361"/>
      <c r="Q751" s="332" t="s">
        <v>31</v>
      </c>
      <c r="R751" s="333">
        <v>43900</v>
      </c>
      <c r="S751" s="8" t="s">
        <v>1498</v>
      </c>
      <c r="T751" s="6"/>
      <c r="U751" s="6"/>
      <c r="AB751" s="6"/>
    </row>
    <row r="752" ht="18" customHeight="1" spans="2:28">
      <c r="B752" s="325" t="s">
        <v>1499</v>
      </c>
      <c r="C752" s="326">
        <v>922475528</v>
      </c>
      <c r="D752" s="326" t="s">
        <v>1500</v>
      </c>
      <c r="E752" s="327">
        <v>17102786607</v>
      </c>
      <c r="F752" s="327" t="s">
        <v>27</v>
      </c>
      <c r="G752" s="327">
        <v>1000</v>
      </c>
      <c r="H752" s="327">
        <v>13545435217</v>
      </c>
      <c r="I752" s="327" t="s">
        <v>284</v>
      </c>
      <c r="J752" s="356" t="s">
        <v>285</v>
      </c>
      <c r="K752" s="326" t="s">
        <v>286</v>
      </c>
      <c r="L752" s="325" t="s">
        <v>1499</v>
      </c>
      <c r="M752" s="357">
        <v>43906</v>
      </c>
      <c r="N752" s="365">
        <v>0</v>
      </c>
      <c r="O752" s="366">
        <v>299</v>
      </c>
      <c r="P752" s="366"/>
      <c r="Q752" s="374" t="s">
        <v>31</v>
      </c>
      <c r="R752" s="375">
        <v>43901</v>
      </c>
      <c r="S752" s="371" t="s">
        <v>1475</v>
      </c>
      <c r="T752" s="1"/>
      <c r="U752" s="1"/>
      <c r="V752" s="6"/>
      <c r="W752" s="6"/>
      <c r="X752" s="6"/>
      <c r="Y752" s="6"/>
      <c r="Z752" s="6"/>
      <c r="AA752" s="6"/>
      <c r="AB752" s="6"/>
    </row>
    <row r="753" ht="18" customHeight="1" spans="2:28">
      <c r="B753" s="328" t="s">
        <v>1501</v>
      </c>
      <c r="C753" s="316">
        <v>442514438</v>
      </c>
      <c r="D753" s="316" t="s">
        <v>1502</v>
      </c>
      <c r="E753" s="316">
        <v>16741725733</v>
      </c>
      <c r="F753" s="316" t="s">
        <v>27</v>
      </c>
      <c r="G753" s="316">
        <v>1000</v>
      </c>
      <c r="H753" s="316">
        <v>19172865290</v>
      </c>
      <c r="I753" s="316" t="s">
        <v>28</v>
      </c>
      <c r="J753" s="362" t="s">
        <v>29</v>
      </c>
      <c r="K753" s="330" t="s">
        <v>30</v>
      </c>
      <c r="L753" s="328" t="s">
        <v>1501</v>
      </c>
      <c r="M753" s="360">
        <v>43906</v>
      </c>
      <c r="N753" s="363">
        <v>4966.44</v>
      </c>
      <c r="O753" s="363">
        <v>2999</v>
      </c>
      <c r="P753" s="363"/>
      <c r="Q753" s="332" t="s">
        <v>31</v>
      </c>
      <c r="R753" s="333">
        <v>43900</v>
      </c>
      <c r="S753" s="8" t="s">
        <v>260</v>
      </c>
      <c r="T753" s="6"/>
      <c r="U753" s="6"/>
      <c r="V753" s="6"/>
      <c r="W753" s="6"/>
      <c r="X753" s="6"/>
      <c r="Y753" s="6"/>
      <c r="Z753" s="6"/>
      <c r="AA753" s="6"/>
      <c r="AB753" s="6"/>
    </row>
    <row r="754" ht="18" customHeight="1" spans="2:28">
      <c r="B754" s="328" t="s">
        <v>1503</v>
      </c>
      <c r="C754" s="316">
        <v>865844961</v>
      </c>
      <c r="D754" s="316" t="s">
        <v>1504</v>
      </c>
      <c r="E754" s="316">
        <v>16741725486</v>
      </c>
      <c r="F754" s="316" t="s">
        <v>27</v>
      </c>
      <c r="G754" s="316">
        <v>1000</v>
      </c>
      <c r="H754" s="316">
        <v>13545472582</v>
      </c>
      <c r="I754" s="316" t="s">
        <v>370</v>
      </c>
      <c r="J754" s="359" t="s">
        <v>285</v>
      </c>
      <c r="K754" s="330" t="s">
        <v>371</v>
      </c>
      <c r="L754" s="328" t="s">
        <v>1503</v>
      </c>
      <c r="M754" s="360">
        <v>43907</v>
      </c>
      <c r="N754" s="363">
        <v>0</v>
      </c>
      <c r="O754" s="363">
        <v>999</v>
      </c>
      <c r="P754" s="363"/>
      <c r="Q754" s="332" t="s">
        <v>31</v>
      </c>
      <c r="R754" s="333">
        <v>43902</v>
      </c>
      <c r="S754" s="8" t="s">
        <v>1505</v>
      </c>
      <c r="T754" s="6"/>
      <c r="U754" s="6"/>
      <c r="V754" s="6"/>
      <c r="W754" s="6"/>
      <c r="X754" s="6"/>
      <c r="Y754" s="6"/>
      <c r="Z754" s="6"/>
      <c r="AA754" s="6"/>
      <c r="AB754" s="6"/>
    </row>
    <row r="755" s="1" customFormat="1" ht="19.9" customHeight="1" spans="2:28">
      <c r="B755" s="329" t="s">
        <v>1506</v>
      </c>
      <c r="C755" s="316">
        <v>476600872</v>
      </c>
      <c r="D755" s="316" t="s">
        <v>1507</v>
      </c>
      <c r="E755" s="316">
        <v>16741725589</v>
      </c>
      <c r="F755" s="316" t="s">
        <v>27</v>
      </c>
      <c r="G755" s="316">
        <v>1000</v>
      </c>
      <c r="H755" s="316">
        <v>15771132386</v>
      </c>
      <c r="I755" s="316" t="s">
        <v>584</v>
      </c>
      <c r="J755" s="364" t="s">
        <v>103</v>
      </c>
      <c r="K755" s="330" t="s">
        <v>585</v>
      </c>
      <c r="L755" s="329" t="s">
        <v>1506</v>
      </c>
      <c r="M755" s="360">
        <v>43907</v>
      </c>
      <c r="N755" s="363">
        <v>0</v>
      </c>
      <c r="O755" s="363">
        <v>399</v>
      </c>
      <c r="P755" s="363"/>
      <c r="Q755" s="332" t="s">
        <v>31</v>
      </c>
      <c r="R755" s="333">
        <v>43901</v>
      </c>
      <c r="S755" s="87"/>
      <c r="T755" s="6"/>
      <c r="U755" s="6"/>
      <c r="V755" s="6"/>
      <c r="W755" s="6"/>
      <c r="X755" s="6"/>
      <c r="Y755" s="6"/>
      <c r="Z755" s="6"/>
      <c r="AA755" s="6"/>
      <c r="AB755" s="6"/>
    </row>
    <row r="756" ht="18" customHeight="1" spans="2:28">
      <c r="B756" s="329" t="s">
        <v>1508</v>
      </c>
      <c r="C756" s="330">
        <v>412449843</v>
      </c>
      <c r="D756" s="330" t="s">
        <v>1509</v>
      </c>
      <c r="E756" s="316">
        <v>17102786713</v>
      </c>
      <c r="F756" s="316" t="s">
        <v>27</v>
      </c>
      <c r="G756" s="316">
        <v>1000</v>
      </c>
      <c r="H756" s="316">
        <v>13545435217</v>
      </c>
      <c r="I756" s="316" t="s">
        <v>284</v>
      </c>
      <c r="J756" s="359" t="s">
        <v>285</v>
      </c>
      <c r="K756" s="330" t="s">
        <v>286</v>
      </c>
      <c r="L756" s="329" t="s">
        <v>1508</v>
      </c>
      <c r="M756" s="360">
        <v>43907</v>
      </c>
      <c r="N756" s="363">
        <v>0</v>
      </c>
      <c r="O756" s="367">
        <v>499</v>
      </c>
      <c r="P756" s="367"/>
      <c r="Q756" s="332" t="s">
        <v>31</v>
      </c>
      <c r="R756" s="333">
        <v>43901</v>
      </c>
      <c r="S756" s="87"/>
      <c r="T756" s="1"/>
      <c r="U756" s="1"/>
      <c r="V756" s="6"/>
      <c r="W756" s="6"/>
      <c r="X756" s="6"/>
      <c r="Y756" s="6"/>
      <c r="Z756" s="6"/>
      <c r="AA756" s="6"/>
      <c r="AB756" s="6"/>
    </row>
    <row r="757" ht="18" customHeight="1" spans="2:28">
      <c r="B757" s="328" t="s">
        <v>1510</v>
      </c>
      <c r="C757" s="316">
        <v>599877328</v>
      </c>
      <c r="D757" s="316" t="s">
        <v>1511</v>
      </c>
      <c r="E757" s="316">
        <v>16741725487</v>
      </c>
      <c r="F757" s="316" t="s">
        <v>27</v>
      </c>
      <c r="G757" s="316">
        <v>1000</v>
      </c>
      <c r="H757" s="316">
        <v>13545472582</v>
      </c>
      <c r="I757" s="316" t="s">
        <v>370</v>
      </c>
      <c r="J757" s="359" t="s">
        <v>285</v>
      </c>
      <c r="K757" s="330" t="s">
        <v>371</v>
      </c>
      <c r="L757" s="328" t="s">
        <v>1510</v>
      </c>
      <c r="M757" s="360">
        <v>43908</v>
      </c>
      <c r="N757" s="363">
        <v>63.8</v>
      </c>
      <c r="O757" s="363">
        <v>299</v>
      </c>
      <c r="P757" s="363"/>
      <c r="Q757" s="330" t="s">
        <v>31</v>
      </c>
      <c r="R757" s="360">
        <v>43894</v>
      </c>
      <c r="S757" s="8" t="s">
        <v>1512</v>
      </c>
      <c r="T757" s="6"/>
      <c r="U757" s="6"/>
      <c r="V757" s="6"/>
      <c r="W757" s="6"/>
      <c r="X757" s="6"/>
      <c r="Y757" s="6"/>
      <c r="Z757" s="6"/>
      <c r="AA757" s="6"/>
      <c r="AB757" s="6"/>
    </row>
    <row r="758" ht="18" customHeight="1" spans="2:28">
      <c r="B758" s="329" t="s">
        <v>1513</v>
      </c>
      <c r="C758" s="316">
        <v>771665335</v>
      </c>
      <c r="D758" s="316" t="s">
        <v>1514</v>
      </c>
      <c r="E758" s="316">
        <v>17135328534</v>
      </c>
      <c r="F758" s="316" t="s">
        <v>27</v>
      </c>
      <c r="G758" s="316">
        <v>1000</v>
      </c>
      <c r="H758" s="316">
        <v>17720254512</v>
      </c>
      <c r="I758" s="316" t="s">
        <v>253</v>
      </c>
      <c r="J758" s="364" t="s">
        <v>103</v>
      </c>
      <c r="K758" s="330" t="s">
        <v>254</v>
      </c>
      <c r="L758" s="329" t="s">
        <v>1513</v>
      </c>
      <c r="M758" s="360">
        <v>43908</v>
      </c>
      <c r="N758" s="363">
        <v>5063.31</v>
      </c>
      <c r="O758" s="363">
        <v>299</v>
      </c>
      <c r="P758" s="363"/>
      <c r="Q758" s="332" t="s">
        <v>31</v>
      </c>
      <c r="R758" s="333">
        <v>43902</v>
      </c>
      <c r="S758" s="8" t="s">
        <v>1515</v>
      </c>
      <c r="T758" s="6"/>
      <c r="U758" s="6"/>
      <c r="V758" s="6"/>
      <c r="W758" s="6"/>
      <c r="X758" s="6"/>
      <c r="Y758" s="6"/>
      <c r="Z758" s="6"/>
      <c r="AA758" s="6"/>
      <c r="AB758" s="6"/>
    </row>
    <row r="759" ht="18" customHeight="1" spans="2:28">
      <c r="B759" s="328" t="s">
        <v>1516</v>
      </c>
      <c r="C759" s="316">
        <v>243489043</v>
      </c>
      <c r="D759" s="316" t="s">
        <v>1517</v>
      </c>
      <c r="E759" s="316">
        <v>16741725448</v>
      </c>
      <c r="F759" s="316" t="s">
        <v>27</v>
      </c>
      <c r="G759" s="316">
        <v>1000</v>
      </c>
      <c r="H759" s="316">
        <v>18327671812</v>
      </c>
      <c r="I759" s="316" t="s">
        <v>247</v>
      </c>
      <c r="J759" s="359" t="s">
        <v>103</v>
      </c>
      <c r="K759" s="330" t="s">
        <v>298</v>
      </c>
      <c r="L759" s="328" t="s">
        <v>1516</v>
      </c>
      <c r="M759" s="360">
        <v>43908</v>
      </c>
      <c r="N759" s="363">
        <v>0</v>
      </c>
      <c r="O759" s="363">
        <v>199</v>
      </c>
      <c r="P759" s="363"/>
      <c r="Q759" s="330" t="s">
        <v>31</v>
      </c>
      <c r="R759" s="360">
        <v>43895</v>
      </c>
      <c r="S759" s="8" t="s">
        <v>1518</v>
      </c>
      <c r="T759" s="6"/>
      <c r="U759" s="6"/>
      <c r="V759" s="6"/>
      <c r="W759" s="6"/>
      <c r="X759" s="6"/>
      <c r="Y759" s="6"/>
      <c r="Z759" s="6"/>
      <c r="AA759" s="6"/>
      <c r="AB759" s="6"/>
    </row>
    <row r="760" ht="18" customHeight="1" spans="2:28">
      <c r="B760" s="329" t="s">
        <v>1519</v>
      </c>
      <c r="C760" s="316">
        <v>301535009</v>
      </c>
      <c r="D760" s="316" t="s">
        <v>1520</v>
      </c>
      <c r="E760" s="316">
        <v>16741725451</v>
      </c>
      <c r="F760" s="316" t="s">
        <v>27</v>
      </c>
      <c r="G760" s="316">
        <v>1000</v>
      </c>
      <c r="H760" s="316">
        <v>18327671812</v>
      </c>
      <c r="I760" s="316" t="s">
        <v>247</v>
      </c>
      <c r="J760" s="364" t="s">
        <v>103</v>
      </c>
      <c r="K760" s="330" t="s">
        <v>298</v>
      </c>
      <c r="L760" s="329" t="s">
        <v>1519</v>
      </c>
      <c r="M760" s="360">
        <v>43908</v>
      </c>
      <c r="N760" s="363">
        <v>9934.52</v>
      </c>
      <c r="O760" s="363">
        <v>299</v>
      </c>
      <c r="P760" s="363"/>
      <c r="Q760" s="332" t="s">
        <v>31</v>
      </c>
      <c r="R760" s="333">
        <v>43900</v>
      </c>
      <c r="S760" s="8" t="s">
        <v>1521</v>
      </c>
      <c r="T760" s="6"/>
      <c r="U760" s="6"/>
      <c r="V760" s="6"/>
      <c r="W760" s="6"/>
      <c r="X760" s="6"/>
      <c r="Y760" s="6"/>
      <c r="Z760" s="6"/>
      <c r="AA760" s="6"/>
      <c r="AB760" s="6"/>
    </row>
    <row r="761" ht="18" customHeight="1" spans="2:28">
      <c r="B761" s="328" t="s">
        <v>1522</v>
      </c>
      <c r="C761" s="316">
        <v>622509730</v>
      </c>
      <c r="D761" s="316" t="s">
        <v>1523</v>
      </c>
      <c r="E761" s="316">
        <v>16741725636</v>
      </c>
      <c r="F761" s="316" t="s">
        <v>27</v>
      </c>
      <c r="G761" s="316">
        <v>1000</v>
      </c>
      <c r="H761" s="316">
        <v>18771678907</v>
      </c>
      <c r="I761" s="316" t="s">
        <v>409</v>
      </c>
      <c r="J761" s="362" t="s">
        <v>29</v>
      </c>
      <c r="K761" s="330" t="s">
        <v>410</v>
      </c>
      <c r="L761" s="328" t="s">
        <v>1522</v>
      </c>
      <c r="M761" s="360">
        <v>43908</v>
      </c>
      <c r="N761" s="363">
        <v>17867.8</v>
      </c>
      <c r="O761" s="363">
        <v>499</v>
      </c>
      <c r="P761" s="363"/>
      <c r="Q761" s="361" t="s">
        <v>31</v>
      </c>
      <c r="R761" s="360">
        <v>43902</v>
      </c>
      <c r="S761" s="8" t="s">
        <v>1524</v>
      </c>
      <c r="T761" s="6"/>
      <c r="U761" s="6"/>
      <c r="V761" s="6"/>
      <c r="W761" s="6"/>
      <c r="X761" s="6"/>
      <c r="Y761" s="6"/>
      <c r="Z761" s="6"/>
      <c r="AA761" s="6"/>
      <c r="AB761" s="6"/>
    </row>
    <row r="762" s="1" customFormat="1" ht="18" customHeight="1" spans="2:28">
      <c r="B762" s="328" t="s">
        <v>1525</v>
      </c>
      <c r="C762" s="316">
        <v>156500485</v>
      </c>
      <c r="D762" s="316" t="s">
        <v>1526</v>
      </c>
      <c r="E762" s="316">
        <v>16741725473</v>
      </c>
      <c r="F762" s="316" t="s">
        <v>27</v>
      </c>
      <c r="G762" s="316">
        <v>1000</v>
      </c>
      <c r="H762" s="316">
        <v>13545472582</v>
      </c>
      <c r="I762" s="316" t="s">
        <v>370</v>
      </c>
      <c r="J762" s="359" t="s">
        <v>285</v>
      </c>
      <c r="K762" s="330" t="s">
        <v>371</v>
      </c>
      <c r="L762" s="328" t="s">
        <v>1525</v>
      </c>
      <c r="M762" s="360">
        <v>43909</v>
      </c>
      <c r="N762" s="363">
        <v>10451.36</v>
      </c>
      <c r="O762" s="368">
        <v>999</v>
      </c>
      <c r="P762" s="368"/>
      <c r="Q762" s="332" t="s">
        <v>31</v>
      </c>
      <c r="R762" s="333">
        <v>43902</v>
      </c>
      <c r="S762" s="87" t="s">
        <v>435</v>
      </c>
      <c r="T762" s="6"/>
      <c r="U762" s="6"/>
      <c r="V762" s="6"/>
      <c r="W762" s="6"/>
      <c r="X762" s="6"/>
      <c r="Y762" s="6"/>
      <c r="Z762" s="6"/>
      <c r="AA762" s="6"/>
      <c r="AB762" s="2"/>
    </row>
    <row r="763" ht="18" customHeight="1" spans="2:28">
      <c r="B763" s="329" t="s">
        <v>1527</v>
      </c>
      <c r="C763" s="330">
        <v>855885776</v>
      </c>
      <c r="D763" s="330" t="s">
        <v>1528</v>
      </c>
      <c r="E763" s="316">
        <v>17102786718</v>
      </c>
      <c r="F763" s="316" t="s">
        <v>27</v>
      </c>
      <c r="G763" s="316">
        <v>1000</v>
      </c>
      <c r="H763" s="316">
        <v>13545435217</v>
      </c>
      <c r="I763" s="316" t="s">
        <v>284</v>
      </c>
      <c r="J763" s="359" t="s">
        <v>285</v>
      </c>
      <c r="K763" s="330" t="s">
        <v>286</v>
      </c>
      <c r="L763" s="329" t="s">
        <v>1527</v>
      </c>
      <c r="M763" s="360">
        <v>43909</v>
      </c>
      <c r="N763" s="363">
        <v>5064.42</v>
      </c>
      <c r="O763" s="367">
        <v>999</v>
      </c>
      <c r="P763" s="367"/>
      <c r="Q763" s="332" t="s">
        <v>31</v>
      </c>
      <c r="R763" s="333">
        <v>43900</v>
      </c>
      <c r="S763" s="87" t="s">
        <v>522</v>
      </c>
      <c r="T763" s="1"/>
      <c r="U763" s="1"/>
      <c r="V763" s="6"/>
      <c r="W763" s="6"/>
      <c r="X763" s="6"/>
      <c r="Y763" s="6"/>
      <c r="Z763" s="6"/>
      <c r="AA763" s="6"/>
      <c r="AB763" s="2"/>
    </row>
    <row r="764" ht="18" customHeight="1" spans="2:28">
      <c r="B764" s="328" t="s">
        <v>1529</v>
      </c>
      <c r="C764" s="316">
        <v>896875239</v>
      </c>
      <c r="D764" s="316" t="s">
        <v>1530</v>
      </c>
      <c r="E764" s="316">
        <v>17038923644</v>
      </c>
      <c r="F764" s="316" t="s">
        <v>27</v>
      </c>
      <c r="G764" s="316">
        <v>1000</v>
      </c>
      <c r="H764" s="316">
        <v>13545471531</v>
      </c>
      <c r="I764" s="316" t="s">
        <v>293</v>
      </c>
      <c r="J764" s="369" t="s">
        <v>294</v>
      </c>
      <c r="K764" s="330" t="s">
        <v>295</v>
      </c>
      <c r="L764" s="328" t="s">
        <v>1529</v>
      </c>
      <c r="M764" s="360">
        <v>43909</v>
      </c>
      <c r="N764" s="363">
        <v>5062.86</v>
      </c>
      <c r="O764" s="368">
        <v>999</v>
      </c>
      <c r="P764" s="368"/>
      <c r="Q764" s="332" t="s">
        <v>31</v>
      </c>
      <c r="R764" s="333">
        <v>43902</v>
      </c>
      <c r="S764" s="8" t="s">
        <v>571</v>
      </c>
      <c r="T764" s="6"/>
      <c r="U764" s="6"/>
      <c r="V764" s="6"/>
      <c r="W764" s="6"/>
      <c r="X764" s="6"/>
      <c r="Y764" s="6"/>
      <c r="Z764" s="6"/>
      <c r="AA764" s="6"/>
      <c r="AB764" s="2"/>
    </row>
    <row r="765" ht="18" customHeight="1" spans="2:28">
      <c r="B765" s="329" t="s">
        <v>1531</v>
      </c>
      <c r="C765" s="316">
        <v>110885252</v>
      </c>
      <c r="D765" s="316" t="s">
        <v>1532</v>
      </c>
      <c r="E765" s="316">
        <v>17192711008</v>
      </c>
      <c r="F765" s="316" t="s">
        <v>27</v>
      </c>
      <c r="G765" s="316">
        <v>1000</v>
      </c>
      <c r="H765" s="316">
        <v>13545476959</v>
      </c>
      <c r="I765" s="316" t="s">
        <v>265</v>
      </c>
      <c r="J765" s="364" t="s">
        <v>103</v>
      </c>
      <c r="K765" s="330" t="s">
        <v>266</v>
      </c>
      <c r="L765" s="329" t="s">
        <v>1531</v>
      </c>
      <c r="M765" s="360">
        <v>43909</v>
      </c>
      <c r="N765" s="363">
        <v>5067.25</v>
      </c>
      <c r="O765" s="363">
        <v>299</v>
      </c>
      <c r="P765" s="363"/>
      <c r="Q765" s="332" t="s">
        <v>31</v>
      </c>
      <c r="R765" s="333">
        <v>43910</v>
      </c>
      <c r="S765" s="127" t="s">
        <v>290</v>
      </c>
      <c r="T765" s="6"/>
      <c r="U765" s="6"/>
      <c r="V765" s="6"/>
      <c r="W765" s="6"/>
      <c r="X765" s="6"/>
      <c r="Y765" s="6"/>
      <c r="Z765" s="6"/>
      <c r="AA765" s="6"/>
      <c r="AB765" s="2"/>
    </row>
    <row r="766" ht="18" customHeight="1" spans="2:28">
      <c r="B766" s="329" t="s">
        <v>1534</v>
      </c>
      <c r="C766" s="316">
        <v>816014088</v>
      </c>
      <c r="D766" s="316" t="s">
        <v>1535</v>
      </c>
      <c r="E766" s="316">
        <v>17187465335</v>
      </c>
      <c r="F766" s="316" t="s">
        <v>27</v>
      </c>
      <c r="G766" s="316">
        <v>1000</v>
      </c>
      <c r="H766" s="316">
        <v>18771691121</v>
      </c>
      <c r="I766" s="316" t="s">
        <v>258</v>
      </c>
      <c r="J766" s="364" t="s">
        <v>103</v>
      </c>
      <c r="K766" s="330" t="s">
        <v>259</v>
      </c>
      <c r="L766" s="329" t="s">
        <v>1534</v>
      </c>
      <c r="M766" s="360">
        <v>43909</v>
      </c>
      <c r="N766" s="363">
        <v>5069.52</v>
      </c>
      <c r="O766" s="361">
        <v>499</v>
      </c>
      <c r="P766" s="361"/>
      <c r="Q766" s="332" t="s">
        <v>31</v>
      </c>
      <c r="R766" s="333">
        <v>43900</v>
      </c>
      <c r="S766" s="127" t="s">
        <v>290</v>
      </c>
      <c r="T766" s="6"/>
      <c r="U766" s="6"/>
      <c r="V766" s="6"/>
      <c r="W766" s="6"/>
      <c r="X766" s="6"/>
      <c r="Y766" s="6"/>
      <c r="Z766" s="6"/>
      <c r="AA766" s="6"/>
      <c r="AB766" s="2"/>
    </row>
    <row r="767" ht="18" customHeight="1" spans="2:28">
      <c r="B767" s="328" t="s">
        <v>1536</v>
      </c>
      <c r="C767" s="316">
        <v>813018183</v>
      </c>
      <c r="D767" s="316" t="s">
        <v>1537</v>
      </c>
      <c r="E767" s="316">
        <v>16741725498</v>
      </c>
      <c r="F767" s="316" t="s">
        <v>27</v>
      </c>
      <c r="G767" s="316">
        <v>1000</v>
      </c>
      <c r="H767" s="316">
        <v>13545472582</v>
      </c>
      <c r="I767" s="316" t="s">
        <v>370</v>
      </c>
      <c r="J767" s="359" t="s">
        <v>285</v>
      </c>
      <c r="K767" s="330" t="s">
        <v>371</v>
      </c>
      <c r="L767" s="328" t="s">
        <v>1536</v>
      </c>
      <c r="M767" s="360">
        <v>43910</v>
      </c>
      <c r="N767" s="363">
        <v>0</v>
      </c>
      <c r="O767" s="370">
        <v>999</v>
      </c>
      <c r="P767" s="370"/>
      <c r="Q767" s="332" t="s">
        <v>31</v>
      </c>
      <c r="R767" s="333">
        <v>43902</v>
      </c>
      <c r="S767" s="8" t="s">
        <v>1538</v>
      </c>
      <c r="T767" s="6"/>
      <c r="U767" s="6"/>
      <c r="V767" s="6"/>
      <c r="W767" s="6"/>
      <c r="X767" s="6"/>
      <c r="Y767" s="6"/>
      <c r="Z767" s="6"/>
      <c r="AA767" s="6"/>
      <c r="AB767" s="2"/>
    </row>
    <row r="768" ht="18" customHeight="1" spans="2:28">
      <c r="B768" s="329" t="s">
        <v>1539</v>
      </c>
      <c r="C768" s="316">
        <v>701185421</v>
      </c>
      <c r="D768" s="316" t="s">
        <v>1540</v>
      </c>
      <c r="E768" s="316">
        <v>16572201269</v>
      </c>
      <c r="F768" s="316" t="s">
        <v>27</v>
      </c>
      <c r="G768" s="316">
        <v>1000</v>
      </c>
      <c r="H768" s="316">
        <v>17720254512</v>
      </c>
      <c r="I768" s="316" t="s">
        <v>253</v>
      </c>
      <c r="J768" s="369" t="s">
        <v>294</v>
      </c>
      <c r="K768" s="330" t="s">
        <v>254</v>
      </c>
      <c r="L768" s="329" t="s">
        <v>1539</v>
      </c>
      <c r="M768" s="360">
        <v>43910</v>
      </c>
      <c r="N768" s="363">
        <v>0</v>
      </c>
      <c r="O768" s="367">
        <v>1999</v>
      </c>
      <c r="P768" s="367"/>
      <c r="Q768" s="332" t="s">
        <v>31</v>
      </c>
      <c r="R768" s="333">
        <v>43902</v>
      </c>
      <c r="S768" s="8" t="s">
        <v>1541</v>
      </c>
      <c r="T768" s="6"/>
      <c r="U768" s="6"/>
      <c r="V768" s="6"/>
      <c r="W768" s="6"/>
      <c r="X768" s="6"/>
      <c r="Y768" s="6"/>
      <c r="Z768" s="6"/>
      <c r="AA768" s="6"/>
      <c r="AB768" s="2"/>
    </row>
    <row r="769" ht="18" customHeight="1" spans="2:28">
      <c r="B769" s="329" t="s">
        <v>1542</v>
      </c>
      <c r="C769" s="316">
        <v>728890466</v>
      </c>
      <c r="D769" s="316" t="s">
        <v>1543</v>
      </c>
      <c r="E769" s="316">
        <v>17187467699</v>
      </c>
      <c r="F769" s="316" t="s">
        <v>27</v>
      </c>
      <c r="G769" s="316">
        <v>1000</v>
      </c>
      <c r="H769" s="316">
        <v>18771691121</v>
      </c>
      <c r="I769" s="316" t="s">
        <v>258</v>
      </c>
      <c r="J769" s="364" t="s">
        <v>103</v>
      </c>
      <c r="K769" s="330" t="s">
        <v>259</v>
      </c>
      <c r="L769" s="329" t="s">
        <v>1542</v>
      </c>
      <c r="M769" s="360">
        <v>43910</v>
      </c>
      <c r="N769" s="363">
        <v>4965.97</v>
      </c>
      <c r="O769" s="361">
        <v>299</v>
      </c>
      <c r="P769" s="361"/>
      <c r="Q769" s="332" t="s">
        <v>31</v>
      </c>
      <c r="R769" s="333">
        <v>43900</v>
      </c>
      <c r="S769" s="127" t="s">
        <v>1544</v>
      </c>
      <c r="T769" s="6"/>
      <c r="U769" s="6"/>
      <c r="V769" s="6"/>
      <c r="W769" s="6"/>
      <c r="X769" s="6"/>
      <c r="Y769" s="6"/>
      <c r="Z769" s="6"/>
      <c r="AA769" s="6"/>
      <c r="AB769" s="2"/>
    </row>
    <row r="770" ht="18" customHeight="1" spans="2:28">
      <c r="B770" s="329" t="s">
        <v>1545</v>
      </c>
      <c r="C770" s="316">
        <v>954209920</v>
      </c>
      <c r="D770" s="316" t="s">
        <v>1546</v>
      </c>
      <c r="E770" s="316">
        <v>17192712274</v>
      </c>
      <c r="F770" s="316" t="s">
        <v>27</v>
      </c>
      <c r="G770" s="316">
        <v>1000</v>
      </c>
      <c r="H770" s="316">
        <v>17720254512</v>
      </c>
      <c r="I770" s="316" t="s">
        <v>253</v>
      </c>
      <c r="J770" s="369" t="s">
        <v>294</v>
      </c>
      <c r="K770" s="330" t="s">
        <v>254</v>
      </c>
      <c r="L770" s="329" t="s">
        <v>1545</v>
      </c>
      <c r="M770" s="360">
        <v>43910</v>
      </c>
      <c r="N770" s="363">
        <v>5261.79</v>
      </c>
      <c r="O770" s="363">
        <v>499</v>
      </c>
      <c r="P770" s="363"/>
      <c r="Q770" s="332" t="s">
        <v>31</v>
      </c>
      <c r="R770" s="360">
        <v>43910</v>
      </c>
      <c r="S770" s="87" t="s">
        <v>1547</v>
      </c>
      <c r="T770" s="6"/>
      <c r="U770" s="6"/>
      <c r="V770" s="44"/>
      <c r="W770" s="44"/>
      <c r="X770" s="87"/>
      <c r="Y770" s="2"/>
      <c r="Z770" s="2"/>
      <c r="AA770" s="311"/>
      <c r="AB770" s="2"/>
    </row>
    <row r="771" ht="18" customHeight="1" spans="2:28">
      <c r="B771" s="329" t="s">
        <v>1548</v>
      </c>
      <c r="C771" s="316">
        <v>366586487</v>
      </c>
      <c r="D771" s="316" t="s">
        <v>1549</v>
      </c>
      <c r="E771" s="316">
        <v>17192712146</v>
      </c>
      <c r="F771" s="316" t="s">
        <v>27</v>
      </c>
      <c r="G771" s="316">
        <v>1000</v>
      </c>
      <c r="H771" s="316">
        <v>17720254512</v>
      </c>
      <c r="I771" s="316" t="s">
        <v>253</v>
      </c>
      <c r="J771" s="369" t="s">
        <v>294</v>
      </c>
      <c r="K771" s="330" t="s">
        <v>254</v>
      </c>
      <c r="L771" s="329" t="s">
        <v>1548</v>
      </c>
      <c r="M771" s="360">
        <v>43910</v>
      </c>
      <c r="N771" s="363">
        <v>5262.25</v>
      </c>
      <c r="O771" s="363">
        <v>299</v>
      </c>
      <c r="P771" s="363"/>
      <c r="Q771" s="332" t="s">
        <v>31</v>
      </c>
      <c r="R771" s="360">
        <v>43910</v>
      </c>
      <c r="S771" s="87" t="s">
        <v>1841</v>
      </c>
      <c r="T771" s="6"/>
      <c r="U771" s="6"/>
      <c r="V771" s="44"/>
      <c r="W771" s="44"/>
      <c r="X771" s="87"/>
      <c r="Y771" s="2"/>
      <c r="Z771" s="2"/>
      <c r="AA771" s="311"/>
      <c r="AB771" s="87"/>
    </row>
    <row r="772" ht="18" customHeight="1" spans="2:28">
      <c r="B772" s="315" t="s">
        <v>1551</v>
      </c>
      <c r="C772" s="316">
        <v>137250416</v>
      </c>
      <c r="D772" s="316" t="s">
        <v>1552</v>
      </c>
      <c r="E772" s="316">
        <v>17136314979</v>
      </c>
      <c r="F772" s="316" t="s">
        <v>27</v>
      </c>
      <c r="G772" s="317">
        <v>1000</v>
      </c>
      <c r="H772" s="317">
        <v>18771691121</v>
      </c>
      <c r="I772" s="316" t="s">
        <v>258</v>
      </c>
      <c r="J772" s="336" t="s">
        <v>103</v>
      </c>
      <c r="K772" s="332" t="s">
        <v>259</v>
      </c>
      <c r="L772" s="315" t="s">
        <v>1551</v>
      </c>
      <c r="M772" s="360">
        <v>43912</v>
      </c>
      <c r="N772" s="381">
        <v>0</v>
      </c>
      <c r="O772" s="382">
        <v>1198</v>
      </c>
      <c r="P772" s="334"/>
      <c r="Q772" s="332" t="s">
        <v>31</v>
      </c>
      <c r="R772" s="333">
        <v>43900</v>
      </c>
      <c r="S772" s="8" t="s">
        <v>1553</v>
      </c>
      <c r="T772" s="6"/>
      <c r="U772" s="6"/>
      <c r="V772" s="2"/>
      <c r="W772" s="44"/>
      <c r="X772" s="283"/>
      <c r="Y772" s="44"/>
      <c r="Z772" s="44"/>
      <c r="AA772" s="84"/>
      <c r="AB772" s="87"/>
    </row>
    <row r="773" ht="18" customHeight="1" spans="2:27">
      <c r="B773" s="329" t="s">
        <v>1554</v>
      </c>
      <c r="C773" s="330" t="s">
        <v>1555</v>
      </c>
      <c r="D773" s="330" t="s">
        <v>1556</v>
      </c>
      <c r="E773" s="316">
        <v>16741725250</v>
      </c>
      <c r="F773" s="316" t="s">
        <v>27</v>
      </c>
      <c r="G773" s="316">
        <v>1000</v>
      </c>
      <c r="H773" s="316">
        <v>13545445297</v>
      </c>
      <c r="I773" s="316" t="s">
        <v>313</v>
      </c>
      <c r="J773" s="359" t="s">
        <v>285</v>
      </c>
      <c r="K773" s="330" t="s">
        <v>314</v>
      </c>
      <c r="L773" s="329" t="s">
        <v>1554</v>
      </c>
      <c r="M773" s="360">
        <v>43912</v>
      </c>
      <c r="N773" s="363">
        <v>5958.24</v>
      </c>
      <c r="O773" s="367">
        <v>199</v>
      </c>
      <c r="P773" s="367"/>
      <c r="Q773" s="332" t="s">
        <v>31</v>
      </c>
      <c r="R773" s="333">
        <v>43902</v>
      </c>
      <c r="S773" s="87" t="s">
        <v>1557</v>
      </c>
      <c r="T773" s="6"/>
      <c r="U773" s="6"/>
      <c r="V773" s="2"/>
      <c r="W773" s="44"/>
      <c r="X773" s="283"/>
      <c r="Y773" s="44"/>
      <c r="Z773" s="44"/>
      <c r="AA773" s="84"/>
    </row>
    <row r="774" s="2" customFormat="1" ht="18" customHeight="1" spans="1:28">
      <c r="A774" s="1"/>
      <c r="B774" s="329" t="s">
        <v>1558</v>
      </c>
      <c r="C774" s="316">
        <v>434198741</v>
      </c>
      <c r="D774" s="316" t="s">
        <v>1559</v>
      </c>
      <c r="E774" s="316">
        <v>17136314965</v>
      </c>
      <c r="F774" s="316" t="s">
        <v>27</v>
      </c>
      <c r="G774" s="316">
        <v>1000</v>
      </c>
      <c r="H774" s="316">
        <v>18771691121</v>
      </c>
      <c r="I774" s="316" t="s">
        <v>258</v>
      </c>
      <c r="J774" s="364" t="s">
        <v>103</v>
      </c>
      <c r="K774" s="330" t="s">
        <v>259</v>
      </c>
      <c r="L774" s="329" t="s">
        <v>1558</v>
      </c>
      <c r="M774" s="360">
        <v>43914</v>
      </c>
      <c r="N774" s="363">
        <v>4864.94</v>
      </c>
      <c r="O774" s="361">
        <v>499</v>
      </c>
      <c r="P774" s="361"/>
      <c r="Q774" s="332" t="s">
        <v>31</v>
      </c>
      <c r="R774" s="333">
        <v>43900</v>
      </c>
      <c r="S774" s="8" t="s">
        <v>260</v>
      </c>
      <c r="T774" s="6"/>
      <c r="U774" s="6"/>
      <c r="V774" s="4"/>
      <c r="W774" s="4"/>
      <c r="X774" s="9"/>
      <c r="Y774" s="4"/>
      <c r="Z774" s="4"/>
      <c r="AA774" s="10"/>
      <c r="AB774" s="87"/>
    </row>
    <row r="775" s="2" customFormat="1" ht="18" customHeight="1" spans="1:28">
      <c r="A775" s="1"/>
      <c r="B775" s="329" t="s">
        <v>729</v>
      </c>
      <c r="C775" s="316">
        <v>320186493</v>
      </c>
      <c r="D775" s="316" t="s">
        <v>730</v>
      </c>
      <c r="E775" s="316">
        <v>17192714517</v>
      </c>
      <c r="F775" s="316" t="s">
        <v>27</v>
      </c>
      <c r="G775" s="316">
        <v>1000</v>
      </c>
      <c r="H775" s="316">
        <v>18872118075</v>
      </c>
      <c r="I775" s="316" t="s">
        <v>389</v>
      </c>
      <c r="J775" s="364" t="s">
        <v>170</v>
      </c>
      <c r="K775" s="330" t="s">
        <v>390</v>
      </c>
      <c r="L775" s="329" t="s">
        <v>729</v>
      </c>
      <c r="M775" s="360">
        <v>43925</v>
      </c>
      <c r="N775" s="363">
        <v>0</v>
      </c>
      <c r="O775" s="361">
        <v>1499</v>
      </c>
      <c r="P775" s="361"/>
      <c r="Q775" s="332" t="s">
        <v>31</v>
      </c>
      <c r="R775" s="333">
        <v>43920</v>
      </c>
      <c r="S775" s="129" t="s">
        <v>1842</v>
      </c>
      <c r="T775" s="6"/>
      <c r="U775" s="6"/>
      <c r="V775" s="284"/>
      <c r="W775" s="44"/>
      <c r="X775" s="283"/>
      <c r="Y775" s="44"/>
      <c r="Z775" s="44"/>
      <c r="AA775" s="84"/>
      <c r="AB775" s="11"/>
    </row>
    <row r="776" s="2" customFormat="1" ht="18" customHeight="1" spans="1:28">
      <c r="A776" s="1"/>
      <c r="B776" s="329" t="s">
        <v>890</v>
      </c>
      <c r="C776" s="316">
        <v>159471637</v>
      </c>
      <c r="D776" s="316" t="s">
        <v>891</v>
      </c>
      <c r="E776" s="316">
        <v>17192715420</v>
      </c>
      <c r="F776" s="316" t="s">
        <v>27</v>
      </c>
      <c r="G776" s="316">
        <v>1000</v>
      </c>
      <c r="H776" s="316">
        <v>18672882330</v>
      </c>
      <c r="I776" s="316" t="s">
        <v>361</v>
      </c>
      <c r="J776" s="364" t="s">
        <v>109</v>
      </c>
      <c r="K776" s="330" t="s">
        <v>362</v>
      </c>
      <c r="L776" s="329" t="s">
        <v>890</v>
      </c>
      <c r="M776" s="360">
        <v>43925</v>
      </c>
      <c r="N776" s="363">
        <v>5061.81</v>
      </c>
      <c r="O776" s="361">
        <v>1999</v>
      </c>
      <c r="P776" s="361"/>
      <c r="Q776" s="332" t="s">
        <v>31</v>
      </c>
      <c r="R776" s="333">
        <v>43913</v>
      </c>
      <c r="S776" s="8" t="s">
        <v>883</v>
      </c>
      <c r="T776" s="6"/>
      <c r="U776" s="6"/>
      <c r="V776" s="4"/>
      <c r="W776" s="4"/>
      <c r="X776" s="9"/>
      <c r="Y776" s="4"/>
      <c r="Z776" s="4"/>
      <c r="AA776" s="10"/>
      <c r="AB776" s="87"/>
    </row>
    <row r="777" s="2" customFormat="1" ht="18" customHeight="1" spans="1:28">
      <c r="A777" s="1"/>
      <c r="B777" s="329" t="s">
        <v>494</v>
      </c>
      <c r="C777" s="316">
        <v>649534430</v>
      </c>
      <c r="D777" s="316" t="s">
        <v>495</v>
      </c>
      <c r="E777" s="316">
        <v>16572875404</v>
      </c>
      <c r="F777" s="316" t="s">
        <v>27</v>
      </c>
      <c r="G777" s="316">
        <v>1000</v>
      </c>
      <c r="H777" s="316">
        <v>17520439418</v>
      </c>
      <c r="I777" s="316" t="s">
        <v>377</v>
      </c>
      <c r="J777" s="364" t="s">
        <v>285</v>
      </c>
      <c r="K777" s="330" t="s">
        <v>378</v>
      </c>
      <c r="L777" s="329" t="s">
        <v>494</v>
      </c>
      <c r="M777" s="360">
        <v>43925</v>
      </c>
      <c r="N777" s="363">
        <v>5064.21</v>
      </c>
      <c r="O777" s="361">
        <v>2999</v>
      </c>
      <c r="P777" s="361"/>
      <c r="Q777" s="332" t="s">
        <v>31</v>
      </c>
      <c r="R777" s="333">
        <v>43902</v>
      </c>
      <c r="S777" s="8" t="s">
        <v>435</v>
      </c>
      <c r="T777" s="6"/>
      <c r="U777" s="6"/>
      <c r="V777" s="284"/>
      <c r="W777" s="44"/>
      <c r="X777" s="283"/>
      <c r="Y777" s="44"/>
      <c r="Z777" s="44"/>
      <c r="AA777" s="84"/>
      <c r="AB777" s="87"/>
    </row>
    <row r="778" s="2" customFormat="1" ht="18" customHeight="1" spans="1:28">
      <c r="A778" s="1"/>
      <c r="B778" s="329" t="s">
        <v>387</v>
      </c>
      <c r="C778" s="316">
        <v>794541017</v>
      </c>
      <c r="D778" s="316" t="s">
        <v>388</v>
      </c>
      <c r="E778" s="316">
        <v>17192714363</v>
      </c>
      <c r="F778" s="316" t="s">
        <v>27</v>
      </c>
      <c r="G778" s="316">
        <v>1000</v>
      </c>
      <c r="H778" s="316">
        <v>18872118075</v>
      </c>
      <c r="I778" s="316" t="s">
        <v>389</v>
      </c>
      <c r="J778" s="364" t="s">
        <v>170</v>
      </c>
      <c r="K778" s="330" t="s">
        <v>390</v>
      </c>
      <c r="L778" s="329" t="s">
        <v>387</v>
      </c>
      <c r="M778" s="360">
        <v>43925</v>
      </c>
      <c r="N778" s="363">
        <v>10028.11</v>
      </c>
      <c r="O778" s="361">
        <v>1499</v>
      </c>
      <c r="P778" s="361"/>
      <c r="Q778" s="332" t="s">
        <v>31</v>
      </c>
      <c r="R778" s="333">
        <v>43921</v>
      </c>
      <c r="S778" s="8" t="s">
        <v>354</v>
      </c>
      <c r="T778" s="6"/>
      <c r="U778" s="6"/>
      <c r="V778" s="284"/>
      <c r="W778" s="44"/>
      <c r="X778" s="283"/>
      <c r="Y778" s="44"/>
      <c r="Z778" s="44"/>
      <c r="AA778" s="84"/>
      <c r="AB778" s="11"/>
    </row>
    <row r="779" s="2" customFormat="1" ht="18" customHeight="1" spans="1:28">
      <c r="A779" s="1"/>
      <c r="B779" s="329" t="s">
        <v>1409</v>
      </c>
      <c r="C779" s="316">
        <v>284627321</v>
      </c>
      <c r="D779" s="316" t="s">
        <v>1410</v>
      </c>
      <c r="E779" s="316">
        <v>17136866609</v>
      </c>
      <c r="F779" s="316" t="s">
        <v>107</v>
      </c>
      <c r="G779" s="316">
        <v>1000</v>
      </c>
      <c r="H779" s="316">
        <v>13422075559</v>
      </c>
      <c r="I779" s="316" t="s">
        <v>567</v>
      </c>
      <c r="J779" s="364" t="s">
        <v>29</v>
      </c>
      <c r="K779" s="330" t="s">
        <v>568</v>
      </c>
      <c r="L779" s="329" t="s">
        <v>1409</v>
      </c>
      <c r="M779" s="360">
        <v>43925</v>
      </c>
      <c r="N779" s="363">
        <v>0.72</v>
      </c>
      <c r="O779" s="361">
        <v>2999</v>
      </c>
      <c r="P779" s="361"/>
      <c r="Q779" s="332" t="s">
        <v>31</v>
      </c>
      <c r="R779" s="333">
        <v>43913</v>
      </c>
      <c r="S779" s="8"/>
      <c r="T779" s="6"/>
      <c r="U779" s="6"/>
      <c r="V779" s="4"/>
      <c r="W779" s="4"/>
      <c r="X779" s="9"/>
      <c r="Y779" s="4"/>
      <c r="Z779" s="4"/>
      <c r="AA779" s="10"/>
      <c r="AB779" s="11"/>
    </row>
    <row r="780" s="2" customFormat="1" ht="18" customHeight="1" spans="1:28">
      <c r="A780" s="1"/>
      <c r="B780" s="329" t="s">
        <v>1404</v>
      </c>
      <c r="C780" s="316">
        <v>380651357</v>
      </c>
      <c r="D780" s="316" t="s">
        <v>1405</v>
      </c>
      <c r="E780" s="316">
        <v>17136866796</v>
      </c>
      <c r="F780" s="316" t="s">
        <v>107</v>
      </c>
      <c r="G780" s="316">
        <v>1000</v>
      </c>
      <c r="H780" s="316">
        <v>13632223538</v>
      </c>
      <c r="I780" s="316" t="s">
        <v>567</v>
      </c>
      <c r="J780" s="364" t="s">
        <v>367</v>
      </c>
      <c r="K780" s="330" t="s">
        <v>568</v>
      </c>
      <c r="L780" s="329" t="s">
        <v>1404</v>
      </c>
      <c r="M780" s="360">
        <v>43925</v>
      </c>
      <c r="N780" s="363">
        <v>9826.34</v>
      </c>
      <c r="O780" s="361">
        <v>2999</v>
      </c>
      <c r="P780" s="361"/>
      <c r="Q780" s="332" t="s">
        <v>31</v>
      </c>
      <c r="R780" s="333">
        <v>43913</v>
      </c>
      <c r="S780" s="8" t="s">
        <v>1406</v>
      </c>
      <c r="T780" s="6"/>
      <c r="U780" s="6"/>
      <c r="V780" s="4"/>
      <c r="W780" s="4"/>
      <c r="X780" s="9"/>
      <c r="Y780" s="4"/>
      <c r="Z780" s="4"/>
      <c r="AA780" s="10"/>
      <c r="AB780" s="11"/>
    </row>
    <row r="781" s="2" customFormat="1" ht="18" customHeight="1" spans="1:28">
      <c r="A781" s="1"/>
      <c r="B781" s="329" t="s">
        <v>375</v>
      </c>
      <c r="C781" s="316">
        <v>860213570</v>
      </c>
      <c r="D781" s="316" t="s">
        <v>376</v>
      </c>
      <c r="E781" s="316">
        <v>16572875401</v>
      </c>
      <c r="F781" s="316" t="s">
        <v>27</v>
      </c>
      <c r="G781" s="316">
        <v>1000</v>
      </c>
      <c r="H781" s="316">
        <v>17520439418</v>
      </c>
      <c r="I781" s="316" t="s">
        <v>377</v>
      </c>
      <c r="J781" s="364" t="s">
        <v>285</v>
      </c>
      <c r="K781" s="330" t="s">
        <v>378</v>
      </c>
      <c r="L781" s="329" t="s">
        <v>375</v>
      </c>
      <c r="M781" s="360">
        <v>43919</v>
      </c>
      <c r="N781" s="363">
        <v>4961.94</v>
      </c>
      <c r="O781" s="361">
        <v>299</v>
      </c>
      <c r="P781" s="361"/>
      <c r="Q781" s="332" t="s">
        <v>31</v>
      </c>
      <c r="R781" s="333">
        <v>43902</v>
      </c>
      <c r="S781" s="8" t="s">
        <v>1904</v>
      </c>
      <c r="T781" s="6"/>
      <c r="U781" s="6"/>
      <c r="V781" s="4"/>
      <c r="W781" s="4"/>
      <c r="X781" s="9"/>
      <c r="Y781" s="4"/>
      <c r="Z781" s="4"/>
      <c r="AA781" s="10"/>
      <c r="AB781" s="11"/>
    </row>
    <row r="782" s="2" customFormat="1" ht="18" customHeight="1" spans="1:20">
      <c r="A782" s="1"/>
      <c r="B782" s="329"/>
      <c r="C782" s="316"/>
      <c r="D782" s="316"/>
      <c r="E782" s="316"/>
      <c r="F782" s="316"/>
      <c r="G782" s="316"/>
      <c r="H782" s="316"/>
      <c r="I782" s="316"/>
      <c r="J782" s="364"/>
      <c r="K782" s="330"/>
      <c r="L782" s="329"/>
      <c r="M782" s="360"/>
      <c r="N782" s="363"/>
      <c r="O782" s="361"/>
      <c r="P782" s="361"/>
      <c r="Q782" s="332"/>
      <c r="R782" s="333"/>
      <c r="S782" s="8"/>
      <c r="T782" s="6"/>
    </row>
    <row r="783" s="2" customFormat="1" ht="18" customHeight="1" spans="2:28">
      <c r="B783" s="272"/>
      <c r="J783" s="282"/>
      <c r="K783" s="22"/>
      <c r="L783" s="87"/>
      <c r="M783" s="44"/>
      <c r="N783" s="44"/>
      <c r="O783" s="44"/>
      <c r="P783" s="87"/>
      <c r="U783" s="44"/>
      <c r="V783" s="4"/>
      <c r="W783" s="4"/>
      <c r="X783" s="9"/>
      <c r="Y783" s="4"/>
      <c r="Z783" s="4"/>
      <c r="AA783" s="10"/>
      <c r="AB783" s="3"/>
    </row>
    <row r="784" s="2" customFormat="1" ht="18" customHeight="1" spans="2:28">
      <c r="B784" s="272"/>
      <c r="G784" s="376">
        <f>SUM(G665:G783)</f>
        <v>116000</v>
      </c>
      <c r="J784" s="282"/>
      <c r="K784" s="22"/>
      <c r="L784" s="87"/>
      <c r="M784" s="44"/>
      <c r="N784" s="284">
        <f>SUM(N665:N783)</f>
        <v>373773.26</v>
      </c>
      <c r="O784" s="44">
        <f>SUM(O665:O783)</f>
        <v>168779</v>
      </c>
      <c r="P784" s="44">
        <f>SUM(P665:P783)</f>
        <v>118426</v>
      </c>
      <c r="U784" s="44"/>
      <c r="V784" s="3"/>
      <c r="W784" s="3"/>
      <c r="X784" s="3"/>
      <c r="Y784" s="3"/>
      <c r="Z784" s="3"/>
      <c r="AA784" s="384"/>
      <c r="AB784" s="3"/>
    </row>
    <row r="785" s="2" customFormat="1" ht="18" customHeight="1" spans="2:28">
      <c r="B785" s="272"/>
      <c r="J785" s="282"/>
      <c r="K785" s="22"/>
      <c r="L785" s="87"/>
      <c r="M785" s="44"/>
      <c r="N785" s="44"/>
      <c r="O785" s="44"/>
      <c r="P785" s="44"/>
      <c r="Q785" s="44"/>
      <c r="R785" s="44"/>
      <c r="S785" s="44"/>
      <c r="T785" s="44"/>
      <c r="U785" s="44"/>
      <c r="V785" s="3"/>
      <c r="W785" s="3"/>
      <c r="X785" s="3"/>
      <c r="Y785" s="3"/>
      <c r="Z785" s="3"/>
      <c r="AA785" s="384"/>
      <c r="AB785" s="3"/>
    </row>
    <row r="786" s="2" customFormat="1" ht="18" customHeight="1" spans="2:28">
      <c r="B786" s="272"/>
      <c r="J786" s="282"/>
      <c r="K786" s="22"/>
      <c r="L786" s="87"/>
      <c r="M786" s="44"/>
      <c r="N786" s="44"/>
      <c r="O786" s="44"/>
      <c r="P786" s="44"/>
      <c r="Q786" s="44"/>
      <c r="R786" s="44"/>
      <c r="S786" s="44"/>
      <c r="T786" s="44"/>
      <c r="U786" s="44"/>
      <c r="V786" s="3"/>
      <c r="W786" s="3"/>
      <c r="X786" s="3"/>
      <c r="Y786" s="3"/>
      <c r="Z786" s="3"/>
      <c r="AA786" s="384"/>
      <c r="AB786" s="6"/>
    </row>
    <row r="787" s="2" customFormat="1" ht="18" customHeight="1" spans="2:28">
      <c r="B787" s="272"/>
      <c r="J787" s="282"/>
      <c r="K787" s="22"/>
      <c r="L787" s="87"/>
      <c r="M787" s="44"/>
      <c r="N787" s="44"/>
      <c r="O787" s="44"/>
      <c r="P787" s="44"/>
      <c r="Q787" s="44"/>
      <c r="R787" s="44"/>
      <c r="S787" s="44"/>
      <c r="T787" s="44"/>
      <c r="U787" s="4"/>
      <c r="V787" s="6"/>
      <c r="W787" s="6"/>
      <c r="X787" s="6"/>
      <c r="Y787" s="6"/>
      <c r="Z787" s="6"/>
      <c r="AA787" s="124"/>
      <c r="AB787" s="6"/>
    </row>
    <row r="788" ht="14.6" spans="1:28">
      <c r="A788" s="2"/>
      <c r="B788" s="272"/>
      <c r="C788" s="2"/>
      <c r="D788" s="2"/>
      <c r="E788" s="2"/>
      <c r="F788" s="2"/>
      <c r="G788" s="2"/>
      <c r="H788" s="2"/>
      <c r="I788" s="2"/>
      <c r="J788" s="282"/>
      <c r="K788" s="22"/>
      <c r="L788" s="87"/>
      <c r="M788" s="44"/>
      <c r="N788" s="44"/>
      <c r="O788" s="44"/>
      <c r="P788" s="44"/>
      <c r="Q788" s="44"/>
      <c r="R788" s="44"/>
      <c r="S788" s="44"/>
      <c r="T788" s="44"/>
      <c r="U788" s="44"/>
      <c r="V788" s="6"/>
      <c r="W788" s="6"/>
      <c r="X788" s="6"/>
      <c r="Y788" s="6"/>
      <c r="Z788" s="6"/>
      <c r="AA788" s="124"/>
      <c r="AB788" s="6"/>
    </row>
    <row r="789" s="2" customFormat="1" ht="18" customHeight="1" spans="1:28">
      <c r="A789" s="1"/>
      <c r="B789" s="5"/>
      <c r="C789" s="6"/>
      <c r="D789" s="6"/>
      <c r="E789" s="6"/>
      <c r="F789" s="6"/>
      <c r="G789" s="6"/>
      <c r="H789" s="6"/>
      <c r="I789" s="6"/>
      <c r="J789" s="6"/>
      <c r="K789" s="7"/>
      <c r="L789" s="8"/>
      <c r="M789" s="8"/>
      <c r="N789" s="8"/>
      <c r="O789" s="4"/>
      <c r="P789" s="4"/>
      <c r="Q789" s="4"/>
      <c r="R789" s="4"/>
      <c r="S789" s="4"/>
      <c r="T789" s="4"/>
      <c r="U789" s="4"/>
      <c r="V789" s="6"/>
      <c r="W789" s="6"/>
      <c r="X789" s="6"/>
      <c r="Y789" s="6"/>
      <c r="Z789" s="6"/>
      <c r="AA789" s="124"/>
      <c r="AB789" s="6"/>
    </row>
    <row r="790" ht="14.6" spans="1:28">
      <c r="A790" s="2"/>
      <c r="B790" s="272"/>
      <c r="C790" s="2"/>
      <c r="D790" s="2"/>
      <c r="E790" s="2"/>
      <c r="F790" s="2"/>
      <c r="G790" s="2"/>
      <c r="H790" s="2"/>
      <c r="I790" s="2"/>
      <c r="J790" s="282"/>
      <c r="K790" s="22"/>
      <c r="L790" s="87"/>
      <c r="M790" s="44"/>
      <c r="N790" s="44"/>
      <c r="O790" s="44"/>
      <c r="P790" s="44"/>
      <c r="Q790" s="44"/>
      <c r="R790" s="44"/>
      <c r="S790" s="44"/>
      <c r="T790" s="44"/>
      <c r="U790" s="44"/>
      <c r="V790" s="6"/>
      <c r="W790" s="6"/>
      <c r="X790" s="6"/>
      <c r="Y790" s="6"/>
      <c r="Z790" s="6"/>
      <c r="AA790" s="124"/>
      <c r="AB790" s="6"/>
    </row>
    <row r="791" s="2" customFormat="1" ht="18" customHeight="1" spans="1:28">
      <c r="A791" s="1"/>
      <c r="B791" s="5"/>
      <c r="C791" s="6"/>
      <c r="D791" s="6"/>
      <c r="E791" s="6"/>
      <c r="F791" s="6"/>
      <c r="G791" s="6"/>
      <c r="H791" s="6"/>
      <c r="I791" s="6"/>
      <c r="J791" s="6"/>
      <c r="K791" s="7"/>
      <c r="L791" s="8"/>
      <c r="M791" s="8"/>
      <c r="N791" s="8"/>
      <c r="O791" s="4"/>
      <c r="P791" s="4"/>
      <c r="Q791" s="4"/>
      <c r="R791" s="4"/>
      <c r="S791" s="4"/>
      <c r="T791" s="4"/>
      <c r="U791" s="44"/>
      <c r="V791" s="6"/>
      <c r="W791" s="6"/>
      <c r="X791" s="6"/>
      <c r="Y791" s="6"/>
      <c r="Z791" s="6"/>
      <c r="AA791" s="124"/>
      <c r="AB791" s="6"/>
    </row>
    <row r="792" s="2" customFormat="1" ht="18" customHeight="1" spans="2:28">
      <c r="B792" s="272"/>
      <c r="J792" s="282"/>
      <c r="K792" s="22"/>
      <c r="L792" s="87"/>
      <c r="M792" s="44"/>
      <c r="N792" s="44"/>
      <c r="O792" s="44"/>
      <c r="P792" s="44"/>
      <c r="Q792" s="44"/>
      <c r="R792" s="44"/>
      <c r="S792" s="44"/>
      <c r="T792" s="44"/>
      <c r="U792" s="4"/>
      <c r="V792" s="6"/>
      <c r="W792" s="6"/>
      <c r="X792" s="6"/>
      <c r="Y792" s="6"/>
      <c r="Z792" s="6"/>
      <c r="AA792" s="124"/>
      <c r="AB792" s="6"/>
    </row>
    <row r="793" ht="14.6" spans="1:28">
      <c r="A793" s="2"/>
      <c r="B793" s="272"/>
      <c r="C793" s="2"/>
      <c r="D793" s="2"/>
      <c r="E793" s="2"/>
      <c r="F793" s="2"/>
      <c r="G793" s="2"/>
      <c r="H793" s="2"/>
      <c r="I793" s="2"/>
      <c r="J793" s="282"/>
      <c r="K793" s="22"/>
      <c r="L793" s="87"/>
      <c r="M793" s="44"/>
      <c r="N793" s="44"/>
      <c r="O793" s="44"/>
      <c r="P793" s="44"/>
      <c r="Q793" s="44"/>
      <c r="R793" s="44"/>
      <c r="S793" s="44"/>
      <c r="T793" s="44"/>
      <c r="V793" s="6"/>
      <c r="W793" s="6"/>
      <c r="X793" s="6"/>
      <c r="Y793" s="6"/>
      <c r="Z793" s="6"/>
      <c r="AA793" s="124"/>
      <c r="AB793" s="6"/>
    </row>
    <row r="794" spans="22:28">
      <c r="V794" s="6"/>
      <c r="W794" s="6"/>
      <c r="X794" s="6"/>
      <c r="Y794" s="6"/>
      <c r="Z794" s="6"/>
      <c r="AA794" s="124"/>
      <c r="AB794" s="6"/>
    </row>
    <row r="795" spans="22:28">
      <c r="V795" s="6"/>
      <c r="W795" s="6"/>
      <c r="X795" s="6"/>
      <c r="Y795" s="6"/>
      <c r="Z795" s="6"/>
      <c r="AA795" s="124"/>
      <c r="AB795" s="6"/>
    </row>
    <row r="796" ht="18" customHeight="1" spans="21:28">
      <c r="U796" s="3"/>
      <c r="V796" s="6"/>
      <c r="W796" s="6"/>
      <c r="X796" s="6"/>
      <c r="Y796" s="6"/>
      <c r="Z796" s="6"/>
      <c r="AA796" s="124"/>
      <c r="AB796" s="6"/>
    </row>
    <row r="797" s="3" customFormat="1" ht="18" customHeight="1" spans="1:28">
      <c r="A797" s="1"/>
      <c r="B797" s="5"/>
      <c r="C797" s="6"/>
      <c r="D797" s="6"/>
      <c r="E797" s="6"/>
      <c r="F797" s="6"/>
      <c r="G797" s="6"/>
      <c r="H797" s="6"/>
      <c r="I797" s="6"/>
      <c r="J797" s="6"/>
      <c r="K797" s="7"/>
      <c r="L797" s="8"/>
      <c r="M797" s="8"/>
      <c r="N797" s="8"/>
      <c r="O797" s="4"/>
      <c r="P797" s="4"/>
      <c r="Q797" s="4"/>
      <c r="R797" s="4"/>
      <c r="S797" s="4"/>
      <c r="T797" s="4"/>
      <c r="V797" s="6"/>
      <c r="W797" s="6"/>
      <c r="X797" s="6"/>
      <c r="Y797" s="6"/>
      <c r="Z797" s="6"/>
      <c r="AA797" s="124"/>
      <c r="AB797" s="6"/>
    </row>
    <row r="798" s="3" customFormat="1" ht="18" customHeight="1" spans="1:28">
      <c r="A798" s="377"/>
      <c r="B798" s="378" t="s">
        <v>1560</v>
      </c>
      <c r="C798" s="95">
        <v>300657659</v>
      </c>
      <c r="D798" s="95" t="s">
        <v>1561</v>
      </c>
      <c r="E798" s="95">
        <v>13079613823</v>
      </c>
      <c r="F798" s="95" t="s">
        <v>664</v>
      </c>
      <c r="G798" s="95"/>
      <c r="H798" s="95">
        <v>17876533309</v>
      </c>
      <c r="I798" s="95" t="s">
        <v>1562</v>
      </c>
      <c r="J798" s="95" t="s">
        <v>109</v>
      </c>
      <c r="K798" s="95"/>
      <c r="L798" s="378" t="s">
        <v>1560</v>
      </c>
      <c r="M798" s="87" t="s">
        <v>1563</v>
      </c>
      <c r="V798" s="6"/>
      <c r="W798" s="6"/>
      <c r="X798" s="6"/>
      <c r="Y798" s="6"/>
      <c r="Z798" s="6"/>
      <c r="AA798" s="124"/>
      <c r="AB798" s="6"/>
    </row>
    <row r="799" s="3" customFormat="1" ht="18" customHeight="1" spans="1:28">
      <c r="A799" s="377"/>
      <c r="B799" s="378" t="s">
        <v>1564</v>
      </c>
      <c r="C799" s="95">
        <v>502321064</v>
      </c>
      <c r="D799" s="95" t="s">
        <v>1565</v>
      </c>
      <c r="E799" s="95">
        <v>17136866582</v>
      </c>
      <c r="F799" s="95" t="s">
        <v>107</v>
      </c>
      <c r="G799" s="95"/>
      <c r="H799" s="95">
        <v>17665435181</v>
      </c>
      <c r="I799" s="95" t="s">
        <v>1566</v>
      </c>
      <c r="J799" s="95" t="s">
        <v>109</v>
      </c>
      <c r="K799" s="95"/>
      <c r="L799" s="378" t="s">
        <v>1564</v>
      </c>
      <c r="M799" s="87" t="s">
        <v>1567</v>
      </c>
      <c r="U799" s="6"/>
      <c r="V799" s="6"/>
      <c r="W799" s="6"/>
      <c r="X799" s="6"/>
      <c r="Y799" s="6"/>
      <c r="Z799" s="6"/>
      <c r="AA799" s="124"/>
      <c r="AB799" s="6"/>
    </row>
    <row r="800" ht="18" customHeight="1" spans="1:28">
      <c r="A800" s="377"/>
      <c r="B800" s="378" t="s">
        <v>1568</v>
      </c>
      <c r="C800" s="95">
        <v>196912058</v>
      </c>
      <c r="D800" s="95" t="s">
        <v>1569</v>
      </c>
      <c r="E800" s="95">
        <v>17136866445</v>
      </c>
      <c r="F800" s="95" t="s">
        <v>107</v>
      </c>
      <c r="G800" s="95"/>
      <c r="H800" s="95">
        <v>13632223538</v>
      </c>
      <c r="I800" s="95" t="s">
        <v>1570</v>
      </c>
      <c r="J800" s="95" t="s">
        <v>103</v>
      </c>
      <c r="K800" s="95"/>
      <c r="L800" s="378" t="s">
        <v>1568</v>
      </c>
      <c r="M800" s="87" t="s">
        <v>1567</v>
      </c>
      <c r="N800" s="3"/>
      <c r="O800" s="3"/>
      <c r="P800" s="3"/>
      <c r="Q800" s="3"/>
      <c r="R800" s="3"/>
      <c r="S800" s="3"/>
      <c r="T800" s="3"/>
      <c r="U800" s="6"/>
      <c r="V800" s="6"/>
      <c r="W800" s="6"/>
      <c r="X800" s="6"/>
      <c r="Y800" s="6"/>
      <c r="Z800" s="6"/>
      <c r="AA800" s="124"/>
      <c r="AB800" s="6"/>
    </row>
    <row r="801" ht="18" customHeight="1" spans="2:28">
      <c r="B801" s="379" t="s">
        <v>1571</v>
      </c>
      <c r="C801" s="380">
        <v>904507802</v>
      </c>
      <c r="D801" s="380" t="s">
        <v>1572</v>
      </c>
      <c r="E801" s="380">
        <v>17136866626</v>
      </c>
      <c r="F801" s="380" t="s">
        <v>107</v>
      </c>
      <c r="G801" s="380"/>
      <c r="H801" s="380">
        <v>13422075559</v>
      </c>
      <c r="I801" s="380" t="s">
        <v>1570</v>
      </c>
      <c r="J801" s="95" t="s">
        <v>29</v>
      </c>
      <c r="K801" s="95"/>
      <c r="L801" s="378" t="s">
        <v>1571</v>
      </c>
      <c r="M801" s="87" t="s">
        <v>1573</v>
      </c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124"/>
      <c r="AB801" s="6"/>
    </row>
    <row r="802" ht="18" customHeight="1" spans="2:28">
      <c r="B802" s="379" t="s">
        <v>1574</v>
      </c>
      <c r="C802" s="380">
        <v>154114034</v>
      </c>
      <c r="D802" s="380" t="s">
        <v>1575</v>
      </c>
      <c r="E802" s="380">
        <v>17136866615</v>
      </c>
      <c r="F802" s="380" t="s">
        <v>107</v>
      </c>
      <c r="G802" s="380"/>
      <c r="H802" s="380">
        <v>13632223538</v>
      </c>
      <c r="I802" s="380" t="s">
        <v>1570</v>
      </c>
      <c r="J802" s="95" t="s">
        <v>103</v>
      </c>
      <c r="K802" s="95"/>
      <c r="L802" s="378" t="s">
        <v>1574</v>
      </c>
      <c r="M802" s="87" t="s">
        <v>1573</v>
      </c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124"/>
      <c r="AB802" s="6"/>
    </row>
    <row r="803" ht="18" customHeight="1" spans="2:28">
      <c r="B803" s="379" t="s">
        <v>1576</v>
      </c>
      <c r="C803" s="380">
        <v>866252015</v>
      </c>
      <c r="D803" s="380" t="s">
        <v>1577</v>
      </c>
      <c r="E803" s="380">
        <v>17136866794</v>
      </c>
      <c r="F803" s="380" t="s">
        <v>107</v>
      </c>
      <c r="G803" s="380"/>
      <c r="H803" s="380">
        <v>13632223538</v>
      </c>
      <c r="I803" s="380" t="s">
        <v>1570</v>
      </c>
      <c r="J803" s="95" t="s">
        <v>367</v>
      </c>
      <c r="K803" s="95"/>
      <c r="L803" s="378" t="s">
        <v>1576</v>
      </c>
      <c r="M803" s="87" t="s">
        <v>1573</v>
      </c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124"/>
      <c r="AB803" s="6"/>
    </row>
    <row r="804" ht="18" customHeight="1" spans="2:28">
      <c r="B804" s="379" t="s">
        <v>1578</v>
      </c>
      <c r="C804" s="380">
        <v>432923124</v>
      </c>
      <c r="D804" s="380" t="s">
        <v>1579</v>
      </c>
      <c r="E804" s="380">
        <v>17136866585</v>
      </c>
      <c r="F804" s="380" t="s">
        <v>107</v>
      </c>
      <c r="G804" s="380"/>
      <c r="H804" s="380">
        <v>17665435181</v>
      </c>
      <c r="I804" s="380" t="s">
        <v>1566</v>
      </c>
      <c r="J804" s="95" t="s">
        <v>109</v>
      </c>
      <c r="K804" s="95"/>
      <c r="L804" s="378" t="s">
        <v>1578</v>
      </c>
      <c r="M804" s="87" t="s">
        <v>1573</v>
      </c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124"/>
      <c r="AB804" s="6"/>
    </row>
    <row r="805" ht="18" customHeight="1" spans="2:28">
      <c r="B805" s="379" t="s">
        <v>1580</v>
      </c>
      <c r="C805" s="380">
        <v>677364003</v>
      </c>
      <c r="D805" s="380" t="s">
        <v>1581</v>
      </c>
      <c r="E805" s="380">
        <v>17136866652</v>
      </c>
      <c r="F805" s="380" t="s">
        <v>107</v>
      </c>
      <c r="G805" s="380"/>
      <c r="H805" s="380">
        <v>17665435181</v>
      </c>
      <c r="I805" s="380" t="s">
        <v>1566</v>
      </c>
      <c r="J805" s="95" t="s">
        <v>109</v>
      </c>
      <c r="K805" s="95"/>
      <c r="L805" s="378" t="s">
        <v>1580</v>
      </c>
      <c r="M805" s="87" t="s">
        <v>1573</v>
      </c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124"/>
      <c r="AB805" s="6"/>
    </row>
    <row r="806" ht="18" customHeight="1" spans="2:28">
      <c r="B806" s="379" t="s">
        <v>1582</v>
      </c>
      <c r="C806" s="380">
        <v>545884480</v>
      </c>
      <c r="D806" s="380" t="s">
        <v>1583</v>
      </c>
      <c r="E806" s="380">
        <v>17136866822</v>
      </c>
      <c r="F806" s="380" t="s">
        <v>107</v>
      </c>
      <c r="G806" s="380"/>
      <c r="H806" s="380">
        <v>13422075559</v>
      </c>
      <c r="I806" s="380" t="s">
        <v>1570</v>
      </c>
      <c r="J806" s="95" t="s">
        <v>29</v>
      </c>
      <c r="K806" s="95"/>
      <c r="L806" s="378" t="s">
        <v>1582</v>
      </c>
      <c r="M806" s="87" t="s">
        <v>1573</v>
      </c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124"/>
      <c r="AB806" s="6"/>
    </row>
    <row r="807" ht="18" customHeight="1" spans="2:28">
      <c r="B807" s="379" t="s">
        <v>1584</v>
      </c>
      <c r="C807" s="380">
        <v>738931101</v>
      </c>
      <c r="D807" s="380" t="s">
        <v>1585</v>
      </c>
      <c r="E807" s="380">
        <v>17136866785</v>
      </c>
      <c r="F807" s="380" t="s">
        <v>107</v>
      </c>
      <c r="G807" s="380"/>
      <c r="H807" s="380">
        <v>13632223538</v>
      </c>
      <c r="I807" s="380" t="s">
        <v>1570</v>
      </c>
      <c r="J807" s="95" t="s">
        <v>103</v>
      </c>
      <c r="K807" s="95"/>
      <c r="L807" s="378" t="s">
        <v>1584</v>
      </c>
      <c r="M807" s="87" t="s">
        <v>1573</v>
      </c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124"/>
      <c r="AB807" s="6"/>
    </row>
    <row r="808" ht="18" customHeight="1" spans="2:28">
      <c r="B808" s="379" t="s">
        <v>1586</v>
      </c>
      <c r="C808" s="380">
        <v>583562310</v>
      </c>
      <c r="D808" s="380" t="s">
        <v>1587</v>
      </c>
      <c r="E808" s="380">
        <v>17136866716</v>
      </c>
      <c r="F808" s="380" t="s">
        <v>107</v>
      </c>
      <c r="G808" s="380"/>
      <c r="H808" s="380">
        <v>13632223538</v>
      </c>
      <c r="I808" s="380" t="s">
        <v>1570</v>
      </c>
      <c r="J808" s="95" t="s">
        <v>367</v>
      </c>
      <c r="K808" s="95"/>
      <c r="L808" s="378" t="s">
        <v>1586</v>
      </c>
      <c r="M808" s="87" t="s">
        <v>1573</v>
      </c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124"/>
      <c r="AB808" s="6"/>
    </row>
    <row r="809" ht="18" customHeight="1" spans="2:28">
      <c r="B809" s="379" t="s">
        <v>1588</v>
      </c>
      <c r="C809" s="380">
        <v>522039218</v>
      </c>
      <c r="D809" s="380" t="s">
        <v>1589</v>
      </c>
      <c r="E809" s="380">
        <v>17136866500</v>
      </c>
      <c r="F809" s="380" t="s">
        <v>107</v>
      </c>
      <c r="G809" s="380"/>
      <c r="H809" s="380">
        <v>17665435181</v>
      </c>
      <c r="I809" s="380" t="s">
        <v>1566</v>
      </c>
      <c r="J809" s="95" t="s">
        <v>103</v>
      </c>
      <c r="K809" s="95"/>
      <c r="L809" s="378" t="s">
        <v>1588</v>
      </c>
      <c r="M809" s="87" t="s">
        <v>1573</v>
      </c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124"/>
      <c r="AB809" s="6"/>
    </row>
    <row r="810" ht="18" customHeight="1" spans="2:28">
      <c r="B810" s="379" t="s">
        <v>1590</v>
      </c>
      <c r="C810" s="380">
        <v>158335898</v>
      </c>
      <c r="D810" s="380" t="s">
        <v>1591</v>
      </c>
      <c r="E810" s="380">
        <v>17136866581</v>
      </c>
      <c r="F810" s="380" t="s">
        <v>107</v>
      </c>
      <c r="G810" s="380"/>
      <c r="H810" s="380">
        <v>17665435181</v>
      </c>
      <c r="I810" s="380" t="s">
        <v>1566</v>
      </c>
      <c r="J810" s="95" t="s">
        <v>109</v>
      </c>
      <c r="K810" s="95"/>
      <c r="L810" s="378" t="s">
        <v>1590</v>
      </c>
      <c r="M810" s="87" t="s">
        <v>1573</v>
      </c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124"/>
      <c r="AB810" s="6"/>
    </row>
    <row r="811" ht="18" customHeight="1" spans="2:28">
      <c r="B811" s="379" t="s">
        <v>1592</v>
      </c>
      <c r="C811" s="380">
        <v>257480891</v>
      </c>
      <c r="D811" s="380" t="s">
        <v>1593</v>
      </c>
      <c r="E811" s="380">
        <v>17136866647</v>
      </c>
      <c r="F811" s="380" t="s">
        <v>107</v>
      </c>
      <c r="G811" s="380"/>
      <c r="H811" s="380">
        <v>17665435181</v>
      </c>
      <c r="I811" s="380" t="s">
        <v>1566</v>
      </c>
      <c r="J811" s="95" t="s">
        <v>109</v>
      </c>
      <c r="K811" s="95"/>
      <c r="L811" s="378" t="s">
        <v>1592</v>
      </c>
      <c r="M811" s="87" t="s">
        <v>1573</v>
      </c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124"/>
      <c r="AB811" s="6"/>
    </row>
    <row r="812" ht="18" customHeight="1" spans="2:28">
      <c r="B812" s="379" t="s">
        <v>1594</v>
      </c>
      <c r="C812" s="380">
        <v>213339249</v>
      </c>
      <c r="D812" s="380" t="s">
        <v>1595</v>
      </c>
      <c r="E812" s="380">
        <v>17192710434</v>
      </c>
      <c r="F812" s="380" t="s">
        <v>27</v>
      </c>
      <c r="G812" s="380"/>
      <c r="H812" s="380">
        <v>13545476959</v>
      </c>
      <c r="I812" s="380" t="s">
        <v>1596</v>
      </c>
      <c r="J812" s="95" t="s">
        <v>109</v>
      </c>
      <c r="K812" s="95"/>
      <c r="L812" s="383" t="s">
        <v>1594</v>
      </c>
      <c r="M812" s="87" t="s">
        <v>1573</v>
      </c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124"/>
      <c r="AB812" s="6"/>
    </row>
    <row r="813" ht="18" customHeight="1" spans="2:28">
      <c r="B813" s="379" t="s">
        <v>1597</v>
      </c>
      <c r="C813" s="380">
        <v>427289434</v>
      </c>
      <c r="D813" s="380" t="s">
        <v>1598</v>
      </c>
      <c r="E813" s="380">
        <v>17192711423</v>
      </c>
      <c r="F813" s="380" t="s">
        <v>27</v>
      </c>
      <c r="G813" s="380"/>
      <c r="H813" s="380">
        <v>13545476959</v>
      </c>
      <c r="I813" s="380" t="s">
        <v>1596</v>
      </c>
      <c r="J813" s="95" t="s">
        <v>103</v>
      </c>
      <c r="K813" s="95"/>
      <c r="L813" s="383" t="s">
        <v>1597</v>
      </c>
      <c r="M813" s="87" t="s">
        <v>1573</v>
      </c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124"/>
      <c r="AB813" s="6"/>
    </row>
    <row r="814" ht="18" customHeight="1" spans="2:28">
      <c r="B814" s="379" t="s">
        <v>1599</v>
      </c>
      <c r="C814" s="380">
        <v>466350960</v>
      </c>
      <c r="D814" s="380" t="s">
        <v>1600</v>
      </c>
      <c r="E814" s="380">
        <v>17192714524</v>
      </c>
      <c r="F814" s="380" t="s">
        <v>27</v>
      </c>
      <c r="G814" s="380"/>
      <c r="H814" s="380">
        <v>18872118075</v>
      </c>
      <c r="I814" s="380" t="s">
        <v>1601</v>
      </c>
      <c r="J814" s="95" t="s">
        <v>170</v>
      </c>
      <c r="K814" s="95"/>
      <c r="L814" s="383" t="s">
        <v>1599</v>
      </c>
      <c r="M814" s="87" t="s">
        <v>1573</v>
      </c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124"/>
      <c r="AB814" s="6"/>
    </row>
    <row r="815" ht="18" customHeight="1" spans="2:28">
      <c r="B815" s="379" t="s">
        <v>1602</v>
      </c>
      <c r="C815" s="380">
        <v>358154825</v>
      </c>
      <c r="D815" s="380" t="s">
        <v>1603</v>
      </c>
      <c r="E815" s="380">
        <v>17192714396</v>
      </c>
      <c r="F815" s="380" t="s">
        <v>27</v>
      </c>
      <c r="G815" s="380"/>
      <c r="H815" s="380">
        <v>18872118075</v>
      </c>
      <c r="I815" s="380" t="s">
        <v>1601</v>
      </c>
      <c r="J815" s="95" t="s">
        <v>29</v>
      </c>
      <c r="K815" s="95"/>
      <c r="L815" s="378" t="s">
        <v>1602</v>
      </c>
      <c r="M815" s="87" t="s">
        <v>1573</v>
      </c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124"/>
      <c r="AB815" s="6"/>
    </row>
    <row r="816" ht="18" customHeight="1" spans="2:28">
      <c r="B816" s="379" t="s">
        <v>1604</v>
      </c>
      <c r="C816" s="380">
        <v>846783775</v>
      </c>
      <c r="D816" s="380" t="s">
        <v>1605</v>
      </c>
      <c r="E816" s="380">
        <v>17192714404</v>
      </c>
      <c r="F816" s="380" t="s">
        <v>27</v>
      </c>
      <c r="G816" s="380"/>
      <c r="H816" s="380">
        <v>18872118075</v>
      </c>
      <c r="I816" s="380" t="s">
        <v>1601</v>
      </c>
      <c r="J816" s="95" t="s">
        <v>29</v>
      </c>
      <c r="K816" s="95"/>
      <c r="L816" s="383" t="s">
        <v>1604</v>
      </c>
      <c r="M816" s="87" t="s">
        <v>1573</v>
      </c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124"/>
      <c r="AB816" s="6"/>
    </row>
    <row r="817" ht="18" customHeight="1" spans="2:28">
      <c r="B817" s="379" t="s">
        <v>1606</v>
      </c>
      <c r="C817" s="380">
        <v>531459705</v>
      </c>
      <c r="D817" s="380" t="s">
        <v>1607</v>
      </c>
      <c r="E817" s="380">
        <v>17192710409</v>
      </c>
      <c r="F817" s="380" t="s">
        <v>27</v>
      </c>
      <c r="G817" s="380"/>
      <c r="H817" s="380">
        <v>13545476959</v>
      </c>
      <c r="I817" s="380" t="s">
        <v>1596</v>
      </c>
      <c r="J817" s="95" t="s">
        <v>103</v>
      </c>
      <c r="K817" s="95"/>
      <c r="L817" s="383" t="s">
        <v>1606</v>
      </c>
      <c r="M817" s="87" t="s">
        <v>1573</v>
      </c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124"/>
      <c r="AB817" s="6"/>
    </row>
    <row r="818" ht="18" customHeight="1" spans="2:28">
      <c r="B818" s="379" t="s">
        <v>1608</v>
      </c>
      <c r="C818" s="380">
        <v>124719085</v>
      </c>
      <c r="D818" s="380" t="s">
        <v>1609</v>
      </c>
      <c r="E818" s="380">
        <v>17192714831</v>
      </c>
      <c r="F818" s="380" t="s">
        <v>27</v>
      </c>
      <c r="G818" s="380"/>
      <c r="H818" s="380">
        <v>15072125895</v>
      </c>
      <c r="I818" s="380" t="s">
        <v>1610</v>
      </c>
      <c r="J818" s="95" t="s">
        <v>103</v>
      </c>
      <c r="K818" s="95"/>
      <c r="L818" s="378" t="s">
        <v>1608</v>
      </c>
      <c r="M818" s="87" t="s">
        <v>1573</v>
      </c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124"/>
      <c r="AB818" s="6"/>
    </row>
    <row r="819" ht="18" customHeight="1" spans="2:28">
      <c r="B819" s="379" t="s">
        <v>1611</v>
      </c>
      <c r="C819" s="380">
        <v>485473251</v>
      </c>
      <c r="D819" s="380" t="s">
        <v>1612</v>
      </c>
      <c r="E819" s="380">
        <v>17192714885</v>
      </c>
      <c r="F819" s="380" t="s">
        <v>27</v>
      </c>
      <c r="G819" s="380"/>
      <c r="H819" s="380">
        <v>15072125895</v>
      </c>
      <c r="I819" s="380" t="s">
        <v>1610</v>
      </c>
      <c r="J819" s="95" t="s">
        <v>103</v>
      </c>
      <c r="K819" s="95"/>
      <c r="L819" s="378" t="s">
        <v>1611</v>
      </c>
      <c r="M819" s="87" t="s">
        <v>1573</v>
      </c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124"/>
      <c r="AB819" s="6"/>
    </row>
    <row r="820" ht="18" customHeight="1" spans="2:28">
      <c r="B820" s="379" t="s">
        <v>1613</v>
      </c>
      <c r="C820" s="380">
        <v>482509491</v>
      </c>
      <c r="D820" s="380" t="s">
        <v>1614</v>
      </c>
      <c r="E820" s="380">
        <v>17192714955</v>
      </c>
      <c r="F820" s="380" t="s">
        <v>27</v>
      </c>
      <c r="G820" s="380"/>
      <c r="H820" s="380">
        <v>15072125895</v>
      </c>
      <c r="I820" s="380" t="s">
        <v>1610</v>
      </c>
      <c r="J820" s="95" t="s">
        <v>103</v>
      </c>
      <c r="K820" s="95"/>
      <c r="L820" s="378" t="s">
        <v>1613</v>
      </c>
      <c r="M820" s="87" t="s">
        <v>1573</v>
      </c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124"/>
      <c r="AB820" s="6"/>
    </row>
    <row r="821" ht="18" customHeight="1" spans="2:28">
      <c r="B821" s="379" t="s">
        <v>1615</v>
      </c>
      <c r="C821" s="380">
        <v>185048541</v>
      </c>
      <c r="D821" s="380" t="s">
        <v>1616</v>
      </c>
      <c r="E821" s="380">
        <v>17192714843</v>
      </c>
      <c r="F821" s="380" t="s">
        <v>27</v>
      </c>
      <c r="G821" s="380"/>
      <c r="H821" s="380">
        <v>15072125895</v>
      </c>
      <c r="I821" s="380" t="s">
        <v>1610</v>
      </c>
      <c r="J821" s="95" t="s">
        <v>285</v>
      </c>
      <c r="K821" s="95"/>
      <c r="L821" s="378" t="s">
        <v>1615</v>
      </c>
      <c r="M821" s="87" t="s">
        <v>1573</v>
      </c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124"/>
      <c r="AB821" s="6"/>
    </row>
    <row r="822" ht="18" customHeight="1" spans="2:28">
      <c r="B822" s="379" t="s">
        <v>1617</v>
      </c>
      <c r="C822" s="380">
        <v>828323610</v>
      </c>
      <c r="D822" s="380" t="s">
        <v>1618</v>
      </c>
      <c r="E822" s="380">
        <v>17192714907</v>
      </c>
      <c r="F822" s="380" t="s">
        <v>27</v>
      </c>
      <c r="G822" s="380"/>
      <c r="H822" s="380">
        <v>15072125895</v>
      </c>
      <c r="I822" s="380" t="s">
        <v>1610</v>
      </c>
      <c r="J822" s="95" t="s">
        <v>285</v>
      </c>
      <c r="K822" s="95"/>
      <c r="L822" s="378" t="s">
        <v>1617</v>
      </c>
      <c r="M822" s="87" t="s">
        <v>1573</v>
      </c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124"/>
      <c r="AB822" s="6"/>
    </row>
    <row r="823" ht="18" customHeight="1" spans="2:28">
      <c r="B823" s="379" t="s">
        <v>1619</v>
      </c>
      <c r="C823" s="380">
        <v>848123002</v>
      </c>
      <c r="D823" s="380" t="s">
        <v>1620</v>
      </c>
      <c r="E823" s="380">
        <v>16572877612</v>
      </c>
      <c r="F823" s="380" t="s">
        <v>27</v>
      </c>
      <c r="G823" s="380"/>
      <c r="H823" s="380">
        <v>16602049418</v>
      </c>
      <c r="I823" s="380" t="s">
        <v>1621</v>
      </c>
      <c r="J823" s="95" t="s">
        <v>109</v>
      </c>
      <c r="K823" s="95"/>
      <c r="L823" s="383" t="s">
        <v>1619</v>
      </c>
      <c r="M823" s="87" t="s">
        <v>1573</v>
      </c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124"/>
      <c r="AB823" s="6"/>
    </row>
    <row r="824" ht="18" customHeight="1" spans="2:28">
      <c r="B824" s="379" t="s">
        <v>1622</v>
      </c>
      <c r="C824" s="380">
        <v>548831376</v>
      </c>
      <c r="D824" s="380" t="s">
        <v>1623</v>
      </c>
      <c r="E824" s="380">
        <v>16572877625</v>
      </c>
      <c r="F824" s="380" t="s">
        <v>27</v>
      </c>
      <c r="G824" s="380"/>
      <c r="H824" s="380">
        <v>17520439418</v>
      </c>
      <c r="I824" s="380" t="s">
        <v>1621</v>
      </c>
      <c r="J824" s="95" t="s">
        <v>285</v>
      </c>
      <c r="K824" s="95"/>
      <c r="L824" s="383" t="s">
        <v>1622</v>
      </c>
      <c r="M824" s="87" t="s">
        <v>1573</v>
      </c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124"/>
      <c r="AB824" s="6"/>
    </row>
    <row r="825" ht="18" customHeight="1" spans="2:28">
      <c r="B825" s="379" t="s">
        <v>1624</v>
      </c>
      <c r="C825" s="380">
        <v>140831182</v>
      </c>
      <c r="D825" s="380" t="s">
        <v>1625</v>
      </c>
      <c r="E825" s="380">
        <v>17192714478</v>
      </c>
      <c r="F825" s="380" t="s">
        <v>27</v>
      </c>
      <c r="G825" s="380"/>
      <c r="H825" s="380">
        <v>18872118075</v>
      </c>
      <c r="I825" s="380" t="s">
        <v>1601</v>
      </c>
      <c r="J825" s="95" t="s">
        <v>29</v>
      </c>
      <c r="K825" s="95"/>
      <c r="L825" s="383" t="s">
        <v>1624</v>
      </c>
      <c r="M825" s="87" t="s">
        <v>1573</v>
      </c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124"/>
      <c r="AB825" s="6"/>
    </row>
    <row r="826" ht="18" customHeight="1" spans="2:28">
      <c r="B826" s="379" t="s">
        <v>1626</v>
      </c>
      <c r="C826" s="380">
        <v>295983659</v>
      </c>
      <c r="D826" s="380" t="s">
        <v>1627</v>
      </c>
      <c r="E826" s="380">
        <v>17192711210</v>
      </c>
      <c r="F826" s="380" t="s">
        <v>27</v>
      </c>
      <c r="G826" s="380"/>
      <c r="H826" s="380">
        <v>13545476959</v>
      </c>
      <c r="I826" s="380" t="s">
        <v>1596</v>
      </c>
      <c r="J826" s="95" t="s">
        <v>103</v>
      </c>
      <c r="K826" s="95"/>
      <c r="L826" s="383" t="s">
        <v>1626</v>
      </c>
      <c r="M826" s="87" t="s">
        <v>1573</v>
      </c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124"/>
      <c r="AB826" s="6"/>
    </row>
    <row r="827" ht="18" customHeight="1" spans="2:28">
      <c r="B827" s="379" t="s">
        <v>1628</v>
      </c>
      <c r="C827" s="380">
        <v>207586113</v>
      </c>
      <c r="D827" s="380" t="s">
        <v>1629</v>
      </c>
      <c r="E827" s="380">
        <v>17192711374</v>
      </c>
      <c r="F827" s="380" t="s">
        <v>27</v>
      </c>
      <c r="G827" s="380"/>
      <c r="H827" s="380">
        <v>13545476959</v>
      </c>
      <c r="I827" s="380" t="s">
        <v>1596</v>
      </c>
      <c r="J827" s="95" t="s">
        <v>103</v>
      </c>
      <c r="K827" s="95"/>
      <c r="L827" s="383" t="s">
        <v>1628</v>
      </c>
      <c r="M827" s="87" t="s">
        <v>1573</v>
      </c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124"/>
      <c r="AB827" s="6"/>
    </row>
    <row r="828" ht="18" customHeight="1" spans="2:28">
      <c r="B828" s="379" t="s">
        <v>1630</v>
      </c>
      <c r="C828" s="380">
        <v>943707939</v>
      </c>
      <c r="D828" s="380" t="s">
        <v>1631</v>
      </c>
      <c r="E828" s="380">
        <v>17192714856</v>
      </c>
      <c r="F828" s="380" t="s">
        <v>27</v>
      </c>
      <c r="G828" s="380"/>
      <c r="H828" s="380">
        <v>15072125895</v>
      </c>
      <c r="I828" s="380" t="s">
        <v>1610</v>
      </c>
      <c r="J828" s="95" t="s">
        <v>285</v>
      </c>
      <c r="K828" s="95"/>
      <c r="L828" s="378" t="s">
        <v>1630</v>
      </c>
      <c r="M828" s="87" t="s">
        <v>1573</v>
      </c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124"/>
      <c r="AB828" s="6"/>
    </row>
    <row r="829" ht="18" customHeight="1" spans="2:28">
      <c r="B829" s="379" t="s">
        <v>1632</v>
      </c>
      <c r="C829" s="380">
        <v>681369773</v>
      </c>
      <c r="D829" s="380" t="s">
        <v>1633</v>
      </c>
      <c r="E829" s="380">
        <v>16572874045</v>
      </c>
      <c r="F829" s="380" t="s">
        <v>27</v>
      </c>
      <c r="G829" s="380"/>
      <c r="H829" s="380">
        <v>16602049418</v>
      </c>
      <c r="I829" s="380" t="s">
        <v>1621</v>
      </c>
      <c r="J829" s="95" t="s">
        <v>109</v>
      </c>
      <c r="K829" s="95"/>
      <c r="L829" s="383" t="s">
        <v>1632</v>
      </c>
      <c r="M829" s="87" t="s">
        <v>1573</v>
      </c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124"/>
      <c r="AB829" s="6"/>
    </row>
    <row r="830" ht="18" customHeight="1" spans="2:28">
      <c r="B830" s="379" t="s">
        <v>1634</v>
      </c>
      <c r="C830" s="380">
        <v>516296513</v>
      </c>
      <c r="D830" s="380" t="s">
        <v>1635</v>
      </c>
      <c r="E830" s="380">
        <v>16572875405</v>
      </c>
      <c r="F830" s="380" t="s">
        <v>27</v>
      </c>
      <c r="G830" s="380"/>
      <c r="H830" s="380">
        <v>17520439418</v>
      </c>
      <c r="I830" s="380" t="s">
        <v>1621</v>
      </c>
      <c r="J830" s="95" t="s">
        <v>285</v>
      </c>
      <c r="K830" s="95"/>
      <c r="L830" s="383" t="s">
        <v>1634</v>
      </c>
      <c r="M830" s="87" t="s">
        <v>1573</v>
      </c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124"/>
      <c r="AB830" s="6"/>
    </row>
    <row r="831" ht="18" customHeight="1" spans="2:28">
      <c r="B831" s="379" t="s">
        <v>1636</v>
      </c>
      <c r="C831" s="380">
        <v>247453565</v>
      </c>
      <c r="D831" s="380" t="s">
        <v>1637</v>
      </c>
      <c r="E831" s="380">
        <v>17192714503</v>
      </c>
      <c r="F831" s="380" t="s">
        <v>27</v>
      </c>
      <c r="G831" s="380"/>
      <c r="H831" s="380">
        <v>18872118075</v>
      </c>
      <c r="I831" s="380" t="s">
        <v>1601</v>
      </c>
      <c r="J831" s="95" t="s">
        <v>170</v>
      </c>
      <c r="K831" s="95"/>
      <c r="L831" s="383" t="s">
        <v>1636</v>
      </c>
      <c r="M831" s="87" t="s">
        <v>1573</v>
      </c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124"/>
      <c r="AB831" s="6"/>
    </row>
    <row r="832" ht="18" customHeight="1" spans="2:28">
      <c r="B832" s="379" t="s">
        <v>1638</v>
      </c>
      <c r="C832" s="380">
        <v>858183186</v>
      </c>
      <c r="D832" s="380" t="s">
        <v>1639</v>
      </c>
      <c r="E832" s="380">
        <v>17136866651</v>
      </c>
      <c r="F832" s="380" t="s">
        <v>107</v>
      </c>
      <c r="G832" s="380"/>
      <c r="H832" s="380">
        <v>17665435181</v>
      </c>
      <c r="I832" s="380" t="s">
        <v>1566</v>
      </c>
      <c r="J832" s="95" t="s">
        <v>109</v>
      </c>
      <c r="K832" s="95"/>
      <c r="L832" s="378" t="s">
        <v>1638</v>
      </c>
      <c r="M832" s="87" t="s">
        <v>1573</v>
      </c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124"/>
      <c r="AB832" s="6"/>
    </row>
    <row r="833" ht="18" customHeight="1" spans="2:28">
      <c r="B833" s="379" t="s">
        <v>1640</v>
      </c>
      <c r="C833" s="380">
        <v>565110358</v>
      </c>
      <c r="D833" s="380" t="s">
        <v>1641</v>
      </c>
      <c r="E833" s="380">
        <v>17192710417</v>
      </c>
      <c r="F833" s="380" t="s">
        <v>27</v>
      </c>
      <c r="G833" s="380"/>
      <c r="H833" s="380">
        <v>13545476959</v>
      </c>
      <c r="I833" s="380" t="s">
        <v>1596</v>
      </c>
      <c r="J833" s="95" t="s">
        <v>103</v>
      </c>
      <c r="K833" s="95"/>
      <c r="L833" s="383" t="s">
        <v>1640</v>
      </c>
      <c r="M833" s="87" t="s">
        <v>1642</v>
      </c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124"/>
      <c r="AB833" s="6"/>
    </row>
    <row r="834" ht="18" customHeight="1" spans="2:28">
      <c r="B834" s="379" t="s">
        <v>1643</v>
      </c>
      <c r="C834" s="380">
        <v>163021099</v>
      </c>
      <c r="D834" s="380" t="s">
        <v>1644</v>
      </c>
      <c r="E834" s="380">
        <v>17192714821</v>
      </c>
      <c r="F834" s="380" t="s">
        <v>27</v>
      </c>
      <c r="G834" s="380"/>
      <c r="H834" s="380">
        <v>13545476959</v>
      </c>
      <c r="I834" s="380" t="s">
        <v>1596</v>
      </c>
      <c r="J834" s="95" t="s">
        <v>103</v>
      </c>
      <c r="K834" s="95"/>
      <c r="L834" s="383" t="s">
        <v>1643</v>
      </c>
      <c r="M834" s="87" t="s">
        <v>1642</v>
      </c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124"/>
      <c r="AB834" s="6"/>
    </row>
    <row r="835" ht="18" customHeight="1" spans="2:28">
      <c r="B835" s="379" t="s">
        <v>1645</v>
      </c>
      <c r="C835" s="380">
        <v>980451955</v>
      </c>
      <c r="D835" s="380" t="s">
        <v>1646</v>
      </c>
      <c r="E835" s="380">
        <v>17192714504</v>
      </c>
      <c r="F835" s="380" t="s">
        <v>27</v>
      </c>
      <c r="G835" s="380"/>
      <c r="H835" s="380">
        <v>18872118075</v>
      </c>
      <c r="I835" s="380" t="s">
        <v>1601</v>
      </c>
      <c r="J835" s="95" t="s">
        <v>170</v>
      </c>
      <c r="K835" s="95"/>
      <c r="L835" s="378" t="s">
        <v>1645</v>
      </c>
      <c r="M835" s="87" t="s">
        <v>1647</v>
      </c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124"/>
      <c r="AB835" s="6"/>
    </row>
    <row r="836" ht="18" customHeight="1" spans="2:28">
      <c r="B836" s="379" t="s">
        <v>1648</v>
      </c>
      <c r="C836" s="380">
        <v>375863217</v>
      </c>
      <c r="D836" s="380" t="s">
        <v>1649</v>
      </c>
      <c r="E836" s="380">
        <v>17192714514</v>
      </c>
      <c r="F836" s="380" t="s">
        <v>27</v>
      </c>
      <c r="G836" s="380"/>
      <c r="H836" s="380">
        <v>18872118075</v>
      </c>
      <c r="I836" s="380" t="s">
        <v>1601</v>
      </c>
      <c r="J836" s="95" t="s">
        <v>170</v>
      </c>
      <c r="K836" s="95"/>
      <c r="L836" s="378" t="s">
        <v>1648</v>
      </c>
      <c r="M836" s="87" t="s">
        <v>1650</v>
      </c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124"/>
      <c r="AB836" s="6"/>
    </row>
    <row r="837" ht="18" customHeight="1" spans="2:28">
      <c r="B837" s="379" t="s">
        <v>1651</v>
      </c>
      <c r="C837" s="380">
        <v>122838225</v>
      </c>
      <c r="D837" s="380" t="s">
        <v>1652</v>
      </c>
      <c r="E837" s="380">
        <v>17136866499</v>
      </c>
      <c r="F837" s="380" t="s">
        <v>107</v>
      </c>
      <c r="G837" s="380"/>
      <c r="H837" s="380">
        <v>17665435181</v>
      </c>
      <c r="I837" s="380" t="s">
        <v>1566</v>
      </c>
      <c r="J837" s="95" t="s">
        <v>103</v>
      </c>
      <c r="K837" s="95"/>
      <c r="L837" s="378" t="s">
        <v>1651</v>
      </c>
      <c r="M837" s="87" t="s">
        <v>1650</v>
      </c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124"/>
      <c r="AB837" s="6"/>
    </row>
    <row r="838" ht="18" customHeight="1" spans="2:27">
      <c r="B838" s="379" t="s">
        <v>1653</v>
      </c>
      <c r="C838" s="380">
        <v>232663239</v>
      </c>
      <c r="D838" s="380" t="s">
        <v>1654</v>
      </c>
      <c r="E838" s="380">
        <v>17136866653</v>
      </c>
      <c r="F838" s="380" t="s">
        <v>107</v>
      </c>
      <c r="G838" s="380"/>
      <c r="H838" s="380">
        <v>17665435181</v>
      </c>
      <c r="I838" s="380" t="s">
        <v>1566</v>
      </c>
      <c r="J838" s="385" t="s">
        <v>109</v>
      </c>
      <c r="K838" s="385"/>
      <c r="L838" s="386" t="s">
        <v>1653</v>
      </c>
      <c r="M838" s="87" t="s">
        <v>1650</v>
      </c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124"/>
    </row>
    <row r="839" ht="18" customHeight="1" spans="2:27">
      <c r="B839" s="379" t="s">
        <v>1655</v>
      </c>
      <c r="C839" s="380">
        <v>385118981</v>
      </c>
      <c r="D839" s="380" t="s">
        <v>1656</v>
      </c>
      <c r="E839" s="380">
        <v>17136866656</v>
      </c>
      <c r="F839" s="380" t="s">
        <v>107</v>
      </c>
      <c r="G839" s="380"/>
      <c r="H839" s="380">
        <v>17665435181</v>
      </c>
      <c r="I839" s="380" t="s">
        <v>1566</v>
      </c>
      <c r="J839" s="95" t="s">
        <v>109</v>
      </c>
      <c r="K839" s="95"/>
      <c r="L839" s="378" t="s">
        <v>1655</v>
      </c>
      <c r="M839" s="87" t="s">
        <v>1650</v>
      </c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124"/>
    </row>
    <row r="840" ht="18" customHeight="1" spans="2:27">
      <c r="B840" s="379" t="s">
        <v>1657</v>
      </c>
      <c r="C840" s="380">
        <v>474324617</v>
      </c>
      <c r="D840" s="380" t="s">
        <v>1658</v>
      </c>
      <c r="E840" s="380">
        <v>17136866607</v>
      </c>
      <c r="F840" s="380" t="s">
        <v>107</v>
      </c>
      <c r="G840" s="380"/>
      <c r="H840" s="380">
        <v>13422075559</v>
      </c>
      <c r="I840" s="380" t="s">
        <v>1570</v>
      </c>
      <c r="J840" s="95" t="s">
        <v>29</v>
      </c>
      <c r="K840" s="95"/>
      <c r="L840" s="378" t="s">
        <v>1657</v>
      </c>
      <c r="M840" s="87" t="s">
        <v>1650</v>
      </c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124"/>
    </row>
    <row r="841" ht="18" customHeight="1" spans="2:27">
      <c r="B841" s="379" t="s">
        <v>1659</v>
      </c>
      <c r="C841" s="380">
        <v>297158166</v>
      </c>
      <c r="D841" s="380" t="s">
        <v>1660</v>
      </c>
      <c r="E841" s="380">
        <v>17136866812</v>
      </c>
      <c r="F841" s="380" t="s">
        <v>107</v>
      </c>
      <c r="G841" s="380"/>
      <c r="H841" s="380">
        <v>13632223538</v>
      </c>
      <c r="I841" s="380" t="s">
        <v>1570</v>
      </c>
      <c r="J841" s="95" t="s">
        <v>367</v>
      </c>
      <c r="K841" s="95"/>
      <c r="L841" s="378" t="s">
        <v>1659</v>
      </c>
      <c r="M841" s="87" t="s">
        <v>1650</v>
      </c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124"/>
    </row>
    <row r="842" ht="18" customHeight="1" spans="2:27">
      <c r="B842" s="379" t="s">
        <v>1661</v>
      </c>
      <c r="C842" s="380">
        <v>121260668</v>
      </c>
      <c r="D842" s="380" t="s">
        <v>1662</v>
      </c>
      <c r="E842" s="380">
        <v>17136866681</v>
      </c>
      <c r="F842" s="380" t="s">
        <v>107</v>
      </c>
      <c r="G842" s="380"/>
      <c r="H842" s="380">
        <v>13422075559</v>
      </c>
      <c r="I842" s="380" t="s">
        <v>1570</v>
      </c>
      <c r="J842" s="95" t="s">
        <v>29</v>
      </c>
      <c r="K842" s="95"/>
      <c r="L842" s="378" t="s">
        <v>1661</v>
      </c>
      <c r="M842" s="87" t="s">
        <v>1650</v>
      </c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124"/>
    </row>
    <row r="843" ht="18" customHeight="1" spans="2:28">
      <c r="B843" s="379" t="s">
        <v>1663</v>
      </c>
      <c r="C843" s="380">
        <v>114664646</v>
      </c>
      <c r="D843" s="380" t="s">
        <v>1664</v>
      </c>
      <c r="E843" s="380">
        <v>16572879520</v>
      </c>
      <c r="F843" s="380" t="s">
        <v>27</v>
      </c>
      <c r="G843" s="380"/>
      <c r="H843" s="380">
        <v>16602049418</v>
      </c>
      <c r="I843" s="380" t="s">
        <v>1621</v>
      </c>
      <c r="J843" s="95" t="s">
        <v>109</v>
      </c>
      <c r="K843" s="95"/>
      <c r="L843" s="383" t="s">
        <v>1663</v>
      </c>
      <c r="M843" s="87" t="s">
        <v>1665</v>
      </c>
      <c r="N843" s="6"/>
      <c r="O843" s="6"/>
      <c r="P843" s="6"/>
      <c r="Q843" s="6"/>
      <c r="R843" s="6"/>
      <c r="S843" s="6"/>
      <c r="T843" s="6"/>
      <c r="U843" s="6"/>
      <c r="V843" s="124"/>
      <c r="W843" s="11"/>
      <c r="X843" s="6"/>
      <c r="Y843" s="6"/>
      <c r="Z843" s="6"/>
      <c r="AA843" s="6"/>
      <c r="AB843" s="6"/>
    </row>
    <row r="844" ht="18" customHeight="1" spans="2:21">
      <c r="B844" s="379" t="s">
        <v>1666</v>
      </c>
      <c r="C844" s="380">
        <v>157450628</v>
      </c>
      <c r="D844" s="380" t="s">
        <v>1667</v>
      </c>
      <c r="E844" s="380">
        <v>16741725458</v>
      </c>
      <c r="F844" s="380" t="s">
        <v>27</v>
      </c>
      <c r="G844" s="380"/>
      <c r="H844" s="380">
        <v>18327671812</v>
      </c>
      <c r="I844" s="380" t="s">
        <v>1668</v>
      </c>
      <c r="J844" s="387" t="s">
        <v>103</v>
      </c>
      <c r="K844" s="95"/>
      <c r="L844" s="378" t="s">
        <v>1666</v>
      </c>
      <c r="M844" s="87" t="s">
        <v>1669</v>
      </c>
      <c r="N844" s="6"/>
      <c r="O844" s="6"/>
      <c r="P844" s="6"/>
      <c r="Q844" s="6"/>
      <c r="R844" s="6"/>
      <c r="S844" s="6"/>
      <c r="T844" s="6"/>
      <c r="U844" s="6"/>
    </row>
    <row r="845" ht="18" customHeight="1" spans="2:21">
      <c r="B845" s="379" t="s">
        <v>1670</v>
      </c>
      <c r="C845" s="380">
        <v>807905473</v>
      </c>
      <c r="D845" s="380" t="s">
        <v>1671</v>
      </c>
      <c r="E845" s="380">
        <v>16741725534</v>
      </c>
      <c r="F845" s="380" t="s">
        <v>27</v>
      </c>
      <c r="G845" s="380"/>
      <c r="H845" s="380">
        <v>18327671812</v>
      </c>
      <c r="I845" s="380" t="s">
        <v>1668</v>
      </c>
      <c r="J845" s="388" t="s">
        <v>29</v>
      </c>
      <c r="K845" s="95"/>
      <c r="L845" s="378" t="s">
        <v>1670</v>
      </c>
      <c r="M845" s="87" t="s">
        <v>1669</v>
      </c>
      <c r="N845" s="6"/>
      <c r="O845" s="6"/>
      <c r="P845" s="6"/>
      <c r="Q845" s="6"/>
      <c r="R845" s="6"/>
      <c r="S845" s="6"/>
      <c r="T845" s="6"/>
      <c r="U845" s="6"/>
    </row>
    <row r="846" ht="18" customHeight="1" spans="2:21">
      <c r="B846" s="379" t="s">
        <v>1672</v>
      </c>
      <c r="C846" s="380">
        <v>567718451</v>
      </c>
      <c r="D846" s="380" t="s">
        <v>1673</v>
      </c>
      <c r="E846" s="380">
        <v>16572877614</v>
      </c>
      <c r="F846" s="380" t="s">
        <v>27</v>
      </c>
      <c r="G846" s="380"/>
      <c r="H846" s="380">
        <v>16602049418</v>
      </c>
      <c r="I846" s="380" t="s">
        <v>1621</v>
      </c>
      <c r="J846" s="389" t="s">
        <v>109</v>
      </c>
      <c r="K846" s="95"/>
      <c r="L846" s="378" t="s">
        <v>1672</v>
      </c>
      <c r="M846" s="87" t="s">
        <v>1674</v>
      </c>
      <c r="N846" s="6"/>
      <c r="O846" s="6"/>
      <c r="P846" s="6"/>
      <c r="Q846" s="6"/>
      <c r="R846" s="6"/>
      <c r="S846" s="6"/>
      <c r="T846" s="6"/>
      <c r="U846" s="6"/>
    </row>
    <row r="847" ht="18" customHeight="1" spans="2:21">
      <c r="B847" s="379" t="s">
        <v>1675</v>
      </c>
      <c r="C847" s="380">
        <v>627709021</v>
      </c>
      <c r="D847" s="380" t="s">
        <v>1676</v>
      </c>
      <c r="E847" s="380">
        <v>16572879512</v>
      </c>
      <c r="F847" s="380" t="s">
        <v>27</v>
      </c>
      <c r="G847" s="380"/>
      <c r="H847" s="380">
        <v>16602049418</v>
      </c>
      <c r="I847" s="380" t="s">
        <v>1621</v>
      </c>
      <c r="J847" s="389" t="s">
        <v>109</v>
      </c>
      <c r="K847" s="95"/>
      <c r="L847" s="378" t="s">
        <v>1675</v>
      </c>
      <c r="M847" s="87" t="s">
        <v>1674</v>
      </c>
      <c r="N847" s="6"/>
      <c r="O847" s="6"/>
      <c r="P847" s="6"/>
      <c r="Q847" s="6"/>
      <c r="R847" s="6"/>
      <c r="S847" s="6"/>
      <c r="T847" s="6"/>
      <c r="U847" s="6"/>
    </row>
    <row r="848" s="4" customFormat="1" ht="18" customHeight="1" spans="1:29">
      <c r="A848" s="1"/>
      <c r="B848" s="379" t="s">
        <v>1677</v>
      </c>
      <c r="C848" s="380">
        <v>891084272</v>
      </c>
      <c r="D848" s="380" t="s">
        <v>1678</v>
      </c>
      <c r="E848" s="380">
        <v>16572879514</v>
      </c>
      <c r="F848" s="380" t="s">
        <v>27</v>
      </c>
      <c r="G848" s="380"/>
      <c r="H848" s="380">
        <v>16602049418</v>
      </c>
      <c r="I848" s="380" t="s">
        <v>1621</v>
      </c>
      <c r="J848" s="389" t="s">
        <v>109</v>
      </c>
      <c r="K848" s="95"/>
      <c r="L848" s="378" t="s">
        <v>1677</v>
      </c>
      <c r="M848" s="87" t="s">
        <v>1674</v>
      </c>
      <c r="N848" s="6"/>
      <c r="O848" s="6"/>
      <c r="P848" s="6"/>
      <c r="Q848" s="6"/>
      <c r="R848" s="6"/>
      <c r="S848" s="6"/>
      <c r="T848" s="6"/>
      <c r="U848" s="6"/>
      <c r="X848" s="9"/>
      <c r="AA848" s="10"/>
      <c r="AB848" s="11"/>
      <c r="AC848" s="6"/>
    </row>
    <row r="849" s="4" customFormat="1" ht="18" customHeight="1" spans="1:29">
      <c r="A849" s="1"/>
      <c r="B849" s="379" t="s">
        <v>1679</v>
      </c>
      <c r="C849" s="380">
        <v>913725967</v>
      </c>
      <c r="D849" s="380" t="s">
        <v>1680</v>
      </c>
      <c r="E849" s="380">
        <v>16572877629</v>
      </c>
      <c r="F849" s="380" t="s">
        <v>27</v>
      </c>
      <c r="G849" s="380"/>
      <c r="H849" s="380">
        <v>17520439418</v>
      </c>
      <c r="I849" s="380" t="s">
        <v>1621</v>
      </c>
      <c r="J849" s="390" t="s">
        <v>285</v>
      </c>
      <c r="K849" s="95"/>
      <c r="L849" s="378" t="s">
        <v>1679</v>
      </c>
      <c r="M849" s="87" t="s">
        <v>1674</v>
      </c>
      <c r="N849" s="6"/>
      <c r="O849" s="6"/>
      <c r="P849" s="6"/>
      <c r="Q849" s="6"/>
      <c r="R849" s="6"/>
      <c r="S849" s="6"/>
      <c r="T849" s="6"/>
      <c r="U849" s="6"/>
      <c r="X849" s="9"/>
      <c r="AA849" s="10"/>
      <c r="AB849" s="11"/>
      <c r="AC849" s="6"/>
    </row>
    <row r="850" s="4" customFormat="1" ht="18" customHeight="1" spans="1:29">
      <c r="A850" s="1"/>
      <c r="B850" s="379" t="s">
        <v>1681</v>
      </c>
      <c r="C850" s="380">
        <v>492748118</v>
      </c>
      <c r="D850" s="380" t="s">
        <v>1682</v>
      </c>
      <c r="E850" s="380">
        <v>16572203189</v>
      </c>
      <c r="F850" s="380" t="s">
        <v>27</v>
      </c>
      <c r="G850" s="380"/>
      <c r="H850" s="380">
        <v>17720254512</v>
      </c>
      <c r="I850" s="380" t="s">
        <v>1683</v>
      </c>
      <c r="J850" s="391" t="s">
        <v>294</v>
      </c>
      <c r="K850" s="95"/>
      <c r="L850" s="378" t="s">
        <v>1681</v>
      </c>
      <c r="M850" s="87" t="s">
        <v>1674</v>
      </c>
      <c r="N850" s="6"/>
      <c r="O850" s="6"/>
      <c r="P850" s="6"/>
      <c r="Q850" s="6"/>
      <c r="R850" s="6"/>
      <c r="S850" s="6"/>
      <c r="T850" s="6"/>
      <c r="U850" s="6"/>
      <c r="X850" s="9"/>
      <c r="AA850" s="10"/>
      <c r="AB850" s="11"/>
      <c r="AC850" s="6"/>
    </row>
    <row r="851" s="4" customFormat="1" ht="18" customHeight="1" spans="1:29">
      <c r="A851" s="1"/>
      <c r="B851" s="379" t="s">
        <v>1684</v>
      </c>
      <c r="C851" s="380">
        <v>183471262</v>
      </c>
      <c r="D851" s="380" t="s">
        <v>1685</v>
      </c>
      <c r="E851" s="380">
        <v>17135328634</v>
      </c>
      <c r="F851" s="380" t="s">
        <v>27</v>
      </c>
      <c r="G851" s="380"/>
      <c r="H851" s="380">
        <v>17720254512</v>
      </c>
      <c r="I851" s="380" t="s">
        <v>1683</v>
      </c>
      <c r="J851" s="391" t="s">
        <v>294</v>
      </c>
      <c r="K851" s="95"/>
      <c r="L851" s="378" t="s">
        <v>1684</v>
      </c>
      <c r="M851" s="87" t="s">
        <v>1674</v>
      </c>
      <c r="N851" s="6"/>
      <c r="O851" s="6"/>
      <c r="P851" s="6"/>
      <c r="Q851" s="6"/>
      <c r="R851" s="6"/>
      <c r="S851" s="6"/>
      <c r="T851" s="6"/>
      <c r="U851" s="6"/>
      <c r="X851" s="9"/>
      <c r="AA851" s="10"/>
      <c r="AB851" s="11"/>
      <c r="AC851" s="6"/>
    </row>
    <row r="852" s="4" customFormat="1" ht="18" customHeight="1" spans="1:29">
      <c r="A852" s="1"/>
      <c r="B852" s="379" t="s">
        <v>1686</v>
      </c>
      <c r="C852" s="380">
        <v>172079884</v>
      </c>
      <c r="D852" s="380" t="s">
        <v>1687</v>
      </c>
      <c r="E852" s="380">
        <v>16572204405</v>
      </c>
      <c r="F852" s="380" t="s">
        <v>27</v>
      </c>
      <c r="G852" s="380"/>
      <c r="H852" s="380">
        <v>17720254512</v>
      </c>
      <c r="I852" s="380" t="s">
        <v>1683</v>
      </c>
      <c r="J852" s="387" t="s">
        <v>103</v>
      </c>
      <c r="K852" s="95"/>
      <c r="L852" s="378" t="s">
        <v>1686</v>
      </c>
      <c r="M852" s="87" t="s">
        <v>1674</v>
      </c>
      <c r="N852" s="6"/>
      <c r="O852" s="6"/>
      <c r="P852" s="6"/>
      <c r="Q852" s="6"/>
      <c r="R852" s="6"/>
      <c r="S852" s="6"/>
      <c r="T852" s="6"/>
      <c r="U852" s="6"/>
      <c r="X852" s="9"/>
      <c r="AA852" s="10"/>
      <c r="AB852" s="11"/>
      <c r="AC852" s="6"/>
    </row>
    <row r="853" s="4" customFormat="1" ht="18" customHeight="1" spans="1:29">
      <c r="A853" s="1"/>
      <c r="B853" s="379" t="s">
        <v>1052</v>
      </c>
      <c r="C853" s="380">
        <v>837522475</v>
      </c>
      <c r="D853" s="380" t="s">
        <v>1053</v>
      </c>
      <c r="E853" s="380">
        <v>16741725462</v>
      </c>
      <c r="F853" s="380" t="s">
        <v>27</v>
      </c>
      <c r="G853" s="380">
        <v>1000</v>
      </c>
      <c r="H853" s="380">
        <v>13545472582</v>
      </c>
      <c r="I853" s="380" t="s">
        <v>370</v>
      </c>
      <c r="J853" s="387" t="s">
        <v>285</v>
      </c>
      <c r="K853" s="95"/>
      <c r="L853" s="378" t="s">
        <v>1052</v>
      </c>
      <c r="M853" s="87" t="s">
        <v>1843</v>
      </c>
      <c r="N853" s="6"/>
      <c r="O853" s="6"/>
      <c r="P853" s="6"/>
      <c r="Q853" s="6"/>
      <c r="R853" s="6"/>
      <c r="S853" s="6"/>
      <c r="T853" s="6"/>
      <c r="U853" s="6"/>
      <c r="X853" s="9"/>
      <c r="AA853" s="10"/>
      <c r="AB853" s="11"/>
      <c r="AC853" s="6"/>
    </row>
    <row r="854" s="4" customFormat="1" ht="18" customHeight="1" spans="1:29">
      <c r="A854" s="1"/>
      <c r="B854" s="379" t="s">
        <v>1054</v>
      </c>
      <c r="C854" s="380">
        <v>739010982</v>
      </c>
      <c r="D854" s="380" t="s">
        <v>1055</v>
      </c>
      <c r="E854" s="380">
        <v>16741725465</v>
      </c>
      <c r="F854" s="380" t="s">
        <v>27</v>
      </c>
      <c r="G854" s="380">
        <v>1000</v>
      </c>
      <c r="H854" s="380">
        <v>13545472582</v>
      </c>
      <c r="I854" s="380" t="s">
        <v>370</v>
      </c>
      <c r="J854" s="387" t="s">
        <v>285</v>
      </c>
      <c r="K854" s="95"/>
      <c r="L854" s="378" t="s">
        <v>1054</v>
      </c>
      <c r="M854" s="87" t="s">
        <v>1843</v>
      </c>
      <c r="N854" s="6"/>
      <c r="O854" s="6"/>
      <c r="P854" s="6"/>
      <c r="Q854" s="6"/>
      <c r="R854" s="6"/>
      <c r="S854" s="6"/>
      <c r="T854" s="6"/>
      <c r="U854" s="6"/>
      <c r="X854" s="9"/>
      <c r="AA854" s="10"/>
      <c r="AB854" s="11"/>
      <c r="AC854" s="6"/>
    </row>
    <row r="855" s="4" customFormat="1" ht="18" customHeight="1" spans="1:29">
      <c r="A855" s="1"/>
      <c r="B855" s="379" t="s">
        <v>1056</v>
      </c>
      <c r="C855" s="380">
        <v>437157364</v>
      </c>
      <c r="D855" s="380" t="s">
        <v>1057</v>
      </c>
      <c r="E855" s="380">
        <v>16741725480</v>
      </c>
      <c r="F855" s="380" t="s">
        <v>27</v>
      </c>
      <c r="G855" s="380">
        <v>1000</v>
      </c>
      <c r="H855" s="380">
        <v>13545472582</v>
      </c>
      <c r="I855" s="380" t="s">
        <v>370</v>
      </c>
      <c r="J855" s="387" t="s">
        <v>285</v>
      </c>
      <c r="K855" s="95"/>
      <c r="L855" s="378" t="s">
        <v>1056</v>
      </c>
      <c r="M855" s="87" t="s">
        <v>1843</v>
      </c>
      <c r="N855" s="6"/>
      <c r="O855" s="6"/>
      <c r="P855" s="6"/>
      <c r="Q855" s="6"/>
      <c r="R855" s="6"/>
      <c r="S855" s="6"/>
      <c r="T855" s="6"/>
      <c r="U855" s="6"/>
      <c r="X855" s="9"/>
      <c r="AA855" s="10"/>
      <c r="AB855" s="11"/>
      <c r="AC855" s="6"/>
    </row>
    <row r="856" s="4" customFormat="1" ht="18" customHeight="1" spans="1:29">
      <c r="A856" s="1"/>
      <c r="B856" s="379" t="s">
        <v>1061</v>
      </c>
      <c r="C856" s="380">
        <v>265847668</v>
      </c>
      <c r="D856" s="380" t="s">
        <v>1062</v>
      </c>
      <c r="E856" s="380">
        <v>16741725495</v>
      </c>
      <c r="F856" s="380" t="s">
        <v>27</v>
      </c>
      <c r="G856" s="380">
        <v>1000</v>
      </c>
      <c r="H856" s="380">
        <v>13545472582</v>
      </c>
      <c r="I856" s="380" t="s">
        <v>370</v>
      </c>
      <c r="J856" s="387" t="s">
        <v>285</v>
      </c>
      <c r="K856" s="95" t="s">
        <v>371</v>
      </c>
      <c r="L856" s="378" t="s">
        <v>1061</v>
      </c>
      <c r="M856" s="87" t="s">
        <v>1844</v>
      </c>
      <c r="N856" s="6"/>
      <c r="O856" s="6"/>
      <c r="P856" s="6"/>
      <c r="Q856" s="6"/>
      <c r="R856" s="6"/>
      <c r="S856" s="6"/>
      <c r="T856" s="6"/>
      <c r="X856" s="9"/>
      <c r="AA856" s="10"/>
      <c r="AB856" s="11"/>
      <c r="AC856" s="6"/>
    </row>
    <row r="857" s="4" customFormat="1" ht="18" customHeight="1" spans="1:29">
      <c r="A857" s="1"/>
      <c r="B857" s="379" t="s">
        <v>1065</v>
      </c>
      <c r="C857" s="380">
        <v>564544238</v>
      </c>
      <c r="D857" s="380" t="s">
        <v>1066</v>
      </c>
      <c r="E857" s="380">
        <v>16741725499</v>
      </c>
      <c r="F857" s="380" t="s">
        <v>27</v>
      </c>
      <c r="G857" s="380">
        <v>1000</v>
      </c>
      <c r="H857" s="380">
        <v>13545472582</v>
      </c>
      <c r="I857" s="380" t="s">
        <v>370</v>
      </c>
      <c r="J857" s="387" t="s">
        <v>285</v>
      </c>
      <c r="K857" s="95" t="s">
        <v>371</v>
      </c>
      <c r="L857" s="378" t="s">
        <v>1065</v>
      </c>
      <c r="M857" s="87" t="s">
        <v>1843</v>
      </c>
      <c r="N857" s="6"/>
      <c r="O857" s="6"/>
      <c r="P857" s="6"/>
      <c r="Q857" s="6"/>
      <c r="R857" s="6"/>
      <c r="S857" s="6"/>
      <c r="T857" s="6"/>
      <c r="X857" s="9"/>
      <c r="AA857" s="10"/>
      <c r="AB857" s="11"/>
      <c r="AC857" s="6"/>
    </row>
    <row r="858" s="4" customFormat="1" ht="18" customHeight="1" spans="1:29">
      <c r="A858" s="1"/>
      <c r="B858" s="379" t="s">
        <v>752</v>
      </c>
      <c r="C858" s="380">
        <v>784019578</v>
      </c>
      <c r="D858" s="380" t="s">
        <v>753</v>
      </c>
      <c r="E858" s="380">
        <v>16741725613</v>
      </c>
      <c r="F858" s="380" t="s">
        <v>27</v>
      </c>
      <c r="G858" s="380">
        <v>1000</v>
      </c>
      <c r="H858" s="380">
        <v>18771678907</v>
      </c>
      <c r="I858" s="380" t="s">
        <v>409</v>
      </c>
      <c r="J858" s="387" t="s">
        <v>109</v>
      </c>
      <c r="K858" s="95" t="s">
        <v>410</v>
      </c>
      <c r="L858" s="378" t="s">
        <v>752</v>
      </c>
      <c r="M858" s="87" t="s">
        <v>1894</v>
      </c>
      <c r="N858" s="6"/>
      <c r="O858" s="6"/>
      <c r="P858" s="6"/>
      <c r="Q858" s="6"/>
      <c r="R858" s="6"/>
      <c r="S858" s="6"/>
      <c r="T858" s="6"/>
      <c r="X858" s="9"/>
      <c r="AA858" s="10"/>
      <c r="AB858" s="11"/>
      <c r="AC858" s="6"/>
    </row>
    <row r="859" s="4" customFormat="1" ht="18" customHeight="1" spans="1:29">
      <c r="A859" s="1"/>
      <c r="B859" s="379" t="s">
        <v>754</v>
      </c>
      <c r="C859" s="380">
        <v>655685751</v>
      </c>
      <c r="D859" s="380" t="s">
        <v>755</v>
      </c>
      <c r="E859" s="380">
        <v>16741725630</v>
      </c>
      <c r="F859" s="380" t="s">
        <v>27</v>
      </c>
      <c r="G859" s="380">
        <v>1000</v>
      </c>
      <c r="H859" s="380">
        <v>18771678907</v>
      </c>
      <c r="I859" s="380" t="s">
        <v>409</v>
      </c>
      <c r="J859" s="387" t="s">
        <v>29</v>
      </c>
      <c r="K859" s="95" t="s">
        <v>410</v>
      </c>
      <c r="L859" s="378" t="s">
        <v>754</v>
      </c>
      <c r="M859" s="87" t="s">
        <v>1895</v>
      </c>
      <c r="N859" s="6"/>
      <c r="O859" s="6"/>
      <c r="P859" s="6"/>
      <c r="Q859" s="6"/>
      <c r="R859" s="6"/>
      <c r="S859" s="6"/>
      <c r="T859" s="6"/>
      <c r="X859" s="9"/>
      <c r="AA859" s="10"/>
      <c r="AB859" s="11"/>
      <c r="AC859" s="6"/>
    </row>
    <row r="860" s="4" customFormat="1" ht="18" customHeight="1" spans="1:29">
      <c r="A860" s="1"/>
      <c r="B860" s="379" t="s">
        <v>758</v>
      </c>
      <c r="C860" s="380">
        <v>782431171</v>
      </c>
      <c r="D860" s="380" t="s">
        <v>759</v>
      </c>
      <c r="E860" s="380">
        <v>16741725639</v>
      </c>
      <c r="F860" s="380" t="s">
        <v>27</v>
      </c>
      <c r="G860" s="380">
        <v>1000</v>
      </c>
      <c r="H860" s="380">
        <v>18771678907</v>
      </c>
      <c r="I860" s="380" t="s">
        <v>409</v>
      </c>
      <c r="J860" s="387" t="s">
        <v>29</v>
      </c>
      <c r="K860" s="95" t="s">
        <v>410</v>
      </c>
      <c r="L860" s="378" t="s">
        <v>758</v>
      </c>
      <c r="M860" s="87" t="s">
        <v>1896</v>
      </c>
      <c r="N860" s="6"/>
      <c r="O860" s="6"/>
      <c r="P860" s="6"/>
      <c r="Q860" s="6"/>
      <c r="R860" s="6"/>
      <c r="S860" s="6"/>
      <c r="T860" s="6"/>
      <c r="X860" s="9"/>
      <c r="AA860" s="10"/>
      <c r="AB860" s="11"/>
      <c r="AC860" s="6"/>
    </row>
    <row r="861" s="4" customFormat="1" ht="18" customHeight="1" spans="1:29">
      <c r="A861" s="1"/>
      <c r="B861" s="379" t="s">
        <v>760</v>
      </c>
      <c r="C861" s="380">
        <v>555864507</v>
      </c>
      <c r="D861" s="380" t="s">
        <v>761</v>
      </c>
      <c r="E861" s="380">
        <v>16741725536</v>
      </c>
      <c r="F861" s="380" t="s">
        <v>27</v>
      </c>
      <c r="G861" s="380">
        <v>1000</v>
      </c>
      <c r="H861" s="380">
        <v>18771678907</v>
      </c>
      <c r="I861" s="380" t="s">
        <v>409</v>
      </c>
      <c r="J861" s="387" t="s">
        <v>29</v>
      </c>
      <c r="K861" s="95" t="s">
        <v>410</v>
      </c>
      <c r="L861" s="378" t="s">
        <v>760</v>
      </c>
      <c r="M861" s="87" t="s">
        <v>1897</v>
      </c>
      <c r="N861" s="6"/>
      <c r="O861" s="6"/>
      <c r="P861" s="6"/>
      <c r="Q861" s="6"/>
      <c r="R861" s="6"/>
      <c r="S861" s="6"/>
      <c r="T861" s="6"/>
      <c r="X861" s="9"/>
      <c r="AA861" s="10"/>
      <c r="AB861" s="11"/>
      <c r="AC861" s="6"/>
    </row>
    <row r="862" s="4" customFormat="1" ht="18" customHeight="1" spans="1:29">
      <c r="A862" s="1"/>
      <c r="B862" s="379" t="s">
        <v>1067</v>
      </c>
      <c r="C862" s="380">
        <v>373983370</v>
      </c>
      <c r="D862" s="380" t="s">
        <v>1068</v>
      </c>
      <c r="E862" s="380">
        <v>16572877620</v>
      </c>
      <c r="F862" s="380" t="s">
        <v>27</v>
      </c>
      <c r="G862" s="380">
        <v>1000</v>
      </c>
      <c r="H862" s="380">
        <v>16602049418</v>
      </c>
      <c r="I862" s="380" t="s">
        <v>377</v>
      </c>
      <c r="J862" s="387" t="s">
        <v>109</v>
      </c>
      <c r="K862" s="95" t="s">
        <v>378</v>
      </c>
      <c r="L862" s="378" t="s">
        <v>1067</v>
      </c>
      <c r="M862" s="87" t="s">
        <v>1894</v>
      </c>
      <c r="N862" s="6"/>
      <c r="O862" s="6"/>
      <c r="P862" s="6"/>
      <c r="Q862" s="6"/>
      <c r="R862" s="6"/>
      <c r="S862" s="6"/>
      <c r="T862" s="6"/>
      <c r="X862" s="9"/>
      <c r="AA862" s="10"/>
      <c r="AB862" s="11"/>
      <c r="AC862" s="6"/>
    </row>
    <row r="863" s="4" customFormat="1" ht="18" customHeight="1" spans="1:29">
      <c r="A863" s="1"/>
      <c r="B863" s="379" t="s">
        <v>1069</v>
      </c>
      <c r="C863" s="380">
        <v>443997997</v>
      </c>
      <c r="D863" s="380" t="s">
        <v>1070</v>
      </c>
      <c r="E863" s="380">
        <v>17191140871</v>
      </c>
      <c r="F863" s="380" t="s">
        <v>27</v>
      </c>
      <c r="G863" s="380">
        <v>1000</v>
      </c>
      <c r="H863" s="380">
        <v>17720254512</v>
      </c>
      <c r="I863" s="380" t="s">
        <v>253</v>
      </c>
      <c r="J863" s="387" t="s">
        <v>294</v>
      </c>
      <c r="K863" s="95" t="s">
        <v>254</v>
      </c>
      <c r="L863" s="378" t="s">
        <v>1069</v>
      </c>
      <c r="M863" s="87" t="s">
        <v>1894</v>
      </c>
      <c r="N863" s="6"/>
      <c r="O863" s="6"/>
      <c r="P863" s="6"/>
      <c r="Q863" s="6"/>
      <c r="R863" s="6"/>
      <c r="S863" s="6"/>
      <c r="T863" s="6"/>
      <c r="X863" s="9"/>
      <c r="AA863" s="10"/>
      <c r="AB863" s="11"/>
      <c r="AC863" s="6"/>
    </row>
    <row r="864" s="4" customFormat="1" ht="18" customHeight="1" spans="1:28">
      <c r="A864" s="1"/>
      <c r="B864" s="379" t="s">
        <v>1071</v>
      </c>
      <c r="C864" s="380">
        <v>607636098</v>
      </c>
      <c r="D864" s="380" t="s">
        <v>1072</v>
      </c>
      <c r="E864" s="380">
        <v>16572201268</v>
      </c>
      <c r="F864" s="380" t="s">
        <v>27</v>
      </c>
      <c r="G864" s="380">
        <v>1000</v>
      </c>
      <c r="H864" s="380">
        <v>17720254512</v>
      </c>
      <c r="I864" s="380" t="s">
        <v>253</v>
      </c>
      <c r="J864" s="387" t="s">
        <v>294</v>
      </c>
      <c r="K864" s="95" t="s">
        <v>254</v>
      </c>
      <c r="L864" s="378" t="s">
        <v>1071</v>
      </c>
      <c r="M864" s="87" t="s">
        <v>1894</v>
      </c>
      <c r="N864" s="6"/>
      <c r="O864" s="6"/>
      <c r="P864" s="6"/>
      <c r="Q864" s="6"/>
      <c r="R864" s="6"/>
      <c r="S864" s="6"/>
      <c r="T864" s="6"/>
      <c r="X864" s="9"/>
      <c r="AA864" s="10"/>
      <c r="AB864" s="11"/>
    </row>
    <row r="865" s="4" customFormat="1" ht="18" customHeight="1" spans="1:28">
      <c r="A865" s="1"/>
      <c r="B865" s="379" t="s">
        <v>1075</v>
      </c>
      <c r="C865" s="380">
        <v>624563227</v>
      </c>
      <c r="D865" s="380" t="s">
        <v>1076</v>
      </c>
      <c r="E865" s="380">
        <v>16572203708</v>
      </c>
      <c r="F865" s="380" t="s">
        <v>27</v>
      </c>
      <c r="G865" s="380">
        <v>1000</v>
      </c>
      <c r="H865" s="380">
        <v>17720254512</v>
      </c>
      <c r="I865" s="380" t="s">
        <v>253</v>
      </c>
      <c r="J865" s="387" t="s">
        <v>294</v>
      </c>
      <c r="K865" s="95" t="s">
        <v>254</v>
      </c>
      <c r="L865" s="378" t="s">
        <v>1075</v>
      </c>
      <c r="M865" s="87" t="s">
        <v>1894</v>
      </c>
      <c r="N865" s="6"/>
      <c r="O865" s="6"/>
      <c r="P865" s="6"/>
      <c r="Q865" s="6"/>
      <c r="R865" s="6"/>
      <c r="S865" s="6"/>
      <c r="T865" s="6"/>
      <c r="X865" s="9"/>
      <c r="AA865" s="10"/>
      <c r="AB865" s="11"/>
    </row>
    <row r="866" s="4" customFormat="1" ht="18" customHeight="1" spans="1:28">
      <c r="A866" s="1"/>
      <c r="B866" s="379" t="s">
        <v>1077</v>
      </c>
      <c r="C866" s="380">
        <v>582499681</v>
      </c>
      <c r="D866" s="380" t="s">
        <v>1078</v>
      </c>
      <c r="E866" s="380">
        <v>16572203186</v>
      </c>
      <c r="F866" s="380" t="s">
        <v>27</v>
      </c>
      <c r="G866" s="380">
        <v>1000</v>
      </c>
      <c r="H866" s="380">
        <v>17720254512</v>
      </c>
      <c r="I866" s="380" t="s">
        <v>253</v>
      </c>
      <c r="J866" s="387" t="s">
        <v>294</v>
      </c>
      <c r="K866" s="95" t="s">
        <v>254</v>
      </c>
      <c r="L866" s="378" t="s">
        <v>1077</v>
      </c>
      <c r="M866" s="87" t="s">
        <v>1894</v>
      </c>
      <c r="N866" s="6"/>
      <c r="O866" s="6"/>
      <c r="P866" s="6"/>
      <c r="Q866" s="6"/>
      <c r="R866" s="6"/>
      <c r="S866" s="6"/>
      <c r="T866" s="6"/>
      <c r="X866" s="9"/>
      <c r="AA866" s="10"/>
      <c r="AB866" s="11"/>
    </row>
    <row r="867" s="4" customFormat="1" ht="18" customHeight="1" spans="1:28">
      <c r="A867" s="1"/>
      <c r="B867" s="379" t="s">
        <v>1081</v>
      </c>
      <c r="C867" s="380">
        <v>169230098</v>
      </c>
      <c r="D867" s="380" t="s">
        <v>1082</v>
      </c>
      <c r="E867" s="380">
        <v>16572204409</v>
      </c>
      <c r="F867" s="380" t="s">
        <v>27</v>
      </c>
      <c r="G867" s="380">
        <v>1000</v>
      </c>
      <c r="H867" s="380">
        <v>17720254512</v>
      </c>
      <c r="I867" s="380" t="s">
        <v>253</v>
      </c>
      <c r="J867" s="387" t="s">
        <v>103</v>
      </c>
      <c r="K867" s="95" t="s">
        <v>254</v>
      </c>
      <c r="L867" s="378" t="s">
        <v>1081</v>
      </c>
      <c r="M867" s="87" t="s">
        <v>1894</v>
      </c>
      <c r="N867" s="6"/>
      <c r="O867" s="6"/>
      <c r="P867" s="6"/>
      <c r="Q867" s="6"/>
      <c r="R867" s="6"/>
      <c r="S867" s="6"/>
      <c r="T867" s="6"/>
      <c r="X867" s="9"/>
      <c r="AA867" s="10"/>
      <c r="AB867" s="11"/>
    </row>
    <row r="868" s="4" customFormat="1" ht="18" customHeight="1" spans="1:28">
      <c r="A868" s="1"/>
      <c r="B868" s="379" t="s">
        <v>1083</v>
      </c>
      <c r="C868" s="380">
        <v>660874096</v>
      </c>
      <c r="D868" s="380" t="s">
        <v>1084</v>
      </c>
      <c r="E868" s="380">
        <v>16572203190</v>
      </c>
      <c r="F868" s="380" t="s">
        <v>27</v>
      </c>
      <c r="G868" s="380">
        <v>1000</v>
      </c>
      <c r="H868" s="380">
        <v>17720254512</v>
      </c>
      <c r="I868" s="380" t="s">
        <v>253</v>
      </c>
      <c r="J868" s="387" t="s">
        <v>103</v>
      </c>
      <c r="K868" s="95" t="s">
        <v>254</v>
      </c>
      <c r="L868" s="378" t="s">
        <v>1083</v>
      </c>
      <c r="M868" s="87" t="s">
        <v>1894</v>
      </c>
      <c r="N868" s="6"/>
      <c r="O868" s="6"/>
      <c r="P868" s="6"/>
      <c r="Q868" s="6"/>
      <c r="R868" s="6"/>
      <c r="S868" s="6"/>
      <c r="T868" s="6"/>
      <c r="X868" s="9"/>
      <c r="AA868" s="10"/>
      <c r="AB868" s="11"/>
    </row>
    <row r="869" s="4" customFormat="1" ht="18" customHeight="1" spans="1:28">
      <c r="A869" s="1"/>
      <c r="B869" s="379" t="s">
        <v>1093</v>
      </c>
      <c r="C869" s="380">
        <v>285333628</v>
      </c>
      <c r="D869" s="380" t="s">
        <v>1094</v>
      </c>
      <c r="E869" s="380">
        <v>16741725450</v>
      </c>
      <c r="F869" s="380" t="s">
        <v>27</v>
      </c>
      <c r="G869" s="380">
        <v>1000</v>
      </c>
      <c r="H869" s="380">
        <v>18327671812</v>
      </c>
      <c r="I869" s="380" t="s">
        <v>247</v>
      </c>
      <c r="J869" s="387" t="s">
        <v>103</v>
      </c>
      <c r="K869" s="95" t="s">
        <v>298</v>
      </c>
      <c r="L869" s="378" t="s">
        <v>1093</v>
      </c>
      <c r="M869" s="87" t="s">
        <v>1894</v>
      </c>
      <c r="N869" s="6"/>
      <c r="O869" s="6"/>
      <c r="P869" s="6"/>
      <c r="Q869" s="6"/>
      <c r="R869" s="6"/>
      <c r="S869" s="6"/>
      <c r="T869" s="6"/>
      <c r="X869" s="9"/>
      <c r="AA869" s="10"/>
      <c r="AB869" s="11"/>
    </row>
    <row r="870" s="4" customFormat="1" ht="18" customHeight="1" spans="1:28">
      <c r="A870" s="1"/>
      <c r="B870" s="379" t="s">
        <v>1095</v>
      </c>
      <c r="C870" s="380">
        <v>864153631</v>
      </c>
      <c r="D870" s="380" t="s">
        <v>1096</v>
      </c>
      <c r="E870" s="380">
        <v>16741725528</v>
      </c>
      <c r="F870" s="380" t="s">
        <v>27</v>
      </c>
      <c r="G870" s="380">
        <v>1000</v>
      </c>
      <c r="H870" s="380">
        <v>18327671812</v>
      </c>
      <c r="I870" s="380" t="s">
        <v>247</v>
      </c>
      <c r="J870" s="387" t="s">
        <v>103</v>
      </c>
      <c r="K870" s="95" t="s">
        <v>298</v>
      </c>
      <c r="L870" s="378" t="s">
        <v>1095</v>
      </c>
      <c r="M870" s="87" t="s">
        <v>1894</v>
      </c>
      <c r="N870" s="6"/>
      <c r="O870" s="6"/>
      <c r="P870" s="6"/>
      <c r="Q870" s="6"/>
      <c r="R870" s="6"/>
      <c r="S870" s="6"/>
      <c r="T870" s="6"/>
      <c r="X870" s="9"/>
      <c r="AA870" s="10"/>
      <c r="AB870" s="11"/>
    </row>
    <row r="871" s="4" customFormat="1" ht="18" customHeight="1" spans="1:28">
      <c r="A871" s="1"/>
      <c r="B871" s="379" t="s">
        <v>1097</v>
      </c>
      <c r="C871" s="380">
        <v>411710219</v>
      </c>
      <c r="D871" s="380" t="s">
        <v>1098</v>
      </c>
      <c r="E871" s="380">
        <v>16741725440</v>
      </c>
      <c r="F871" s="380" t="s">
        <v>27</v>
      </c>
      <c r="G871" s="380">
        <v>1000</v>
      </c>
      <c r="H871" s="380">
        <v>18327671812</v>
      </c>
      <c r="I871" s="380" t="s">
        <v>247</v>
      </c>
      <c r="J871" s="387" t="s">
        <v>29</v>
      </c>
      <c r="K871" s="95" t="s">
        <v>298</v>
      </c>
      <c r="L871" s="378" t="s">
        <v>1097</v>
      </c>
      <c r="M871" s="87" t="s">
        <v>1894</v>
      </c>
      <c r="N871" s="6"/>
      <c r="O871" s="6"/>
      <c r="P871" s="6"/>
      <c r="Q871" s="6"/>
      <c r="R871" s="6"/>
      <c r="S871" s="6"/>
      <c r="T871" s="6"/>
      <c r="X871" s="9"/>
      <c r="AA871" s="10"/>
      <c r="AB871" s="11"/>
    </row>
    <row r="872" s="4" customFormat="1" ht="18" customHeight="1" spans="1:28">
      <c r="A872" s="1"/>
      <c r="B872" s="379" t="s">
        <v>1099</v>
      </c>
      <c r="C872" s="380">
        <v>111194945</v>
      </c>
      <c r="D872" s="380" t="s">
        <v>1100</v>
      </c>
      <c r="E872" s="380">
        <v>16741725441</v>
      </c>
      <c r="F872" s="380" t="s">
        <v>27</v>
      </c>
      <c r="G872" s="380">
        <v>1000</v>
      </c>
      <c r="H872" s="380">
        <v>18327671812</v>
      </c>
      <c r="I872" s="380" t="s">
        <v>247</v>
      </c>
      <c r="J872" s="387" t="s">
        <v>29</v>
      </c>
      <c r="K872" s="95" t="s">
        <v>298</v>
      </c>
      <c r="L872" s="378" t="s">
        <v>1099</v>
      </c>
      <c r="M872" s="87" t="s">
        <v>1894</v>
      </c>
      <c r="N872" s="6"/>
      <c r="O872" s="6"/>
      <c r="P872" s="6"/>
      <c r="Q872" s="6"/>
      <c r="R872" s="6"/>
      <c r="S872" s="6"/>
      <c r="T872" s="6"/>
      <c r="X872" s="9"/>
      <c r="AA872" s="10"/>
      <c r="AB872" s="11"/>
    </row>
    <row r="873" s="4" customFormat="1" ht="18" customHeight="1" spans="1:28">
      <c r="A873" s="1"/>
      <c r="B873" s="379" t="s">
        <v>1101</v>
      </c>
      <c r="C873" s="380">
        <v>377949982</v>
      </c>
      <c r="D873" s="380" t="s">
        <v>1102</v>
      </c>
      <c r="E873" s="380">
        <v>16741725443</v>
      </c>
      <c r="F873" s="380" t="s">
        <v>27</v>
      </c>
      <c r="G873" s="380">
        <v>1000</v>
      </c>
      <c r="H873" s="380">
        <v>18327671812</v>
      </c>
      <c r="I873" s="380" t="s">
        <v>247</v>
      </c>
      <c r="J873" s="387" t="s">
        <v>29</v>
      </c>
      <c r="K873" s="95" t="s">
        <v>298</v>
      </c>
      <c r="L873" s="378" t="s">
        <v>1101</v>
      </c>
      <c r="M873" s="87" t="s">
        <v>1894</v>
      </c>
      <c r="N873" s="6"/>
      <c r="O873" s="6"/>
      <c r="P873" s="6"/>
      <c r="Q873" s="6"/>
      <c r="R873" s="6"/>
      <c r="S873" s="6"/>
      <c r="T873" s="6"/>
      <c r="X873" s="9"/>
      <c r="AA873" s="10"/>
      <c r="AB873" s="11"/>
    </row>
    <row r="874" s="4" customFormat="1" ht="18" customHeight="1" spans="1:28">
      <c r="A874" s="1"/>
      <c r="B874" s="379" t="s">
        <v>1103</v>
      </c>
      <c r="C874" s="380">
        <v>480079074</v>
      </c>
      <c r="D874" s="380" t="s">
        <v>1104</v>
      </c>
      <c r="E874" s="380">
        <v>16741725508</v>
      </c>
      <c r="F874" s="380" t="s">
        <v>27</v>
      </c>
      <c r="G874" s="380">
        <v>1000</v>
      </c>
      <c r="H874" s="380">
        <v>18327671812</v>
      </c>
      <c r="I874" s="380" t="s">
        <v>247</v>
      </c>
      <c r="J874" s="387" t="s">
        <v>29</v>
      </c>
      <c r="K874" s="95" t="s">
        <v>298</v>
      </c>
      <c r="L874" s="378" t="s">
        <v>1103</v>
      </c>
      <c r="M874" s="87" t="s">
        <v>1894</v>
      </c>
      <c r="N874" s="6"/>
      <c r="O874" s="6"/>
      <c r="P874" s="6"/>
      <c r="Q874" s="6"/>
      <c r="R874" s="6"/>
      <c r="S874" s="6"/>
      <c r="T874" s="6"/>
      <c r="X874" s="9"/>
      <c r="AA874" s="10"/>
      <c r="AB874" s="11"/>
    </row>
    <row r="875" s="4" customFormat="1" ht="18" customHeight="1" spans="1:28">
      <c r="A875" s="1"/>
      <c r="B875" s="379" t="s">
        <v>1105</v>
      </c>
      <c r="C875" s="380">
        <v>526621106</v>
      </c>
      <c r="D875" s="380" t="s">
        <v>1106</v>
      </c>
      <c r="E875" s="380">
        <v>16741725515</v>
      </c>
      <c r="F875" s="380" t="s">
        <v>27</v>
      </c>
      <c r="G875" s="380">
        <v>1000</v>
      </c>
      <c r="H875" s="380">
        <v>18327671812</v>
      </c>
      <c r="I875" s="380" t="s">
        <v>247</v>
      </c>
      <c r="J875" s="387" t="s">
        <v>29</v>
      </c>
      <c r="K875" s="95" t="s">
        <v>298</v>
      </c>
      <c r="L875" s="378" t="s">
        <v>1105</v>
      </c>
      <c r="M875" s="87" t="s">
        <v>1894</v>
      </c>
      <c r="N875" s="6"/>
      <c r="O875" s="6"/>
      <c r="P875" s="6"/>
      <c r="Q875" s="6"/>
      <c r="R875" s="6"/>
      <c r="S875" s="6"/>
      <c r="T875" s="6"/>
      <c r="X875" s="9"/>
      <c r="AA875" s="10"/>
      <c r="AB875" s="11"/>
    </row>
    <row r="876" s="4" customFormat="1" ht="18" customHeight="1" spans="1:28">
      <c r="A876" s="1"/>
      <c r="B876" s="379" t="s">
        <v>1107</v>
      </c>
      <c r="C876" s="380">
        <v>372534493</v>
      </c>
      <c r="D876" s="380" t="s">
        <v>1108</v>
      </c>
      <c r="E876" s="380">
        <v>17136314547</v>
      </c>
      <c r="F876" s="380" t="s">
        <v>27</v>
      </c>
      <c r="G876" s="380">
        <v>1000</v>
      </c>
      <c r="H876" s="380">
        <v>18771691121</v>
      </c>
      <c r="I876" s="380" t="s">
        <v>258</v>
      </c>
      <c r="J876" s="387" t="s">
        <v>103</v>
      </c>
      <c r="K876" s="95" t="s">
        <v>259</v>
      </c>
      <c r="L876" s="378" t="s">
        <v>1107</v>
      </c>
      <c r="M876" s="87" t="s">
        <v>1894</v>
      </c>
      <c r="N876" s="6"/>
      <c r="O876" s="6"/>
      <c r="P876" s="6"/>
      <c r="Q876" s="6"/>
      <c r="R876" s="6"/>
      <c r="S876" s="6"/>
      <c r="T876" s="6"/>
      <c r="X876" s="9"/>
      <c r="AA876" s="10"/>
      <c r="AB876" s="11"/>
    </row>
    <row r="877" s="4" customFormat="1" ht="18" customHeight="1" spans="1:28">
      <c r="A877" s="1"/>
      <c r="B877" s="379" t="s">
        <v>1109</v>
      </c>
      <c r="C877" s="380">
        <v>159861187</v>
      </c>
      <c r="D877" s="380" t="s">
        <v>1110</v>
      </c>
      <c r="E877" s="380">
        <v>17136314590</v>
      </c>
      <c r="F877" s="380" t="s">
        <v>27</v>
      </c>
      <c r="G877" s="380">
        <v>1000</v>
      </c>
      <c r="H877" s="380">
        <v>18771691121</v>
      </c>
      <c r="I877" s="380" t="s">
        <v>258</v>
      </c>
      <c r="J877" s="387" t="s">
        <v>103</v>
      </c>
      <c r="K877" s="95" t="s">
        <v>259</v>
      </c>
      <c r="L877" s="378" t="s">
        <v>1109</v>
      </c>
      <c r="M877" s="87" t="s">
        <v>1894</v>
      </c>
      <c r="N877" s="6"/>
      <c r="O877" s="6"/>
      <c r="P877" s="6"/>
      <c r="Q877" s="6"/>
      <c r="R877" s="6"/>
      <c r="S877" s="6"/>
      <c r="T877" s="6"/>
      <c r="X877" s="9"/>
      <c r="AA877" s="10"/>
      <c r="AB877" s="11"/>
    </row>
    <row r="878" s="4" customFormat="1" ht="18" customHeight="1" spans="1:28">
      <c r="A878" s="1"/>
      <c r="B878" s="379" t="s">
        <v>1111</v>
      </c>
      <c r="C878" s="380">
        <v>812758053</v>
      </c>
      <c r="D878" s="380" t="s">
        <v>1112</v>
      </c>
      <c r="E878" s="380">
        <v>17136314597</v>
      </c>
      <c r="F878" s="380" t="s">
        <v>27</v>
      </c>
      <c r="G878" s="380">
        <v>1000</v>
      </c>
      <c r="H878" s="380">
        <v>18771691121</v>
      </c>
      <c r="I878" s="380" t="s">
        <v>258</v>
      </c>
      <c r="J878" s="387" t="s">
        <v>103</v>
      </c>
      <c r="K878" s="95" t="s">
        <v>259</v>
      </c>
      <c r="L878" s="378" t="s">
        <v>1111</v>
      </c>
      <c r="M878" s="87" t="s">
        <v>1894</v>
      </c>
      <c r="N878" s="6"/>
      <c r="O878" s="87"/>
      <c r="P878" s="6"/>
      <c r="Q878" s="6"/>
      <c r="R878" s="6"/>
      <c r="S878" s="6"/>
      <c r="T878" s="6"/>
      <c r="X878" s="9"/>
      <c r="AA878" s="10"/>
      <c r="AB878" s="11"/>
    </row>
    <row r="879" s="4" customFormat="1" ht="18" customHeight="1" spans="1:28">
      <c r="A879" s="1"/>
      <c r="B879" s="379" t="s">
        <v>1124</v>
      </c>
      <c r="C879" s="380">
        <v>182170366</v>
      </c>
      <c r="D879" s="380" t="s">
        <v>1125</v>
      </c>
      <c r="E879" s="380">
        <v>16741725620</v>
      </c>
      <c r="F879" s="380" t="s">
        <v>27</v>
      </c>
      <c r="G879" s="380">
        <v>1000</v>
      </c>
      <c r="H879" s="380">
        <v>18771678907</v>
      </c>
      <c r="I879" s="380" t="s">
        <v>409</v>
      </c>
      <c r="J879" s="387" t="s">
        <v>109</v>
      </c>
      <c r="K879" s="95" t="s">
        <v>410</v>
      </c>
      <c r="L879" s="378" t="s">
        <v>1124</v>
      </c>
      <c r="M879" s="87" t="s">
        <v>1894</v>
      </c>
      <c r="N879" s="6"/>
      <c r="O879" s="6"/>
      <c r="P879" s="6"/>
      <c r="Q879" s="6"/>
      <c r="R879" s="6"/>
      <c r="S879" s="6"/>
      <c r="T879" s="6"/>
      <c r="X879" s="9"/>
      <c r="AA879" s="10"/>
      <c r="AB879" s="11"/>
    </row>
    <row r="880" ht="18" customHeight="1" spans="2:20">
      <c r="B880" s="379" t="s">
        <v>1126</v>
      </c>
      <c r="C880" s="380">
        <v>239530679</v>
      </c>
      <c r="D880" s="380" t="s">
        <v>1127</v>
      </c>
      <c r="E880" s="380">
        <v>16741725619</v>
      </c>
      <c r="F880" s="380" t="s">
        <v>27</v>
      </c>
      <c r="G880" s="380">
        <v>1000</v>
      </c>
      <c r="H880" s="380">
        <v>18771678907</v>
      </c>
      <c r="I880" s="380" t="s">
        <v>409</v>
      </c>
      <c r="J880" s="387" t="s">
        <v>109</v>
      </c>
      <c r="K880" s="95" t="s">
        <v>410</v>
      </c>
      <c r="L880" s="378" t="s">
        <v>1126</v>
      </c>
      <c r="M880" s="87" t="s">
        <v>1894</v>
      </c>
      <c r="N880" s="6"/>
      <c r="O880" s="6"/>
      <c r="P880" s="6"/>
      <c r="Q880" s="6"/>
      <c r="R880" s="6"/>
      <c r="S880" s="6"/>
      <c r="T880" s="6"/>
    </row>
    <row r="881" ht="18" customHeight="1" spans="2:20">
      <c r="B881" s="379" t="s">
        <v>1128</v>
      </c>
      <c r="C881" s="380">
        <v>768496318</v>
      </c>
      <c r="D881" s="380" t="s">
        <v>1129</v>
      </c>
      <c r="E881" s="380">
        <v>16741725628</v>
      </c>
      <c r="F881" s="380" t="s">
        <v>27</v>
      </c>
      <c r="G881" s="380">
        <v>1000</v>
      </c>
      <c r="H881" s="380">
        <v>18771678907</v>
      </c>
      <c r="I881" s="380" t="s">
        <v>409</v>
      </c>
      <c r="J881" s="387" t="s">
        <v>29</v>
      </c>
      <c r="K881" s="95" t="s">
        <v>410</v>
      </c>
      <c r="L881" s="378" t="s">
        <v>1128</v>
      </c>
      <c r="M881" s="87" t="s">
        <v>1894</v>
      </c>
      <c r="N881" s="6"/>
      <c r="O881" s="6"/>
      <c r="P881" s="6"/>
      <c r="Q881" s="6"/>
      <c r="R881" s="6"/>
      <c r="S881" s="6"/>
      <c r="T881" s="6"/>
    </row>
    <row r="882" ht="18" customHeight="1" spans="2:20">
      <c r="B882" s="379" t="s">
        <v>1133</v>
      </c>
      <c r="C882" s="380">
        <v>593946766</v>
      </c>
      <c r="D882" s="380" t="s">
        <v>1134</v>
      </c>
      <c r="E882" s="380">
        <v>16741725631</v>
      </c>
      <c r="F882" s="380" t="s">
        <v>27</v>
      </c>
      <c r="G882" s="380">
        <v>1000</v>
      </c>
      <c r="H882" s="380">
        <v>18771678907</v>
      </c>
      <c r="I882" s="380" t="s">
        <v>409</v>
      </c>
      <c r="J882" s="387" t="s">
        <v>29</v>
      </c>
      <c r="K882" s="95" t="s">
        <v>410</v>
      </c>
      <c r="L882" s="378" t="s">
        <v>1133</v>
      </c>
      <c r="M882" s="87" t="s">
        <v>1894</v>
      </c>
      <c r="N882" s="6"/>
      <c r="O882" s="6"/>
      <c r="P882" s="6"/>
      <c r="Q882" s="6"/>
      <c r="R882" s="6"/>
      <c r="S882" s="6"/>
      <c r="T882" s="6"/>
    </row>
    <row r="883" ht="18" customHeight="1" spans="2:20">
      <c r="B883" s="379" t="s">
        <v>1135</v>
      </c>
      <c r="C883" s="380">
        <v>532040475</v>
      </c>
      <c r="D883" s="380" t="s">
        <v>1136</v>
      </c>
      <c r="E883" s="380">
        <v>16741725643</v>
      </c>
      <c r="F883" s="380" t="s">
        <v>27</v>
      </c>
      <c r="G883" s="380">
        <v>1000</v>
      </c>
      <c r="H883" s="380">
        <v>18771678907</v>
      </c>
      <c r="I883" s="380" t="s">
        <v>409</v>
      </c>
      <c r="J883" s="387" t="s">
        <v>29</v>
      </c>
      <c r="K883" s="95" t="s">
        <v>410</v>
      </c>
      <c r="L883" s="378" t="s">
        <v>1135</v>
      </c>
      <c r="M883" s="87" t="s">
        <v>1894</v>
      </c>
      <c r="N883" s="6"/>
      <c r="O883" s="6"/>
      <c r="P883" s="6"/>
      <c r="Q883" s="6"/>
      <c r="R883" s="6"/>
      <c r="S883" s="6"/>
      <c r="T883" s="6"/>
    </row>
    <row r="884" ht="18" customHeight="1" spans="2:20">
      <c r="B884" s="379" t="s">
        <v>1137</v>
      </c>
      <c r="C884" s="380">
        <v>853005178</v>
      </c>
      <c r="D884" s="380" t="s">
        <v>1138</v>
      </c>
      <c r="E884" s="380">
        <v>16741725641</v>
      </c>
      <c r="F884" s="380" t="s">
        <v>27</v>
      </c>
      <c r="G884" s="380">
        <v>1000</v>
      </c>
      <c r="H884" s="380">
        <v>18771678907</v>
      </c>
      <c r="I884" s="380" t="s">
        <v>409</v>
      </c>
      <c r="J884" s="387" t="s">
        <v>29</v>
      </c>
      <c r="K884" s="95" t="s">
        <v>410</v>
      </c>
      <c r="L884" s="378" t="s">
        <v>1137</v>
      </c>
      <c r="M884" s="87" t="s">
        <v>1894</v>
      </c>
      <c r="N884" s="6"/>
      <c r="O884" s="6"/>
      <c r="P884" s="6"/>
      <c r="Q884" s="6"/>
      <c r="R884" s="6"/>
      <c r="S884" s="6"/>
      <c r="T884" s="6"/>
    </row>
    <row r="885" ht="18" customHeight="1" spans="2:20">
      <c r="B885" s="379" t="s">
        <v>1139</v>
      </c>
      <c r="C885" s="380">
        <v>725364218</v>
      </c>
      <c r="D885" s="380" t="s">
        <v>1140</v>
      </c>
      <c r="E885" s="380">
        <v>16741725635</v>
      </c>
      <c r="F885" s="380" t="s">
        <v>27</v>
      </c>
      <c r="G885" s="380">
        <v>1000</v>
      </c>
      <c r="H885" s="380">
        <v>18771678907</v>
      </c>
      <c r="I885" s="380" t="s">
        <v>409</v>
      </c>
      <c r="J885" s="387" t="s">
        <v>29</v>
      </c>
      <c r="K885" s="95" t="s">
        <v>410</v>
      </c>
      <c r="L885" s="378" t="s">
        <v>1139</v>
      </c>
      <c r="M885" s="87" t="s">
        <v>1894</v>
      </c>
      <c r="N885" s="6"/>
      <c r="O885" s="6"/>
      <c r="P885" s="6"/>
      <c r="Q885" s="6"/>
      <c r="R885" s="6"/>
      <c r="S885" s="6"/>
      <c r="T885" s="6"/>
    </row>
    <row r="886" ht="18" customHeight="1" spans="2:20">
      <c r="B886" s="379" t="s">
        <v>1141</v>
      </c>
      <c r="C886" s="380" t="s">
        <v>1142</v>
      </c>
      <c r="D886" s="380" t="s">
        <v>1143</v>
      </c>
      <c r="E886" s="380">
        <v>16741725254</v>
      </c>
      <c r="F886" s="380" t="s">
        <v>27</v>
      </c>
      <c r="G886" s="380">
        <v>1000</v>
      </c>
      <c r="H886" s="380">
        <v>13545445297</v>
      </c>
      <c r="I886" s="380" t="s">
        <v>313</v>
      </c>
      <c r="J886" s="387" t="s">
        <v>285</v>
      </c>
      <c r="K886" s="95" t="s">
        <v>314</v>
      </c>
      <c r="L886" s="378" t="s">
        <v>1141</v>
      </c>
      <c r="M886" s="87" t="s">
        <v>1894</v>
      </c>
      <c r="N886" s="6"/>
      <c r="O886" s="6"/>
      <c r="P886" s="6"/>
      <c r="Q886" s="6"/>
      <c r="R886" s="6"/>
      <c r="S886" s="6"/>
      <c r="T886" s="6"/>
    </row>
    <row r="887" ht="18" customHeight="1" spans="2:20">
      <c r="B887" s="379" t="s">
        <v>1144</v>
      </c>
      <c r="C887" s="380" t="s">
        <v>1145</v>
      </c>
      <c r="D887" s="380" t="s">
        <v>1146</v>
      </c>
      <c r="E887" s="380">
        <v>16741725293</v>
      </c>
      <c r="F887" s="380" t="s">
        <v>27</v>
      </c>
      <c r="G887" s="380">
        <v>1000</v>
      </c>
      <c r="H887" s="380">
        <v>13545445297</v>
      </c>
      <c r="I887" s="380" t="s">
        <v>313</v>
      </c>
      <c r="J887" s="387" t="s">
        <v>285</v>
      </c>
      <c r="K887" s="95" t="s">
        <v>314</v>
      </c>
      <c r="L887" s="378" t="s">
        <v>1144</v>
      </c>
      <c r="M887" s="87" t="s">
        <v>1894</v>
      </c>
      <c r="N887" s="6"/>
      <c r="O887" s="6"/>
      <c r="P887" s="6"/>
      <c r="Q887" s="6"/>
      <c r="R887" s="6"/>
      <c r="S887" s="6"/>
      <c r="T887" s="6"/>
    </row>
    <row r="888" ht="18" customHeight="1" spans="2:20">
      <c r="B888" s="379" t="s">
        <v>1147</v>
      </c>
      <c r="C888" s="380">
        <v>707046447</v>
      </c>
      <c r="D888" s="380" t="s">
        <v>1148</v>
      </c>
      <c r="E888" s="380">
        <v>16741725247</v>
      </c>
      <c r="F888" s="380" t="s">
        <v>27</v>
      </c>
      <c r="G888" s="380">
        <v>1000</v>
      </c>
      <c r="H888" s="380">
        <v>13545445297</v>
      </c>
      <c r="I888" s="380" t="s">
        <v>313</v>
      </c>
      <c r="J888" s="387" t="s">
        <v>285</v>
      </c>
      <c r="K888" s="95" t="s">
        <v>314</v>
      </c>
      <c r="L888" s="378" t="s">
        <v>1147</v>
      </c>
      <c r="M888" s="87" t="s">
        <v>1894</v>
      </c>
      <c r="N888" s="6"/>
      <c r="O888" s="6"/>
      <c r="P888" s="6"/>
      <c r="Q888" s="6"/>
      <c r="R888" s="6"/>
      <c r="S888" s="6"/>
      <c r="T888" s="6"/>
    </row>
    <row r="889" ht="18" customHeight="1" spans="2:20">
      <c r="B889" s="379" t="s">
        <v>1073</v>
      </c>
      <c r="C889" s="380">
        <v>641497228</v>
      </c>
      <c r="D889" s="380" t="s">
        <v>1074</v>
      </c>
      <c r="E889" s="380">
        <v>16572203707</v>
      </c>
      <c r="F889" s="380" t="s">
        <v>27</v>
      </c>
      <c r="G889" s="380">
        <v>1000</v>
      </c>
      <c r="H889" s="380">
        <v>17720254512</v>
      </c>
      <c r="I889" s="380" t="s">
        <v>253</v>
      </c>
      <c r="J889" s="387" t="s">
        <v>294</v>
      </c>
      <c r="K889" s="95" t="s">
        <v>254</v>
      </c>
      <c r="L889" s="378" t="s">
        <v>1073</v>
      </c>
      <c r="M889" s="87" t="s">
        <v>1894</v>
      </c>
      <c r="N889" s="6"/>
      <c r="O889" s="6"/>
      <c r="P889" s="6"/>
      <c r="Q889" s="6"/>
      <c r="R889" s="6"/>
      <c r="S889" s="6"/>
      <c r="T889" s="6"/>
    </row>
    <row r="890" ht="18" customHeight="1" spans="2:20">
      <c r="B890" s="379" t="s">
        <v>768</v>
      </c>
      <c r="C890" s="380">
        <v>484129820</v>
      </c>
      <c r="D890" s="380" t="s">
        <v>769</v>
      </c>
      <c r="E890" s="380">
        <v>17038923374</v>
      </c>
      <c r="F890" s="380" t="s">
        <v>27</v>
      </c>
      <c r="G890" s="380">
        <v>1000</v>
      </c>
      <c r="H890" s="380">
        <v>17720254512</v>
      </c>
      <c r="I890" s="380" t="s">
        <v>253</v>
      </c>
      <c r="J890" s="387" t="s">
        <v>294</v>
      </c>
      <c r="K890" s="95" t="s">
        <v>254</v>
      </c>
      <c r="L890" s="378" t="s">
        <v>768</v>
      </c>
      <c r="M890" s="87" t="s">
        <v>1915</v>
      </c>
      <c r="N890" s="6"/>
      <c r="O890" s="6"/>
      <c r="P890" s="6"/>
      <c r="Q890" s="6"/>
      <c r="R890" s="6"/>
      <c r="S890" s="6"/>
      <c r="T890" s="6"/>
    </row>
    <row r="891" s="1" customFormat="1" ht="18" customHeight="1" spans="2:28">
      <c r="B891" s="5"/>
      <c r="C891" s="6"/>
      <c r="D891" s="6"/>
      <c r="E891" s="6"/>
      <c r="F891" s="6"/>
      <c r="G891" s="6"/>
      <c r="H891" s="6"/>
      <c r="I891" s="6"/>
      <c r="J891" s="6"/>
      <c r="K891" s="7"/>
      <c r="L891" s="8"/>
      <c r="M891" s="8"/>
      <c r="N891" s="8"/>
      <c r="O891" s="4"/>
      <c r="P891" s="4"/>
      <c r="Q891" s="4"/>
      <c r="R891" s="4"/>
      <c r="S891" s="4"/>
      <c r="T891" s="4"/>
      <c r="U891" s="4"/>
      <c r="V891" s="4"/>
      <c r="W891" s="4"/>
      <c r="X891" s="9"/>
      <c r="Y891" s="4"/>
      <c r="Z891" s="4"/>
      <c r="AA891" s="10"/>
      <c r="AB891" s="11"/>
    </row>
    <row r="892" s="1" customFormat="1" ht="18" customHeight="1" spans="2:28">
      <c r="B892" s="5"/>
      <c r="C892" s="6"/>
      <c r="D892" s="6"/>
      <c r="E892" s="6"/>
      <c r="F892" s="6"/>
      <c r="G892" s="6"/>
      <c r="H892" s="6"/>
      <c r="I892" s="6"/>
      <c r="J892" s="6"/>
      <c r="K892" s="7"/>
      <c r="L892" s="8"/>
      <c r="M892" s="8"/>
      <c r="N892" s="8"/>
      <c r="O892" s="4"/>
      <c r="P892" s="4"/>
      <c r="Q892" s="4"/>
      <c r="R892" s="4"/>
      <c r="S892" s="4"/>
      <c r="T892" s="4"/>
      <c r="U892" s="4"/>
      <c r="V892" s="4"/>
      <c r="W892" s="4"/>
      <c r="X892" s="9"/>
      <c r="Y892" s="4"/>
      <c r="Z892" s="4"/>
      <c r="AA892" s="10"/>
      <c r="AB892" s="11"/>
    </row>
    <row r="893" s="1" customFormat="1" ht="18" customHeight="1" spans="2:28">
      <c r="B893" s="5"/>
      <c r="C893" s="6"/>
      <c r="D893" s="6"/>
      <c r="E893" s="6"/>
      <c r="F893" s="6"/>
      <c r="G893" s="6"/>
      <c r="H893" s="6"/>
      <c r="I893" s="6"/>
      <c r="J893" s="6"/>
      <c r="K893" s="7"/>
      <c r="L893" s="8"/>
      <c r="M893" s="8"/>
      <c r="N893" s="8"/>
      <c r="O893" s="4"/>
      <c r="P893" s="4"/>
      <c r="Q893" s="4"/>
      <c r="R893" s="4"/>
      <c r="S893" s="4"/>
      <c r="T893" s="4"/>
      <c r="U893" s="4"/>
      <c r="V893" s="4"/>
      <c r="W893" s="4"/>
      <c r="X893" s="9"/>
      <c r="Y893" s="4"/>
      <c r="Z893" s="4"/>
      <c r="AA893" s="10"/>
      <c r="AB893" s="11"/>
    </row>
    <row r="894" s="1" customFormat="1" ht="18" customHeight="1" spans="2:28">
      <c r="B894" s="5"/>
      <c r="C894" s="6"/>
      <c r="D894" s="6"/>
      <c r="E894" s="6"/>
      <c r="F894" s="6"/>
      <c r="G894" s="6"/>
      <c r="H894" s="6"/>
      <c r="I894" s="6"/>
      <c r="J894" s="6"/>
      <c r="K894" s="7"/>
      <c r="L894" s="8"/>
      <c r="M894" s="8"/>
      <c r="N894" s="8"/>
      <c r="O894" s="4"/>
      <c r="P894" s="4"/>
      <c r="Q894" s="4"/>
      <c r="R894" s="4"/>
      <c r="S894" s="4"/>
      <c r="T894" s="4"/>
      <c r="U894" s="4"/>
      <c r="V894" s="4"/>
      <c r="W894" s="4"/>
      <c r="X894" s="9"/>
      <c r="Y894" s="4"/>
      <c r="Z894" s="4"/>
      <c r="AA894" s="10"/>
      <c r="AB894" s="11"/>
    </row>
    <row r="895" s="1" customFormat="1" ht="18" customHeight="1" spans="2:28">
      <c r="B895" s="5"/>
      <c r="C895" s="6"/>
      <c r="D895" s="6"/>
      <c r="E895" s="6"/>
      <c r="F895" s="6"/>
      <c r="G895" s="6"/>
      <c r="H895" s="6"/>
      <c r="I895" s="6"/>
      <c r="J895" s="6"/>
      <c r="K895" s="7"/>
      <c r="L895" s="8"/>
      <c r="M895" s="8"/>
      <c r="N895" s="8"/>
      <c r="O895" s="4"/>
      <c r="P895" s="4"/>
      <c r="Q895" s="4"/>
      <c r="R895" s="4"/>
      <c r="S895" s="4"/>
      <c r="T895" s="4"/>
      <c r="U895" s="4"/>
      <c r="V895" s="4"/>
      <c r="W895" s="4"/>
      <c r="X895" s="9"/>
      <c r="Y895" s="4"/>
      <c r="Z895" s="4"/>
      <c r="AA895" s="10"/>
      <c r="AB895" s="11"/>
    </row>
    <row r="896" s="1" customFormat="1" ht="18" customHeight="1" spans="2:28">
      <c r="B896" s="5"/>
      <c r="C896" s="6"/>
      <c r="D896" s="6"/>
      <c r="E896" s="6"/>
      <c r="F896" s="6"/>
      <c r="G896" s="6"/>
      <c r="H896" s="6"/>
      <c r="I896" s="6"/>
      <c r="J896" s="6"/>
      <c r="K896" s="7"/>
      <c r="L896" s="8"/>
      <c r="M896" s="8"/>
      <c r="N896" s="8"/>
      <c r="O896" s="4"/>
      <c r="P896" s="4"/>
      <c r="Q896" s="4"/>
      <c r="R896" s="4"/>
      <c r="S896" s="4"/>
      <c r="T896" s="4"/>
      <c r="U896" s="4"/>
      <c r="V896" s="4"/>
      <c r="W896" s="4"/>
      <c r="X896" s="9"/>
      <c r="Y896" s="4"/>
      <c r="Z896" s="4"/>
      <c r="AA896" s="10"/>
      <c r="AB896" s="11"/>
    </row>
    <row r="897" s="1" customFormat="1" ht="18" customHeight="1" spans="2:28">
      <c r="B897" s="5"/>
      <c r="C897" s="6"/>
      <c r="D897" s="6"/>
      <c r="E897" s="6"/>
      <c r="F897" s="6"/>
      <c r="G897" s="6"/>
      <c r="H897" s="6"/>
      <c r="I897" s="6"/>
      <c r="J897" s="6"/>
      <c r="K897" s="7"/>
      <c r="L897" s="8"/>
      <c r="M897" s="8"/>
      <c r="N897" s="8"/>
      <c r="O897" s="4"/>
      <c r="P897" s="4"/>
      <c r="Q897" s="4"/>
      <c r="R897" s="4"/>
      <c r="S897" s="4"/>
      <c r="T897" s="4"/>
      <c r="U897" s="4"/>
      <c r="V897" s="4"/>
      <c r="W897" s="4"/>
      <c r="X897" s="9"/>
      <c r="Y897" s="4"/>
      <c r="Z897" s="4"/>
      <c r="AA897" s="10"/>
      <c r="AB897" s="11"/>
    </row>
    <row r="898" s="1" customFormat="1" ht="18" customHeight="1" spans="2:28">
      <c r="B898" s="5"/>
      <c r="C898" s="6"/>
      <c r="D898" s="6"/>
      <c r="E898" s="6"/>
      <c r="F898" s="6"/>
      <c r="G898" s="6"/>
      <c r="H898" s="6"/>
      <c r="I898" s="6"/>
      <c r="J898" s="6"/>
      <c r="K898" s="7"/>
      <c r="L898" s="8"/>
      <c r="M898" s="8"/>
      <c r="N898" s="8"/>
      <c r="O898" s="4"/>
      <c r="P898" s="4"/>
      <c r="Q898" s="4"/>
      <c r="R898" s="4"/>
      <c r="S898" s="4"/>
      <c r="T898" s="4"/>
      <c r="U898" s="4"/>
      <c r="V898" s="4"/>
      <c r="W898" s="4"/>
      <c r="X898" s="9"/>
      <c r="Y898" s="4"/>
      <c r="Z898" s="4"/>
      <c r="AA898" s="10"/>
      <c r="AB898" s="11"/>
    </row>
    <row r="899" s="1" customFormat="1" ht="18" customHeight="1" spans="2:28">
      <c r="B899" s="5"/>
      <c r="C899" s="6"/>
      <c r="D899" s="6"/>
      <c r="E899" s="6"/>
      <c r="F899" s="6"/>
      <c r="G899" s="6"/>
      <c r="H899" s="6"/>
      <c r="I899" s="6"/>
      <c r="J899" s="6"/>
      <c r="K899" s="7"/>
      <c r="L899" s="8"/>
      <c r="M899" s="8"/>
      <c r="N899" s="8"/>
      <c r="O899" s="4"/>
      <c r="P899" s="4"/>
      <c r="Q899" s="4"/>
      <c r="R899" s="4"/>
      <c r="S899" s="4"/>
      <c r="T899" s="4"/>
      <c r="U899" s="4"/>
      <c r="V899" s="4"/>
      <c r="W899" s="4"/>
      <c r="X899" s="9"/>
      <c r="Y899" s="4"/>
      <c r="Z899" s="4"/>
      <c r="AA899" s="10"/>
      <c r="AB899" s="11"/>
    </row>
    <row r="900" s="1" customFormat="1" ht="18" customHeight="1" spans="2:28">
      <c r="B900" s="5"/>
      <c r="C900" s="6"/>
      <c r="D900" s="6"/>
      <c r="E900" s="6"/>
      <c r="F900" s="6"/>
      <c r="G900" s="6"/>
      <c r="H900" s="6"/>
      <c r="I900" s="6"/>
      <c r="J900" s="6"/>
      <c r="K900" s="7"/>
      <c r="L900" s="8"/>
      <c r="M900" s="8"/>
      <c r="N900" s="8"/>
      <c r="O900" s="4"/>
      <c r="P900" s="4"/>
      <c r="Q900" s="4"/>
      <c r="R900" s="4"/>
      <c r="S900" s="4"/>
      <c r="T900" s="4"/>
      <c r="U900" s="4"/>
      <c r="V900" s="4"/>
      <c r="W900" s="4"/>
      <c r="X900" s="9"/>
      <c r="Y900" s="4"/>
      <c r="Z900" s="4"/>
      <c r="AA900" s="10"/>
      <c r="AB900" s="11"/>
    </row>
    <row r="901" s="1" customFormat="1" ht="18" customHeight="1" spans="2:28">
      <c r="B901" s="5"/>
      <c r="C901" s="6"/>
      <c r="D901" s="6"/>
      <c r="E901" s="6"/>
      <c r="F901" s="6"/>
      <c r="G901" s="6"/>
      <c r="H901" s="6"/>
      <c r="I901" s="6"/>
      <c r="J901" s="6"/>
      <c r="K901" s="7"/>
      <c r="L901" s="8"/>
      <c r="M901" s="8"/>
      <c r="N901" s="8"/>
      <c r="O901" s="4"/>
      <c r="P901" s="4"/>
      <c r="Q901" s="4"/>
      <c r="R901" s="4"/>
      <c r="S901" s="4"/>
      <c r="T901" s="4"/>
      <c r="U901" s="4"/>
      <c r="V901" s="4"/>
      <c r="W901" s="4"/>
      <c r="X901" s="9"/>
      <c r="Y901" s="4"/>
      <c r="Z901" s="4"/>
      <c r="AA901" s="10"/>
      <c r="AB901" s="11"/>
    </row>
    <row r="902" s="1" customFormat="1" ht="18" customHeight="1" spans="2:28">
      <c r="B902" s="5"/>
      <c r="C902" s="6"/>
      <c r="D902" s="6"/>
      <c r="E902" s="6"/>
      <c r="F902" s="6"/>
      <c r="G902" s="6"/>
      <c r="H902" s="6"/>
      <c r="I902" s="6"/>
      <c r="J902" s="6"/>
      <c r="K902" s="7"/>
      <c r="L902" s="8"/>
      <c r="M902" s="8"/>
      <c r="N902" s="8"/>
      <c r="O902" s="4"/>
      <c r="P902" s="4"/>
      <c r="Q902" s="4"/>
      <c r="R902" s="4"/>
      <c r="S902" s="4"/>
      <c r="T902" s="4"/>
      <c r="U902" s="4"/>
      <c r="V902" s="4"/>
      <c r="W902" s="4"/>
      <c r="X902" s="9"/>
      <c r="Y902" s="4"/>
      <c r="Z902" s="4"/>
      <c r="AA902" s="10"/>
      <c r="AB902" s="11"/>
    </row>
    <row r="903" s="1" customFormat="1" ht="18" customHeight="1" spans="2:28">
      <c r="B903" s="5"/>
      <c r="C903" s="6"/>
      <c r="D903" s="6"/>
      <c r="E903" s="6"/>
      <c r="F903" s="6"/>
      <c r="G903" s="6"/>
      <c r="H903" s="6"/>
      <c r="I903" s="6"/>
      <c r="J903" s="6"/>
      <c r="K903" s="7"/>
      <c r="L903" s="8"/>
      <c r="M903" s="8"/>
      <c r="N903" s="8"/>
      <c r="O903" s="4"/>
      <c r="P903" s="4"/>
      <c r="Q903" s="4"/>
      <c r="R903" s="4"/>
      <c r="S903" s="4"/>
      <c r="T903" s="4"/>
      <c r="U903" s="4"/>
      <c r="V903" s="4"/>
      <c r="W903" s="4"/>
      <c r="X903" s="9"/>
      <c r="Y903" s="4"/>
      <c r="Z903" s="4"/>
      <c r="AA903" s="10"/>
      <c r="AB903" s="11"/>
    </row>
    <row r="904" s="1" customFormat="1" ht="18" customHeight="1" spans="2:28">
      <c r="B904" s="5"/>
      <c r="C904" s="6"/>
      <c r="D904" s="6"/>
      <c r="E904" s="6"/>
      <c r="F904" s="6"/>
      <c r="G904" s="6"/>
      <c r="H904" s="6"/>
      <c r="I904" s="6"/>
      <c r="J904" s="6"/>
      <c r="K904" s="7"/>
      <c r="L904" s="8"/>
      <c r="M904" s="8"/>
      <c r="N904" s="8"/>
      <c r="O904" s="4"/>
      <c r="P904" s="4"/>
      <c r="Q904" s="4"/>
      <c r="R904" s="4"/>
      <c r="S904" s="4"/>
      <c r="T904" s="4"/>
      <c r="U904" s="4"/>
      <c r="V904" s="4"/>
      <c r="W904" s="4"/>
      <c r="X904" s="9"/>
      <c r="Y904" s="4"/>
      <c r="Z904" s="4"/>
      <c r="AA904" s="10"/>
      <c r="AB904" s="11"/>
    </row>
    <row r="905" s="1" customFormat="1" ht="18" customHeight="1" spans="2:28">
      <c r="B905" s="5"/>
      <c r="C905" s="6"/>
      <c r="D905" s="6"/>
      <c r="E905" s="6"/>
      <c r="F905" s="6"/>
      <c r="G905" s="6"/>
      <c r="H905" s="6"/>
      <c r="I905" s="6"/>
      <c r="J905" s="6"/>
      <c r="K905" s="7"/>
      <c r="L905" s="8"/>
      <c r="M905" s="8"/>
      <c r="N905" s="8"/>
      <c r="O905" s="4"/>
      <c r="P905" s="4"/>
      <c r="Q905" s="4"/>
      <c r="R905" s="4"/>
      <c r="S905" s="4"/>
      <c r="T905" s="4"/>
      <c r="U905" s="4"/>
      <c r="V905" s="4"/>
      <c r="W905" s="4"/>
      <c r="X905" s="9"/>
      <c r="Y905" s="4"/>
      <c r="Z905" s="4"/>
      <c r="AA905" s="10"/>
      <c r="AB905" s="11"/>
    </row>
    <row r="906" s="1" customFormat="1" ht="18" customHeight="1" spans="2:28">
      <c r="B906" s="5"/>
      <c r="C906" s="6"/>
      <c r="D906" s="6"/>
      <c r="E906" s="6"/>
      <c r="F906" s="6"/>
      <c r="G906" s="6"/>
      <c r="H906" s="6"/>
      <c r="I906" s="6"/>
      <c r="J906" s="6"/>
      <c r="K906" s="7"/>
      <c r="L906" s="8"/>
      <c r="M906" s="8"/>
      <c r="N906" s="8"/>
      <c r="O906" s="4"/>
      <c r="P906" s="4"/>
      <c r="Q906" s="4"/>
      <c r="R906" s="4"/>
      <c r="S906" s="4"/>
      <c r="T906" s="4"/>
      <c r="U906" s="4"/>
      <c r="V906" s="4"/>
      <c r="W906" s="4"/>
      <c r="X906" s="9"/>
      <c r="Y906" s="4"/>
      <c r="Z906" s="4"/>
      <c r="AA906" s="10"/>
      <c r="AB906" s="11"/>
    </row>
    <row r="907" s="1" customFormat="1" ht="18" customHeight="1" spans="2:28">
      <c r="B907" s="5"/>
      <c r="C907" s="6"/>
      <c r="D907" s="6"/>
      <c r="E907" s="6"/>
      <c r="F907" s="6"/>
      <c r="G907" s="6"/>
      <c r="H907" s="6"/>
      <c r="I907" s="6"/>
      <c r="J907" s="6"/>
      <c r="K907" s="7"/>
      <c r="L907" s="8"/>
      <c r="M907" s="8"/>
      <c r="N907" s="8"/>
      <c r="O907" s="4"/>
      <c r="P907" s="4"/>
      <c r="Q907" s="4"/>
      <c r="R907" s="4"/>
      <c r="S907" s="4"/>
      <c r="T907" s="4"/>
      <c r="U907" s="4"/>
      <c r="V907" s="4"/>
      <c r="W907" s="4"/>
      <c r="X907" s="9"/>
      <c r="Y907" s="4"/>
      <c r="Z907" s="4"/>
      <c r="AA907" s="10"/>
      <c r="AB907" s="11"/>
    </row>
    <row r="908" s="1" customFormat="1" ht="18" customHeight="1" spans="2:28">
      <c r="B908" s="5"/>
      <c r="C908" s="6"/>
      <c r="D908" s="6"/>
      <c r="E908" s="6"/>
      <c r="F908" s="6"/>
      <c r="G908" s="6"/>
      <c r="H908" s="6"/>
      <c r="I908" s="6"/>
      <c r="J908" s="6"/>
      <c r="K908" s="7"/>
      <c r="L908" s="8"/>
      <c r="M908" s="8"/>
      <c r="N908" s="8"/>
      <c r="O908" s="4"/>
      <c r="P908" s="4"/>
      <c r="Q908" s="4"/>
      <c r="R908" s="4"/>
      <c r="S908" s="4"/>
      <c r="T908" s="4"/>
      <c r="U908" s="4"/>
      <c r="V908" s="4"/>
      <c r="W908" s="4"/>
      <c r="X908" s="9"/>
      <c r="Y908" s="4"/>
      <c r="Z908" s="4"/>
      <c r="AA908" s="10"/>
      <c r="AB908" s="11"/>
    </row>
    <row r="909" s="1" customFormat="1" ht="18" customHeight="1" spans="2:28">
      <c r="B909" s="5"/>
      <c r="C909" s="6"/>
      <c r="D909" s="6"/>
      <c r="E909" s="6"/>
      <c r="F909" s="6"/>
      <c r="G909" s="6"/>
      <c r="H909" s="6"/>
      <c r="I909" s="6"/>
      <c r="J909" s="6"/>
      <c r="K909" s="7"/>
      <c r="L909" s="8"/>
      <c r="M909" s="8"/>
      <c r="N909" s="8"/>
      <c r="O909" s="4"/>
      <c r="P909" s="4"/>
      <c r="Q909" s="4"/>
      <c r="R909" s="4"/>
      <c r="S909" s="4"/>
      <c r="T909" s="4"/>
      <c r="U909" s="4"/>
      <c r="V909" s="4"/>
      <c r="W909" s="4"/>
      <c r="X909" s="9"/>
      <c r="Y909" s="4"/>
      <c r="Z909" s="4"/>
      <c r="AA909" s="10"/>
      <c r="AB909" s="11"/>
    </row>
    <row r="910" s="1" customFormat="1" ht="18" customHeight="1" spans="2:28">
      <c r="B910" s="5"/>
      <c r="C910" s="6"/>
      <c r="D910" s="6"/>
      <c r="E910" s="6"/>
      <c r="F910" s="6"/>
      <c r="G910" s="6"/>
      <c r="H910" s="6"/>
      <c r="I910" s="6"/>
      <c r="J910" s="6"/>
      <c r="K910" s="7"/>
      <c r="L910" s="8"/>
      <c r="M910" s="8"/>
      <c r="N910" s="8"/>
      <c r="O910" s="4"/>
      <c r="P910" s="4"/>
      <c r="Q910" s="4"/>
      <c r="R910" s="4"/>
      <c r="S910" s="4"/>
      <c r="T910" s="4"/>
      <c r="U910" s="4"/>
      <c r="V910" s="4"/>
      <c r="W910" s="4"/>
      <c r="X910" s="9"/>
      <c r="Y910" s="4"/>
      <c r="Z910" s="4"/>
      <c r="AA910" s="10"/>
      <c r="AB910" s="11"/>
    </row>
    <row r="911" s="1" customFormat="1" ht="18" customHeight="1" spans="2:28">
      <c r="B911" s="5"/>
      <c r="C911" s="6"/>
      <c r="D911" s="6"/>
      <c r="E911" s="6"/>
      <c r="F911" s="6"/>
      <c r="G911" s="6"/>
      <c r="H911" s="6"/>
      <c r="I911" s="6"/>
      <c r="J911" s="6"/>
      <c r="K911" s="7"/>
      <c r="L911" s="8"/>
      <c r="M911" s="8"/>
      <c r="N911" s="8"/>
      <c r="O911" s="4"/>
      <c r="P911" s="4"/>
      <c r="Q911" s="4"/>
      <c r="R911" s="4"/>
      <c r="S911" s="4"/>
      <c r="T911" s="4"/>
      <c r="U911" s="4"/>
      <c r="V911" s="4"/>
      <c r="W911" s="4"/>
      <c r="X911" s="9"/>
      <c r="Y911" s="4"/>
      <c r="Z911" s="4"/>
      <c r="AA911" s="10"/>
      <c r="AB911" s="11"/>
    </row>
    <row r="912" s="1" customFormat="1" ht="18" customHeight="1" spans="2:28">
      <c r="B912" s="5"/>
      <c r="C912" s="6"/>
      <c r="D912" s="6"/>
      <c r="E912" s="6"/>
      <c r="F912" s="6"/>
      <c r="G912" s="6"/>
      <c r="H912" s="6"/>
      <c r="I912" s="6"/>
      <c r="J912" s="6"/>
      <c r="K912" s="7"/>
      <c r="L912" s="8"/>
      <c r="M912" s="8"/>
      <c r="N912" s="8"/>
      <c r="O912" s="4"/>
      <c r="P912" s="4"/>
      <c r="Q912" s="4"/>
      <c r="R912" s="4"/>
      <c r="S912" s="4"/>
      <c r="T912" s="4"/>
      <c r="U912" s="4"/>
      <c r="V912" s="4"/>
      <c r="W912" s="4"/>
      <c r="X912" s="9"/>
      <c r="Y912" s="4"/>
      <c r="Z912" s="4"/>
      <c r="AA912" s="10"/>
      <c r="AB912" s="11"/>
    </row>
    <row r="913" s="1" customFormat="1" ht="18" customHeight="1" spans="2:28">
      <c r="B913" s="5"/>
      <c r="C913" s="6"/>
      <c r="D913" s="6"/>
      <c r="E913" s="6"/>
      <c r="F913" s="6"/>
      <c r="G913" s="6"/>
      <c r="H913" s="6"/>
      <c r="I913" s="6"/>
      <c r="J913" s="6"/>
      <c r="K913" s="7"/>
      <c r="L913" s="8"/>
      <c r="M913" s="8"/>
      <c r="N913" s="8"/>
      <c r="O913" s="4"/>
      <c r="P913" s="4"/>
      <c r="Q913" s="4"/>
      <c r="R913" s="4"/>
      <c r="S913" s="4"/>
      <c r="T913" s="4"/>
      <c r="U913" s="4"/>
      <c r="V913" s="4"/>
      <c r="W913" s="4"/>
      <c r="X913" s="9"/>
      <c r="Y913" s="4"/>
      <c r="Z913" s="4"/>
      <c r="AA913" s="10"/>
      <c r="AB913" s="11"/>
    </row>
    <row r="914" s="1" customFormat="1" ht="18" customHeight="1" spans="2:28">
      <c r="B914" s="5"/>
      <c r="C914" s="6"/>
      <c r="D914" s="6"/>
      <c r="E914" s="6"/>
      <c r="F914" s="6"/>
      <c r="G914" s="6"/>
      <c r="H914" s="6"/>
      <c r="I914" s="6"/>
      <c r="J914" s="6"/>
      <c r="K914" s="7"/>
      <c r="L914" s="8"/>
      <c r="M914" s="8"/>
      <c r="N914" s="8"/>
      <c r="O914" s="4"/>
      <c r="P914" s="4"/>
      <c r="Q914" s="4"/>
      <c r="R914" s="4"/>
      <c r="S914" s="4"/>
      <c r="T914" s="4"/>
      <c r="U914" s="4"/>
      <c r="V914" s="4"/>
      <c r="W914" s="4"/>
      <c r="X914" s="9"/>
      <c r="Y914" s="4"/>
      <c r="Z914" s="4"/>
      <c r="AA914" s="10"/>
      <c r="AB914" s="11"/>
    </row>
    <row r="915" s="1" customFormat="1" ht="18" customHeight="1" spans="2:28">
      <c r="B915" s="5"/>
      <c r="C915" s="6"/>
      <c r="D915" s="6"/>
      <c r="E915" s="6"/>
      <c r="F915" s="6"/>
      <c r="G915" s="6"/>
      <c r="H915" s="6"/>
      <c r="I915" s="6"/>
      <c r="J915" s="6"/>
      <c r="K915" s="7"/>
      <c r="L915" s="8"/>
      <c r="M915" s="8"/>
      <c r="N915" s="8"/>
      <c r="O915" s="4"/>
      <c r="P915" s="4"/>
      <c r="Q915" s="4"/>
      <c r="R915" s="4"/>
      <c r="S915" s="4"/>
      <c r="T915" s="4"/>
      <c r="U915" s="4"/>
      <c r="V915" s="4"/>
      <c r="W915" s="4"/>
      <c r="X915" s="9"/>
      <c r="Y915" s="4"/>
      <c r="Z915" s="4"/>
      <c r="AA915" s="10"/>
      <c r="AB915" s="11"/>
    </row>
    <row r="916" s="1" customFormat="1" ht="18" customHeight="1" spans="2:28">
      <c r="B916" s="5"/>
      <c r="C916" s="6"/>
      <c r="D916" s="6"/>
      <c r="E916" s="6"/>
      <c r="F916" s="6"/>
      <c r="G916" s="6"/>
      <c r="H916" s="6"/>
      <c r="I916" s="6"/>
      <c r="J916" s="6"/>
      <c r="K916" s="7"/>
      <c r="L916" s="8"/>
      <c r="M916" s="8"/>
      <c r="N916" s="8"/>
      <c r="O916" s="4"/>
      <c r="P916" s="4"/>
      <c r="Q916" s="4"/>
      <c r="R916" s="4"/>
      <c r="S916" s="4"/>
      <c r="T916" s="4"/>
      <c r="U916" s="4"/>
      <c r="V916" s="4"/>
      <c r="W916" s="4"/>
      <c r="X916" s="9"/>
      <c r="Y916" s="4"/>
      <c r="Z916" s="4"/>
      <c r="AA916" s="10"/>
      <c r="AB916" s="11"/>
    </row>
    <row r="917" s="1" customFormat="1" ht="18" customHeight="1" spans="2:28">
      <c r="B917" s="5"/>
      <c r="C917" s="6"/>
      <c r="D917" s="6"/>
      <c r="E917" s="6"/>
      <c r="F917" s="6"/>
      <c r="G917" s="6"/>
      <c r="H917" s="6"/>
      <c r="I917" s="6"/>
      <c r="J917" s="6"/>
      <c r="K917" s="7"/>
      <c r="L917" s="8"/>
      <c r="M917" s="8"/>
      <c r="N917" s="8"/>
      <c r="O917" s="4"/>
      <c r="P917" s="4"/>
      <c r="Q917" s="4"/>
      <c r="R917" s="4"/>
      <c r="S917" s="4"/>
      <c r="T917" s="4"/>
      <c r="U917" s="4"/>
      <c r="V917" s="4"/>
      <c r="W917" s="4"/>
      <c r="X917" s="9"/>
      <c r="Y917" s="4"/>
      <c r="Z917" s="4"/>
      <c r="AA917" s="10"/>
      <c r="AB917" s="11"/>
    </row>
    <row r="918" s="1" customFormat="1" ht="18" customHeight="1" spans="2:28">
      <c r="B918" s="5"/>
      <c r="C918" s="6"/>
      <c r="D918" s="6"/>
      <c r="E918" s="6"/>
      <c r="F918" s="6"/>
      <c r="G918" s="6"/>
      <c r="H918" s="6"/>
      <c r="I918" s="6"/>
      <c r="J918" s="6"/>
      <c r="K918" s="7"/>
      <c r="L918" s="8"/>
      <c r="M918" s="8"/>
      <c r="N918" s="8"/>
      <c r="O918" s="4"/>
      <c r="P918" s="4"/>
      <c r="Q918" s="4"/>
      <c r="R918" s="4"/>
      <c r="S918" s="4"/>
      <c r="T918" s="4"/>
      <c r="U918" s="4"/>
      <c r="V918" s="4"/>
      <c r="W918" s="4"/>
      <c r="X918" s="9"/>
      <c r="Y918" s="4"/>
      <c r="Z918" s="4"/>
      <c r="AA918" s="10"/>
      <c r="AB918" s="11"/>
    </row>
    <row r="919" s="1" customFormat="1" ht="18" customHeight="1" spans="2:28">
      <c r="B919" s="5"/>
      <c r="C919" s="6"/>
      <c r="D919" s="6"/>
      <c r="E919" s="6"/>
      <c r="F919" s="6"/>
      <c r="G919" s="6"/>
      <c r="H919" s="6"/>
      <c r="I919" s="6"/>
      <c r="J919" s="6"/>
      <c r="K919" s="7"/>
      <c r="L919" s="8"/>
      <c r="M919" s="8"/>
      <c r="N919" s="8"/>
      <c r="O919" s="4"/>
      <c r="P919" s="4"/>
      <c r="Q919" s="4"/>
      <c r="R919" s="4"/>
      <c r="S919" s="4"/>
      <c r="T919" s="4"/>
      <c r="U919" s="4"/>
      <c r="V919" s="4"/>
      <c r="W919" s="4"/>
      <c r="X919" s="9"/>
      <c r="Y919" s="4"/>
      <c r="Z919" s="4"/>
      <c r="AA919" s="10"/>
      <c r="AB919" s="11"/>
    </row>
    <row r="920" s="1" customFormat="1" ht="18" customHeight="1" spans="2:28">
      <c r="B920" s="5"/>
      <c r="C920" s="6"/>
      <c r="D920" s="6"/>
      <c r="E920" s="6"/>
      <c r="F920" s="6"/>
      <c r="G920" s="6"/>
      <c r="H920" s="6"/>
      <c r="I920" s="6"/>
      <c r="J920" s="6"/>
      <c r="K920" s="7"/>
      <c r="L920" s="8"/>
      <c r="M920" s="8"/>
      <c r="N920" s="8"/>
      <c r="O920" s="4"/>
      <c r="P920" s="4"/>
      <c r="Q920" s="4"/>
      <c r="R920" s="4"/>
      <c r="S920" s="4"/>
      <c r="T920" s="4"/>
      <c r="U920" s="4"/>
      <c r="V920" s="4"/>
      <c r="W920" s="4"/>
      <c r="X920" s="9"/>
      <c r="Y920" s="4"/>
      <c r="Z920" s="4"/>
      <c r="AA920" s="10"/>
      <c r="AB920" s="11"/>
    </row>
    <row r="921" s="1" customFormat="1" ht="18" customHeight="1" spans="2:28">
      <c r="B921" s="5"/>
      <c r="C921" s="6"/>
      <c r="D921" s="6"/>
      <c r="E921" s="6"/>
      <c r="F921" s="6"/>
      <c r="G921" s="6"/>
      <c r="H921" s="6"/>
      <c r="I921" s="6"/>
      <c r="J921" s="6"/>
      <c r="K921" s="7"/>
      <c r="L921" s="8"/>
      <c r="M921" s="8"/>
      <c r="N921" s="8"/>
      <c r="O921" s="4"/>
      <c r="P921" s="4"/>
      <c r="Q921" s="4"/>
      <c r="R921" s="4"/>
      <c r="S921" s="4"/>
      <c r="T921" s="4"/>
      <c r="U921" s="4"/>
      <c r="V921" s="4"/>
      <c r="W921" s="4"/>
      <c r="X921" s="9"/>
      <c r="Y921" s="4"/>
      <c r="Z921" s="4"/>
      <c r="AA921" s="10"/>
      <c r="AB921" s="11"/>
    </row>
    <row r="922" s="1" customFormat="1" ht="18" customHeight="1" spans="2:28">
      <c r="B922" s="5"/>
      <c r="C922" s="6"/>
      <c r="D922" s="6"/>
      <c r="E922" s="6"/>
      <c r="F922" s="6"/>
      <c r="G922" s="6"/>
      <c r="H922" s="6"/>
      <c r="I922" s="6"/>
      <c r="J922" s="6"/>
      <c r="K922" s="7"/>
      <c r="L922" s="8"/>
      <c r="M922" s="8"/>
      <c r="N922" s="8"/>
      <c r="O922" s="4"/>
      <c r="P922" s="4"/>
      <c r="Q922" s="4"/>
      <c r="R922" s="4"/>
      <c r="S922" s="4"/>
      <c r="T922" s="4"/>
      <c r="U922" s="4"/>
      <c r="V922" s="4"/>
      <c r="W922" s="4"/>
      <c r="X922" s="9"/>
      <c r="Y922" s="4"/>
      <c r="Z922" s="4"/>
      <c r="AA922" s="10"/>
      <c r="AB922" s="11"/>
    </row>
    <row r="923" s="1" customFormat="1" ht="18" customHeight="1" spans="2:28">
      <c r="B923" s="5"/>
      <c r="C923" s="6"/>
      <c r="D923" s="6"/>
      <c r="E923" s="6"/>
      <c r="F923" s="6"/>
      <c r="G923" s="6"/>
      <c r="H923" s="6"/>
      <c r="I923" s="6"/>
      <c r="J923" s="6"/>
      <c r="K923" s="7"/>
      <c r="L923" s="8"/>
      <c r="M923" s="8"/>
      <c r="N923" s="8"/>
      <c r="O923" s="4"/>
      <c r="P923" s="4"/>
      <c r="Q923" s="4"/>
      <c r="R923" s="4"/>
      <c r="S923" s="4"/>
      <c r="T923" s="4"/>
      <c r="U923" s="4"/>
      <c r="V923" s="4"/>
      <c r="W923" s="4"/>
      <c r="X923" s="9"/>
      <c r="Y923" s="4"/>
      <c r="Z923" s="4"/>
      <c r="AA923" s="10"/>
      <c r="AB923" s="11"/>
    </row>
    <row r="924" s="1" customFormat="1" ht="18" customHeight="1" spans="2:28">
      <c r="B924" s="5"/>
      <c r="C924" s="6"/>
      <c r="D924" s="6"/>
      <c r="E924" s="6"/>
      <c r="F924" s="6"/>
      <c r="G924" s="6"/>
      <c r="H924" s="6"/>
      <c r="I924" s="6"/>
      <c r="J924" s="6"/>
      <c r="K924" s="7"/>
      <c r="L924" s="8"/>
      <c r="M924" s="8"/>
      <c r="N924" s="8"/>
      <c r="O924" s="4"/>
      <c r="P924" s="4"/>
      <c r="Q924" s="4"/>
      <c r="R924" s="4"/>
      <c r="S924" s="4"/>
      <c r="T924" s="4"/>
      <c r="U924" s="4"/>
      <c r="V924" s="4"/>
      <c r="W924" s="4"/>
      <c r="X924" s="9"/>
      <c r="Y924" s="4"/>
      <c r="Z924" s="4"/>
      <c r="AA924" s="10"/>
      <c r="AB924" s="11"/>
    </row>
    <row r="925" s="1" customFormat="1" ht="18" customHeight="1" spans="2:28">
      <c r="B925" s="5"/>
      <c r="C925" s="6"/>
      <c r="D925" s="6"/>
      <c r="E925" s="6"/>
      <c r="F925" s="6"/>
      <c r="G925" s="6"/>
      <c r="H925" s="6"/>
      <c r="I925" s="6"/>
      <c r="J925" s="6"/>
      <c r="K925" s="7"/>
      <c r="L925" s="8"/>
      <c r="M925" s="8"/>
      <c r="N925" s="8"/>
      <c r="O925" s="4"/>
      <c r="P925" s="4"/>
      <c r="Q925" s="4"/>
      <c r="R925" s="4"/>
      <c r="S925" s="4"/>
      <c r="T925" s="4"/>
      <c r="U925" s="4"/>
      <c r="V925" s="4"/>
      <c r="W925" s="4"/>
      <c r="X925" s="9"/>
      <c r="Y925" s="4"/>
      <c r="Z925" s="4"/>
      <c r="AA925" s="10"/>
      <c r="AB925" s="11"/>
    </row>
    <row r="926" s="1" customFormat="1" ht="18" customHeight="1" spans="2:28">
      <c r="B926" s="5"/>
      <c r="C926" s="6"/>
      <c r="D926" s="6"/>
      <c r="E926" s="6"/>
      <c r="F926" s="6"/>
      <c r="G926" s="6"/>
      <c r="H926" s="6"/>
      <c r="I926" s="6"/>
      <c r="J926" s="6"/>
      <c r="K926" s="7"/>
      <c r="L926" s="8"/>
      <c r="M926" s="8"/>
      <c r="N926" s="8"/>
      <c r="O926" s="4"/>
      <c r="P926" s="4"/>
      <c r="Q926" s="4"/>
      <c r="R926" s="4"/>
      <c r="S926" s="4"/>
      <c r="T926" s="4"/>
      <c r="U926" s="4"/>
      <c r="V926" s="4"/>
      <c r="W926" s="4"/>
      <c r="X926" s="9"/>
      <c r="Y926" s="4"/>
      <c r="Z926" s="4"/>
      <c r="AA926" s="10"/>
      <c r="AB926" s="11"/>
    </row>
    <row r="927" s="1" customFormat="1" ht="18" customHeight="1" spans="2:28">
      <c r="B927" s="5"/>
      <c r="C927" s="6"/>
      <c r="D927" s="6"/>
      <c r="E927" s="6"/>
      <c r="F927" s="6"/>
      <c r="G927" s="6"/>
      <c r="H927" s="6"/>
      <c r="I927" s="6"/>
      <c r="J927" s="6"/>
      <c r="K927" s="7"/>
      <c r="L927" s="8"/>
      <c r="M927" s="8"/>
      <c r="N927" s="8"/>
      <c r="O927" s="4"/>
      <c r="P927" s="4"/>
      <c r="Q927" s="4"/>
      <c r="R927" s="4"/>
      <c r="S927" s="4"/>
      <c r="T927" s="4"/>
      <c r="U927" s="4"/>
      <c r="V927" s="4"/>
      <c r="W927" s="4"/>
      <c r="X927" s="9"/>
      <c r="Y927" s="4"/>
      <c r="Z927" s="4"/>
      <c r="AA927" s="10"/>
      <c r="AB927" s="11"/>
    </row>
    <row r="928" s="1" customFormat="1" ht="18" customHeight="1" spans="2:28">
      <c r="B928" s="5"/>
      <c r="C928" s="6"/>
      <c r="D928" s="6"/>
      <c r="E928" s="6"/>
      <c r="F928" s="6"/>
      <c r="G928" s="6"/>
      <c r="H928" s="6"/>
      <c r="I928" s="6"/>
      <c r="J928" s="6"/>
      <c r="K928" s="7"/>
      <c r="L928" s="8"/>
      <c r="M928" s="8"/>
      <c r="N928" s="8"/>
      <c r="O928" s="4"/>
      <c r="P928" s="4"/>
      <c r="Q928" s="4"/>
      <c r="R928" s="4"/>
      <c r="S928" s="4"/>
      <c r="T928" s="4"/>
      <c r="U928" s="4"/>
      <c r="V928" s="4"/>
      <c r="W928" s="4"/>
      <c r="X928" s="9"/>
      <c r="Y928" s="4"/>
      <c r="Z928" s="4"/>
      <c r="AA928" s="10"/>
      <c r="AB928" s="11"/>
    </row>
    <row r="929" s="1" customFormat="1" ht="18" customHeight="1" spans="2:28">
      <c r="B929" s="5"/>
      <c r="C929" s="6"/>
      <c r="D929" s="6"/>
      <c r="E929" s="6"/>
      <c r="F929" s="6"/>
      <c r="G929" s="6"/>
      <c r="H929" s="6"/>
      <c r="I929" s="6"/>
      <c r="J929" s="6"/>
      <c r="K929" s="7"/>
      <c r="L929" s="8"/>
      <c r="M929" s="8"/>
      <c r="N929" s="8"/>
      <c r="O929" s="4"/>
      <c r="P929" s="4"/>
      <c r="Q929" s="4"/>
      <c r="R929" s="4"/>
      <c r="S929" s="4"/>
      <c r="T929" s="4"/>
      <c r="U929" s="4"/>
      <c r="V929" s="4"/>
      <c r="W929" s="4"/>
      <c r="X929" s="9"/>
      <c r="Y929" s="4"/>
      <c r="Z929" s="4"/>
      <c r="AA929" s="10"/>
      <c r="AB929" s="11"/>
    </row>
    <row r="930" s="1" customFormat="1" ht="18" customHeight="1" spans="2:28">
      <c r="B930" s="5"/>
      <c r="C930" s="6"/>
      <c r="D930" s="6"/>
      <c r="E930" s="6"/>
      <c r="F930" s="6"/>
      <c r="G930" s="6"/>
      <c r="H930" s="6"/>
      <c r="I930" s="6"/>
      <c r="J930" s="6"/>
      <c r="K930" s="7"/>
      <c r="L930" s="8"/>
      <c r="M930" s="8"/>
      <c r="N930" s="8"/>
      <c r="O930" s="4"/>
      <c r="P930" s="4"/>
      <c r="Q930" s="4"/>
      <c r="R930" s="4"/>
      <c r="S930" s="4"/>
      <c r="T930" s="4"/>
      <c r="U930" s="4"/>
      <c r="V930" s="4"/>
      <c r="W930" s="4"/>
      <c r="X930" s="9"/>
      <c r="Y930" s="4"/>
      <c r="Z930" s="4"/>
      <c r="AA930" s="10"/>
      <c r="AB930" s="11"/>
    </row>
    <row r="931" s="1" customFormat="1" ht="18" customHeight="1" spans="2:28">
      <c r="B931" s="5"/>
      <c r="C931" s="6"/>
      <c r="D931" s="6"/>
      <c r="E931" s="6"/>
      <c r="F931" s="6"/>
      <c r="G931" s="6"/>
      <c r="H931" s="6"/>
      <c r="I931" s="6"/>
      <c r="J931" s="6"/>
      <c r="K931" s="7"/>
      <c r="L931" s="8"/>
      <c r="M931" s="8"/>
      <c r="N931" s="8"/>
      <c r="O931" s="4"/>
      <c r="P931" s="4"/>
      <c r="Q931" s="4"/>
      <c r="R931" s="4"/>
      <c r="S931" s="4"/>
      <c r="T931" s="4"/>
      <c r="U931" s="4"/>
      <c r="V931" s="4"/>
      <c r="W931" s="4"/>
      <c r="X931" s="9"/>
      <c r="Y931" s="4"/>
      <c r="Z931" s="4"/>
      <c r="AA931" s="10"/>
      <c r="AB931" s="11"/>
    </row>
    <row r="932" s="1" customFormat="1" ht="18" customHeight="1" spans="2:28">
      <c r="B932" s="5"/>
      <c r="C932" s="6"/>
      <c r="D932" s="6"/>
      <c r="E932" s="6"/>
      <c r="F932" s="6"/>
      <c r="G932" s="6"/>
      <c r="H932" s="6"/>
      <c r="I932" s="6"/>
      <c r="J932" s="6"/>
      <c r="K932" s="7"/>
      <c r="L932" s="8"/>
      <c r="M932" s="8"/>
      <c r="N932" s="8"/>
      <c r="O932" s="4"/>
      <c r="P932" s="4"/>
      <c r="Q932" s="4"/>
      <c r="R932" s="4"/>
      <c r="S932" s="4"/>
      <c r="T932" s="4"/>
      <c r="U932" s="4"/>
      <c r="V932" s="4"/>
      <c r="W932" s="4"/>
      <c r="X932" s="9"/>
      <c r="Y932" s="4"/>
      <c r="Z932" s="4"/>
      <c r="AA932" s="10"/>
      <c r="AB932" s="11"/>
    </row>
    <row r="933" s="1" customFormat="1" ht="18" customHeight="1" spans="2:28">
      <c r="B933" s="5"/>
      <c r="C933" s="6"/>
      <c r="D933" s="6"/>
      <c r="E933" s="6"/>
      <c r="F933" s="6"/>
      <c r="G933" s="6"/>
      <c r="H933" s="6"/>
      <c r="I933" s="6"/>
      <c r="J933" s="6"/>
      <c r="K933" s="7"/>
      <c r="L933" s="8"/>
      <c r="M933" s="8"/>
      <c r="N933" s="8"/>
      <c r="O933" s="4"/>
      <c r="P933" s="4"/>
      <c r="Q933" s="4"/>
      <c r="R933" s="4"/>
      <c r="S933" s="4"/>
      <c r="T933" s="4"/>
      <c r="U933" s="4"/>
      <c r="V933" s="4"/>
      <c r="W933" s="4"/>
      <c r="X933" s="9"/>
      <c r="Y933" s="4"/>
      <c r="Z933" s="4"/>
      <c r="AA933" s="10"/>
      <c r="AB933" s="11"/>
    </row>
    <row r="934" s="1" customFormat="1" ht="18" customHeight="1" spans="2:28">
      <c r="B934" s="5"/>
      <c r="C934" s="6"/>
      <c r="D934" s="6"/>
      <c r="E934" s="6"/>
      <c r="F934" s="6"/>
      <c r="G934" s="6"/>
      <c r="H934" s="6"/>
      <c r="I934" s="6"/>
      <c r="J934" s="6"/>
      <c r="K934" s="7"/>
      <c r="L934" s="8"/>
      <c r="M934" s="8"/>
      <c r="N934" s="8"/>
      <c r="O934" s="4"/>
      <c r="P934" s="4"/>
      <c r="Q934" s="4"/>
      <c r="R934" s="4"/>
      <c r="S934" s="4"/>
      <c r="T934" s="4"/>
      <c r="U934" s="4"/>
      <c r="V934" s="4"/>
      <c r="W934" s="4"/>
      <c r="X934" s="9"/>
      <c r="Y934" s="4"/>
      <c r="Z934" s="4"/>
      <c r="AA934" s="10"/>
      <c r="AB934" s="11"/>
    </row>
    <row r="935" s="1" customFormat="1" ht="18" customHeight="1" spans="2:28">
      <c r="B935" s="5"/>
      <c r="C935" s="6"/>
      <c r="D935" s="6"/>
      <c r="E935" s="6"/>
      <c r="F935" s="6"/>
      <c r="G935" s="6"/>
      <c r="H935" s="6"/>
      <c r="I935" s="6"/>
      <c r="J935" s="6"/>
      <c r="K935" s="7"/>
      <c r="L935" s="8"/>
      <c r="M935" s="8"/>
      <c r="N935" s="8"/>
      <c r="O935" s="4"/>
      <c r="P935" s="4"/>
      <c r="Q935" s="4"/>
      <c r="R935" s="4"/>
      <c r="S935" s="4"/>
      <c r="T935" s="4"/>
      <c r="U935" s="4"/>
      <c r="V935" s="4"/>
      <c r="W935" s="4"/>
      <c r="X935" s="9"/>
      <c r="Y935" s="4"/>
      <c r="Z935" s="4"/>
      <c r="AA935" s="10"/>
      <c r="AB935" s="11"/>
    </row>
    <row r="936" s="1" customFormat="1" ht="18" customHeight="1" spans="2:28">
      <c r="B936" s="5"/>
      <c r="C936" s="6"/>
      <c r="D936" s="6"/>
      <c r="E936" s="6"/>
      <c r="F936" s="6"/>
      <c r="G936" s="6"/>
      <c r="H936" s="6"/>
      <c r="I936" s="6"/>
      <c r="J936" s="6"/>
      <c r="K936" s="7"/>
      <c r="L936" s="8"/>
      <c r="M936" s="8"/>
      <c r="N936" s="8"/>
      <c r="O936" s="4"/>
      <c r="P936" s="4"/>
      <c r="Q936" s="4"/>
      <c r="R936" s="4"/>
      <c r="S936" s="4"/>
      <c r="T936" s="4"/>
      <c r="U936" s="4"/>
      <c r="V936" s="4"/>
      <c r="W936" s="4"/>
      <c r="X936" s="9"/>
      <c r="Y936" s="4"/>
      <c r="Z936" s="4"/>
      <c r="AA936" s="10"/>
      <c r="AB936" s="11"/>
    </row>
    <row r="937" s="1" customFormat="1" ht="18" customHeight="1" spans="2:28">
      <c r="B937" s="5"/>
      <c r="C937" s="6"/>
      <c r="D937" s="6"/>
      <c r="E937" s="6"/>
      <c r="F937" s="6"/>
      <c r="G937" s="6"/>
      <c r="H937" s="6"/>
      <c r="I937" s="6"/>
      <c r="J937" s="6"/>
      <c r="K937" s="7"/>
      <c r="L937" s="8"/>
      <c r="M937" s="8"/>
      <c r="N937" s="8"/>
      <c r="O937" s="4"/>
      <c r="P937" s="4"/>
      <c r="Q937" s="4"/>
      <c r="R937" s="4"/>
      <c r="S937" s="4"/>
      <c r="T937" s="4"/>
      <c r="U937" s="4"/>
      <c r="V937" s="4"/>
      <c r="W937" s="4"/>
      <c r="X937" s="9"/>
      <c r="Y937" s="4"/>
      <c r="Z937" s="4"/>
      <c r="AA937" s="10"/>
      <c r="AB937" s="11"/>
    </row>
    <row r="938" s="1" customFormat="1" ht="18" customHeight="1" spans="2:28">
      <c r="B938" s="5"/>
      <c r="C938" s="6"/>
      <c r="D938" s="6"/>
      <c r="E938" s="6"/>
      <c r="F938" s="6"/>
      <c r="G938" s="6"/>
      <c r="H938" s="6"/>
      <c r="I938" s="6"/>
      <c r="J938" s="6"/>
      <c r="K938" s="7"/>
      <c r="L938" s="8"/>
      <c r="M938" s="8"/>
      <c r="N938" s="8"/>
      <c r="O938" s="4"/>
      <c r="P938" s="4"/>
      <c r="Q938" s="4"/>
      <c r="R938" s="4"/>
      <c r="S938" s="4"/>
      <c r="T938" s="4"/>
      <c r="U938" s="4"/>
      <c r="V938" s="4"/>
      <c r="W938" s="4"/>
      <c r="X938" s="9"/>
      <c r="Y938" s="4"/>
      <c r="Z938" s="4"/>
      <c r="AA938" s="10"/>
      <c r="AB938" s="11"/>
    </row>
    <row r="939" s="1" customFormat="1" ht="18" customHeight="1" spans="2:28">
      <c r="B939" s="5"/>
      <c r="C939" s="6"/>
      <c r="D939" s="6"/>
      <c r="E939" s="6"/>
      <c r="F939" s="6"/>
      <c r="G939" s="6"/>
      <c r="H939" s="6"/>
      <c r="I939" s="6"/>
      <c r="J939" s="6"/>
      <c r="K939" s="7"/>
      <c r="L939" s="8"/>
      <c r="M939" s="8"/>
      <c r="N939" s="8"/>
      <c r="O939" s="4"/>
      <c r="P939" s="4"/>
      <c r="Q939" s="4"/>
      <c r="R939" s="4"/>
      <c r="S939" s="4"/>
      <c r="T939" s="4"/>
      <c r="U939" s="4"/>
      <c r="V939" s="4"/>
      <c r="W939" s="4"/>
      <c r="X939" s="9"/>
      <c r="Y939" s="4"/>
      <c r="Z939" s="4"/>
      <c r="AA939" s="10"/>
      <c r="AB939" s="11"/>
    </row>
    <row r="940" s="1" customFormat="1" ht="18" customHeight="1" spans="2:28">
      <c r="B940" s="5"/>
      <c r="C940" s="6"/>
      <c r="D940" s="6"/>
      <c r="E940" s="6"/>
      <c r="F940" s="6"/>
      <c r="G940" s="6"/>
      <c r="H940" s="6"/>
      <c r="I940" s="6"/>
      <c r="J940" s="6"/>
      <c r="K940" s="7"/>
      <c r="L940" s="8"/>
      <c r="M940" s="8"/>
      <c r="N940" s="8"/>
      <c r="O940" s="4"/>
      <c r="P940" s="4"/>
      <c r="Q940" s="4"/>
      <c r="R940" s="4"/>
      <c r="S940" s="4"/>
      <c r="T940" s="4"/>
      <c r="U940" s="4"/>
      <c r="V940" s="4"/>
      <c r="W940" s="4"/>
      <c r="X940" s="9"/>
      <c r="Y940" s="4"/>
      <c r="Z940" s="4"/>
      <c r="AA940" s="10"/>
      <c r="AB940" s="11"/>
    </row>
    <row r="941" s="1" customFormat="1" ht="18" customHeight="1" spans="2:28">
      <c r="B941" s="5"/>
      <c r="C941" s="6"/>
      <c r="D941" s="6"/>
      <c r="E941" s="6"/>
      <c r="F941" s="6"/>
      <c r="G941" s="6"/>
      <c r="H941" s="6"/>
      <c r="I941" s="6"/>
      <c r="J941" s="6"/>
      <c r="K941" s="7"/>
      <c r="L941" s="8"/>
      <c r="M941" s="8"/>
      <c r="N941" s="8"/>
      <c r="O941" s="4"/>
      <c r="P941" s="4"/>
      <c r="Q941" s="4"/>
      <c r="R941" s="4"/>
      <c r="S941" s="4"/>
      <c r="T941" s="4"/>
      <c r="U941" s="4"/>
      <c r="V941" s="4"/>
      <c r="W941" s="4"/>
      <c r="X941" s="9"/>
      <c r="Y941" s="4"/>
      <c r="Z941" s="4"/>
      <c r="AA941" s="10"/>
      <c r="AB941" s="11"/>
    </row>
    <row r="942" s="1" customFormat="1" ht="18" customHeight="1" spans="2:28">
      <c r="B942" s="5"/>
      <c r="C942" s="6"/>
      <c r="D942" s="6"/>
      <c r="E942" s="6"/>
      <c r="F942" s="6"/>
      <c r="G942" s="6"/>
      <c r="H942" s="6"/>
      <c r="I942" s="6"/>
      <c r="J942" s="6"/>
      <c r="K942" s="7"/>
      <c r="L942" s="8"/>
      <c r="M942" s="8"/>
      <c r="N942" s="8"/>
      <c r="O942" s="4"/>
      <c r="P942" s="4"/>
      <c r="Q942" s="4"/>
      <c r="R942" s="4"/>
      <c r="S942" s="4"/>
      <c r="T942" s="4"/>
      <c r="U942" s="4"/>
      <c r="V942" s="4"/>
      <c r="W942" s="4"/>
      <c r="X942" s="9"/>
      <c r="Y942" s="4"/>
      <c r="Z942" s="4"/>
      <c r="AA942" s="10"/>
      <c r="AB942" s="11"/>
    </row>
    <row r="943" s="1" customFormat="1" ht="18" customHeight="1" spans="2:28">
      <c r="B943" s="5"/>
      <c r="C943" s="6"/>
      <c r="D943" s="6"/>
      <c r="E943" s="6"/>
      <c r="F943" s="6"/>
      <c r="G943" s="6"/>
      <c r="H943" s="6"/>
      <c r="I943" s="6"/>
      <c r="J943" s="6"/>
      <c r="K943" s="7"/>
      <c r="L943" s="8"/>
      <c r="M943" s="8"/>
      <c r="N943" s="8"/>
      <c r="O943" s="4"/>
      <c r="P943" s="4"/>
      <c r="Q943" s="4"/>
      <c r="R943" s="4"/>
      <c r="S943" s="4"/>
      <c r="T943" s="4"/>
      <c r="U943" s="4"/>
      <c r="V943" s="4"/>
      <c r="W943" s="4"/>
      <c r="X943" s="9"/>
      <c r="Y943" s="4"/>
      <c r="Z943" s="4"/>
      <c r="AA943" s="10"/>
      <c r="AB943" s="11"/>
    </row>
    <row r="944" s="1" customFormat="1" ht="18" customHeight="1" spans="2:28">
      <c r="B944" s="5"/>
      <c r="C944" s="6"/>
      <c r="D944" s="6"/>
      <c r="E944" s="6"/>
      <c r="F944" s="6"/>
      <c r="G944" s="6"/>
      <c r="H944" s="6"/>
      <c r="I944" s="6"/>
      <c r="J944" s="6"/>
      <c r="K944" s="7"/>
      <c r="L944" s="8"/>
      <c r="M944" s="8"/>
      <c r="N944" s="8"/>
      <c r="O944" s="4"/>
      <c r="P944" s="4"/>
      <c r="Q944" s="4"/>
      <c r="R944" s="4"/>
      <c r="S944" s="4"/>
      <c r="T944" s="4"/>
      <c r="U944" s="4"/>
      <c r="V944" s="4"/>
      <c r="W944" s="4"/>
      <c r="X944" s="9"/>
      <c r="Y944" s="4"/>
      <c r="Z944" s="4"/>
      <c r="AA944" s="10"/>
      <c r="AB944" s="11"/>
    </row>
    <row r="945" s="1" customFormat="1" ht="18" customHeight="1" spans="2:28">
      <c r="B945" s="5"/>
      <c r="C945" s="6"/>
      <c r="D945" s="6"/>
      <c r="E945" s="6"/>
      <c r="F945" s="6"/>
      <c r="G945" s="6"/>
      <c r="H945" s="6"/>
      <c r="I945" s="6"/>
      <c r="J945" s="6"/>
      <c r="K945" s="7"/>
      <c r="L945" s="8"/>
      <c r="M945" s="8"/>
      <c r="N945" s="8"/>
      <c r="O945" s="4"/>
      <c r="P945" s="4"/>
      <c r="Q945" s="4"/>
      <c r="R945" s="4"/>
      <c r="S945" s="4"/>
      <c r="T945" s="4"/>
      <c r="U945" s="4"/>
      <c r="V945" s="4"/>
      <c r="W945" s="4"/>
      <c r="X945" s="9"/>
      <c r="Y945" s="4"/>
      <c r="Z945" s="4"/>
      <c r="AA945" s="10"/>
      <c r="AB945" s="11"/>
    </row>
    <row r="946" s="1" customFormat="1" ht="18" customHeight="1" spans="2:28">
      <c r="B946" s="5"/>
      <c r="C946" s="6"/>
      <c r="D946" s="6"/>
      <c r="E946" s="6"/>
      <c r="F946" s="6"/>
      <c r="G946" s="6"/>
      <c r="H946" s="6"/>
      <c r="I946" s="6"/>
      <c r="J946" s="6"/>
      <c r="K946" s="7"/>
      <c r="L946" s="8"/>
      <c r="M946" s="8"/>
      <c r="N946" s="8"/>
      <c r="O946" s="4"/>
      <c r="P946" s="4"/>
      <c r="Q946" s="4"/>
      <c r="R946" s="4"/>
      <c r="S946" s="4"/>
      <c r="T946" s="4"/>
      <c r="U946" s="4"/>
      <c r="V946" s="4"/>
      <c r="W946" s="4"/>
      <c r="X946" s="9"/>
      <c r="Y946" s="4"/>
      <c r="Z946" s="4"/>
      <c r="AA946" s="10"/>
      <c r="AB946" s="11"/>
    </row>
    <row r="947" s="1" customFormat="1" ht="18" customHeight="1" spans="2:28">
      <c r="B947" s="5"/>
      <c r="C947" s="6"/>
      <c r="D947" s="6"/>
      <c r="E947" s="6"/>
      <c r="F947" s="6"/>
      <c r="G947" s="6"/>
      <c r="H947" s="6"/>
      <c r="I947" s="6"/>
      <c r="J947" s="6"/>
      <c r="K947" s="7"/>
      <c r="L947" s="8"/>
      <c r="M947" s="8"/>
      <c r="N947" s="8"/>
      <c r="O947" s="4"/>
      <c r="P947" s="4"/>
      <c r="Q947" s="4"/>
      <c r="R947" s="4"/>
      <c r="S947" s="4"/>
      <c r="T947" s="4"/>
      <c r="U947" s="4"/>
      <c r="V947" s="4"/>
      <c r="W947" s="4"/>
      <c r="X947" s="9"/>
      <c r="Y947" s="4"/>
      <c r="Z947" s="4"/>
      <c r="AA947" s="10"/>
      <c r="AB947" s="11"/>
    </row>
    <row r="948" s="1" customFormat="1" ht="18" customHeight="1" spans="2:28">
      <c r="B948" s="5"/>
      <c r="C948" s="6"/>
      <c r="D948" s="6"/>
      <c r="E948" s="6"/>
      <c r="F948" s="6"/>
      <c r="G948" s="6"/>
      <c r="H948" s="6"/>
      <c r="I948" s="6"/>
      <c r="J948" s="6"/>
      <c r="K948" s="7"/>
      <c r="L948" s="8"/>
      <c r="M948" s="8"/>
      <c r="N948" s="8"/>
      <c r="O948" s="4"/>
      <c r="P948" s="4"/>
      <c r="Q948" s="4"/>
      <c r="R948" s="4"/>
      <c r="S948" s="4"/>
      <c r="T948" s="4"/>
      <c r="U948" s="4"/>
      <c r="V948" s="4"/>
      <c r="W948" s="4"/>
      <c r="X948" s="9"/>
      <c r="Y948" s="4"/>
      <c r="Z948" s="4"/>
      <c r="AA948" s="10"/>
      <c r="AB948" s="11"/>
    </row>
    <row r="949" s="1" customFormat="1" ht="18" customHeight="1" spans="2:28">
      <c r="B949" s="5"/>
      <c r="C949" s="6"/>
      <c r="D949" s="6"/>
      <c r="E949" s="6"/>
      <c r="F949" s="6"/>
      <c r="G949" s="6"/>
      <c r="H949" s="6"/>
      <c r="I949" s="6"/>
      <c r="J949" s="6"/>
      <c r="K949" s="7"/>
      <c r="L949" s="8"/>
      <c r="M949" s="8"/>
      <c r="N949" s="8"/>
      <c r="O949" s="4"/>
      <c r="P949" s="4"/>
      <c r="Q949" s="4"/>
      <c r="R949" s="4"/>
      <c r="S949" s="4"/>
      <c r="T949" s="4"/>
      <c r="U949" s="4"/>
      <c r="V949" s="4"/>
      <c r="W949" s="4"/>
      <c r="X949" s="9"/>
      <c r="Y949" s="4"/>
      <c r="Z949" s="4"/>
      <c r="AA949" s="10"/>
      <c r="AB949" s="11"/>
    </row>
    <row r="950" s="1" customFormat="1" ht="18" customHeight="1" spans="2:28">
      <c r="B950" s="5"/>
      <c r="C950" s="6"/>
      <c r="D950" s="6"/>
      <c r="E950" s="6"/>
      <c r="F950" s="6"/>
      <c r="G950" s="6"/>
      <c r="H950" s="6"/>
      <c r="I950" s="6"/>
      <c r="J950" s="6"/>
      <c r="K950" s="7"/>
      <c r="L950" s="8"/>
      <c r="M950" s="8"/>
      <c r="N950" s="8"/>
      <c r="O950" s="4"/>
      <c r="P950" s="4"/>
      <c r="Q950" s="4"/>
      <c r="R950" s="4"/>
      <c r="S950" s="4"/>
      <c r="T950" s="4"/>
      <c r="U950" s="4"/>
      <c r="V950" s="4"/>
      <c r="W950" s="4"/>
      <c r="X950" s="9"/>
      <c r="Y950" s="4"/>
      <c r="Z950" s="4"/>
      <c r="AA950" s="10"/>
      <c r="AB950" s="11"/>
    </row>
    <row r="951" s="1" customFormat="1" ht="18" customHeight="1" spans="2:28">
      <c r="B951" s="5"/>
      <c r="C951" s="6"/>
      <c r="D951" s="6"/>
      <c r="E951" s="6"/>
      <c r="F951" s="6"/>
      <c r="G951" s="6"/>
      <c r="H951" s="6"/>
      <c r="I951" s="6"/>
      <c r="J951" s="6"/>
      <c r="K951" s="7"/>
      <c r="L951" s="8"/>
      <c r="M951" s="8"/>
      <c r="N951" s="8"/>
      <c r="O951" s="4"/>
      <c r="P951" s="4"/>
      <c r="Q951" s="4"/>
      <c r="R951" s="4"/>
      <c r="S951" s="4"/>
      <c r="T951" s="4"/>
      <c r="U951" s="4"/>
      <c r="V951" s="4"/>
      <c r="W951" s="4"/>
      <c r="X951" s="9"/>
      <c r="Y951" s="4"/>
      <c r="Z951" s="4"/>
      <c r="AA951" s="10"/>
      <c r="AB951" s="11"/>
    </row>
    <row r="952" s="1" customFormat="1" ht="18" customHeight="1" spans="2:28">
      <c r="B952" s="5"/>
      <c r="C952" s="6"/>
      <c r="D952" s="6"/>
      <c r="E952" s="6"/>
      <c r="F952" s="6"/>
      <c r="G952" s="6"/>
      <c r="H952" s="6"/>
      <c r="I952" s="6"/>
      <c r="J952" s="6"/>
      <c r="K952" s="7"/>
      <c r="L952" s="8"/>
      <c r="M952" s="8"/>
      <c r="N952" s="8"/>
      <c r="O952" s="4"/>
      <c r="P952" s="4"/>
      <c r="Q952" s="4"/>
      <c r="R952" s="4"/>
      <c r="S952" s="4"/>
      <c r="T952" s="4"/>
      <c r="U952" s="4"/>
      <c r="V952" s="4"/>
      <c r="W952" s="4"/>
      <c r="X952" s="9"/>
      <c r="Y952" s="4"/>
      <c r="Z952" s="4"/>
      <c r="AA952" s="10"/>
      <c r="AB952" s="11"/>
    </row>
    <row r="953" s="1" customFormat="1" ht="18" customHeight="1" spans="2:28">
      <c r="B953" s="5"/>
      <c r="C953" s="6"/>
      <c r="D953" s="6"/>
      <c r="E953" s="6"/>
      <c r="F953" s="6"/>
      <c r="G953" s="6"/>
      <c r="H953" s="6"/>
      <c r="I953" s="6"/>
      <c r="J953" s="6"/>
      <c r="K953" s="7"/>
      <c r="L953" s="8"/>
      <c r="M953" s="8"/>
      <c r="N953" s="8"/>
      <c r="O953" s="4"/>
      <c r="P953" s="4"/>
      <c r="Q953" s="4"/>
      <c r="R953" s="4"/>
      <c r="S953" s="4"/>
      <c r="T953" s="4"/>
      <c r="U953" s="4"/>
      <c r="V953" s="4"/>
      <c r="W953" s="4"/>
      <c r="X953" s="9"/>
      <c r="Y953" s="4"/>
      <c r="Z953" s="4"/>
      <c r="AA953" s="10"/>
      <c r="AB953" s="11"/>
    </row>
    <row r="954" s="1" customFormat="1" ht="18" customHeight="1" spans="2:28">
      <c r="B954" s="5"/>
      <c r="C954" s="6"/>
      <c r="D954" s="6"/>
      <c r="E954" s="6"/>
      <c r="F954" s="6"/>
      <c r="G954" s="6"/>
      <c r="H954" s="6"/>
      <c r="I954" s="6"/>
      <c r="J954" s="6"/>
      <c r="K954" s="7"/>
      <c r="L954" s="8"/>
      <c r="M954" s="8"/>
      <c r="N954" s="8"/>
      <c r="O954" s="4"/>
      <c r="P954" s="4"/>
      <c r="Q954" s="4"/>
      <c r="R954" s="4"/>
      <c r="S954" s="4"/>
      <c r="T954" s="4"/>
      <c r="U954" s="4"/>
      <c r="V954" s="4"/>
      <c r="W954" s="4"/>
      <c r="X954" s="9"/>
      <c r="Y954" s="4"/>
      <c r="Z954" s="4"/>
      <c r="AA954" s="10"/>
      <c r="AB954" s="11"/>
    </row>
    <row r="955" s="1" customFormat="1" ht="18" customHeight="1" spans="2:28">
      <c r="B955" s="5"/>
      <c r="C955" s="6"/>
      <c r="D955" s="6"/>
      <c r="E955" s="6"/>
      <c r="F955" s="6"/>
      <c r="G955" s="6"/>
      <c r="H955" s="6"/>
      <c r="I955" s="6"/>
      <c r="J955" s="6"/>
      <c r="K955" s="7"/>
      <c r="L955" s="8"/>
      <c r="M955" s="8"/>
      <c r="N955" s="8"/>
      <c r="O955" s="4"/>
      <c r="P955" s="4"/>
      <c r="Q955" s="4"/>
      <c r="R955" s="4"/>
      <c r="S955" s="4"/>
      <c r="T955" s="4"/>
      <c r="U955" s="4"/>
      <c r="V955" s="4"/>
      <c r="W955" s="4"/>
      <c r="X955" s="9"/>
      <c r="Y955" s="4"/>
      <c r="Z955" s="4"/>
      <c r="AA955" s="10"/>
      <c r="AB955" s="11"/>
    </row>
    <row r="956" s="1" customFormat="1" ht="18" customHeight="1" spans="2:28">
      <c r="B956" s="5"/>
      <c r="C956" s="6"/>
      <c r="D956" s="6"/>
      <c r="E956" s="6"/>
      <c r="F956" s="6"/>
      <c r="G956" s="6"/>
      <c r="H956" s="6"/>
      <c r="I956" s="6"/>
      <c r="J956" s="6"/>
      <c r="K956" s="7"/>
      <c r="L956" s="8"/>
      <c r="M956" s="8"/>
      <c r="N956" s="8"/>
      <c r="O956" s="4"/>
      <c r="P956" s="4"/>
      <c r="Q956" s="4"/>
      <c r="R956" s="4"/>
      <c r="S956" s="4"/>
      <c r="T956" s="4"/>
      <c r="U956" s="4"/>
      <c r="V956" s="4"/>
      <c r="W956" s="4"/>
      <c r="X956" s="9"/>
      <c r="Y956" s="4"/>
      <c r="Z956" s="4"/>
      <c r="AA956" s="10"/>
      <c r="AB956" s="11"/>
    </row>
    <row r="957" s="1" customFormat="1" ht="18" customHeight="1" spans="2:28">
      <c r="B957" s="5"/>
      <c r="C957" s="6"/>
      <c r="D957" s="6"/>
      <c r="E957" s="6"/>
      <c r="F957" s="6"/>
      <c r="G957" s="6"/>
      <c r="H957" s="6"/>
      <c r="I957" s="6"/>
      <c r="J957" s="6"/>
      <c r="K957" s="7"/>
      <c r="L957" s="8"/>
      <c r="M957" s="8"/>
      <c r="N957" s="8"/>
      <c r="O957" s="4"/>
      <c r="P957" s="4"/>
      <c r="Q957" s="4"/>
      <c r="R957" s="4"/>
      <c r="S957" s="4"/>
      <c r="T957" s="4"/>
      <c r="U957" s="4"/>
      <c r="V957" s="4"/>
      <c r="W957" s="4"/>
      <c r="X957" s="9"/>
      <c r="Y957" s="4"/>
      <c r="Z957" s="4"/>
      <c r="AA957" s="10"/>
      <c r="AB957" s="11"/>
    </row>
    <row r="958" s="1" customFormat="1" ht="18" customHeight="1" spans="2:28">
      <c r="B958" s="5"/>
      <c r="C958" s="6"/>
      <c r="D958" s="6"/>
      <c r="E958" s="6"/>
      <c r="F958" s="6"/>
      <c r="G958" s="6"/>
      <c r="H958" s="6"/>
      <c r="I958" s="6"/>
      <c r="J958" s="6"/>
      <c r="K958" s="7"/>
      <c r="L958" s="8"/>
      <c r="M958" s="8"/>
      <c r="N958" s="8"/>
      <c r="O958" s="4"/>
      <c r="P958" s="4"/>
      <c r="Q958" s="4"/>
      <c r="R958" s="4"/>
      <c r="S958" s="4"/>
      <c r="T958" s="4"/>
      <c r="U958" s="4"/>
      <c r="V958" s="4"/>
      <c r="W958" s="4"/>
      <c r="X958" s="9"/>
      <c r="Y958" s="4"/>
      <c r="Z958" s="4"/>
      <c r="AA958" s="10"/>
      <c r="AB958" s="11"/>
    </row>
    <row r="959" s="1" customFormat="1" ht="18" customHeight="1" spans="2:28">
      <c r="B959" s="5"/>
      <c r="C959" s="6"/>
      <c r="D959" s="6"/>
      <c r="E959" s="6"/>
      <c r="F959" s="6"/>
      <c r="G959" s="6"/>
      <c r="H959" s="6"/>
      <c r="I959" s="6"/>
      <c r="J959" s="6"/>
      <c r="K959" s="7"/>
      <c r="L959" s="8"/>
      <c r="M959" s="8"/>
      <c r="N959" s="8"/>
      <c r="O959" s="4"/>
      <c r="P959" s="4"/>
      <c r="Q959" s="4"/>
      <c r="R959" s="4"/>
      <c r="S959" s="4"/>
      <c r="T959" s="4"/>
      <c r="U959" s="4"/>
      <c r="V959" s="4"/>
      <c r="W959" s="4"/>
      <c r="X959" s="9"/>
      <c r="Y959" s="4"/>
      <c r="Z959" s="4"/>
      <c r="AA959" s="10"/>
      <c r="AB959" s="11"/>
    </row>
    <row r="960" s="1" customFormat="1" ht="18" customHeight="1" spans="2:28">
      <c r="B960" s="5"/>
      <c r="C960" s="6"/>
      <c r="D960" s="6"/>
      <c r="E960" s="6"/>
      <c r="F960" s="6"/>
      <c r="G960" s="6"/>
      <c r="H960" s="6"/>
      <c r="I960" s="6"/>
      <c r="J960" s="6"/>
      <c r="K960" s="7"/>
      <c r="L960" s="8"/>
      <c r="M960" s="8"/>
      <c r="N960" s="8"/>
      <c r="O960" s="4"/>
      <c r="P960" s="4"/>
      <c r="Q960" s="4"/>
      <c r="R960" s="4"/>
      <c r="S960" s="4"/>
      <c r="T960" s="4"/>
      <c r="U960" s="4"/>
      <c r="V960" s="4"/>
      <c r="W960" s="4"/>
      <c r="X960" s="9"/>
      <c r="Y960" s="4"/>
      <c r="Z960" s="4"/>
      <c r="AA960" s="10"/>
      <c r="AB960" s="11"/>
    </row>
    <row r="961" s="1" customFormat="1" ht="18" customHeight="1" spans="2:28">
      <c r="B961" s="5"/>
      <c r="C961" s="6"/>
      <c r="D961" s="6"/>
      <c r="E961" s="6"/>
      <c r="F961" s="6"/>
      <c r="G961" s="6"/>
      <c r="H961" s="6"/>
      <c r="I961" s="6"/>
      <c r="J961" s="6"/>
      <c r="K961" s="7"/>
      <c r="L961" s="8"/>
      <c r="M961" s="8"/>
      <c r="N961" s="8"/>
      <c r="O961" s="4"/>
      <c r="P961" s="4"/>
      <c r="Q961" s="4"/>
      <c r="R961" s="4"/>
      <c r="S961" s="4"/>
      <c r="T961" s="4"/>
      <c r="U961" s="4"/>
      <c r="V961" s="4"/>
      <c r="W961" s="4"/>
      <c r="X961" s="9"/>
      <c r="Y961" s="4"/>
      <c r="Z961" s="4"/>
      <c r="AA961" s="10"/>
      <c r="AB961" s="11"/>
    </row>
    <row r="962" s="1" customFormat="1" ht="18" customHeight="1" spans="2:28">
      <c r="B962" s="5"/>
      <c r="C962" s="6"/>
      <c r="D962" s="6"/>
      <c r="E962" s="6"/>
      <c r="F962" s="6"/>
      <c r="G962" s="6"/>
      <c r="H962" s="6"/>
      <c r="I962" s="6"/>
      <c r="J962" s="6"/>
      <c r="K962" s="7"/>
      <c r="L962" s="8"/>
      <c r="M962" s="8"/>
      <c r="N962" s="8"/>
      <c r="O962" s="4"/>
      <c r="P962" s="4"/>
      <c r="Q962" s="4"/>
      <c r="R962" s="4"/>
      <c r="S962" s="4"/>
      <c r="T962" s="4"/>
      <c r="U962" s="4"/>
      <c r="V962" s="4"/>
      <c r="W962" s="4"/>
      <c r="X962" s="9"/>
      <c r="Y962" s="4"/>
      <c r="Z962" s="4"/>
      <c r="AA962" s="10"/>
      <c r="AB962" s="11"/>
    </row>
    <row r="963" s="1" customFormat="1" ht="18" customHeight="1" spans="2:28">
      <c r="B963" s="5"/>
      <c r="C963" s="6"/>
      <c r="D963" s="6"/>
      <c r="E963" s="6"/>
      <c r="F963" s="6"/>
      <c r="G963" s="6"/>
      <c r="H963" s="6"/>
      <c r="I963" s="6"/>
      <c r="J963" s="6"/>
      <c r="K963" s="7"/>
      <c r="L963" s="8"/>
      <c r="M963" s="8"/>
      <c r="N963" s="8"/>
      <c r="O963" s="4"/>
      <c r="P963" s="4"/>
      <c r="Q963" s="4"/>
      <c r="R963" s="4"/>
      <c r="S963" s="4"/>
      <c r="T963" s="4"/>
      <c r="U963" s="4"/>
      <c r="V963" s="4"/>
      <c r="W963" s="4"/>
      <c r="X963" s="9"/>
      <c r="Y963" s="4"/>
      <c r="Z963" s="4"/>
      <c r="AA963" s="10"/>
      <c r="AB963" s="11"/>
    </row>
    <row r="964" s="1" customFormat="1" ht="18" customHeight="1" spans="2:28">
      <c r="B964" s="5"/>
      <c r="C964" s="6"/>
      <c r="D964" s="6"/>
      <c r="E964" s="6"/>
      <c r="F964" s="6"/>
      <c r="G964" s="6"/>
      <c r="H964" s="6"/>
      <c r="I964" s="6"/>
      <c r="J964" s="6"/>
      <c r="K964" s="7"/>
      <c r="L964" s="8"/>
      <c r="M964" s="8"/>
      <c r="N964" s="8"/>
      <c r="O964" s="4"/>
      <c r="P964" s="4"/>
      <c r="Q964" s="4"/>
      <c r="R964" s="4"/>
      <c r="S964" s="4"/>
      <c r="T964" s="4"/>
      <c r="U964" s="4"/>
      <c r="V964" s="4"/>
      <c r="W964" s="4"/>
      <c r="X964" s="9"/>
      <c r="Y964" s="4"/>
      <c r="Z964" s="4"/>
      <c r="AA964" s="10"/>
      <c r="AB964" s="11"/>
    </row>
    <row r="965" s="1" customFormat="1" ht="18" customHeight="1" spans="2:28">
      <c r="B965" s="5"/>
      <c r="C965" s="6"/>
      <c r="D965" s="6"/>
      <c r="E965" s="6"/>
      <c r="F965" s="6"/>
      <c r="G965" s="6"/>
      <c r="H965" s="6"/>
      <c r="I965" s="6"/>
      <c r="J965" s="6"/>
      <c r="K965" s="7"/>
      <c r="L965" s="8"/>
      <c r="M965" s="8"/>
      <c r="N965" s="8"/>
      <c r="O965" s="4"/>
      <c r="P965" s="4"/>
      <c r="Q965" s="4"/>
      <c r="R965" s="4"/>
      <c r="S965" s="4"/>
      <c r="T965" s="4"/>
      <c r="U965" s="4"/>
      <c r="V965" s="4"/>
      <c r="W965" s="4"/>
      <c r="X965" s="9"/>
      <c r="Y965" s="4"/>
      <c r="Z965" s="4"/>
      <c r="AA965" s="10"/>
      <c r="AB965" s="11"/>
    </row>
    <row r="966" s="1" customFormat="1" ht="18" customHeight="1" spans="2:28">
      <c r="B966" s="5"/>
      <c r="C966" s="6"/>
      <c r="D966" s="6"/>
      <c r="E966" s="6"/>
      <c r="F966" s="6"/>
      <c r="G966" s="6"/>
      <c r="H966" s="6"/>
      <c r="I966" s="6"/>
      <c r="J966" s="6"/>
      <c r="K966" s="7"/>
      <c r="L966" s="8"/>
      <c r="M966" s="8"/>
      <c r="N966" s="8"/>
      <c r="O966" s="4"/>
      <c r="P966" s="4"/>
      <c r="Q966" s="4"/>
      <c r="R966" s="4"/>
      <c r="S966" s="4"/>
      <c r="T966" s="4"/>
      <c r="U966" s="4"/>
      <c r="V966" s="4"/>
      <c r="W966" s="4"/>
      <c r="X966" s="9"/>
      <c r="Y966" s="4"/>
      <c r="Z966" s="4"/>
      <c r="AA966" s="10"/>
      <c r="AB966" s="11"/>
    </row>
    <row r="967" s="1" customFormat="1" ht="18" customHeight="1" spans="2:28">
      <c r="B967" s="5"/>
      <c r="C967" s="6"/>
      <c r="D967" s="6"/>
      <c r="E967" s="6"/>
      <c r="F967" s="6"/>
      <c r="G967" s="6"/>
      <c r="H967" s="6"/>
      <c r="I967" s="6"/>
      <c r="J967" s="6"/>
      <c r="K967" s="7"/>
      <c r="L967" s="8"/>
      <c r="M967" s="8"/>
      <c r="N967" s="8"/>
      <c r="O967" s="4"/>
      <c r="P967" s="4"/>
      <c r="Q967" s="4"/>
      <c r="R967" s="4"/>
      <c r="S967" s="4"/>
      <c r="T967" s="4"/>
      <c r="U967" s="4"/>
      <c r="V967" s="4"/>
      <c r="W967" s="4"/>
      <c r="X967" s="9"/>
      <c r="Y967" s="4"/>
      <c r="Z967" s="4"/>
      <c r="AA967" s="10"/>
      <c r="AB967" s="11"/>
    </row>
    <row r="968" s="1" customFormat="1" ht="18" customHeight="1" spans="2:28">
      <c r="B968" s="5"/>
      <c r="C968" s="6"/>
      <c r="D968" s="6"/>
      <c r="E968" s="6"/>
      <c r="F968" s="6"/>
      <c r="G968" s="6"/>
      <c r="H968" s="6"/>
      <c r="I968" s="6"/>
      <c r="J968" s="6"/>
      <c r="K968" s="7"/>
      <c r="L968" s="8"/>
      <c r="M968" s="8"/>
      <c r="N968" s="8"/>
      <c r="O968" s="4"/>
      <c r="P968" s="4"/>
      <c r="Q968" s="4"/>
      <c r="R968" s="4"/>
      <c r="S968" s="4"/>
      <c r="T968" s="4"/>
      <c r="U968" s="4"/>
      <c r="V968" s="4"/>
      <c r="W968" s="4"/>
      <c r="X968" s="9"/>
      <c r="Y968" s="4"/>
      <c r="Z968" s="4"/>
      <c r="AA968" s="10"/>
      <c r="AB968" s="11"/>
    </row>
    <row r="969" s="1" customFormat="1" ht="18" customHeight="1" spans="2:28">
      <c r="B969" s="5"/>
      <c r="C969" s="6"/>
      <c r="D969" s="6"/>
      <c r="E969" s="6"/>
      <c r="F969" s="6"/>
      <c r="G969" s="6"/>
      <c r="H969" s="6"/>
      <c r="I969" s="6"/>
      <c r="J969" s="6"/>
      <c r="K969" s="7"/>
      <c r="L969" s="8"/>
      <c r="M969" s="8"/>
      <c r="N969" s="8"/>
      <c r="O969" s="4"/>
      <c r="P969" s="4"/>
      <c r="Q969" s="4"/>
      <c r="R969" s="4"/>
      <c r="S969" s="4"/>
      <c r="T969" s="4"/>
      <c r="U969" s="4"/>
      <c r="V969" s="4"/>
      <c r="W969" s="4"/>
      <c r="X969" s="9"/>
      <c r="Y969" s="4"/>
      <c r="Z969" s="4"/>
      <c r="AA969" s="10"/>
      <c r="AB969" s="11"/>
    </row>
    <row r="970" s="1" customFormat="1" ht="18" customHeight="1" spans="2:28">
      <c r="B970" s="5"/>
      <c r="C970" s="6"/>
      <c r="D970" s="6"/>
      <c r="E970" s="6"/>
      <c r="F970" s="6"/>
      <c r="G970" s="6"/>
      <c r="H970" s="6"/>
      <c r="I970" s="6"/>
      <c r="J970" s="6"/>
      <c r="K970" s="7"/>
      <c r="L970" s="8"/>
      <c r="M970" s="8"/>
      <c r="N970" s="8"/>
      <c r="O970" s="4"/>
      <c r="P970" s="4"/>
      <c r="Q970" s="4"/>
      <c r="R970" s="4"/>
      <c r="S970" s="4"/>
      <c r="T970" s="4"/>
      <c r="U970" s="4"/>
      <c r="V970" s="4"/>
      <c r="W970" s="4"/>
      <c r="X970" s="9"/>
      <c r="Y970" s="4"/>
      <c r="Z970" s="4"/>
      <c r="AA970" s="10"/>
      <c r="AB970" s="11"/>
    </row>
    <row r="971" s="1" customFormat="1" ht="18" customHeight="1" spans="2:28">
      <c r="B971" s="5"/>
      <c r="C971" s="6"/>
      <c r="D971" s="6"/>
      <c r="E971" s="6"/>
      <c r="F971" s="6"/>
      <c r="G971" s="6"/>
      <c r="H971" s="6"/>
      <c r="I971" s="6"/>
      <c r="J971" s="6"/>
      <c r="K971" s="7"/>
      <c r="L971" s="8"/>
      <c r="M971" s="8"/>
      <c r="N971" s="8"/>
      <c r="O971" s="4"/>
      <c r="P971" s="4"/>
      <c r="Q971" s="4"/>
      <c r="R971" s="4"/>
      <c r="S971" s="4"/>
      <c r="T971" s="4"/>
      <c r="U971" s="4"/>
      <c r="V971" s="4"/>
      <c r="W971" s="4"/>
      <c r="X971" s="9"/>
      <c r="Y971" s="4"/>
      <c r="Z971" s="4"/>
      <c r="AA971" s="10"/>
      <c r="AB971" s="11"/>
    </row>
    <row r="972" s="1" customFormat="1" ht="18" customHeight="1" spans="2:28">
      <c r="B972" s="5"/>
      <c r="C972" s="6"/>
      <c r="D972" s="6"/>
      <c r="E972" s="6"/>
      <c r="F972" s="6"/>
      <c r="G972" s="6"/>
      <c r="H972" s="6"/>
      <c r="I972" s="6"/>
      <c r="J972" s="6"/>
      <c r="K972" s="7"/>
      <c r="L972" s="8"/>
      <c r="M972" s="8"/>
      <c r="N972" s="8"/>
      <c r="O972" s="4"/>
      <c r="P972" s="4"/>
      <c r="Q972" s="4"/>
      <c r="R972" s="4"/>
      <c r="S972" s="4"/>
      <c r="T972" s="4"/>
      <c r="U972" s="4"/>
      <c r="V972" s="4"/>
      <c r="W972" s="4"/>
      <c r="X972" s="9"/>
      <c r="Y972" s="4"/>
      <c r="Z972" s="4"/>
      <c r="AA972" s="10"/>
      <c r="AB972" s="11"/>
    </row>
    <row r="973" s="1" customFormat="1" ht="18" customHeight="1" spans="2:28">
      <c r="B973" s="5"/>
      <c r="C973" s="6"/>
      <c r="D973" s="6"/>
      <c r="E973" s="6"/>
      <c r="F973" s="6"/>
      <c r="G973" s="6"/>
      <c r="H973" s="6"/>
      <c r="I973" s="6"/>
      <c r="J973" s="6"/>
      <c r="K973" s="7"/>
      <c r="L973" s="8"/>
      <c r="M973" s="8"/>
      <c r="N973" s="8"/>
      <c r="O973" s="4"/>
      <c r="P973" s="4"/>
      <c r="Q973" s="4"/>
      <c r="R973" s="4"/>
      <c r="S973" s="4"/>
      <c r="T973" s="4"/>
      <c r="U973" s="4"/>
      <c r="V973" s="4"/>
      <c r="W973" s="4"/>
      <c r="X973" s="9"/>
      <c r="Y973" s="4"/>
      <c r="Z973" s="4"/>
      <c r="AA973" s="10"/>
      <c r="AB973" s="11"/>
    </row>
    <row r="974" s="1" customFormat="1" ht="18" customHeight="1" spans="2:28">
      <c r="B974" s="5"/>
      <c r="C974" s="6"/>
      <c r="D974" s="6"/>
      <c r="E974" s="6"/>
      <c r="F974" s="6"/>
      <c r="G974" s="6"/>
      <c r="H974" s="6"/>
      <c r="I974" s="6"/>
      <c r="J974" s="6"/>
      <c r="K974" s="7"/>
      <c r="L974" s="8"/>
      <c r="M974" s="8"/>
      <c r="N974" s="8"/>
      <c r="O974" s="4"/>
      <c r="P974" s="4"/>
      <c r="Q974" s="4"/>
      <c r="R974" s="4"/>
      <c r="S974" s="4"/>
      <c r="T974" s="4"/>
      <c r="U974" s="4"/>
      <c r="V974" s="4"/>
      <c r="W974" s="4"/>
      <c r="X974" s="9"/>
      <c r="Y974" s="4"/>
      <c r="Z974" s="4"/>
      <c r="AA974" s="10"/>
      <c r="AB974" s="11"/>
    </row>
    <row r="975" s="1" customFormat="1" ht="18" customHeight="1" spans="2:28">
      <c r="B975" s="5"/>
      <c r="C975" s="6"/>
      <c r="D975" s="6"/>
      <c r="E975" s="6"/>
      <c r="F975" s="6"/>
      <c r="G975" s="6"/>
      <c r="H975" s="6"/>
      <c r="I975" s="6"/>
      <c r="J975" s="6"/>
      <c r="K975" s="7"/>
      <c r="L975" s="8"/>
      <c r="M975" s="8"/>
      <c r="N975" s="8"/>
      <c r="O975" s="4"/>
      <c r="P975" s="4"/>
      <c r="Q975" s="4"/>
      <c r="R975" s="4"/>
      <c r="S975" s="4"/>
      <c r="T975" s="4"/>
      <c r="U975" s="4"/>
      <c r="V975" s="4"/>
      <c r="W975" s="4"/>
      <c r="X975" s="9"/>
      <c r="Y975" s="4"/>
      <c r="Z975" s="4"/>
      <c r="AA975" s="10"/>
      <c r="AB975" s="11"/>
    </row>
    <row r="976" s="1" customFormat="1" ht="18" customHeight="1" spans="2:28">
      <c r="B976" s="5"/>
      <c r="C976" s="6"/>
      <c r="D976" s="6"/>
      <c r="E976" s="6"/>
      <c r="F976" s="6"/>
      <c r="G976" s="6"/>
      <c r="H976" s="6"/>
      <c r="I976" s="6"/>
      <c r="J976" s="6"/>
      <c r="K976" s="7"/>
      <c r="L976" s="8"/>
      <c r="M976" s="8"/>
      <c r="N976" s="8"/>
      <c r="O976" s="4"/>
      <c r="P976" s="4"/>
      <c r="Q976" s="4"/>
      <c r="R976" s="4"/>
      <c r="S976" s="4"/>
      <c r="T976" s="4"/>
      <c r="U976" s="4"/>
      <c r="V976" s="4"/>
      <c r="W976" s="4"/>
      <c r="X976" s="9"/>
      <c r="Y976" s="4"/>
      <c r="Z976" s="4"/>
      <c r="AA976" s="10"/>
      <c r="AB976" s="11"/>
    </row>
    <row r="977" s="1" customFormat="1" ht="18" customHeight="1" spans="2:28">
      <c r="B977" s="5"/>
      <c r="C977" s="6"/>
      <c r="D977" s="6"/>
      <c r="E977" s="6"/>
      <c r="F977" s="6"/>
      <c r="G977" s="6"/>
      <c r="H977" s="6"/>
      <c r="I977" s="6"/>
      <c r="J977" s="6"/>
      <c r="K977" s="7"/>
      <c r="L977" s="8"/>
      <c r="M977" s="8"/>
      <c r="N977" s="8"/>
      <c r="O977" s="4"/>
      <c r="P977" s="4"/>
      <c r="Q977" s="4"/>
      <c r="R977" s="4"/>
      <c r="S977" s="4"/>
      <c r="T977" s="4"/>
      <c r="U977" s="4"/>
      <c r="V977" s="4"/>
      <c r="W977" s="4"/>
      <c r="X977" s="9"/>
      <c r="Y977" s="4"/>
      <c r="Z977" s="4"/>
      <c r="AA977" s="10"/>
      <c r="AB977" s="11"/>
    </row>
    <row r="978" s="1" customFormat="1" ht="18" customHeight="1" spans="2:28">
      <c r="B978" s="5"/>
      <c r="C978" s="6"/>
      <c r="D978" s="6"/>
      <c r="E978" s="6"/>
      <c r="F978" s="6"/>
      <c r="G978" s="6"/>
      <c r="H978" s="6"/>
      <c r="I978" s="6"/>
      <c r="J978" s="6"/>
      <c r="K978" s="7"/>
      <c r="L978" s="8"/>
      <c r="M978" s="8"/>
      <c r="N978" s="8"/>
      <c r="O978" s="4"/>
      <c r="P978" s="4"/>
      <c r="Q978" s="4"/>
      <c r="R978" s="4"/>
      <c r="S978" s="4"/>
      <c r="T978" s="4"/>
      <c r="U978" s="4"/>
      <c r="V978" s="4"/>
      <c r="W978" s="4"/>
      <c r="X978" s="9"/>
      <c r="Y978" s="4"/>
      <c r="Z978" s="4"/>
      <c r="AA978" s="10"/>
      <c r="AB978" s="11"/>
    </row>
    <row r="979" s="1" customFormat="1" ht="18" customHeight="1" spans="2:28">
      <c r="B979" s="5"/>
      <c r="C979" s="6"/>
      <c r="D979" s="6"/>
      <c r="E979" s="6"/>
      <c r="F979" s="6"/>
      <c r="G979" s="6"/>
      <c r="H979" s="6"/>
      <c r="I979" s="6"/>
      <c r="J979" s="6"/>
      <c r="K979" s="7"/>
      <c r="L979" s="8"/>
      <c r="M979" s="8"/>
      <c r="N979" s="8"/>
      <c r="O979" s="4"/>
      <c r="P979" s="4"/>
      <c r="Q979" s="4"/>
      <c r="R979" s="4"/>
      <c r="S979" s="4"/>
      <c r="T979" s="4"/>
      <c r="U979" s="4"/>
      <c r="V979" s="4"/>
      <c r="W979" s="4"/>
      <c r="X979" s="9"/>
      <c r="Y979" s="4"/>
      <c r="Z979" s="4"/>
      <c r="AA979" s="10"/>
      <c r="AB979" s="11"/>
    </row>
    <row r="980" s="1" customFormat="1" ht="18" customHeight="1" spans="2:28">
      <c r="B980" s="5"/>
      <c r="C980" s="6"/>
      <c r="D980" s="6"/>
      <c r="E980" s="6"/>
      <c r="F980" s="6"/>
      <c r="G980" s="6"/>
      <c r="H980" s="6"/>
      <c r="I980" s="6"/>
      <c r="J980" s="6"/>
      <c r="K980" s="7"/>
      <c r="L980" s="8"/>
      <c r="M980" s="8"/>
      <c r="N980" s="8"/>
      <c r="O980" s="4"/>
      <c r="P980" s="4"/>
      <c r="Q980" s="4"/>
      <c r="R980" s="4"/>
      <c r="S980" s="4"/>
      <c r="T980" s="4"/>
      <c r="U980" s="4"/>
      <c r="V980" s="4"/>
      <c r="W980" s="4"/>
      <c r="X980" s="9"/>
      <c r="Y980" s="4"/>
      <c r="Z980" s="4"/>
      <c r="AA980" s="10"/>
      <c r="AB980" s="11"/>
    </row>
    <row r="981" s="1" customFormat="1" ht="18" customHeight="1" spans="2:28">
      <c r="B981" s="5"/>
      <c r="C981" s="6"/>
      <c r="D981" s="6"/>
      <c r="E981" s="6"/>
      <c r="F981" s="6"/>
      <c r="G981" s="6"/>
      <c r="H981" s="6"/>
      <c r="I981" s="6"/>
      <c r="J981" s="6"/>
      <c r="K981" s="7"/>
      <c r="L981" s="8"/>
      <c r="M981" s="8"/>
      <c r="N981" s="8"/>
      <c r="O981" s="4"/>
      <c r="P981" s="4"/>
      <c r="Q981" s="4"/>
      <c r="R981" s="4"/>
      <c r="S981" s="4"/>
      <c r="T981" s="4"/>
      <c r="U981" s="4"/>
      <c r="V981" s="4"/>
      <c r="W981" s="4"/>
      <c r="X981" s="9"/>
      <c r="Y981" s="4"/>
      <c r="Z981" s="4"/>
      <c r="AA981" s="10"/>
      <c r="AB981" s="11"/>
    </row>
    <row r="982" s="1" customFormat="1" ht="18" customHeight="1" spans="2:28">
      <c r="B982" s="5"/>
      <c r="C982" s="6"/>
      <c r="D982" s="6"/>
      <c r="E982" s="6"/>
      <c r="F982" s="6"/>
      <c r="G982" s="6"/>
      <c r="H982" s="6"/>
      <c r="I982" s="6"/>
      <c r="J982" s="6"/>
      <c r="K982" s="7"/>
      <c r="L982" s="8"/>
      <c r="M982" s="8"/>
      <c r="N982" s="8"/>
      <c r="O982" s="4"/>
      <c r="P982" s="4"/>
      <c r="Q982" s="4"/>
      <c r="R982" s="4"/>
      <c r="S982" s="4"/>
      <c r="T982" s="4"/>
      <c r="U982" s="4"/>
      <c r="V982" s="4"/>
      <c r="W982" s="4"/>
      <c r="X982" s="9"/>
      <c r="Y982" s="4"/>
      <c r="Z982" s="4"/>
      <c r="AA982" s="10"/>
      <c r="AB982" s="11"/>
    </row>
    <row r="983" s="1" customFormat="1" ht="18" customHeight="1" spans="2:28">
      <c r="B983" s="5"/>
      <c r="C983" s="6"/>
      <c r="D983" s="6"/>
      <c r="E983" s="6"/>
      <c r="F983" s="6"/>
      <c r="G983" s="6"/>
      <c r="H983" s="6"/>
      <c r="I983" s="6"/>
      <c r="J983" s="6"/>
      <c r="K983" s="7"/>
      <c r="L983" s="8"/>
      <c r="M983" s="8"/>
      <c r="N983" s="8"/>
      <c r="O983" s="4"/>
      <c r="P983" s="4"/>
      <c r="Q983" s="4"/>
      <c r="R983" s="4"/>
      <c r="S983" s="4"/>
      <c r="T983" s="4"/>
      <c r="U983" s="4"/>
      <c r="V983" s="4"/>
      <c r="W983" s="4"/>
      <c r="X983" s="9"/>
      <c r="Y983" s="4"/>
      <c r="Z983" s="4"/>
      <c r="AA983" s="10"/>
      <c r="AB983" s="11"/>
    </row>
    <row r="984" s="1" customFormat="1" ht="18" customHeight="1" spans="2:28">
      <c r="B984" s="5"/>
      <c r="C984" s="6"/>
      <c r="D984" s="6"/>
      <c r="E984" s="6"/>
      <c r="F984" s="6"/>
      <c r="G984" s="6"/>
      <c r="H984" s="6"/>
      <c r="I984" s="6"/>
      <c r="J984" s="6"/>
      <c r="K984" s="7"/>
      <c r="L984" s="8"/>
      <c r="M984" s="8"/>
      <c r="N984" s="8"/>
      <c r="O984" s="4"/>
      <c r="P984" s="4"/>
      <c r="Q984" s="4"/>
      <c r="R984" s="4"/>
      <c r="S984" s="4"/>
      <c r="T984" s="4"/>
      <c r="U984" s="4"/>
      <c r="V984" s="4"/>
      <c r="W984" s="4"/>
      <c r="X984" s="9"/>
      <c r="Y984" s="4"/>
      <c r="Z984" s="4"/>
      <c r="AA984" s="10"/>
      <c r="AB984" s="11"/>
    </row>
    <row r="985" s="1" customFormat="1" ht="18" customHeight="1" spans="2:28">
      <c r="B985" s="5"/>
      <c r="C985" s="6"/>
      <c r="D985" s="6"/>
      <c r="E985" s="6"/>
      <c r="F985" s="6"/>
      <c r="G985" s="6"/>
      <c r="H985" s="6"/>
      <c r="I985" s="6"/>
      <c r="J985" s="6"/>
      <c r="K985" s="7"/>
      <c r="L985" s="8"/>
      <c r="M985" s="8"/>
      <c r="N985" s="8"/>
      <c r="O985" s="4"/>
      <c r="P985" s="4"/>
      <c r="Q985" s="4"/>
      <c r="R985" s="4"/>
      <c r="S985" s="4"/>
      <c r="T985" s="4"/>
      <c r="U985" s="4"/>
      <c r="V985" s="4"/>
      <c r="W985" s="4"/>
      <c r="X985" s="9"/>
      <c r="Y985" s="4"/>
      <c r="Z985" s="4"/>
      <c r="AA985" s="10"/>
      <c r="AB985" s="11"/>
    </row>
    <row r="986" s="1" customFormat="1" ht="18" customHeight="1" spans="2:28">
      <c r="B986" s="5"/>
      <c r="C986" s="6"/>
      <c r="D986" s="6"/>
      <c r="E986" s="6"/>
      <c r="F986" s="6"/>
      <c r="G986" s="6"/>
      <c r="H986" s="6"/>
      <c r="I986" s="6"/>
      <c r="J986" s="6"/>
      <c r="K986" s="7"/>
      <c r="L986" s="8"/>
      <c r="M986" s="8"/>
      <c r="N986" s="8"/>
      <c r="O986" s="4"/>
      <c r="P986" s="4"/>
      <c r="Q986" s="4"/>
      <c r="R986" s="4"/>
      <c r="S986" s="4"/>
      <c r="T986" s="4"/>
      <c r="U986" s="4"/>
      <c r="V986" s="4"/>
      <c r="W986" s="4"/>
      <c r="X986" s="9"/>
      <c r="Y986" s="4"/>
      <c r="Z986" s="4"/>
      <c r="AA986" s="10"/>
      <c r="AB986" s="11"/>
    </row>
    <row r="987" s="1" customFormat="1" ht="18" customHeight="1" spans="2:28">
      <c r="B987" s="5"/>
      <c r="C987" s="6"/>
      <c r="D987" s="6"/>
      <c r="E987" s="6"/>
      <c r="F987" s="6"/>
      <c r="G987" s="6"/>
      <c r="H987" s="6"/>
      <c r="I987" s="6"/>
      <c r="J987" s="6"/>
      <c r="K987" s="7"/>
      <c r="L987" s="8"/>
      <c r="M987" s="8"/>
      <c r="N987" s="8"/>
      <c r="O987" s="4"/>
      <c r="P987" s="4"/>
      <c r="Q987" s="4"/>
      <c r="R987" s="4"/>
      <c r="S987" s="4"/>
      <c r="T987" s="4"/>
      <c r="U987" s="4"/>
      <c r="V987" s="4"/>
      <c r="W987" s="4"/>
      <c r="X987" s="9"/>
      <c r="Y987" s="4"/>
      <c r="Z987" s="4"/>
      <c r="AA987" s="10"/>
      <c r="AB987" s="11"/>
    </row>
    <row r="988" s="1" customFormat="1" ht="18" customHeight="1" spans="2:28">
      <c r="B988" s="5"/>
      <c r="C988" s="6"/>
      <c r="D988" s="6"/>
      <c r="E988" s="6"/>
      <c r="F988" s="6"/>
      <c r="G988" s="6"/>
      <c r="H988" s="6"/>
      <c r="I988" s="6"/>
      <c r="J988" s="6"/>
      <c r="K988" s="7"/>
      <c r="L988" s="8"/>
      <c r="M988" s="8"/>
      <c r="N988" s="8"/>
      <c r="O988" s="4"/>
      <c r="P988" s="4"/>
      <c r="Q988" s="4"/>
      <c r="R988" s="4"/>
      <c r="S988" s="4"/>
      <c r="T988" s="4"/>
      <c r="U988" s="4"/>
      <c r="V988" s="4"/>
      <c r="W988" s="4"/>
      <c r="X988" s="9"/>
      <c r="Y988" s="4"/>
      <c r="Z988" s="4"/>
      <c r="AA988" s="10"/>
      <c r="AB988" s="11"/>
    </row>
    <row r="989" s="1" customFormat="1" ht="18" customHeight="1" spans="2:28">
      <c r="B989" s="5"/>
      <c r="C989" s="6"/>
      <c r="D989" s="6"/>
      <c r="E989" s="6"/>
      <c r="F989" s="6"/>
      <c r="G989" s="6"/>
      <c r="H989" s="6"/>
      <c r="I989" s="6"/>
      <c r="J989" s="6"/>
      <c r="K989" s="7"/>
      <c r="L989" s="8"/>
      <c r="M989" s="8"/>
      <c r="N989" s="8"/>
      <c r="O989" s="4"/>
      <c r="P989" s="4"/>
      <c r="Q989" s="4"/>
      <c r="R989" s="4"/>
      <c r="S989" s="4"/>
      <c r="T989" s="4"/>
      <c r="U989" s="4"/>
      <c r="V989" s="4"/>
      <c r="W989" s="4"/>
      <c r="X989" s="9"/>
      <c r="Y989" s="4"/>
      <c r="Z989" s="4"/>
      <c r="AA989" s="10"/>
      <c r="AB989" s="11"/>
    </row>
    <row r="990" s="1" customFormat="1" ht="18" customHeight="1" spans="2:28">
      <c r="B990" s="5"/>
      <c r="C990" s="6"/>
      <c r="D990" s="6"/>
      <c r="E990" s="6"/>
      <c r="F990" s="6"/>
      <c r="G990" s="6"/>
      <c r="H990" s="6"/>
      <c r="I990" s="6"/>
      <c r="J990" s="6"/>
      <c r="K990" s="7"/>
      <c r="L990" s="8"/>
      <c r="M990" s="8"/>
      <c r="N990" s="8"/>
      <c r="O990" s="4"/>
      <c r="P990" s="4"/>
      <c r="Q990" s="4"/>
      <c r="R990" s="4"/>
      <c r="S990" s="4"/>
      <c r="T990" s="4"/>
      <c r="U990" s="4"/>
      <c r="V990" s="4"/>
      <c r="W990" s="4"/>
      <c r="X990" s="9"/>
      <c r="Y990" s="4"/>
      <c r="Z990" s="4"/>
      <c r="AA990" s="10"/>
      <c r="AB990" s="11"/>
    </row>
    <row r="991" s="1" customFormat="1" ht="18" customHeight="1" spans="2:28">
      <c r="B991" s="5"/>
      <c r="C991" s="6"/>
      <c r="D991" s="6"/>
      <c r="E991" s="6"/>
      <c r="F991" s="6"/>
      <c r="G991" s="6"/>
      <c r="H991" s="6"/>
      <c r="I991" s="6"/>
      <c r="J991" s="6"/>
      <c r="K991" s="7"/>
      <c r="L991" s="8"/>
      <c r="M991" s="8"/>
      <c r="N991" s="8"/>
      <c r="O991" s="4"/>
      <c r="P991" s="4"/>
      <c r="Q991" s="4"/>
      <c r="R991" s="4"/>
      <c r="S991" s="4"/>
      <c r="T991" s="4"/>
      <c r="U991" s="4"/>
      <c r="V991" s="4"/>
      <c r="W991" s="4"/>
      <c r="X991" s="9"/>
      <c r="Y991" s="4"/>
      <c r="Z991" s="4"/>
      <c r="AA991" s="10"/>
      <c r="AB991" s="11"/>
    </row>
    <row r="992" s="1" customFormat="1" ht="18" customHeight="1" spans="2:28">
      <c r="B992" s="5"/>
      <c r="C992" s="6"/>
      <c r="D992" s="6"/>
      <c r="E992" s="6"/>
      <c r="F992" s="6"/>
      <c r="G992" s="6"/>
      <c r="H992" s="6"/>
      <c r="I992" s="6"/>
      <c r="J992" s="6"/>
      <c r="K992" s="7"/>
      <c r="L992" s="8"/>
      <c r="M992" s="8"/>
      <c r="N992" s="8"/>
      <c r="O992" s="4"/>
      <c r="P992" s="4"/>
      <c r="Q992" s="4"/>
      <c r="R992" s="4"/>
      <c r="S992" s="4"/>
      <c r="T992" s="4"/>
      <c r="U992" s="4"/>
      <c r="V992" s="4"/>
      <c r="W992" s="4"/>
      <c r="X992" s="9"/>
      <c r="Y992" s="4"/>
      <c r="Z992" s="4"/>
      <c r="AA992" s="10"/>
      <c r="AB992" s="11"/>
    </row>
    <row r="993" s="1" customFormat="1" ht="18" customHeight="1" spans="2:28">
      <c r="B993" s="5"/>
      <c r="C993" s="6"/>
      <c r="D993" s="6"/>
      <c r="E993" s="6"/>
      <c r="F993" s="6"/>
      <c r="G993" s="6"/>
      <c r="H993" s="6"/>
      <c r="I993" s="6"/>
      <c r="J993" s="6"/>
      <c r="K993" s="7"/>
      <c r="L993" s="8"/>
      <c r="M993" s="8"/>
      <c r="N993" s="8"/>
      <c r="O993" s="4"/>
      <c r="P993" s="4"/>
      <c r="Q993" s="4"/>
      <c r="R993" s="4"/>
      <c r="S993" s="4"/>
      <c r="T993" s="4"/>
      <c r="U993" s="4"/>
      <c r="V993" s="4"/>
      <c r="W993" s="4"/>
      <c r="X993" s="9"/>
      <c r="Y993" s="4"/>
      <c r="Z993" s="4"/>
      <c r="AA993" s="10"/>
      <c r="AB993" s="11"/>
    </row>
    <row r="994" s="1" customFormat="1" ht="18" customHeight="1" spans="2:28">
      <c r="B994" s="5"/>
      <c r="C994" s="6"/>
      <c r="D994" s="6"/>
      <c r="E994" s="6"/>
      <c r="F994" s="6"/>
      <c r="G994" s="6"/>
      <c r="H994" s="6"/>
      <c r="I994" s="6"/>
      <c r="J994" s="6"/>
      <c r="K994" s="7"/>
      <c r="L994" s="8"/>
      <c r="M994" s="8"/>
      <c r="N994" s="8"/>
      <c r="O994" s="4"/>
      <c r="P994" s="4"/>
      <c r="Q994" s="4"/>
      <c r="R994" s="4"/>
      <c r="S994" s="4"/>
      <c r="T994" s="4"/>
      <c r="U994" s="4"/>
      <c r="V994" s="4"/>
      <c r="W994" s="4"/>
      <c r="X994" s="9"/>
      <c r="Y994" s="4"/>
      <c r="Z994" s="4"/>
      <c r="AA994" s="10"/>
      <c r="AB994" s="11"/>
    </row>
    <row r="995" s="1" customFormat="1" ht="18" customHeight="1" spans="2:28">
      <c r="B995" s="5"/>
      <c r="C995" s="6"/>
      <c r="D995" s="6"/>
      <c r="E995" s="6"/>
      <c r="F995" s="6"/>
      <c r="G995" s="6"/>
      <c r="H995" s="6"/>
      <c r="I995" s="6"/>
      <c r="J995" s="6"/>
      <c r="K995" s="7"/>
      <c r="L995" s="8"/>
      <c r="M995" s="8"/>
      <c r="N995" s="8"/>
      <c r="O995" s="4"/>
      <c r="P995" s="4"/>
      <c r="Q995" s="4"/>
      <c r="R995" s="4"/>
      <c r="S995" s="4"/>
      <c r="T995" s="4"/>
      <c r="U995" s="4"/>
      <c r="V995" s="4"/>
      <c r="W995" s="4"/>
      <c r="X995" s="9"/>
      <c r="Y995" s="4"/>
      <c r="Z995" s="4"/>
      <c r="AA995" s="10"/>
      <c r="AB995" s="11"/>
    </row>
    <row r="996" s="1" customFormat="1" ht="18" customHeight="1" spans="2:28">
      <c r="B996" s="5"/>
      <c r="C996" s="6"/>
      <c r="D996" s="6"/>
      <c r="E996" s="6"/>
      <c r="F996" s="6"/>
      <c r="G996" s="6"/>
      <c r="H996" s="6"/>
      <c r="I996" s="6"/>
      <c r="J996" s="6"/>
      <c r="K996" s="7"/>
      <c r="L996" s="8"/>
      <c r="M996" s="8"/>
      <c r="N996" s="8"/>
      <c r="O996" s="4"/>
      <c r="P996" s="4"/>
      <c r="Q996" s="4"/>
      <c r="R996" s="4"/>
      <c r="S996" s="4"/>
      <c r="T996" s="4"/>
      <c r="U996" s="4"/>
      <c r="V996" s="4"/>
      <c r="W996" s="4"/>
      <c r="X996" s="9"/>
      <c r="Y996" s="4"/>
      <c r="Z996" s="4"/>
      <c r="AA996" s="10"/>
      <c r="AB996" s="11"/>
    </row>
    <row r="997" s="1" customFormat="1" ht="18" customHeight="1" spans="2:28">
      <c r="B997" s="5"/>
      <c r="C997" s="6"/>
      <c r="D997" s="6"/>
      <c r="E997" s="6"/>
      <c r="F997" s="6"/>
      <c r="G997" s="6"/>
      <c r="H997" s="6"/>
      <c r="I997" s="6"/>
      <c r="J997" s="6"/>
      <c r="K997" s="7"/>
      <c r="L997" s="8"/>
      <c r="M997" s="8"/>
      <c r="N997" s="8"/>
      <c r="O997" s="4"/>
      <c r="P997" s="4"/>
      <c r="Q997" s="4"/>
      <c r="R997" s="4"/>
      <c r="S997" s="4"/>
      <c r="T997" s="4"/>
      <c r="U997" s="4"/>
      <c r="V997" s="4"/>
      <c r="W997" s="4"/>
      <c r="X997" s="9"/>
      <c r="Y997" s="4"/>
      <c r="Z997" s="4"/>
      <c r="AA997" s="10"/>
      <c r="AB997" s="11"/>
    </row>
    <row r="998" s="1" customFormat="1" ht="18" customHeight="1" spans="2:28">
      <c r="B998" s="5"/>
      <c r="C998" s="6"/>
      <c r="D998" s="6"/>
      <c r="E998" s="6"/>
      <c r="F998" s="6"/>
      <c r="G998" s="6"/>
      <c r="H998" s="6"/>
      <c r="I998" s="6"/>
      <c r="J998" s="6"/>
      <c r="K998" s="7"/>
      <c r="L998" s="8"/>
      <c r="M998" s="8"/>
      <c r="N998" s="8"/>
      <c r="O998" s="4"/>
      <c r="P998" s="4"/>
      <c r="Q998" s="4"/>
      <c r="R998" s="4"/>
      <c r="S998" s="4"/>
      <c r="T998" s="4"/>
      <c r="U998" s="4"/>
      <c r="V998" s="4"/>
      <c r="W998" s="4"/>
      <c r="X998" s="9"/>
      <c r="Y998" s="4"/>
      <c r="Z998" s="4"/>
      <c r="AA998" s="10"/>
      <c r="AB998" s="11"/>
    </row>
    <row r="999" s="1" customFormat="1" ht="18" customHeight="1" spans="2:28">
      <c r="B999" s="5"/>
      <c r="C999" s="6"/>
      <c r="D999" s="6"/>
      <c r="E999" s="6"/>
      <c r="F999" s="6"/>
      <c r="G999" s="6"/>
      <c r="H999" s="6"/>
      <c r="I999" s="6"/>
      <c r="J999" s="6"/>
      <c r="K999" s="7"/>
      <c r="L999" s="8"/>
      <c r="M999" s="8"/>
      <c r="N999" s="8"/>
      <c r="O999" s="4"/>
      <c r="P999" s="4"/>
      <c r="Q999" s="4"/>
      <c r="R999" s="4"/>
      <c r="S999" s="4"/>
      <c r="T999" s="4"/>
      <c r="U999" s="4"/>
      <c r="V999" s="4"/>
      <c r="W999" s="4"/>
      <c r="X999" s="9"/>
      <c r="Y999" s="4"/>
      <c r="Z999" s="4"/>
      <c r="AA999" s="10"/>
      <c r="AB999" s="11"/>
    </row>
    <row r="1000" s="1" customFormat="1" ht="18" customHeight="1" spans="2:28">
      <c r="B1000" s="5"/>
      <c r="C1000" s="6"/>
      <c r="D1000" s="6"/>
      <c r="E1000" s="6"/>
      <c r="F1000" s="6"/>
      <c r="G1000" s="6"/>
      <c r="H1000" s="6"/>
      <c r="I1000" s="6"/>
      <c r="J1000" s="6"/>
      <c r="K1000" s="7"/>
      <c r="L1000" s="8"/>
      <c r="M1000" s="8"/>
      <c r="N1000" s="8"/>
      <c r="O1000" s="4"/>
      <c r="P1000" s="4"/>
      <c r="Q1000" s="4"/>
      <c r="R1000" s="4"/>
      <c r="S1000" s="4"/>
      <c r="T1000" s="4"/>
      <c r="U1000" s="4"/>
      <c r="V1000" s="4"/>
      <c r="W1000" s="4"/>
      <c r="X1000" s="9"/>
      <c r="Y1000" s="4"/>
      <c r="Z1000" s="4"/>
      <c r="AA1000" s="10"/>
      <c r="AB1000" s="11"/>
    </row>
    <row r="1001" s="1" customFormat="1" ht="18" customHeight="1" spans="2:28">
      <c r="B1001" s="5"/>
      <c r="C1001" s="6"/>
      <c r="D1001" s="6"/>
      <c r="E1001" s="6"/>
      <c r="F1001" s="6"/>
      <c r="G1001" s="6"/>
      <c r="H1001" s="6"/>
      <c r="I1001" s="6"/>
      <c r="J1001" s="6"/>
      <c r="K1001" s="7"/>
      <c r="L1001" s="8"/>
      <c r="M1001" s="8"/>
      <c r="N1001" s="8"/>
      <c r="O1001" s="4"/>
      <c r="P1001" s="4"/>
      <c r="Q1001" s="4"/>
      <c r="R1001" s="4"/>
      <c r="S1001" s="4"/>
      <c r="T1001" s="4"/>
      <c r="U1001" s="4"/>
      <c r="V1001" s="4"/>
      <c r="W1001" s="4"/>
      <c r="X1001" s="9"/>
      <c r="Y1001" s="4"/>
      <c r="Z1001" s="4"/>
      <c r="AA1001" s="10"/>
      <c r="AB1001" s="11"/>
    </row>
    <row r="1002" s="1" customFormat="1" ht="18" customHeight="1" spans="2:28">
      <c r="B1002" s="5"/>
      <c r="C1002" s="6"/>
      <c r="D1002" s="6"/>
      <c r="E1002" s="6"/>
      <c r="F1002" s="6"/>
      <c r="G1002" s="6"/>
      <c r="H1002" s="6"/>
      <c r="I1002" s="6"/>
      <c r="J1002" s="6"/>
      <c r="K1002" s="7"/>
      <c r="L1002" s="8"/>
      <c r="M1002" s="8"/>
      <c r="N1002" s="8"/>
      <c r="O1002" s="4"/>
      <c r="P1002" s="4"/>
      <c r="Q1002" s="4"/>
      <c r="R1002" s="4"/>
      <c r="S1002" s="4"/>
      <c r="T1002" s="4"/>
      <c r="U1002" s="4"/>
      <c r="V1002" s="4"/>
      <c r="W1002" s="4"/>
      <c r="X1002" s="9"/>
      <c r="Y1002" s="4"/>
      <c r="Z1002" s="4"/>
      <c r="AA1002" s="10"/>
      <c r="AB1002" s="11"/>
    </row>
    <row r="1003" s="1" customFormat="1" ht="18" customHeight="1" spans="2:28">
      <c r="B1003" s="5"/>
      <c r="C1003" s="6"/>
      <c r="D1003" s="6"/>
      <c r="E1003" s="6"/>
      <c r="F1003" s="6"/>
      <c r="G1003" s="6"/>
      <c r="H1003" s="6"/>
      <c r="I1003" s="6"/>
      <c r="J1003" s="6"/>
      <c r="K1003" s="7"/>
      <c r="L1003" s="8"/>
      <c r="M1003" s="8"/>
      <c r="N1003" s="8"/>
      <c r="O1003" s="4"/>
      <c r="P1003" s="4"/>
      <c r="Q1003" s="4"/>
      <c r="R1003" s="4"/>
      <c r="S1003" s="4"/>
      <c r="T1003" s="4"/>
      <c r="U1003" s="4"/>
      <c r="V1003" s="4"/>
      <c r="W1003" s="4"/>
      <c r="X1003" s="9"/>
      <c r="Y1003" s="4"/>
      <c r="Z1003" s="4"/>
      <c r="AA1003" s="10"/>
      <c r="AB1003" s="11"/>
    </row>
    <row r="1004" s="1" customFormat="1" ht="18" customHeight="1" spans="2:28">
      <c r="B1004" s="5"/>
      <c r="C1004" s="6"/>
      <c r="D1004" s="6"/>
      <c r="E1004" s="6"/>
      <c r="F1004" s="6"/>
      <c r="G1004" s="6"/>
      <c r="H1004" s="6"/>
      <c r="I1004" s="6"/>
      <c r="J1004" s="6"/>
      <c r="K1004" s="7"/>
      <c r="L1004" s="8"/>
      <c r="M1004" s="8"/>
      <c r="N1004" s="8"/>
      <c r="O1004" s="4"/>
      <c r="P1004" s="4"/>
      <c r="Q1004" s="4"/>
      <c r="R1004" s="4"/>
      <c r="S1004" s="4"/>
      <c r="T1004" s="4"/>
      <c r="U1004" s="4"/>
      <c r="V1004" s="4"/>
      <c r="W1004" s="4"/>
      <c r="X1004" s="9"/>
      <c r="Y1004" s="4"/>
      <c r="Z1004" s="4"/>
      <c r="AA1004" s="10"/>
      <c r="AB1004" s="11"/>
    </row>
    <row r="1005" s="1" customFormat="1" ht="18" customHeight="1" spans="2:28">
      <c r="B1005" s="5"/>
      <c r="C1005" s="6"/>
      <c r="D1005" s="6"/>
      <c r="E1005" s="6"/>
      <c r="F1005" s="6"/>
      <c r="G1005" s="6"/>
      <c r="H1005" s="6"/>
      <c r="I1005" s="6"/>
      <c r="J1005" s="6"/>
      <c r="K1005" s="7"/>
      <c r="L1005" s="8"/>
      <c r="M1005" s="8"/>
      <c r="N1005" s="8"/>
      <c r="O1005" s="4"/>
      <c r="P1005" s="4"/>
      <c r="Q1005" s="4"/>
      <c r="R1005" s="4"/>
      <c r="S1005" s="4"/>
      <c r="T1005" s="4"/>
      <c r="U1005" s="4"/>
      <c r="V1005" s="4"/>
      <c r="W1005" s="4"/>
      <c r="X1005" s="9"/>
      <c r="Y1005" s="4"/>
      <c r="Z1005" s="4"/>
      <c r="AA1005" s="10"/>
      <c r="AB1005" s="11"/>
    </row>
    <row r="1006" s="1" customFormat="1" ht="18" customHeight="1" spans="2:28">
      <c r="B1006" s="5"/>
      <c r="C1006" s="6"/>
      <c r="D1006" s="6"/>
      <c r="E1006" s="6"/>
      <c r="F1006" s="6"/>
      <c r="G1006" s="6"/>
      <c r="H1006" s="6"/>
      <c r="I1006" s="6"/>
      <c r="J1006" s="6"/>
      <c r="K1006" s="7"/>
      <c r="L1006" s="8"/>
      <c r="M1006" s="8"/>
      <c r="N1006" s="8"/>
      <c r="O1006" s="4"/>
      <c r="P1006" s="4"/>
      <c r="Q1006" s="4"/>
      <c r="R1006" s="4"/>
      <c r="S1006" s="4"/>
      <c r="T1006" s="4"/>
      <c r="U1006" s="4"/>
      <c r="V1006" s="4"/>
      <c r="W1006" s="4"/>
      <c r="X1006" s="9"/>
      <c r="Y1006" s="4"/>
      <c r="Z1006" s="4"/>
      <c r="AA1006" s="10"/>
      <c r="AB1006" s="11"/>
    </row>
    <row r="1007" s="1" customFormat="1" ht="18" customHeight="1" spans="2:28">
      <c r="B1007" s="5"/>
      <c r="C1007" s="6"/>
      <c r="D1007" s="6"/>
      <c r="E1007" s="6"/>
      <c r="F1007" s="6"/>
      <c r="G1007" s="6"/>
      <c r="H1007" s="6"/>
      <c r="I1007" s="6"/>
      <c r="J1007" s="6"/>
      <c r="K1007" s="7"/>
      <c r="L1007" s="8"/>
      <c r="M1007" s="8"/>
      <c r="N1007" s="8"/>
      <c r="O1007" s="4"/>
      <c r="P1007" s="4"/>
      <c r="Q1007" s="4"/>
      <c r="R1007" s="4"/>
      <c r="S1007" s="4"/>
      <c r="T1007" s="4"/>
      <c r="U1007" s="4"/>
      <c r="V1007" s="4"/>
      <c r="W1007" s="4"/>
      <c r="X1007" s="9"/>
      <c r="Y1007" s="4"/>
      <c r="Z1007" s="4"/>
      <c r="AA1007" s="10"/>
      <c r="AB1007" s="11"/>
    </row>
    <row r="1008" s="1" customFormat="1" ht="18" customHeight="1" spans="2:28">
      <c r="B1008" s="5"/>
      <c r="C1008" s="6"/>
      <c r="D1008" s="6"/>
      <c r="E1008" s="6"/>
      <c r="F1008" s="6"/>
      <c r="G1008" s="6"/>
      <c r="H1008" s="6"/>
      <c r="I1008" s="6"/>
      <c r="J1008" s="6"/>
      <c r="K1008" s="7"/>
      <c r="L1008" s="8"/>
      <c r="M1008" s="8"/>
      <c r="N1008" s="8"/>
      <c r="O1008" s="4"/>
      <c r="P1008" s="4"/>
      <c r="Q1008" s="4"/>
      <c r="R1008" s="4"/>
      <c r="S1008" s="4"/>
      <c r="T1008" s="4"/>
      <c r="U1008" s="4"/>
      <c r="V1008" s="4"/>
      <c r="W1008" s="4"/>
      <c r="X1008" s="9"/>
      <c r="Y1008" s="4"/>
      <c r="Z1008" s="4"/>
      <c r="AA1008" s="10"/>
      <c r="AB1008" s="11"/>
    </row>
    <row r="1009" s="1" customFormat="1" ht="18" customHeight="1" spans="2:28">
      <c r="B1009" s="5"/>
      <c r="C1009" s="6"/>
      <c r="D1009" s="6"/>
      <c r="E1009" s="6"/>
      <c r="F1009" s="6"/>
      <c r="G1009" s="6"/>
      <c r="H1009" s="6"/>
      <c r="I1009" s="6"/>
      <c r="J1009" s="6"/>
      <c r="K1009" s="7"/>
      <c r="L1009" s="8"/>
      <c r="M1009" s="8"/>
      <c r="N1009" s="8"/>
      <c r="O1009" s="4"/>
      <c r="P1009" s="4"/>
      <c r="Q1009" s="4"/>
      <c r="R1009" s="4"/>
      <c r="S1009" s="4"/>
      <c r="T1009" s="4"/>
      <c r="U1009" s="4"/>
      <c r="V1009" s="4"/>
      <c r="W1009" s="4"/>
      <c r="X1009" s="9"/>
      <c r="Y1009" s="4"/>
      <c r="Z1009" s="4"/>
      <c r="AA1009" s="10"/>
      <c r="AB1009" s="11"/>
    </row>
    <row r="1010" s="1" customFormat="1" ht="18" customHeight="1" spans="2:28">
      <c r="B1010" s="5"/>
      <c r="C1010" s="6"/>
      <c r="D1010" s="6"/>
      <c r="E1010" s="6"/>
      <c r="F1010" s="6"/>
      <c r="G1010" s="6"/>
      <c r="H1010" s="6"/>
      <c r="I1010" s="6"/>
      <c r="J1010" s="6"/>
      <c r="K1010" s="7"/>
      <c r="L1010" s="8"/>
      <c r="M1010" s="8"/>
      <c r="N1010" s="8"/>
      <c r="O1010" s="4"/>
      <c r="P1010" s="4"/>
      <c r="Q1010" s="4"/>
      <c r="R1010" s="4"/>
      <c r="S1010" s="4"/>
      <c r="T1010" s="4"/>
      <c r="U1010" s="4"/>
      <c r="V1010" s="4"/>
      <c r="W1010" s="4"/>
      <c r="X1010" s="9"/>
      <c r="Y1010" s="4"/>
      <c r="Z1010" s="4"/>
      <c r="AA1010" s="10"/>
      <c r="AB1010" s="11"/>
    </row>
    <row r="1011" s="1" customFormat="1" ht="18" customHeight="1" spans="2:28">
      <c r="B1011" s="5"/>
      <c r="C1011" s="6"/>
      <c r="D1011" s="6"/>
      <c r="E1011" s="6"/>
      <c r="F1011" s="6"/>
      <c r="G1011" s="6"/>
      <c r="H1011" s="6"/>
      <c r="I1011" s="6"/>
      <c r="J1011" s="6"/>
      <c r="K1011" s="7"/>
      <c r="L1011" s="8"/>
      <c r="M1011" s="8"/>
      <c r="N1011" s="8"/>
      <c r="O1011" s="4"/>
      <c r="P1011" s="4"/>
      <c r="Q1011" s="4"/>
      <c r="R1011" s="4"/>
      <c r="S1011" s="4"/>
      <c r="T1011" s="4"/>
      <c r="U1011" s="4"/>
      <c r="V1011" s="4"/>
      <c r="W1011" s="4"/>
      <c r="X1011" s="9"/>
      <c r="Y1011" s="4"/>
      <c r="Z1011" s="4"/>
      <c r="AA1011" s="10"/>
      <c r="AB1011" s="11"/>
    </row>
    <row r="1012" s="1" customFormat="1" ht="18" customHeight="1" spans="2:28">
      <c r="B1012" s="5"/>
      <c r="C1012" s="6"/>
      <c r="D1012" s="6"/>
      <c r="E1012" s="6"/>
      <c r="F1012" s="6"/>
      <c r="G1012" s="6"/>
      <c r="H1012" s="6"/>
      <c r="I1012" s="6"/>
      <c r="J1012" s="6"/>
      <c r="K1012" s="7"/>
      <c r="L1012" s="8"/>
      <c r="M1012" s="8"/>
      <c r="N1012" s="8"/>
      <c r="O1012" s="4"/>
      <c r="P1012" s="4"/>
      <c r="Q1012" s="4"/>
      <c r="R1012" s="4"/>
      <c r="S1012" s="4"/>
      <c r="T1012" s="4"/>
      <c r="U1012" s="4"/>
      <c r="V1012" s="4"/>
      <c r="W1012" s="4"/>
      <c r="X1012" s="9"/>
      <c r="Y1012" s="4"/>
      <c r="Z1012" s="4"/>
      <c r="AA1012" s="10"/>
      <c r="AB1012" s="11"/>
    </row>
    <row r="1013" s="1" customFormat="1" ht="18" customHeight="1" spans="2:28">
      <c r="B1013" s="5"/>
      <c r="C1013" s="6"/>
      <c r="D1013" s="6"/>
      <c r="E1013" s="6"/>
      <c r="F1013" s="6"/>
      <c r="G1013" s="6"/>
      <c r="H1013" s="6"/>
      <c r="I1013" s="6"/>
      <c r="J1013" s="6"/>
      <c r="K1013" s="7"/>
      <c r="L1013" s="8"/>
      <c r="M1013" s="8"/>
      <c r="N1013" s="8"/>
      <c r="O1013" s="4"/>
      <c r="P1013" s="4"/>
      <c r="Q1013" s="4"/>
      <c r="R1013" s="4"/>
      <c r="S1013" s="4"/>
      <c r="T1013" s="4"/>
      <c r="U1013" s="4"/>
      <c r="V1013" s="4"/>
      <c r="W1013" s="4"/>
      <c r="X1013" s="9"/>
      <c r="Y1013" s="4"/>
      <c r="Z1013" s="4"/>
      <c r="AA1013" s="10"/>
      <c r="AB1013" s="11"/>
    </row>
    <row r="1014" s="1" customFormat="1" ht="18" customHeight="1" spans="2:28">
      <c r="B1014" s="5"/>
      <c r="C1014" s="6"/>
      <c r="D1014" s="6"/>
      <c r="E1014" s="6"/>
      <c r="F1014" s="6"/>
      <c r="G1014" s="6"/>
      <c r="H1014" s="6"/>
      <c r="I1014" s="6"/>
      <c r="J1014" s="6"/>
      <c r="K1014" s="7"/>
      <c r="L1014" s="8"/>
      <c r="M1014" s="8"/>
      <c r="N1014" s="8"/>
      <c r="O1014" s="4"/>
      <c r="P1014" s="4"/>
      <c r="Q1014" s="4"/>
      <c r="R1014" s="4"/>
      <c r="S1014" s="4"/>
      <c r="T1014" s="4"/>
      <c r="U1014" s="4"/>
      <c r="V1014" s="4"/>
      <c r="W1014" s="4"/>
      <c r="X1014" s="9"/>
      <c r="Y1014" s="4"/>
      <c r="Z1014" s="4"/>
      <c r="AA1014" s="10"/>
      <c r="AB1014" s="11"/>
    </row>
    <row r="1015" s="1" customFormat="1" ht="18" customHeight="1" spans="2:28">
      <c r="B1015" s="5"/>
      <c r="C1015" s="6"/>
      <c r="D1015" s="6"/>
      <c r="E1015" s="6"/>
      <c r="F1015" s="6"/>
      <c r="G1015" s="6"/>
      <c r="H1015" s="6"/>
      <c r="I1015" s="6"/>
      <c r="J1015" s="6"/>
      <c r="K1015" s="7"/>
      <c r="L1015" s="8"/>
      <c r="M1015" s="8"/>
      <c r="N1015" s="8"/>
      <c r="O1015" s="4"/>
      <c r="P1015" s="4"/>
      <c r="Q1015" s="4"/>
      <c r="R1015" s="4"/>
      <c r="S1015" s="4"/>
      <c r="T1015" s="4"/>
      <c r="U1015" s="4"/>
      <c r="V1015" s="4"/>
      <c r="W1015" s="4"/>
      <c r="X1015" s="9"/>
      <c r="Y1015" s="4"/>
      <c r="Z1015" s="4"/>
      <c r="AA1015" s="10"/>
      <c r="AB1015" s="11"/>
    </row>
    <row r="1016" s="1" customFormat="1" ht="18" customHeight="1" spans="2:28">
      <c r="B1016" s="5"/>
      <c r="C1016" s="6"/>
      <c r="D1016" s="6"/>
      <c r="E1016" s="6"/>
      <c r="F1016" s="6"/>
      <c r="G1016" s="6"/>
      <c r="H1016" s="6"/>
      <c r="I1016" s="6"/>
      <c r="J1016" s="6"/>
      <c r="K1016" s="7"/>
      <c r="L1016" s="8"/>
      <c r="M1016" s="8"/>
      <c r="N1016" s="8"/>
      <c r="O1016" s="4"/>
      <c r="P1016" s="4"/>
      <c r="Q1016" s="4"/>
      <c r="R1016" s="4"/>
      <c r="S1016" s="4"/>
      <c r="T1016" s="4"/>
      <c r="U1016" s="4"/>
      <c r="V1016" s="4"/>
      <c r="W1016" s="4"/>
      <c r="X1016" s="9"/>
      <c r="Y1016" s="4"/>
      <c r="Z1016" s="4"/>
      <c r="AA1016" s="10"/>
      <c r="AB1016" s="11"/>
    </row>
    <row r="1017" s="1" customFormat="1" ht="18" customHeight="1" spans="2:28">
      <c r="B1017" s="5"/>
      <c r="C1017" s="6"/>
      <c r="D1017" s="6"/>
      <c r="E1017" s="6"/>
      <c r="F1017" s="6"/>
      <c r="G1017" s="6"/>
      <c r="H1017" s="6"/>
      <c r="I1017" s="6"/>
      <c r="J1017" s="6"/>
      <c r="K1017" s="7"/>
      <c r="L1017" s="8"/>
      <c r="M1017" s="8"/>
      <c r="N1017" s="8"/>
      <c r="O1017" s="4"/>
      <c r="P1017" s="4"/>
      <c r="Q1017" s="4"/>
      <c r="R1017" s="4"/>
      <c r="S1017" s="4"/>
      <c r="T1017" s="4"/>
      <c r="U1017" s="4"/>
      <c r="V1017" s="4"/>
      <c r="W1017" s="4"/>
      <c r="X1017" s="9"/>
      <c r="Y1017" s="4"/>
      <c r="Z1017" s="4"/>
      <c r="AA1017" s="10"/>
      <c r="AB1017" s="11"/>
    </row>
    <row r="1018" s="1" customFormat="1" ht="18" customHeight="1" spans="2:28">
      <c r="B1018" s="5"/>
      <c r="C1018" s="6"/>
      <c r="D1018" s="6"/>
      <c r="E1018" s="6"/>
      <c r="F1018" s="6"/>
      <c r="G1018" s="6"/>
      <c r="H1018" s="6"/>
      <c r="I1018" s="6"/>
      <c r="J1018" s="6"/>
      <c r="K1018" s="7"/>
      <c r="L1018" s="8"/>
      <c r="M1018" s="8"/>
      <c r="N1018" s="8"/>
      <c r="O1018" s="4"/>
      <c r="P1018" s="4"/>
      <c r="Q1018" s="4"/>
      <c r="R1018" s="4"/>
      <c r="S1018" s="4"/>
      <c r="T1018" s="4"/>
      <c r="U1018" s="4"/>
      <c r="V1018" s="4"/>
      <c r="W1018" s="4"/>
      <c r="X1018" s="9"/>
      <c r="Y1018" s="4"/>
      <c r="Z1018" s="4"/>
      <c r="AA1018" s="10"/>
      <c r="AB1018" s="11"/>
    </row>
    <row r="1019" s="1" customFormat="1" ht="18" customHeight="1" spans="2:28">
      <c r="B1019" s="5"/>
      <c r="C1019" s="6"/>
      <c r="D1019" s="6"/>
      <c r="E1019" s="6"/>
      <c r="F1019" s="6"/>
      <c r="G1019" s="6"/>
      <c r="H1019" s="6"/>
      <c r="I1019" s="6"/>
      <c r="J1019" s="6"/>
      <c r="K1019" s="7"/>
      <c r="L1019" s="8"/>
      <c r="M1019" s="8"/>
      <c r="N1019" s="8"/>
      <c r="O1019" s="4"/>
      <c r="P1019" s="4"/>
      <c r="Q1019" s="4"/>
      <c r="R1019" s="4"/>
      <c r="S1019" s="4"/>
      <c r="T1019" s="4"/>
      <c r="U1019" s="4"/>
      <c r="V1019" s="4"/>
      <c r="W1019" s="4"/>
      <c r="X1019" s="9"/>
      <c r="Y1019" s="4"/>
      <c r="Z1019" s="4"/>
      <c r="AA1019" s="10"/>
      <c r="AB1019" s="11"/>
    </row>
    <row r="1020" s="1" customFormat="1" ht="18" customHeight="1" spans="2:28">
      <c r="B1020" s="5"/>
      <c r="C1020" s="6"/>
      <c r="D1020" s="6"/>
      <c r="E1020" s="6"/>
      <c r="F1020" s="6"/>
      <c r="G1020" s="6"/>
      <c r="H1020" s="6"/>
      <c r="I1020" s="6"/>
      <c r="J1020" s="6"/>
      <c r="K1020" s="7"/>
      <c r="L1020" s="8"/>
      <c r="M1020" s="8"/>
      <c r="N1020" s="8"/>
      <c r="O1020" s="4"/>
      <c r="P1020" s="4"/>
      <c r="Q1020" s="4"/>
      <c r="R1020" s="4"/>
      <c r="S1020" s="4"/>
      <c r="T1020" s="4"/>
      <c r="U1020" s="4"/>
      <c r="V1020" s="4"/>
      <c r="W1020" s="4"/>
      <c r="X1020" s="9"/>
      <c r="Y1020" s="4"/>
      <c r="Z1020" s="4"/>
      <c r="AA1020" s="10"/>
      <c r="AB1020" s="11"/>
    </row>
    <row r="1021" s="1" customFormat="1" ht="18" customHeight="1" spans="2:28">
      <c r="B1021" s="5"/>
      <c r="C1021" s="6"/>
      <c r="D1021" s="6"/>
      <c r="E1021" s="6"/>
      <c r="F1021" s="6"/>
      <c r="G1021" s="6"/>
      <c r="H1021" s="6"/>
      <c r="I1021" s="6"/>
      <c r="J1021" s="6"/>
      <c r="K1021" s="7"/>
      <c r="L1021" s="8"/>
      <c r="M1021" s="8"/>
      <c r="N1021" s="8"/>
      <c r="O1021" s="4"/>
      <c r="P1021" s="4"/>
      <c r="Q1021" s="4"/>
      <c r="R1021" s="4"/>
      <c r="S1021" s="4"/>
      <c r="T1021" s="4"/>
      <c r="U1021" s="4"/>
      <c r="V1021" s="4"/>
      <c r="W1021" s="4"/>
      <c r="X1021" s="9"/>
      <c r="Y1021" s="4"/>
      <c r="Z1021" s="4"/>
      <c r="AA1021" s="10"/>
      <c r="AB1021" s="11"/>
    </row>
    <row r="1022" s="1" customFormat="1" ht="18" customHeight="1" spans="2:28">
      <c r="B1022" s="5"/>
      <c r="C1022" s="6"/>
      <c r="D1022" s="6"/>
      <c r="E1022" s="6"/>
      <c r="F1022" s="6"/>
      <c r="G1022" s="6"/>
      <c r="H1022" s="6"/>
      <c r="I1022" s="6"/>
      <c r="J1022" s="6"/>
      <c r="K1022" s="7"/>
      <c r="L1022" s="8"/>
      <c r="M1022" s="8"/>
      <c r="N1022" s="8"/>
      <c r="O1022" s="4"/>
      <c r="P1022" s="4"/>
      <c r="Q1022" s="4"/>
      <c r="R1022" s="4"/>
      <c r="S1022" s="4"/>
      <c r="T1022" s="4"/>
      <c r="U1022" s="4"/>
      <c r="V1022" s="4"/>
      <c r="W1022" s="4"/>
      <c r="X1022" s="9"/>
      <c r="Y1022" s="4"/>
      <c r="Z1022" s="4"/>
      <c r="AA1022" s="10"/>
      <c r="AB1022" s="11"/>
    </row>
    <row r="1023" s="1" customFormat="1" ht="18" customHeight="1" spans="2:28">
      <c r="B1023" s="5"/>
      <c r="C1023" s="6"/>
      <c r="D1023" s="6"/>
      <c r="E1023" s="6"/>
      <c r="F1023" s="6"/>
      <c r="G1023" s="6"/>
      <c r="H1023" s="6"/>
      <c r="I1023" s="6"/>
      <c r="J1023" s="6"/>
      <c r="K1023" s="7"/>
      <c r="L1023" s="8"/>
      <c r="M1023" s="8"/>
      <c r="N1023" s="8"/>
      <c r="O1023" s="4"/>
      <c r="P1023" s="4"/>
      <c r="Q1023" s="4"/>
      <c r="R1023" s="4"/>
      <c r="S1023" s="4"/>
      <c r="T1023" s="4"/>
      <c r="U1023" s="4"/>
      <c r="V1023" s="4"/>
      <c r="W1023" s="4"/>
      <c r="X1023" s="9"/>
      <c r="Y1023" s="4"/>
      <c r="Z1023" s="4"/>
      <c r="AA1023" s="10"/>
      <c r="AB1023" s="11"/>
    </row>
    <row r="1024" s="1" customFormat="1" ht="18" customHeight="1" spans="2:28">
      <c r="B1024" s="5"/>
      <c r="C1024" s="6"/>
      <c r="D1024" s="6"/>
      <c r="E1024" s="6"/>
      <c r="F1024" s="6"/>
      <c r="G1024" s="6"/>
      <c r="H1024" s="6"/>
      <c r="I1024" s="6"/>
      <c r="J1024" s="6"/>
      <c r="K1024" s="7"/>
      <c r="L1024" s="8"/>
      <c r="M1024" s="8"/>
      <c r="N1024" s="8"/>
      <c r="O1024" s="4"/>
      <c r="P1024" s="4"/>
      <c r="Q1024" s="4"/>
      <c r="R1024" s="4"/>
      <c r="S1024" s="4"/>
      <c r="T1024" s="4"/>
      <c r="U1024" s="4"/>
      <c r="V1024" s="4"/>
      <c r="W1024" s="4"/>
      <c r="X1024" s="9"/>
      <c r="Y1024" s="4"/>
      <c r="Z1024" s="4"/>
      <c r="AA1024" s="10"/>
      <c r="AB1024" s="11"/>
    </row>
    <row r="1025" s="1" customFormat="1" ht="18" customHeight="1" spans="2:28">
      <c r="B1025" s="5"/>
      <c r="C1025" s="6"/>
      <c r="D1025" s="6"/>
      <c r="E1025" s="6"/>
      <c r="F1025" s="6"/>
      <c r="G1025" s="6"/>
      <c r="H1025" s="6"/>
      <c r="I1025" s="6"/>
      <c r="J1025" s="6"/>
      <c r="K1025" s="7"/>
      <c r="L1025" s="8"/>
      <c r="M1025" s="8"/>
      <c r="N1025" s="8"/>
      <c r="O1025" s="4"/>
      <c r="P1025" s="4"/>
      <c r="Q1025" s="4"/>
      <c r="R1025" s="4"/>
      <c r="S1025" s="4"/>
      <c r="T1025" s="4"/>
      <c r="U1025" s="4"/>
      <c r="V1025" s="4"/>
      <c r="W1025" s="4"/>
      <c r="X1025" s="9"/>
      <c r="Y1025" s="4"/>
      <c r="Z1025" s="4"/>
      <c r="AA1025" s="10"/>
      <c r="AB1025" s="11"/>
    </row>
    <row r="1026" s="1" customFormat="1" ht="18" customHeight="1" spans="2:28">
      <c r="B1026" s="5"/>
      <c r="C1026" s="6"/>
      <c r="D1026" s="6"/>
      <c r="E1026" s="6"/>
      <c r="F1026" s="6"/>
      <c r="G1026" s="6"/>
      <c r="H1026" s="6"/>
      <c r="I1026" s="6"/>
      <c r="J1026" s="6"/>
      <c r="K1026" s="7"/>
      <c r="L1026" s="8"/>
      <c r="M1026" s="8"/>
      <c r="N1026" s="8"/>
      <c r="O1026" s="4"/>
      <c r="P1026" s="4"/>
      <c r="Q1026" s="4"/>
      <c r="R1026" s="4"/>
      <c r="S1026" s="4"/>
      <c r="T1026" s="4"/>
      <c r="U1026" s="4"/>
      <c r="V1026" s="4"/>
      <c r="W1026" s="4"/>
      <c r="X1026" s="9"/>
      <c r="Y1026" s="4"/>
      <c r="Z1026" s="4"/>
      <c r="AA1026" s="10"/>
      <c r="AB1026" s="11"/>
    </row>
    <row r="1027" s="1" customFormat="1" ht="18" customHeight="1" spans="2:28">
      <c r="B1027" s="5"/>
      <c r="C1027" s="6"/>
      <c r="D1027" s="6"/>
      <c r="E1027" s="6"/>
      <c r="F1027" s="6"/>
      <c r="G1027" s="6"/>
      <c r="H1027" s="6"/>
      <c r="I1027" s="6"/>
      <c r="J1027" s="6"/>
      <c r="K1027" s="7"/>
      <c r="L1027" s="8"/>
      <c r="M1027" s="8"/>
      <c r="N1027" s="8"/>
      <c r="O1027" s="4"/>
      <c r="P1027" s="4"/>
      <c r="Q1027" s="4"/>
      <c r="R1027" s="4"/>
      <c r="S1027" s="4"/>
      <c r="T1027" s="4"/>
      <c r="U1027" s="4"/>
      <c r="V1027" s="4"/>
      <c r="W1027" s="4"/>
      <c r="X1027" s="9"/>
      <c r="Y1027" s="4"/>
      <c r="Z1027" s="4"/>
      <c r="AA1027" s="10"/>
      <c r="AB1027" s="11"/>
    </row>
    <row r="1028" s="1" customFormat="1" ht="18" customHeight="1" spans="2:28">
      <c r="B1028" s="5"/>
      <c r="C1028" s="6"/>
      <c r="D1028" s="6"/>
      <c r="E1028" s="6"/>
      <c r="F1028" s="6"/>
      <c r="G1028" s="6"/>
      <c r="H1028" s="6"/>
      <c r="I1028" s="6"/>
      <c r="J1028" s="6"/>
      <c r="K1028" s="7"/>
      <c r="L1028" s="8"/>
      <c r="M1028" s="8"/>
      <c r="N1028" s="8"/>
      <c r="O1028" s="4"/>
      <c r="P1028" s="4"/>
      <c r="Q1028" s="4"/>
      <c r="R1028" s="4"/>
      <c r="S1028" s="4"/>
      <c r="T1028" s="4"/>
      <c r="U1028" s="4"/>
      <c r="V1028" s="4"/>
      <c r="W1028" s="4"/>
      <c r="X1028" s="9"/>
      <c r="Y1028" s="4"/>
      <c r="Z1028" s="4"/>
      <c r="AA1028" s="10"/>
      <c r="AB1028" s="11"/>
    </row>
    <row r="1029" s="1" customFormat="1" ht="18" customHeight="1" spans="2:28">
      <c r="B1029" s="5"/>
      <c r="C1029" s="6"/>
      <c r="D1029" s="6"/>
      <c r="E1029" s="6"/>
      <c r="F1029" s="6"/>
      <c r="G1029" s="6"/>
      <c r="H1029" s="6"/>
      <c r="I1029" s="6"/>
      <c r="J1029" s="6"/>
      <c r="K1029" s="7"/>
      <c r="L1029" s="8"/>
      <c r="M1029" s="8"/>
      <c r="N1029" s="8"/>
      <c r="O1029" s="4"/>
      <c r="P1029" s="4"/>
      <c r="Q1029" s="4"/>
      <c r="R1029" s="4"/>
      <c r="S1029" s="4"/>
      <c r="T1029" s="4"/>
      <c r="U1029" s="4"/>
      <c r="V1029" s="4"/>
      <c r="W1029" s="4"/>
      <c r="X1029" s="9"/>
      <c r="Y1029" s="4"/>
      <c r="Z1029" s="4"/>
      <c r="AA1029" s="10"/>
      <c r="AB1029" s="11"/>
    </row>
    <row r="1030" s="1" customFormat="1" ht="18" customHeight="1" spans="2:28">
      <c r="B1030" s="5"/>
      <c r="C1030" s="6"/>
      <c r="D1030" s="6"/>
      <c r="E1030" s="6"/>
      <c r="F1030" s="6"/>
      <c r="G1030" s="6"/>
      <c r="H1030" s="6"/>
      <c r="I1030" s="6"/>
      <c r="J1030" s="6"/>
      <c r="K1030" s="7"/>
      <c r="L1030" s="8"/>
      <c r="M1030" s="8"/>
      <c r="N1030" s="8"/>
      <c r="O1030" s="4"/>
      <c r="P1030" s="4"/>
      <c r="Q1030" s="4"/>
      <c r="R1030" s="4"/>
      <c r="S1030" s="4"/>
      <c r="T1030" s="4"/>
      <c r="U1030" s="4"/>
      <c r="V1030" s="4"/>
      <c r="W1030" s="4"/>
      <c r="X1030" s="9"/>
      <c r="Y1030" s="4"/>
      <c r="Z1030" s="4"/>
      <c r="AA1030" s="10"/>
      <c r="AB1030" s="11"/>
    </row>
    <row r="1031" s="1" customFormat="1" ht="18" customHeight="1" spans="2:28">
      <c r="B1031" s="5"/>
      <c r="C1031" s="6"/>
      <c r="D1031" s="6"/>
      <c r="E1031" s="6"/>
      <c r="F1031" s="6"/>
      <c r="G1031" s="6"/>
      <c r="H1031" s="6"/>
      <c r="I1031" s="6"/>
      <c r="J1031" s="6"/>
      <c r="K1031" s="7"/>
      <c r="L1031" s="8"/>
      <c r="M1031" s="8"/>
      <c r="N1031" s="8"/>
      <c r="O1031" s="4"/>
      <c r="P1031" s="4"/>
      <c r="Q1031" s="4"/>
      <c r="R1031" s="4"/>
      <c r="S1031" s="4"/>
      <c r="T1031" s="4"/>
      <c r="U1031" s="4"/>
      <c r="V1031" s="4"/>
      <c r="W1031" s="4"/>
      <c r="X1031" s="9"/>
      <c r="Y1031" s="4"/>
      <c r="Z1031" s="4"/>
      <c r="AA1031" s="10"/>
      <c r="AB1031" s="11"/>
    </row>
    <row r="1032" s="1" customFormat="1" ht="18" customHeight="1" spans="2:28">
      <c r="B1032" s="5"/>
      <c r="C1032" s="6"/>
      <c r="D1032" s="6"/>
      <c r="E1032" s="6"/>
      <c r="F1032" s="6"/>
      <c r="G1032" s="6"/>
      <c r="H1032" s="6"/>
      <c r="I1032" s="6"/>
      <c r="J1032" s="6"/>
      <c r="K1032" s="7"/>
      <c r="L1032" s="8"/>
      <c r="M1032" s="8"/>
      <c r="N1032" s="8"/>
      <c r="O1032" s="4"/>
      <c r="P1032" s="4"/>
      <c r="Q1032" s="4"/>
      <c r="R1032" s="4"/>
      <c r="S1032" s="4"/>
      <c r="T1032" s="4"/>
      <c r="U1032" s="4"/>
      <c r="V1032" s="4"/>
      <c r="W1032" s="4"/>
      <c r="X1032" s="9"/>
      <c r="Y1032" s="4"/>
      <c r="Z1032" s="4"/>
      <c r="AA1032" s="10"/>
      <c r="AB1032" s="11"/>
    </row>
    <row r="1033" s="1" customFormat="1" ht="18" customHeight="1" spans="2:28">
      <c r="B1033" s="5"/>
      <c r="C1033" s="6"/>
      <c r="D1033" s="6"/>
      <c r="E1033" s="6"/>
      <c r="F1033" s="6"/>
      <c r="G1033" s="6"/>
      <c r="H1033" s="6"/>
      <c r="I1033" s="6"/>
      <c r="J1033" s="6"/>
      <c r="K1033" s="7"/>
      <c r="L1033" s="8"/>
      <c r="M1033" s="8"/>
      <c r="N1033" s="8"/>
      <c r="O1033" s="4"/>
      <c r="P1033" s="4"/>
      <c r="Q1033" s="4"/>
      <c r="R1033" s="4"/>
      <c r="S1033" s="4"/>
      <c r="T1033" s="4"/>
      <c r="U1033" s="4"/>
      <c r="V1033" s="4"/>
      <c r="W1033" s="4"/>
      <c r="X1033" s="9"/>
      <c r="Y1033" s="4"/>
      <c r="Z1033" s="4"/>
      <c r="AA1033" s="10"/>
      <c r="AB1033" s="11"/>
    </row>
    <row r="1034" s="1" customFormat="1" ht="18" customHeight="1" spans="2:28">
      <c r="B1034" s="5"/>
      <c r="C1034" s="6"/>
      <c r="D1034" s="6"/>
      <c r="E1034" s="6"/>
      <c r="F1034" s="6"/>
      <c r="G1034" s="6"/>
      <c r="H1034" s="6"/>
      <c r="I1034" s="6"/>
      <c r="J1034" s="6"/>
      <c r="K1034" s="7"/>
      <c r="L1034" s="8"/>
      <c r="M1034" s="8"/>
      <c r="N1034" s="8"/>
      <c r="O1034" s="4"/>
      <c r="P1034" s="4"/>
      <c r="Q1034" s="4"/>
      <c r="R1034" s="4"/>
      <c r="S1034" s="4"/>
      <c r="T1034" s="4"/>
      <c r="U1034" s="4"/>
      <c r="V1034" s="4"/>
      <c r="W1034" s="4"/>
      <c r="X1034" s="9"/>
      <c r="Y1034" s="4"/>
      <c r="Z1034" s="4"/>
      <c r="AA1034" s="10"/>
      <c r="AB1034" s="11"/>
    </row>
    <row r="1035" s="1" customFormat="1" ht="18" customHeight="1" spans="2:28">
      <c r="B1035" s="5"/>
      <c r="C1035" s="6"/>
      <c r="D1035" s="6"/>
      <c r="E1035" s="6"/>
      <c r="F1035" s="6"/>
      <c r="G1035" s="6"/>
      <c r="H1035" s="6"/>
      <c r="I1035" s="6"/>
      <c r="J1035" s="6"/>
      <c r="K1035" s="7"/>
      <c r="L1035" s="8"/>
      <c r="M1035" s="8"/>
      <c r="N1035" s="8"/>
      <c r="O1035" s="4"/>
      <c r="P1035" s="4"/>
      <c r="Q1035" s="4"/>
      <c r="R1035" s="4"/>
      <c r="S1035" s="4"/>
      <c r="T1035" s="4"/>
      <c r="U1035" s="4"/>
      <c r="V1035" s="4"/>
      <c r="W1035" s="4"/>
      <c r="X1035" s="9"/>
      <c r="Y1035" s="4"/>
      <c r="Z1035" s="4"/>
      <c r="AA1035" s="10"/>
      <c r="AB1035" s="11"/>
    </row>
    <row r="1036" s="1" customFormat="1" ht="18" customHeight="1" spans="2:28">
      <c r="B1036" s="5"/>
      <c r="C1036" s="6"/>
      <c r="D1036" s="6"/>
      <c r="E1036" s="6"/>
      <c r="F1036" s="6"/>
      <c r="G1036" s="6"/>
      <c r="H1036" s="6"/>
      <c r="I1036" s="6"/>
      <c r="J1036" s="6"/>
      <c r="K1036" s="7"/>
      <c r="L1036" s="8"/>
      <c r="M1036" s="8"/>
      <c r="N1036" s="8"/>
      <c r="O1036" s="4"/>
      <c r="P1036" s="4"/>
      <c r="Q1036" s="4"/>
      <c r="R1036" s="4"/>
      <c r="S1036" s="4"/>
      <c r="T1036" s="4"/>
      <c r="U1036" s="4"/>
      <c r="V1036" s="4"/>
      <c r="W1036" s="4"/>
      <c r="X1036" s="9"/>
      <c r="Y1036" s="4"/>
      <c r="Z1036" s="4"/>
      <c r="AA1036" s="10"/>
      <c r="AB1036" s="11"/>
    </row>
    <row r="1037" s="1" customFormat="1" ht="18" customHeight="1" spans="2:28">
      <c r="B1037" s="5"/>
      <c r="C1037" s="6"/>
      <c r="D1037" s="6"/>
      <c r="E1037" s="6"/>
      <c r="F1037" s="6"/>
      <c r="G1037" s="6"/>
      <c r="H1037" s="6"/>
      <c r="I1037" s="6"/>
      <c r="J1037" s="6"/>
      <c r="K1037" s="7"/>
      <c r="L1037" s="8"/>
      <c r="M1037" s="8"/>
      <c r="N1037" s="8"/>
      <c r="O1037" s="4"/>
      <c r="P1037" s="4"/>
      <c r="Q1037" s="4"/>
      <c r="R1037" s="4"/>
      <c r="S1037" s="4"/>
      <c r="T1037" s="4"/>
      <c r="U1037" s="4"/>
      <c r="V1037" s="4"/>
      <c r="W1037" s="4"/>
      <c r="X1037" s="9"/>
      <c r="Y1037" s="4"/>
      <c r="Z1037" s="4"/>
      <c r="AA1037" s="10"/>
      <c r="AB1037" s="11"/>
    </row>
    <row r="1038" s="1" customFormat="1" ht="18" customHeight="1" spans="2:28">
      <c r="B1038" s="5"/>
      <c r="C1038" s="6"/>
      <c r="D1038" s="6"/>
      <c r="E1038" s="6"/>
      <c r="F1038" s="6"/>
      <c r="G1038" s="6"/>
      <c r="H1038" s="6"/>
      <c r="I1038" s="6"/>
      <c r="J1038" s="6"/>
      <c r="K1038" s="7"/>
      <c r="L1038" s="8"/>
      <c r="M1038" s="8"/>
      <c r="N1038" s="8"/>
      <c r="O1038" s="4"/>
      <c r="P1038" s="4"/>
      <c r="Q1038" s="4"/>
      <c r="R1038" s="4"/>
      <c r="S1038" s="4"/>
      <c r="T1038" s="4"/>
      <c r="U1038" s="4"/>
      <c r="V1038" s="4"/>
      <c r="W1038" s="4"/>
      <c r="X1038" s="9"/>
      <c r="Y1038" s="4"/>
      <c r="Z1038" s="4"/>
      <c r="AA1038" s="10"/>
      <c r="AB1038" s="11"/>
    </row>
    <row r="1039" s="1" customFormat="1" ht="18" customHeight="1" spans="2:28">
      <c r="B1039" s="5"/>
      <c r="C1039" s="6"/>
      <c r="D1039" s="6"/>
      <c r="E1039" s="6"/>
      <c r="F1039" s="6"/>
      <c r="G1039" s="6"/>
      <c r="H1039" s="6"/>
      <c r="I1039" s="6"/>
      <c r="J1039" s="6"/>
      <c r="K1039" s="7"/>
      <c r="L1039" s="8"/>
      <c r="M1039" s="8"/>
      <c r="N1039" s="8"/>
      <c r="O1039" s="4"/>
      <c r="P1039" s="4"/>
      <c r="Q1039" s="4"/>
      <c r="R1039" s="4"/>
      <c r="S1039" s="4"/>
      <c r="T1039" s="4"/>
      <c r="U1039" s="4"/>
      <c r="V1039" s="4"/>
      <c r="W1039" s="4"/>
      <c r="X1039" s="9"/>
      <c r="Y1039" s="4"/>
      <c r="Z1039" s="4"/>
      <c r="AA1039" s="10"/>
      <c r="AB1039" s="11"/>
    </row>
    <row r="1040" s="1" customFormat="1" ht="18" customHeight="1" spans="2:28">
      <c r="B1040" s="5"/>
      <c r="C1040" s="6"/>
      <c r="D1040" s="6"/>
      <c r="E1040" s="6"/>
      <c r="F1040" s="6"/>
      <c r="G1040" s="6"/>
      <c r="H1040" s="6"/>
      <c r="I1040" s="6"/>
      <c r="J1040" s="6"/>
      <c r="K1040" s="7"/>
      <c r="L1040" s="8"/>
      <c r="M1040" s="8"/>
      <c r="N1040" s="8"/>
      <c r="O1040" s="4"/>
      <c r="P1040" s="4"/>
      <c r="Q1040" s="4"/>
      <c r="R1040" s="4"/>
      <c r="S1040" s="4"/>
      <c r="T1040" s="4"/>
      <c r="U1040" s="4"/>
      <c r="V1040" s="4"/>
      <c r="W1040" s="4"/>
      <c r="X1040" s="9"/>
      <c r="Y1040" s="4"/>
      <c r="Z1040" s="4"/>
      <c r="AA1040" s="10"/>
      <c r="AB1040" s="11"/>
    </row>
    <row r="1041" s="1" customFormat="1" ht="18" customHeight="1" spans="2:28">
      <c r="B1041" s="5"/>
      <c r="C1041" s="6"/>
      <c r="D1041" s="6"/>
      <c r="E1041" s="6"/>
      <c r="F1041" s="6"/>
      <c r="G1041" s="6"/>
      <c r="H1041" s="6"/>
      <c r="I1041" s="6"/>
      <c r="J1041" s="6"/>
      <c r="K1041" s="7"/>
      <c r="L1041" s="8"/>
      <c r="M1041" s="8"/>
      <c r="N1041" s="8"/>
      <c r="O1041" s="4"/>
      <c r="P1041" s="4"/>
      <c r="Q1041" s="4"/>
      <c r="R1041" s="4"/>
      <c r="S1041" s="4"/>
      <c r="T1041" s="4"/>
      <c r="U1041" s="4"/>
      <c r="V1041" s="4"/>
      <c r="W1041" s="4"/>
      <c r="X1041" s="9"/>
      <c r="Y1041" s="4"/>
      <c r="Z1041" s="4"/>
      <c r="AA1041" s="10"/>
      <c r="AB1041" s="11"/>
    </row>
    <row r="1042" s="1" customFormat="1" ht="18" customHeight="1" spans="2:28">
      <c r="B1042" s="5"/>
      <c r="C1042" s="6"/>
      <c r="D1042" s="6"/>
      <c r="E1042" s="6"/>
      <c r="F1042" s="6"/>
      <c r="G1042" s="6"/>
      <c r="H1042" s="6"/>
      <c r="I1042" s="6"/>
      <c r="J1042" s="6"/>
      <c r="K1042" s="7"/>
      <c r="L1042" s="8"/>
      <c r="M1042" s="8"/>
      <c r="N1042" s="8"/>
      <c r="O1042" s="4"/>
      <c r="P1042" s="4"/>
      <c r="Q1042" s="4"/>
      <c r="R1042" s="4"/>
      <c r="S1042" s="4"/>
      <c r="T1042" s="4"/>
      <c r="U1042" s="4"/>
      <c r="V1042" s="4"/>
      <c r="W1042" s="4"/>
      <c r="X1042" s="9"/>
      <c r="Y1042" s="4"/>
      <c r="Z1042" s="4"/>
      <c r="AA1042" s="10"/>
      <c r="AB1042" s="11"/>
    </row>
    <row r="1043" s="1" customFormat="1" ht="18" customHeight="1" spans="2:28">
      <c r="B1043" s="5"/>
      <c r="C1043" s="6"/>
      <c r="D1043" s="6"/>
      <c r="E1043" s="6"/>
      <c r="F1043" s="6"/>
      <c r="G1043" s="6"/>
      <c r="H1043" s="6"/>
      <c r="I1043" s="6"/>
      <c r="J1043" s="6"/>
      <c r="K1043" s="7"/>
      <c r="L1043" s="8"/>
      <c r="M1043" s="8"/>
      <c r="N1043" s="8"/>
      <c r="O1043" s="4"/>
      <c r="P1043" s="4"/>
      <c r="Q1043" s="4"/>
      <c r="R1043" s="4"/>
      <c r="S1043" s="4"/>
      <c r="T1043" s="4"/>
      <c r="U1043" s="4"/>
      <c r="V1043" s="4"/>
      <c r="W1043" s="4"/>
      <c r="X1043" s="9"/>
      <c r="Y1043" s="4"/>
      <c r="Z1043" s="4"/>
      <c r="AA1043" s="10"/>
      <c r="AB1043" s="11"/>
    </row>
    <row r="1044" s="1" customFormat="1" ht="18" customHeight="1" spans="2:28">
      <c r="B1044" s="5"/>
      <c r="C1044" s="6"/>
      <c r="D1044" s="6"/>
      <c r="E1044" s="6"/>
      <c r="F1044" s="6"/>
      <c r="G1044" s="6"/>
      <c r="H1044" s="6"/>
      <c r="I1044" s="6"/>
      <c r="J1044" s="6"/>
      <c r="K1044" s="7"/>
      <c r="L1044" s="8"/>
      <c r="M1044" s="8"/>
      <c r="N1044" s="8"/>
      <c r="O1044" s="4"/>
      <c r="P1044" s="4"/>
      <c r="Q1044" s="4"/>
      <c r="R1044" s="4"/>
      <c r="S1044" s="4"/>
      <c r="T1044" s="4"/>
      <c r="U1044" s="4"/>
      <c r="V1044" s="4"/>
      <c r="W1044" s="4"/>
      <c r="X1044" s="9"/>
      <c r="Y1044" s="4"/>
      <c r="Z1044" s="4"/>
      <c r="AA1044" s="10"/>
      <c r="AB1044" s="11"/>
    </row>
    <row r="1045" s="1" customFormat="1" ht="18" customHeight="1" spans="2:28">
      <c r="B1045" s="5"/>
      <c r="C1045" s="6"/>
      <c r="D1045" s="6"/>
      <c r="E1045" s="6"/>
      <c r="F1045" s="6"/>
      <c r="G1045" s="6"/>
      <c r="H1045" s="6"/>
      <c r="I1045" s="6"/>
      <c r="J1045" s="6"/>
      <c r="K1045" s="7"/>
      <c r="L1045" s="8"/>
      <c r="M1045" s="8"/>
      <c r="N1045" s="8"/>
      <c r="O1045" s="4"/>
      <c r="P1045" s="4"/>
      <c r="Q1045" s="4"/>
      <c r="R1045" s="4"/>
      <c r="S1045" s="4"/>
      <c r="T1045" s="4"/>
      <c r="U1045" s="4"/>
      <c r="V1045" s="4"/>
      <c r="W1045" s="4"/>
      <c r="X1045" s="9"/>
      <c r="Y1045" s="4"/>
      <c r="Z1045" s="4"/>
      <c r="AA1045" s="10"/>
      <c r="AB1045" s="11"/>
    </row>
    <row r="1046" s="1" customFormat="1" ht="18" customHeight="1" spans="2:28">
      <c r="B1046" s="5"/>
      <c r="C1046" s="6"/>
      <c r="D1046" s="6"/>
      <c r="E1046" s="6"/>
      <c r="F1046" s="6"/>
      <c r="G1046" s="6"/>
      <c r="H1046" s="6"/>
      <c r="I1046" s="6"/>
      <c r="J1046" s="6"/>
      <c r="K1046" s="7"/>
      <c r="L1046" s="8"/>
      <c r="M1046" s="8"/>
      <c r="N1046" s="8"/>
      <c r="O1046" s="4"/>
      <c r="P1046" s="4"/>
      <c r="Q1046" s="4"/>
      <c r="R1046" s="4"/>
      <c r="S1046" s="4"/>
      <c r="T1046" s="4"/>
      <c r="U1046" s="4"/>
      <c r="V1046" s="4"/>
      <c r="W1046" s="4"/>
      <c r="X1046" s="9"/>
      <c r="Y1046" s="4"/>
      <c r="Z1046" s="4"/>
      <c r="AA1046" s="10"/>
      <c r="AB1046" s="11"/>
    </row>
    <row r="1047" s="1" customFormat="1" ht="18" customHeight="1" spans="2:28">
      <c r="B1047" s="5"/>
      <c r="C1047" s="6"/>
      <c r="D1047" s="6"/>
      <c r="E1047" s="6"/>
      <c r="F1047" s="6"/>
      <c r="G1047" s="6"/>
      <c r="H1047" s="6"/>
      <c r="I1047" s="6"/>
      <c r="J1047" s="6"/>
      <c r="K1047" s="7"/>
      <c r="L1047" s="8"/>
      <c r="M1047" s="8"/>
      <c r="N1047" s="8"/>
      <c r="O1047" s="4"/>
      <c r="P1047" s="4"/>
      <c r="Q1047" s="4"/>
      <c r="R1047" s="4"/>
      <c r="S1047" s="4"/>
      <c r="T1047" s="4"/>
      <c r="U1047" s="4"/>
      <c r="V1047" s="4"/>
      <c r="W1047" s="4"/>
      <c r="X1047" s="9"/>
      <c r="Y1047" s="4"/>
      <c r="Z1047" s="4"/>
      <c r="AA1047" s="10"/>
      <c r="AB1047" s="11"/>
    </row>
    <row r="1048" s="1" customFormat="1" ht="18" customHeight="1" spans="2:28">
      <c r="B1048" s="5"/>
      <c r="C1048" s="6"/>
      <c r="D1048" s="6"/>
      <c r="E1048" s="6"/>
      <c r="F1048" s="6"/>
      <c r="G1048" s="6"/>
      <c r="H1048" s="6"/>
      <c r="I1048" s="6"/>
      <c r="J1048" s="6"/>
      <c r="K1048" s="7"/>
      <c r="L1048" s="8"/>
      <c r="M1048" s="8"/>
      <c r="N1048" s="8"/>
      <c r="O1048" s="4"/>
      <c r="P1048" s="4"/>
      <c r="Q1048" s="4"/>
      <c r="R1048" s="4"/>
      <c r="S1048" s="4"/>
      <c r="T1048" s="4"/>
      <c r="U1048" s="4"/>
      <c r="V1048" s="4"/>
      <c r="W1048" s="4"/>
      <c r="X1048" s="9"/>
      <c r="Y1048" s="4"/>
      <c r="Z1048" s="4"/>
      <c r="AA1048" s="10"/>
      <c r="AB1048" s="11"/>
    </row>
    <row r="1049" s="1" customFormat="1" ht="18" customHeight="1" spans="2:28">
      <c r="B1049" s="5"/>
      <c r="C1049" s="6"/>
      <c r="D1049" s="6"/>
      <c r="E1049" s="6"/>
      <c r="F1049" s="6"/>
      <c r="G1049" s="6"/>
      <c r="H1049" s="6"/>
      <c r="I1049" s="6"/>
      <c r="J1049" s="6"/>
      <c r="K1049" s="7"/>
      <c r="L1049" s="8"/>
      <c r="M1049" s="8"/>
      <c r="N1049" s="8"/>
      <c r="O1049" s="4"/>
      <c r="P1049" s="4"/>
      <c r="Q1049" s="4"/>
      <c r="R1049" s="4"/>
      <c r="S1049" s="4"/>
      <c r="T1049" s="4"/>
      <c r="U1049" s="4"/>
      <c r="V1049" s="4"/>
      <c r="W1049" s="4"/>
      <c r="X1049" s="9"/>
      <c r="Y1049" s="4"/>
      <c r="Z1049" s="4"/>
      <c r="AA1049" s="10"/>
      <c r="AB1049" s="11"/>
    </row>
    <row r="1050" s="1" customFormat="1" ht="18" customHeight="1" spans="2:28">
      <c r="B1050" s="5"/>
      <c r="C1050" s="6"/>
      <c r="D1050" s="6"/>
      <c r="E1050" s="6"/>
      <c r="F1050" s="6"/>
      <c r="G1050" s="6"/>
      <c r="H1050" s="6"/>
      <c r="I1050" s="6"/>
      <c r="J1050" s="6"/>
      <c r="K1050" s="7"/>
      <c r="L1050" s="8"/>
      <c r="M1050" s="8"/>
      <c r="N1050" s="8"/>
      <c r="O1050" s="4"/>
      <c r="P1050" s="4"/>
      <c r="Q1050" s="4"/>
      <c r="R1050" s="4"/>
      <c r="S1050" s="4"/>
      <c r="T1050" s="4"/>
      <c r="U1050" s="4"/>
      <c r="V1050" s="4"/>
      <c r="W1050" s="4"/>
      <c r="X1050" s="9"/>
      <c r="Y1050" s="4"/>
      <c r="Z1050" s="4"/>
      <c r="AA1050" s="10"/>
      <c r="AB1050" s="11"/>
    </row>
    <row r="1051" s="1" customFormat="1" ht="18" customHeight="1" spans="2:28">
      <c r="B1051" s="5"/>
      <c r="C1051" s="6"/>
      <c r="D1051" s="6"/>
      <c r="E1051" s="6"/>
      <c r="F1051" s="6"/>
      <c r="G1051" s="6"/>
      <c r="H1051" s="6"/>
      <c r="I1051" s="6"/>
      <c r="J1051" s="6"/>
      <c r="K1051" s="7"/>
      <c r="L1051" s="8"/>
      <c r="M1051" s="8"/>
      <c r="N1051" s="8"/>
      <c r="O1051" s="4"/>
      <c r="P1051" s="4"/>
      <c r="Q1051" s="4"/>
      <c r="R1051" s="4"/>
      <c r="S1051" s="4"/>
      <c r="T1051" s="4"/>
      <c r="U1051" s="4"/>
      <c r="V1051" s="4"/>
      <c r="W1051" s="4"/>
      <c r="X1051" s="9"/>
      <c r="Y1051" s="4"/>
      <c r="Z1051" s="4"/>
      <c r="AA1051" s="10"/>
      <c r="AB1051" s="11"/>
    </row>
    <row r="1052" s="1" customFormat="1" ht="18" customHeight="1" spans="2:28">
      <c r="B1052" s="5"/>
      <c r="C1052" s="6"/>
      <c r="D1052" s="6"/>
      <c r="E1052" s="6"/>
      <c r="F1052" s="6"/>
      <c r="G1052" s="6"/>
      <c r="H1052" s="6"/>
      <c r="I1052" s="6"/>
      <c r="J1052" s="6"/>
      <c r="K1052" s="7"/>
      <c r="L1052" s="8"/>
      <c r="M1052" s="8"/>
      <c r="N1052" s="8"/>
      <c r="O1052" s="4"/>
      <c r="P1052" s="4"/>
      <c r="Q1052" s="4"/>
      <c r="R1052" s="4"/>
      <c r="S1052" s="4"/>
      <c r="T1052" s="4"/>
      <c r="U1052" s="4"/>
      <c r="V1052" s="4"/>
      <c r="W1052" s="4"/>
      <c r="X1052" s="9"/>
      <c r="Y1052" s="4"/>
      <c r="Z1052" s="4"/>
      <c r="AA1052" s="10"/>
      <c r="AB1052" s="11"/>
    </row>
    <row r="1053" s="1" customFormat="1" ht="18" customHeight="1" spans="2:28">
      <c r="B1053" s="5"/>
      <c r="C1053" s="6"/>
      <c r="D1053" s="6"/>
      <c r="E1053" s="6"/>
      <c r="F1053" s="6"/>
      <c r="G1053" s="6"/>
      <c r="H1053" s="6"/>
      <c r="I1053" s="6"/>
      <c r="J1053" s="6"/>
      <c r="K1053" s="7"/>
      <c r="L1053" s="8"/>
      <c r="M1053" s="8"/>
      <c r="N1053" s="8"/>
      <c r="O1053" s="4"/>
      <c r="P1053" s="4"/>
      <c r="Q1053" s="4"/>
      <c r="R1053" s="4"/>
      <c r="S1053" s="4"/>
      <c r="T1053" s="4"/>
      <c r="U1053" s="4"/>
      <c r="V1053" s="4"/>
      <c r="W1053" s="4"/>
      <c r="X1053" s="9"/>
      <c r="Y1053" s="4"/>
      <c r="Z1053" s="4"/>
      <c r="AA1053" s="10"/>
      <c r="AB1053" s="11"/>
    </row>
    <row r="1054" s="1" customFormat="1" ht="18" customHeight="1" spans="2:28">
      <c r="B1054" s="5"/>
      <c r="C1054" s="6"/>
      <c r="D1054" s="6"/>
      <c r="E1054" s="6"/>
      <c r="F1054" s="6"/>
      <c r="G1054" s="6"/>
      <c r="H1054" s="6"/>
      <c r="I1054" s="6"/>
      <c r="J1054" s="6"/>
      <c r="K1054" s="7"/>
      <c r="L1054" s="8"/>
      <c r="M1054" s="8"/>
      <c r="N1054" s="8"/>
      <c r="O1054" s="4"/>
      <c r="P1054" s="4"/>
      <c r="Q1054" s="4"/>
      <c r="R1054" s="4"/>
      <c r="S1054" s="4"/>
      <c r="T1054" s="4"/>
      <c r="U1054" s="4"/>
      <c r="V1054" s="4"/>
      <c r="W1054" s="4"/>
      <c r="X1054" s="9"/>
      <c r="Y1054" s="4"/>
      <c r="Z1054" s="4"/>
      <c r="AA1054" s="10"/>
      <c r="AB1054" s="11"/>
    </row>
    <row r="1055" s="1" customFormat="1" ht="18" customHeight="1" spans="2:28">
      <c r="B1055" s="5"/>
      <c r="C1055" s="6"/>
      <c r="D1055" s="6"/>
      <c r="E1055" s="6"/>
      <c r="F1055" s="6"/>
      <c r="G1055" s="6"/>
      <c r="H1055" s="6"/>
      <c r="I1055" s="6"/>
      <c r="J1055" s="6"/>
      <c r="K1055" s="7"/>
      <c r="L1055" s="8"/>
      <c r="M1055" s="8"/>
      <c r="N1055" s="8"/>
      <c r="O1055" s="4"/>
      <c r="P1055" s="4"/>
      <c r="Q1055" s="4"/>
      <c r="R1055" s="4"/>
      <c r="S1055" s="4"/>
      <c r="T1055" s="4"/>
      <c r="U1055" s="4"/>
      <c r="V1055" s="4"/>
      <c r="W1055" s="4"/>
      <c r="X1055" s="9"/>
      <c r="Y1055" s="4"/>
      <c r="Z1055" s="4"/>
      <c r="AA1055" s="10"/>
      <c r="AB1055" s="11"/>
    </row>
    <row r="1056" s="1" customFormat="1" ht="18" customHeight="1" spans="2:28">
      <c r="B1056" s="5"/>
      <c r="C1056" s="6"/>
      <c r="D1056" s="6"/>
      <c r="E1056" s="6"/>
      <c r="F1056" s="6"/>
      <c r="G1056" s="6"/>
      <c r="H1056" s="6"/>
      <c r="I1056" s="6"/>
      <c r="J1056" s="6"/>
      <c r="K1056" s="7"/>
      <c r="L1056" s="8"/>
      <c r="M1056" s="8"/>
      <c r="N1056" s="8"/>
      <c r="O1056" s="4"/>
      <c r="P1056" s="4"/>
      <c r="Q1056" s="4"/>
      <c r="R1056" s="4"/>
      <c r="S1056" s="4"/>
      <c r="T1056" s="4"/>
      <c r="U1056" s="4"/>
      <c r="V1056" s="4"/>
      <c r="W1056" s="4"/>
      <c r="X1056" s="9"/>
      <c r="Y1056" s="4"/>
      <c r="Z1056" s="4"/>
      <c r="AA1056" s="10"/>
      <c r="AB1056" s="11"/>
    </row>
    <row r="1057" s="1" customFormat="1" ht="18" customHeight="1" spans="2:28">
      <c r="B1057" s="5"/>
      <c r="C1057" s="6"/>
      <c r="D1057" s="6"/>
      <c r="E1057" s="6"/>
      <c r="F1057" s="6"/>
      <c r="G1057" s="6"/>
      <c r="H1057" s="6"/>
      <c r="I1057" s="6"/>
      <c r="J1057" s="6"/>
      <c r="K1057" s="7"/>
      <c r="L1057" s="8"/>
      <c r="M1057" s="8"/>
      <c r="N1057" s="8"/>
      <c r="O1057" s="4"/>
      <c r="P1057" s="4"/>
      <c r="Q1057" s="4"/>
      <c r="R1057" s="4"/>
      <c r="S1057" s="4"/>
      <c r="T1057" s="4"/>
      <c r="U1057" s="4"/>
      <c r="V1057" s="4"/>
      <c r="W1057" s="4"/>
      <c r="X1057" s="9"/>
      <c r="Y1057" s="4"/>
      <c r="Z1057" s="4"/>
      <c r="AA1057" s="10"/>
      <c r="AB1057" s="11"/>
    </row>
    <row r="1058" s="1" customFormat="1" ht="18" customHeight="1" spans="2:28">
      <c r="B1058" s="5"/>
      <c r="C1058" s="6"/>
      <c r="D1058" s="6"/>
      <c r="E1058" s="6"/>
      <c r="F1058" s="6"/>
      <c r="G1058" s="6"/>
      <c r="H1058" s="6"/>
      <c r="I1058" s="6"/>
      <c r="J1058" s="6"/>
      <c r="K1058" s="7"/>
      <c r="L1058" s="8"/>
      <c r="M1058" s="8"/>
      <c r="N1058" s="8"/>
      <c r="O1058" s="4"/>
      <c r="P1058" s="4"/>
      <c r="Q1058" s="4"/>
      <c r="R1058" s="4"/>
      <c r="S1058" s="4"/>
      <c r="T1058" s="4"/>
      <c r="U1058" s="4"/>
      <c r="V1058" s="4"/>
      <c r="W1058" s="4"/>
      <c r="X1058" s="9"/>
      <c r="Y1058" s="4"/>
      <c r="Z1058" s="4"/>
      <c r="AA1058" s="10"/>
      <c r="AB1058" s="11"/>
    </row>
    <row r="1059" s="1" customFormat="1" ht="18" customHeight="1" spans="2:28">
      <c r="B1059" s="5"/>
      <c r="C1059" s="6"/>
      <c r="D1059" s="6"/>
      <c r="E1059" s="6"/>
      <c r="F1059" s="6"/>
      <c r="G1059" s="6"/>
      <c r="H1059" s="6"/>
      <c r="I1059" s="6"/>
      <c r="J1059" s="6"/>
      <c r="K1059" s="7"/>
      <c r="L1059" s="8"/>
      <c r="M1059" s="8"/>
      <c r="N1059" s="8"/>
      <c r="O1059" s="4"/>
      <c r="P1059" s="4"/>
      <c r="Q1059" s="4"/>
      <c r="R1059" s="4"/>
      <c r="S1059" s="4"/>
      <c r="T1059" s="4"/>
      <c r="U1059" s="4"/>
      <c r="V1059" s="4"/>
      <c r="W1059" s="4"/>
      <c r="X1059" s="9"/>
      <c r="Y1059" s="4"/>
      <c r="Z1059" s="4"/>
      <c r="AA1059" s="10"/>
      <c r="AB1059" s="11"/>
    </row>
    <row r="1060" s="1" customFormat="1" ht="18" customHeight="1" spans="2:28">
      <c r="B1060" s="5"/>
      <c r="C1060" s="6"/>
      <c r="D1060" s="6"/>
      <c r="E1060" s="6"/>
      <c r="F1060" s="6"/>
      <c r="G1060" s="6"/>
      <c r="H1060" s="6"/>
      <c r="I1060" s="6"/>
      <c r="J1060" s="6"/>
      <c r="K1060" s="7"/>
      <c r="L1060" s="8"/>
      <c r="M1060" s="8"/>
      <c r="N1060" s="8"/>
      <c r="O1060" s="4"/>
      <c r="P1060" s="4"/>
      <c r="Q1060" s="4"/>
      <c r="R1060" s="4"/>
      <c r="S1060" s="4"/>
      <c r="T1060" s="4"/>
      <c r="U1060" s="4"/>
      <c r="V1060" s="4"/>
      <c r="W1060" s="4"/>
      <c r="X1060" s="9"/>
      <c r="Y1060" s="4"/>
      <c r="Z1060" s="4"/>
      <c r="AA1060" s="10"/>
      <c r="AB1060" s="11"/>
    </row>
    <row r="1061" s="1" customFormat="1" ht="18" customHeight="1" spans="2:28">
      <c r="B1061" s="5"/>
      <c r="C1061" s="6"/>
      <c r="D1061" s="6"/>
      <c r="E1061" s="6"/>
      <c r="F1061" s="6"/>
      <c r="G1061" s="6"/>
      <c r="H1061" s="6"/>
      <c r="I1061" s="6"/>
      <c r="J1061" s="6"/>
      <c r="K1061" s="7"/>
      <c r="L1061" s="8"/>
      <c r="M1061" s="8"/>
      <c r="N1061" s="8"/>
      <c r="O1061" s="4"/>
      <c r="P1061" s="4"/>
      <c r="Q1061" s="4"/>
      <c r="R1061" s="4"/>
      <c r="S1061" s="4"/>
      <c r="T1061" s="4"/>
      <c r="U1061" s="4"/>
      <c r="V1061" s="4"/>
      <c r="W1061" s="4"/>
      <c r="X1061" s="9"/>
      <c r="Y1061" s="4"/>
      <c r="Z1061" s="4"/>
      <c r="AA1061" s="10"/>
      <c r="AB1061" s="11"/>
    </row>
    <row r="1062" s="1" customFormat="1" ht="18" customHeight="1" spans="2:28">
      <c r="B1062" s="5"/>
      <c r="C1062" s="6"/>
      <c r="D1062" s="6"/>
      <c r="E1062" s="6"/>
      <c r="F1062" s="6"/>
      <c r="G1062" s="6"/>
      <c r="H1062" s="6"/>
      <c r="I1062" s="6"/>
      <c r="J1062" s="6"/>
      <c r="K1062" s="7"/>
      <c r="L1062" s="8"/>
      <c r="M1062" s="8"/>
      <c r="N1062" s="8"/>
      <c r="O1062" s="4"/>
      <c r="P1062" s="4"/>
      <c r="Q1062" s="4"/>
      <c r="R1062" s="4"/>
      <c r="S1062" s="4"/>
      <c r="T1062" s="4"/>
      <c r="U1062" s="4"/>
      <c r="V1062" s="4"/>
      <c r="W1062" s="4"/>
      <c r="X1062" s="9"/>
      <c r="Y1062" s="4"/>
      <c r="Z1062" s="4"/>
      <c r="AA1062" s="10"/>
      <c r="AB1062" s="11"/>
    </row>
    <row r="1063" s="1" customFormat="1" ht="18" customHeight="1" spans="2:28">
      <c r="B1063" s="5"/>
      <c r="C1063" s="6"/>
      <c r="D1063" s="6"/>
      <c r="E1063" s="6"/>
      <c r="F1063" s="6"/>
      <c r="G1063" s="6"/>
      <c r="H1063" s="6"/>
      <c r="I1063" s="6"/>
      <c r="J1063" s="6"/>
      <c r="K1063" s="7"/>
      <c r="L1063" s="8"/>
      <c r="M1063" s="8"/>
      <c r="N1063" s="8"/>
      <c r="O1063" s="4"/>
      <c r="P1063" s="4"/>
      <c r="Q1063" s="4"/>
      <c r="R1063" s="4"/>
      <c r="S1063" s="4"/>
      <c r="T1063" s="4"/>
      <c r="U1063" s="4"/>
      <c r="V1063" s="4"/>
      <c r="W1063" s="4"/>
      <c r="X1063" s="9"/>
      <c r="Y1063" s="4"/>
      <c r="Z1063" s="4"/>
      <c r="AA1063" s="10"/>
      <c r="AB1063" s="11"/>
    </row>
    <row r="1064" s="1" customFormat="1" ht="18" customHeight="1" spans="2:28">
      <c r="B1064" s="5"/>
      <c r="C1064" s="6"/>
      <c r="D1064" s="6"/>
      <c r="E1064" s="6"/>
      <c r="F1064" s="6"/>
      <c r="G1064" s="6"/>
      <c r="H1064" s="6"/>
      <c r="I1064" s="6"/>
      <c r="J1064" s="6"/>
      <c r="K1064" s="7"/>
      <c r="L1064" s="8"/>
      <c r="M1064" s="8"/>
      <c r="N1064" s="8"/>
      <c r="O1064" s="4"/>
      <c r="P1064" s="4"/>
      <c r="Q1064" s="4"/>
      <c r="R1064" s="4"/>
      <c r="S1064" s="4"/>
      <c r="T1064" s="4"/>
      <c r="U1064" s="4"/>
      <c r="V1064" s="4"/>
      <c r="W1064" s="4"/>
      <c r="X1064" s="9"/>
      <c r="Y1064" s="4"/>
      <c r="Z1064" s="4"/>
      <c r="AA1064" s="10"/>
      <c r="AB1064" s="11"/>
    </row>
    <row r="1065" s="1" customFormat="1" ht="18" customHeight="1" spans="2:28">
      <c r="B1065" s="5"/>
      <c r="C1065" s="6"/>
      <c r="D1065" s="6"/>
      <c r="E1065" s="6"/>
      <c r="F1065" s="6"/>
      <c r="G1065" s="6"/>
      <c r="H1065" s="6"/>
      <c r="I1065" s="6"/>
      <c r="J1065" s="6"/>
      <c r="K1065" s="7"/>
      <c r="L1065" s="8"/>
      <c r="M1065" s="8"/>
      <c r="N1065" s="8"/>
      <c r="O1065" s="4"/>
      <c r="P1065" s="4"/>
      <c r="Q1065" s="4"/>
      <c r="R1065" s="4"/>
      <c r="S1065" s="4"/>
      <c r="T1065" s="4"/>
      <c r="U1065" s="4"/>
      <c r="V1065" s="4"/>
      <c r="W1065" s="4"/>
      <c r="X1065" s="9"/>
      <c r="Y1065" s="4"/>
      <c r="Z1065" s="4"/>
      <c r="AA1065" s="10"/>
      <c r="AB1065" s="11"/>
    </row>
    <row r="1066" s="1" customFormat="1" ht="18" customHeight="1" spans="2:28">
      <c r="B1066" s="5"/>
      <c r="C1066" s="6"/>
      <c r="D1066" s="6"/>
      <c r="E1066" s="6"/>
      <c r="F1066" s="6"/>
      <c r="G1066" s="6"/>
      <c r="H1066" s="6"/>
      <c r="I1066" s="6"/>
      <c r="J1066" s="6"/>
      <c r="K1066" s="7"/>
      <c r="L1066" s="8"/>
      <c r="M1066" s="8"/>
      <c r="N1066" s="8"/>
      <c r="O1066" s="4"/>
      <c r="P1066" s="4"/>
      <c r="Q1066" s="4"/>
      <c r="R1066" s="4"/>
      <c r="S1066" s="4"/>
      <c r="T1066" s="4"/>
      <c r="U1066" s="4"/>
      <c r="V1066" s="4"/>
      <c r="W1066" s="4"/>
      <c r="X1066" s="9"/>
      <c r="Y1066" s="4"/>
      <c r="Z1066" s="4"/>
      <c r="AA1066" s="10"/>
      <c r="AB1066" s="11"/>
    </row>
    <row r="1067" s="1" customFormat="1" ht="18" customHeight="1" spans="2:28">
      <c r="B1067" s="5"/>
      <c r="C1067" s="6"/>
      <c r="D1067" s="6"/>
      <c r="E1067" s="6"/>
      <c r="F1067" s="6"/>
      <c r="G1067" s="6"/>
      <c r="H1067" s="6"/>
      <c r="I1067" s="6"/>
      <c r="J1067" s="6"/>
      <c r="K1067" s="7"/>
      <c r="L1067" s="8"/>
      <c r="M1067" s="8"/>
      <c r="N1067" s="8"/>
      <c r="O1067" s="4"/>
      <c r="P1067" s="4"/>
      <c r="Q1067" s="4"/>
      <c r="R1067" s="4"/>
      <c r="S1067" s="4"/>
      <c r="T1067" s="4"/>
      <c r="U1067" s="4"/>
      <c r="V1067" s="4"/>
      <c r="W1067" s="4"/>
      <c r="X1067" s="9"/>
      <c r="Y1067" s="4"/>
      <c r="Z1067" s="4"/>
      <c r="AA1067" s="10"/>
      <c r="AB1067" s="11"/>
    </row>
    <row r="1068" s="1" customFormat="1" ht="18" customHeight="1" spans="2:28">
      <c r="B1068" s="5"/>
      <c r="C1068" s="6"/>
      <c r="D1068" s="6"/>
      <c r="E1068" s="6"/>
      <c r="F1068" s="6"/>
      <c r="G1068" s="6"/>
      <c r="H1068" s="6"/>
      <c r="I1068" s="6"/>
      <c r="J1068" s="6"/>
      <c r="K1068" s="7"/>
      <c r="L1068" s="8"/>
      <c r="M1068" s="8"/>
      <c r="N1068" s="8"/>
      <c r="O1068" s="4"/>
      <c r="P1068" s="4"/>
      <c r="Q1068" s="4"/>
      <c r="R1068" s="4"/>
      <c r="S1068" s="4"/>
      <c r="T1068" s="4"/>
      <c r="U1068" s="4"/>
      <c r="V1068" s="4"/>
      <c r="W1068" s="4"/>
      <c r="X1068" s="9"/>
      <c r="Y1068" s="4"/>
      <c r="Z1068" s="4"/>
      <c r="AA1068" s="10"/>
      <c r="AB1068" s="11"/>
    </row>
  </sheetData>
  <autoFilter ref="B2:AB45">
    <extLst/>
  </autoFilter>
  <conditionalFormatting sqref="L344">
    <cfRule type="duplicateValues" dxfId="0" priority="10"/>
  </conditionalFormatting>
  <conditionalFormatting sqref="L345">
    <cfRule type="duplicateValues" dxfId="0" priority="9"/>
  </conditionalFormatting>
  <conditionalFormatting sqref="L346">
    <cfRule type="duplicateValues" dxfId="0" priority="8"/>
  </conditionalFormatting>
  <conditionalFormatting sqref="L347">
    <cfRule type="duplicateValues" dxfId="0" priority="7"/>
  </conditionalFormatting>
  <conditionalFormatting sqref="L348">
    <cfRule type="duplicateValues" dxfId="0" priority="6"/>
  </conditionalFormatting>
  <conditionalFormatting sqref="L353">
    <cfRule type="duplicateValues" dxfId="0" priority="3"/>
  </conditionalFormatting>
  <conditionalFormatting sqref="L356">
    <cfRule type="duplicateValues" dxfId="0" priority="1"/>
  </conditionalFormatting>
  <conditionalFormatting sqref="L3:L45">
    <cfRule type="duplicateValues" dxfId="0" priority="466"/>
  </conditionalFormatting>
  <conditionalFormatting sqref="L341:L343">
    <cfRule type="duplicateValues" dxfId="0" priority="11"/>
  </conditionalFormatting>
  <conditionalFormatting sqref="L349:L350">
    <cfRule type="duplicateValues" dxfId="0" priority="5"/>
  </conditionalFormatting>
  <conditionalFormatting sqref="L351:L352">
    <cfRule type="duplicateValues" dxfId="0" priority="4"/>
  </conditionalFormatting>
  <conditionalFormatting sqref="L354:L355">
    <cfRule type="duplicateValues" dxfId="0" priority="2"/>
  </conditionalFormatting>
  <conditionalFormatting sqref="V542:V560">
    <cfRule type="duplicateValues" dxfId="0" priority="27"/>
    <cfRule type="duplicateValues" dxfId="0" priority="28"/>
  </conditionalFormatting>
  <conditionalFormatting sqref="Y372:Y406">
    <cfRule type="duplicateValues" dxfId="0" priority="29"/>
  </conditionalFormatting>
  <conditionalFormatting sqref="Y407:Y409">
    <cfRule type="duplicateValues" dxfId="0" priority="26"/>
  </conditionalFormatting>
  <pageMargins left="0.7" right="0.7" top="0.75" bottom="0.75" header="0.3" footer="0.3"/>
  <pageSetup paperSize="513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2020年04月01日</vt:lpstr>
      <vt:lpstr>02</vt:lpstr>
      <vt:lpstr>03</vt:lpstr>
      <vt:lpstr>04</vt:lpstr>
      <vt:lpstr>05</vt:lpstr>
      <vt:lpstr>06</vt:lpstr>
      <vt:lpstr>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YYY</dc:creator>
  <cp:lastModifiedBy>liuheng</cp:lastModifiedBy>
  <dcterms:created xsi:type="dcterms:W3CDTF">2020-01-01T05:49:00Z</dcterms:created>
  <dcterms:modified xsi:type="dcterms:W3CDTF">2020-04-06T11:15:13Z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