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目录" sheetId="1" r:id="rId4"/>
    <sheet state="visible" name="上海" sheetId="2" r:id="rId5"/>
    <sheet state="visible" name="南京" sheetId="3" r:id="rId6"/>
    <sheet state="visible" name="苏州" sheetId="4" r:id="rId7"/>
    <sheet state="visible" name="无锡" sheetId="5" r:id="rId8"/>
    <sheet state="visible" name="南通" sheetId="6" r:id="rId9"/>
    <sheet state="visible" name="常州" sheetId="7" r:id="rId10"/>
    <sheet state="visible" name="徐州" sheetId="8" r:id="rId11"/>
    <sheet state="visible" name="杭州" sheetId="9" r:id="rId12"/>
    <sheet state="visible" name="宁波" sheetId="10" r:id="rId13"/>
    <sheet state="visible" name="合肥" sheetId="11" r:id="rId14"/>
  </sheets>
  <definedNames/>
  <calcPr/>
  <extLst>
    <ext uri="GoogleSheetsCustomDataVersion1">
      <go:sheetsCustomData xmlns:go="http://customooxmlschemas.google.com/" r:id="rId15" roundtripDataSignature="AMtx7miU8LSc4cL9HoaZXgwPU7ChyE165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======
ID#AAAAI64e66g
祝昊泽    (2020-02-06 08:33:39)
标准化基准：
最大：95.86%
最小：36.76%
根据世界银行的数据计算得出（2014年）</t>
      </text>
    </comment>
  </commentList>
  <extLst>
    <ext uri="GoogleSheetsCustomDataVersion1">
      <go:sheetsCustomData xmlns:go="http://customooxmlschemas.google.com/" r:id="rId1" roundtripDataSignature="AMtx7miL/rZ9je7F20HcMl6BodK5u3Vsc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2">
      <text>
        <t xml:space="preserve">======
ID#AAAAI64e66k
祝昊泽    (2020-02-06 08:33:39)
总人口</t>
      </text>
    </comment>
    <comment authorId="0" ref="H13">
      <text>
        <t xml:space="preserve">======
ID#AAAAI64e66Y
祝昊泽    (2020-02-06 08:33:39)
总人口</t>
      </text>
    </comment>
    <comment authorId="0" ref="H11">
      <text>
        <t xml:space="preserve">======
ID#AAAAI64e66c
    (2020-02-06 08:33:39)
祝昊泽:总人口</t>
      </text>
    </comment>
  </commentList>
  <extLst>
    <ext uri="GoogleSheetsCustomDataVersion1">
      <go:sheetsCustomData xmlns:go="http://customooxmlschemas.google.com/" r:id="rId1" roundtripDataSignature="AMtx7mhz3CUjOKHn/diaJIQtKHo8AEwctQ=="/>
    </ext>
  </extLst>
</comments>
</file>

<file path=xl/sharedStrings.xml><?xml version="1.0" encoding="utf-8"?>
<sst xmlns="http://schemas.openxmlformats.org/spreadsheetml/2006/main" count="230" uniqueCount="104">
  <si>
    <t>GDP（亿元）</t>
  </si>
  <si>
    <t>经济密度</t>
  </si>
  <si>
    <t>经济密度（S）</t>
  </si>
  <si>
    <t>人均GDP（元）</t>
  </si>
  <si>
    <t>ln(城市人均产值)</t>
  </si>
  <si>
    <t>生产力指数（P）</t>
  </si>
  <si>
    <t>城市人均产值（S）</t>
  </si>
  <si>
    <t>常住人口（万人）</t>
  </si>
  <si>
    <t>就业人口（万人）</t>
  </si>
  <si>
    <t>就业人口占比</t>
  </si>
  <si>
    <t>就业人口占比（S）</t>
  </si>
  <si>
    <t>登记失业率</t>
  </si>
  <si>
    <t>1. 经济实力（ES）</t>
  </si>
  <si>
    <t>失业率^1/4</t>
  </si>
  <si>
    <t>失业率（S）</t>
  </si>
  <si>
    <t>PI</t>
  </si>
  <si>
    <t xml:space="preserve">1.1. 城市人均产值  </t>
  </si>
  <si>
    <t xml:space="preserve">1.2. 老龄人口抚养率  </t>
  </si>
  <si>
    <t xml:space="preserve">1.3. 平均家庭收入 </t>
  </si>
  <si>
    <t>2. 经济集聚（EA）</t>
  </si>
  <si>
    <t xml:space="preserve">2.1. 经济密度 </t>
  </si>
  <si>
    <t xml:space="preserve">2.2. 经济专业化 </t>
  </si>
  <si>
    <t>3. 就业（E）</t>
  </si>
  <si>
    <t xml:space="preserve">3.1. 失业率 </t>
  </si>
  <si>
    <t xml:space="preserve">3.2. 就业人口比例 </t>
  </si>
  <si>
    <t xml:space="preserve">3.3. 非正式就业 </t>
  </si>
  <si>
    <t xml:space="preserve">基础设施开发（ID） </t>
  </si>
  <si>
    <t xml:space="preserve">1. 住房基础设施（HI） </t>
  </si>
  <si>
    <t xml:space="preserve">1.1经改善的住所 </t>
  </si>
  <si>
    <t xml:space="preserve">1.2获得经改善的用水 </t>
  </si>
  <si>
    <t xml:space="preserve">1.3获得经改善的卫生设施 </t>
  </si>
  <si>
    <t xml:space="preserve">1.4获得电力 </t>
  </si>
  <si>
    <t xml:space="preserve">1.5充足的居住面积 </t>
  </si>
  <si>
    <t xml:space="preserve">1.6居住人口密度 </t>
  </si>
  <si>
    <t xml:space="preserve">2. 社会基础设施（SI） </t>
  </si>
  <si>
    <t xml:space="preserve">2.1医生密度 </t>
  </si>
  <si>
    <t xml:space="preserve">2.2公共图书馆数量 </t>
  </si>
  <si>
    <t xml:space="preserve">3. 信息和通信技术（ICT） </t>
  </si>
  <si>
    <t xml:space="preserve">3.1互联网接入 </t>
  </si>
  <si>
    <t xml:space="preserve">3.2家庭计算机访问 </t>
  </si>
  <si>
    <t xml:space="preserve">3.3平均宽带速度 </t>
  </si>
  <si>
    <t xml:space="preserve">4. 城市交通（UM） </t>
  </si>
  <si>
    <t xml:space="preserve">4.1公共交通的使用 </t>
  </si>
  <si>
    <t xml:space="preserve">4.2平均每日出行的时间 </t>
  </si>
  <si>
    <t xml:space="preserve">4.3公共交通网络长度 </t>
  </si>
  <si>
    <t xml:space="preserve">4.4交通意外死亡人数 </t>
  </si>
  <si>
    <t xml:space="preserve">4.5交通费用负担能力 </t>
  </si>
  <si>
    <t xml:space="preserve">5. 城市形态（UF） </t>
  </si>
  <si>
    <t xml:space="preserve">5.1街道交叉路口密度 </t>
  </si>
  <si>
    <t xml:space="preserve">5.2街道密度 </t>
  </si>
  <si>
    <t xml:space="preserve">5.3分配给街道的土地 </t>
  </si>
  <si>
    <t xml:space="preserve">生活质量（QOL） </t>
  </si>
  <si>
    <t xml:space="preserve">1. 健康（H） </t>
  </si>
  <si>
    <t xml:space="preserve">1.1出生时的预期寿命 </t>
  </si>
  <si>
    <t xml:space="preserve">1.2五岁以下死亡率 </t>
  </si>
  <si>
    <t xml:space="preserve">1.3疫苗接种覆盖率 </t>
  </si>
  <si>
    <t xml:space="preserve">1.4孕产妇死亡率 </t>
  </si>
  <si>
    <t xml:space="preserve">2. 教育（E） </t>
  </si>
  <si>
    <t xml:space="preserve">2.1识字率 </t>
  </si>
  <si>
    <t xml:space="preserve">2.2平均受教育年限 </t>
  </si>
  <si>
    <t xml:space="preserve">2.3幼儿教育 </t>
  </si>
  <si>
    <t xml:space="preserve">2.4高等教育招生率 </t>
  </si>
  <si>
    <t xml:space="preserve">3. 安全和保障（SS） </t>
  </si>
  <si>
    <t xml:space="preserve">3.1凶杀案率 </t>
  </si>
  <si>
    <t xml:space="preserve">3.2盗窃案率 </t>
  </si>
  <si>
    <t xml:space="preserve">4. 公共空间（PS） </t>
  </si>
  <si>
    <t xml:space="preserve">4.1开放公共区域的可达性 </t>
  </si>
  <si>
    <t xml:space="preserve">4.2人均绿地面积 </t>
  </si>
  <si>
    <t xml:space="preserve">公平与社会包容（ESI） </t>
  </si>
  <si>
    <t xml:space="preserve">1. 经济公平（EE） </t>
  </si>
  <si>
    <t xml:space="preserve">1.1基尼系数 </t>
  </si>
  <si>
    <t xml:space="preserve">1.2贫困率 </t>
  </si>
  <si>
    <t xml:space="preserve">2. 社会包容（SI） </t>
  </si>
  <si>
    <t xml:space="preserve">2.1贫民窟户数 </t>
  </si>
  <si>
    <t xml:space="preserve">2.2青年失业率 </t>
  </si>
  <si>
    <t xml:space="preserve">3. 性别包容（GI） </t>
  </si>
  <si>
    <t xml:space="preserve">3.1公平中学入学率 </t>
  </si>
  <si>
    <t xml:space="preserve">3.2女性在地方政府任职率 </t>
  </si>
  <si>
    <t xml:space="preserve">3.3女性劳动力占比 </t>
  </si>
  <si>
    <t xml:space="preserve">4. 城市多样性（UD） </t>
  </si>
  <si>
    <t xml:space="preserve">4.1土地混合使用 </t>
  </si>
  <si>
    <t xml:space="preserve">环境可持续性（ES） </t>
  </si>
  <si>
    <t xml:space="preserve">1. 空气质量（AQ） </t>
  </si>
  <si>
    <t xml:space="preserve">1.1监测站数量 </t>
  </si>
  <si>
    <t xml:space="preserve">1.2 PM2.5浓度 </t>
  </si>
  <si>
    <t xml:space="preserve">1.3二氧化碳排放 </t>
  </si>
  <si>
    <t xml:space="preserve">2. 废物管理（WM） </t>
  </si>
  <si>
    <t xml:space="preserve">2.1固体废物收集 </t>
  </si>
  <si>
    <t xml:space="preserve">2.2废水处理 </t>
  </si>
  <si>
    <t xml:space="preserve">2.3固体废物回收利用 </t>
  </si>
  <si>
    <t xml:space="preserve">3. 合适的能源（SE）  </t>
  </si>
  <si>
    <t xml:space="preserve">3.1可再生能源的占比 </t>
  </si>
  <si>
    <t xml:space="preserve">城市治理与立法（UGL） </t>
  </si>
  <si>
    <t xml:space="preserve">1. 参与（P） </t>
  </si>
  <si>
    <t xml:space="preserve">1.1选民投票率 </t>
  </si>
  <si>
    <t xml:space="preserve">1.2可获取公共信息 </t>
  </si>
  <si>
    <t xml:space="preserve">1.3公民参与 </t>
  </si>
  <si>
    <t xml:space="preserve">2. 市政融资与制度能力（MFIC） </t>
  </si>
  <si>
    <t xml:space="preserve">2.1征税 </t>
  </si>
  <si>
    <t xml:space="preserve">2.2企业注册手续时间 </t>
  </si>
  <si>
    <t xml:space="preserve">2.3地方债务 </t>
  </si>
  <si>
    <t xml:space="preserve">2.4地方财政支出效率 </t>
  </si>
  <si>
    <t xml:space="preserve">3. 城市化治理（GU） </t>
  </si>
  <si>
    <t>3.1土地利用效率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</si>
</sst>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_ "/>
    <numFmt numFmtId="165" formatCode="0.00_);[Red]\(0.00\)"/>
    <numFmt numFmtId="166" formatCode="0.0000_);[Red]\(0.0000\)"/>
  </numFmts>
  <fonts count="10">
    <font>
      <sz val="11.0"/>
      <color theme="1"/>
      <name val="Arial"/>
    </font>
    <font>
      <sz val="11.0"/>
      <color theme="1"/>
      <name val="等线"/>
    </font>
    <font>
      <sz val="11.0"/>
      <color theme="1"/>
      <name val="Calibri"/>
    </font>
    <font>
      <b/>
      <sz val="11.0"/>
      <color theme="1"/>
      <name val="等线"/>
    </font>
    <font>
      <b/>
      <sz val="11.0"/>
      <color theme="1"/>
      <name val="Calibri"/>
    </font>
    <font>
      <b/>
      <sz val="11.0"/>
      <color rgb="FFFF0000"/>
      <name val="Calibri"/>
    </font>
    <font>
      <sz val="11.0"/>
      <color theme="1"/>
      <name val="SimSun"/>
    </font>
    <font>
      <color theme="1"/>
      <name val="Calibri"/>
    </font>
    <font>
      <b/>
      <sz val="11.0"/>
      <color theme="1"/>
      <name val="SimSun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3" numFmtId="0" xfId="0" applyFont="1"/>
    <xf borderId="0" fillId="0" fontId="4" numFmtId="164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Font="1"/>
    <xf borderId="0" fillId="0" fontId="7" numFmtId="0" xfId="0" applyFont="1"/>
    <xf borderId="0" fillId="0" fontId="6" numFmtId="164" xfId="0" applyAlignment="1" applyFont="1" applyNumberFormat="1">
      <alignment horizontal="right" vertical="center"/>
    </xf>
    <xf borderId="0" fillId="0" fontId="2" numFmtId="164" xfId="0" applyFont="1" applyNumberFormat="1"/>
    <xf borderId="0" fillId="0" fontId="4" numFmtId="0" xfId="0" applyFont="1"/>
    <xf borderId="0" fillId="0" fontId="6" numFmtId="164" xfId="0" applyFont="1" applyNumberFormat="1"/>
    <xf borderId="0" fillId="0" fontId="4" numFmtId="164" xfId="0" applyFont="1" applyNumberFormat="1"/>
    <xf borderId="0" fillId="0" fontId="8" numFmtId="164" xfId="0" applyFont="1" applyNumberFormat="1"/>
    <xf borderId="0" fillId="0" fontId="9" numFmtId="0" xfId="0" applyAlignment="1" applyFont="1">
      <alignment vertical="center"/>
    </xf>
    <xf borderId="0" fillId="0" fontId="2" numFmtId="0" xfId="0" applyFont="1"/>
    <xf borderId="0" fillId="0" fontId="8" numFmtId="0" xfId="0" applyFont="1"/>
    <xf borderId="0" fillId="0" fontId="2" numFmtId="165" xfId="0" applyFont="1" applyNumberFormat="1"/>
    <xf borderId="0" fillId="0" fontId="2" numFmtId="166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9.0"/>
    <col customWidth="1" min="3" max="3" width="10.25"/>
    <col customWidth="1" min="4" max="4" width="12.38"/>
    <col customWidth="1" min="5" max="5" width="7.63"/>
    <col customWidth="1" min="6" max="6" width="11.38"/>
    <col customWidth="1" min="7" max="26" width="7.63"/>
  </cols>
  <sheetData>
    <row r="1" ht="13.5" customHeight="1">
      <c r="A1" s="2"/>
      <c r="B1" s="2"/>
      <c r="C1" s="2"/>
      <c r="D1" s="2"/>
      <c r="E1" s="2"/>
      <c r="F1" s="2"/>
    </row>
    <row r="2" ht="13.5" customHeight="1">
      <c r="A2" s="4" t="s">
        <v>5</v>
      </c>
      <c r="C2" s="5" t="s">
        <v>12</v>
      </c>
      <c r="E2" s="6" t="s">
        <v>16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3.5" customHeight="1">
      <c r="E3" s="6" t="s">
        <v>17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3.5" customHeight="1">
      <c r="E4" s="5" t="s">
        <v>18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C5" s="5" t="s">
        <v>19</v>
      </c>
      <c r="E5" s="6" t="s">
        <v>20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3.5" customHeight="1">
      <c r="E6" s="5" t="s">
        <v>21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3.5" customHeight="1">
      <c r="C7" s="5" t="s">
        <v>22</v>
      </c>
      <c r="E7" s="6" t="s">
        <v>23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3.5" customHeight="1">
      <c r="E8" s="5" t="s">
        <v>24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E9" s="5" t="s">
        <v>25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2" t="s">
        <v>26</v>
      </c>
      <c r="C10" s="2" t="s">
        <v>27</v>
      </c>
      <c r="E10" s="15" t="s">
        <v>28</v>
      </c>
    </row>
    <row r="11" ht="13.5" customHeight="1">
      <c r="E11" s="15" t="s">
        <v>29</v>
      </c>
    </row>
    <row r="12" ht="13.5" customHeight="1">
      <c r="E12" s="2" t="s">
        <v>30</v>
      </c>
    </row>
    <row r="13" ht="13.5" customHeight="1">
      <c r="E13" s="2" t="s">
        <v>31</v>
      </c>
    </row>
    <row r="14" ht="13.5" customHeight="1">
      <c r="E14" s="2" t="s">
        <v>32</v>
      </c>
    </row>
    <row r="15" ht="13.5" customHeight="1">
      <c r="E15" s="2" t="s">
        <v>33</v>
      </c>
    </row>
    <row r="16" ht="13.5" customHeight="1">
      <c r="C16" s="2" t="s">
        <v>34</v>
      </c>
      <c r="E16" s="15" t="s">
        <v>35</v>
      </c>
    </row>
    <row r="17" ht="13.5" customHeight="1">
      <c r="E17" s="2" t="s">
        <v>36</v>
      </c>
    </row>
    <row r="18" ht="13.5" customHeight="1">
      <c r="C18" s="2" t="s">
        <v>37</v>
      </c>
      <c r="E18" s="15" t="s">
        <v>38</v>
      </c>
    </row>
    <row r="19" ht="13.5" customHeight="1">
      <c r="E19" s="2" t="s">
        <v>39</v>
      </c>
    </row>
    <row r="20" ht="13.5" customHeight="1">
      <c r="E20" s="2" t="s">
        <v>40</v>
      </c>
    </row>
    <row r="21" ht="13.5" customHeight="1">
      <c r="C21" s="2" t="s">
        <v>41</v>
      </c>
      <c r="E21" s="15" t="s">
        <v>42</v>
      </c>
    </row>
    <row r="22" ht="13.5" customHeight="1">
      <c r="E22" s="15" t="s">
        <v>43</v>
      </c>
    </row>
    <row r="23" ht="13.5" customHeight="1">
      <c r="E23" s="2" t="s">
        <v>44</v>
      </c>
    </row>
    <row r="24" ht="13.5" customHeight="1">
      <c r="E24" s="2" t="s">
        <v>45</v>
      </c>
    </row>
    <row r="25" ht="13.5" customHeight="1">
      <c r="E25" s="2" t="s">
        <v>46</v>
      </c>
    </row>
    <row r="26" ht="13.5" customHeight="1">
      <c r="C26" s="2" t="s">
        <v>47</v>
      </c>
      <c r="E26" s="15" t="s">
        <v>48</v>
      </c>
    </row>
    <row r="27" ht="13.5" customHeight="1">
      <c r="E27" s="15" t="s">
        <v>49</v>
      </c>
    </row>
    <row r="28" ht="13.5" customHeight="1">
      <c r="E28" s="15" t="s">
        <v>50</v>
      </c>
    </row>
    <row r="29" ht="13.5" customHeight="1">
      <c r="A29" s="2" t="s">
        <v>51</v>
      </c>
      <c r="C29" s="2" t="s">
        <v>52</v>
      </c>
      <c r="E29" s="15" t="s">
        <v>53</v>
      </c>
    </row>
    <row r="30" ht="13.5" customHeight="1">
      <c r="E30" s="15" t="s">
        <v>54</v>
      </c>
    </row>
    <row r="31" ht="13.5" customHeight="1">
      <c r="E31" s="2" t="s">
        <v>55</v>
      </c>
    </row>
    <row r="32" ht="13.5" customHeight="1">
      <c r="E32" s="2" t="s">
        <v>56</v>
      </c>
    </row>
    <row r="33" ht="13.5" customHeight="1">
      <c r="C33" s="2" t="s">
        <v>57</v>
      </c>
      <c r="E33" s="15" t="s">
        <v>58</v>
      </c>
    </row>
    <row r="34" ht="13.5" customHeight="1">
      <c r="E34" s="2" t="s">
        <v>59</v>
      </c>
    </row>
    <row r="35" ht="13.5" customHeight="1">
      <c r="E35" s="2" t="s">
        <v>60</v>
      </c>
    </row>
    <row r="36" ht="13.5" customHeight="1">
      <c r="E36" s="2" t="s">
        <v>61</v>
      </c>
    </row>
    <row r="37" ht="13.5" customHeight="1">
      <c r="C37" s="2" t="s">
        <v>62</v>
      </c>
      <c r="E37" s="15" t="s">
        <v>63</v>
      </c>
    </row>
    <row r="38" ht="13.5" customHeight="1">
      <c r="E38" s="15" t="s">
        <v>64</v>
      </c>
    </row>
    <row r="39" ht="13.5" customHeight="1">
      <c r="C39" s="2" t="s">
        <v>65</v>
      </c>
      <c r="E39" s="2" t="s">
        <v>66</v>
      </c>
    </row>
    <row r="40" ht="13.5" customHeight="1">
      <c r="E40" s="15" t="s">
        <v>67</v>
      </c>
    </row>
    <row r="41" ht="13.5" customHeight="1">
      <c r="A41" s="2" t="s">
        <v>68</v>
      </c>
      <c r="C41" s="2" t="s">
        <v>69</v>
      </c>
      <c r="E41" s="15" t="s">
        <v>70</v>
      </c>
    </row>
    <row r="42" ht="13.5" customHeight="1">
      <c r="E42" s="15" t="s">
        <v>71</v>
      </c>
    </row>
    <row r="43" ht="13.5" customHeight="1">
      <c r="C43" s="2" t="s">
        <v>72</v>
      </c>
      <c r="E43" s="15" t="s">
        <v>73</v>
      </c>
    </row>
    <row r="44" ht="13.5" customHeight="1">
      <c r="E44" s="15" t="s">
        <v>74</v>
      </c>
    </row>
    <row r="45" ht="13.5" customHeight="1">
      <c r="C45" s="2" t="s">
        <v>75</v>
      </c>
      <c r="E45" s="15" t="s">
        <v>76</v>
      </c>
    </row>
    <row r="46" ht="13.5" customHeight="1">
      <c r="E46" s="2" t="s">
        <v>77</v>
      </c>
    </row>
    <row r="47" ht="13.5" customHeight="1">
      <c r="E47" s="2" t="s">
        <v>78</v>
      </c>
    </row>
    <row r="48" ht="13.5" customHeight="1">
      <c r="C48" s="2" t="s">
        <v>79</v>
      </c>
      <c r="E48" s="2" t="s">
        <v>80</v>
      </c>
    </row>
    <row r="49" ht="13.5" customHeight="1">
      <c r="A49" s="2" t="s">
        <v>81</v>
      </c>
      <c r="C49" s="2" t="s">
        <v>82</v>
      </c>
      <c r="E49" s="15" t="s">
        <v>83</v>
      </c>
    </row>
    <row r="50" ht="13.5" customHeight="1">
      <c r="E50" s="15" t="s">
        <v>84</v>
      </c>
    </row>
    <row r="51" ht="13.5" customHeight="1">
      <c r="E51" s="2" t="s">
        <v>85</v>
      </c>
    </row>
    <row r="52" ht="13.5" customHeight="1">
      <c r="C52" s="2" t="s">
        <v>86</v>
      </c>
      <c r="E52" s="15" t="s">
        <v>87</v>
      </c>
    </row>
    <row r="53" ht="13.5" customHeight="1">
      <c r="E53" s="15" t="s">
        <v>88</v>
      </c>
    </row>
    <row r="54" ht="13.5" customHeight="1">
      <c r="E54" s="2" t="s">
        <v>89</v>
      </c>
    </row>
    <row r="55" ht="13.5" customHeight="1">
      <c r="C55" s="2" t="s">
        <v>90</v>
      </c>
      <c r="E55" s="15" t="s">
        <v>91</v>
      </c>
    </row>
    <row r="56" ht="13.5" customHeight="1">
      <c r="A56" s="2" t="s">
        <v>92</v>
      </c>
      <c r="C56" s="2" t="s">
        <v>93</v>
      </c>
      <c r="E56" s="15" t="s">
        <v>94</v>
      </c>
    </row>
    <row r="57" ht="13.5" customHeight="1">
      <c r="E57" s="2" t="s">
        <v>95</v>
      </c>
    </row>
    <row r="58" ht="13.5" customHeight="1">
      <c r="E58" s="2" t="s">
        <v>96</v>
      </c>
    </row>
    <row r="59" ht="13.5" customHeight="1">
      <c r="C59" s="2" t="s">
        <v>97</v>
      </c>
      <c r="E59" s="15" t="s">
        <v>98</v>
      </c>
    </row>
    <row r="60" ht="13.5" customHeight="1">
      <c r="E60" s="15" t="s">
        <v>99</v>
      </c>
    </row>
    <row r="61" ht="13.5" customHeight="1">
      <c r="E61" s="2" t="s">
        <v>100</v>
      </c>
    </row>
    <row r="62" ht="13.5" customHeight="1">
      <c r="E62" s="2" t="s">
        <v>101</v>
      </c>
    </row>
    <row r="63" ht="13.5" customHeight="1">
      <c r="C63" s="2" t="s">
        <v>102</v>
      </c>
      <c r="E63" s="15" t="s">
        <v>103</v>
      </c>
    </row>
    <row r="64" ht="13.5" customHeight="1">
      <c r="A64" s="2"/>
      <c r="B64" s="2"/>
      <c r="C64" s="2"/>
      <c r="D64" s="2"/>
      <c r="E64" s="2"/>
      <c r="F64" s="2"/>
    </row>
    <row r="65" ht="13.5" customHeight="1">
      <c r="A65" s="2"/>
      <c r="B65" s="2"/>
      <c r="C65" s="2"/>
      <c r="D65" s="2"/>
      <c r="E65" s="2"/>
      <c r="F65" s="2"/>
    </row>
    <row r="66" ht="13.5" customHeight="1">
      <c r="A66" s="2"/>
      <c r="B66" s="2"/>
      <c r="C66" s="2"/>
      <c r="D66" s="2"/>
      <c r="E66" s="2"/>
      <c r="F66" s="2"/>
    </row>
    <row r="67" ht="13.5" customHeight="1">
      <c r="A67" s="2"/>
      <c r="B67" s="2"/>
      <c r="C67" s="2"/>
      <c r="D67" s="2"/>
      <c r="E67" s="2"/>
      <c r="F67" s="2"/>
    </row>
    <row r="68" ht="13.5" customHeight="1">
      <c r="A68" s="2"/>
      <c r="B68" s="2"/>
      <c r="C68" s="2"/>
      <c r="D68" s="2"/>
      <c r="E68" s="2"/>
      <c r="F68" s="2"/>
    </row>
    <row r="69" ht="13.5" customHeight="1">
      <c r="A69" s="2"/>
      <c r="B69" s="2"/>
      <c r="C69" s="2"/>
      <c r="D69" s="2"/>
      <c r="E69" s="2"/>
      <c r="F69" s="2"/>
    </row>
    <row r="70" ht="13.5" customHeight="1">
      <c r="A70" s="2"/>
      <c r="B70" s="2"/>
      <c r="C70" s="2"/>
      <c r="D70" s="2"/>
      <c r="E70" s="2"/>
      <c r="F70" s="2"/>
    </row>
    <row r="71" ht="13.5" customHeight="1">
      <c r="A71" s="2"/>
      <c r="B71" s="2"/>
      <c r="C71" s="2"/>
      <c r="D71" s="2"/>
      <c r="E71" s="2"/>
      <c r="F71" s="2"/>
    </row>
    <row r="72" ht="13.5" customHeight="1">
      <c r="A72" s="2"/>
      <c r="B72" s="2"/>
      <c r="C72" s="2"/>
      <c r="D72" s="2"/>
      <c r="E72" s="2"/>
      <c r="F72" s="2"/>
    </row>
    <row r="73" ht="13.5" customHeight="1">
      <c r="A73" s="2"/>
      <c r="B73" s="2"/>
      <c r="C73" s="2"/>
      <c r="D73" s="2"/>
      <c r="E73" s="2"/>
      <c r="F73" s="2"/>
    </row>
    <row r="74" ht="13.5" customHeight="1">
      <c r="A74" s="2"/>
      <c r="B74" s="2"/>
      <c r="C74" s="2"/>
      <c r="D74" s="2"/>
      <c r="E74" s="2"/>
      <c r="F74" s="2"/>
    </row>
    <row r="75" ht="13.5" customHeight="1">
      <c r="A75" s="2"/>
      <c r="B75" s="2"/>
      <c r="C75" s="2"/>
      <c r="D75" s="2"/>
      <c r="E75" s="2"/>
      <c r="F75" s="2"/>
    </row>
    <row r="76" ht="13.5" customHeight="1">
      <c r="A76" s="2"/>
      <c r="B76" s="2"/>
      <c r="C76" s="2"/>
      <c r="D76" s="2"/>
      <c r="E76" s="2"/>
      <c r="F76" s="2"/>
    </row>
    <row r="77" ht="13.5" customHeight="1">
      <c r="A77" s="2"/>
      <c r="B77" s="2"/>
      <c r="C77" s="2"/>
      <c r="D77" s="2"/>
      <c r="E77" s="2"/>
      <c r="F77" s="2"/>
    </row>
    <row r="78" ht="13.5" customHeight="1">
      <c r="A78" s="2"/>
      <c r="B78" s="2"/>
      <c r="C78" s="2"/>
      <c r="D78" s="2"/>
      <c r="E78" s="2"/>
      <c r="F78" s="2"/>
    </row>
    <row r="79" ht="13.5" customHeight="1">
      <c r="A79" s="2"/>
      <c r="B79" s="2"/>
      <c r="C79" s="2"/>
      <c r="D79" s="2"/>
      <c r="E79" s="2"/>
      <c r="F79" s="2"/>
    </row>
    <row r="80" ht="13.5" customHeight="1">
      <c r="A80" s="2"/>
      <c r="B80" s="2"/>
      <c r="C80" s="2"/>
      <c r="D80" s="2"/>
      <c r="E80" s="2"/>
      <c r="F80" s="2"/>
    </row>
    <row r="81" ht="13.5" customHeight="1">
      <c r="A81" s="2"/>
      <c r="B81" s="2"/>
      <c r="C81" s="2"/>
      <c r="D81" s="2"/>
      <c r="E81" s="2"/>
      <c r="F81" s="2"/>
    </row>
    <row r="82" ht="13.5" customHeight="1">
      <c r="A82" s="2"/>
      <c r="B82" s="2"/>
      <c r="C82" s="2"/>
      <c r="D82" s="2"/>
      <c r="E82" s="2"/>
      <c r="F82" s="2"/>
    </row>
    <row r="83" ht="13.5" customHeight="1">
      <c r="A83" s="2"/>
      <c r="B83" s="2"/>
      <c r="C83" s="2"/>
      <c r="D83" s="2"/>
      <c r="E83" s="2"/>
      <c r="F83" s="2"/>
    </row>
    <row r="84" ht="13.5" customHeight="1">
      <c r="A84" s="2"/>
      <c r="B84" s="2"/>
      <c r="C84" s="2"/>
      <c r="D84" s="2"/>
      <c r="E84" s="2"/>
      <c r="F84" s="2"/>
    </row>
    <row r="85" ht="13.5" customHeight="1">
      <c r="A85" s="2"/>
      <c r="B85" s="2"/>
      <c r="C85" s="2"/>
      <c r="D85" s="2"/>
      <c r="E85" s="2"/>
      <c r="F85" s="2"/>
    </row>
    <row r="86" ht="13.5" customHeight="1">
      <c r="A86" s="2"/>
      <c r="B86" s="2"/>
      <c r="C86" s="2"/>
      <c r="D86" s="2"/>
      <c r="E86" s="2"/>
      <c r="F86" s="2"/>
    </row>
    <row r="87" ht="13.5" customHeight="1">
      <c r="A87" s="2"/>
      <c r="B87" s="2"/>
      <c r="C87" s="2"/>
      <c r="D87" s="2"/>
      <c r="E87" s="2"/>
      <c r="F87" s="2"/>
    </row>
    <row r="88" ht="13.5" customHeight="1">
      <c r="A88" s="2"/>
      <c r="B88" s="2"/>
      <c r="C88" s="2"/>
      <c r="D88" s="2"/>
      <c r="E88" s="2"/>
      <c r="F88" s="2"/>
    </row>
    <row r="89" ht="13.5" customHeight="1">
      <c r="A89" s="2"/>
      <c r="B89" s="2"/>
      <c r="C89" s="2"/>
      <c r="D89" s="2"/>
      <c r="E89" s="2"/>
      <c r="F89" s="2"/>
    </row>
    <row r="90" ht="13.5" customHeight="1">
      <c r="A90" s="2"/>
      <c r="B90" s="2"/>
      <c r="C90" s="2"/>
      <c r="D90" s="2"/>
      <c r="E90" s="2"/>
      <c r="F90" s="2"/>
    </row>
    <row r="91" ht="13.5" customHeight="1">
      <c r="A91" s="2"/>
      <c r="B91" s="2"/>
      <c r="C91" s="2"/>
      <c r="D91" s="2"/>
      <c r="E91" s="2"/>
      <c r="F91" s="2"/>
    </row>
    <row r="92" ht="13.5" customHeight="1">
      <c r="A92" s="2"/>
      <c r="B92" s="2"/>
      <c r="C92" s="2"/>
      <c r="D92" s="2"/>
      <c r="E92" s="2"/>
      <c r="F92" s="2"/>
    </row>
    <row r="93" ht="13.5" customHeight="1">
      <c r="A93" s="2"/>
      <c r="B93" s="2"/>
      <c r="C93" s="2"/>
      <c r="D93" s="2"/>
      <c r="E93" s="2"/>
      <c r="F93" s="2"/>
    </row>
    <row r="94" ht="13.5" customHeight="1">
      <c r="A94" s="2"/>
      <c r="B94" s="2"/>
      <c r="C94" s="2"/>
      <c r="D94" s="2"/>
      <c r="E94" s="2"/>
      <c r="F94" s="2"/>
    </row>
    <row r="95" ht="13.5" customHeight="1">
      <c r="A95" s="2"/>
      <c r="B95" s="2"/>
      <c r="C95" s="2"/>
      <c r="D95" s="2"/>
      <c r="E95" s="2"/>
      <c r="F95" s="2"/>
    </row>
    <row r="96" ht="13.5" customHeight="1">
      <c r="A96" s="2"/>
      <c r="B96" s="2"/>
      <c r="C96" s="2"/>
      <c r="D96" s="2"/>
      <c r="E96" s="2"/>
      <c r="F96" s="2"/>
    </row>
    <row r="97" ht="13.5" customHeight="1">
      <c r="A97" s="2"/>
      <c r="B97" s="2"/>
      <c r="C97" s="2"/>
      <c r="D97" s="2"/>
      <c r="E97" s="2"/>
      <c r="F97" s="2"/>
    </row>
    <row r="98" ht="13.5" customHeight="1">
      <c r="A98" s="2"/>
      <c r="B98" s="2"/>
      <c r="C98" s="2"/>
      <c r="D98" s="2"/>
      <c r="E98" s="2"/>
      <c r="F98" s="2"/>
    </row>
    <row r="99" ht="13.5" customHeight="1">
      <c r="A99" s="2"/>
      <c r="B99" s="2"/>
      <c r="C99" s="2"/>
      <c r="D99" s="2"/>
      <c r="E99" s="2"/>
      <c r="F99" s="2"/>
    </row>
    <row r="100" ht="13.5" customHeight="1">
      <c r="A100" s="2"/>
      <c r="B100" s="2"/>
      <c r="C100" s="2"/>
      <c r="D100" s="2"/>
      <c r="E100" s="2"/>
      <c r="F100" s="2"/>
    </row>
    <row r="101" ht="13.5" customHeight="1">
      <c r="A101" s="2"/>
      <c r="B101" s="2"/>
      <c r="C101" s="2"/>
      <c r="D101" s="2"/>
      <c r="E101" s="2"/>
      <c r="F101" s="2"/>
    </row>
    <row r="102" ht="13.5" customHeight="1">
      <c r="A102" s="2"/>
      <c r="B102" s="2"/>
      <c r="C102" s="2"/>
      <c r="D102" s="2"/>
      <c r="E102" s="2"/>
      <c r="F102" s="2"/>
    </row>
    <row r="103" ht="13.5" customHeight="1">
      <c r="A103" s="2"/>
      <c r="B103" s="2"/>
      <c r="C103" s="2"/>
      <c r="D103" s="2"/>
      <c r="E103" s="2"/>
      <c r="F103" s="2"/>
    </row>
    <row r="104" ht="13.5" customHeight="1">
      <c r="A104" s="2"/>
      <c r="B104" s="2"/>
      <c r="C104" s="2"/>
      <c r="D104" s="2"/>
      <c r="E104" s="2"/>
      <c r="F104" s="2"/>
    </row>
    <row r="105" ht="13.5" customHeight="1">
      <c r="A105" s="2"/>
      <c r="B105" s="2"/>
      <c r="C105" s="2"/>
      <c r="D105" s="2"/>
      <c r="E105" s="2"/>
      <c r="F105" s="2"/>
    </row>
    <row r="106" ht="13.5" customHeight="1">
      <c r="A106" s="2"/>
      <c r="B106" s="2"/>
      <c r="C106" s="2"/>
      <c r="D106" s="2"/>
      <c r="E106" s="2"/>
      <c r="F106" s="2"/>
    </row>
    <row r="107" ht="13.5" customHeight="1">
      <c r="A107" s="2"/>
      <c r="B107" s="2"/>
      <c r="C107" s="2"/>
      <c r="D107" s="2"/>
      <c r="E107" s="2"/>
      <c r="F107" s="2"/>
    </row>
    <row r="108" ht="13.5" customHeight="1">
      <c r="A108" s="2"/>
      <c r="B108" s="2"/>
      <c r="C108" s="2"/>
      <c r="D108" s="2"/>
      <c r="E108" s="2"/>
      <c r="F108" s="2"/>
    </row>
    <row r="109" ht="13.5" customHeight="1">
      <c r="A109" s="2"/>
      <c r="B109" s="2"/>
      <c r="C109" s="2"/>
      <c r="D109" s="2"/>
      <c r="E109" s="2"/>
      <c r="F109" s="2"/>
    </row>
    <row r="110" ht="13.5" customHeight="1">
      <c r="A110" s="2"/>
      <c r="B110" s="2"/>
      <c r="C110" s="2"/>
      <c r="D110" s="2"/>
      <c r="E110" s="2"/>
      <c r="F110" s="2"/>
    </row>
    <row r="111" ht="13.5" customHeight="1">
      <c r="A111" s="2"/>
      <c r="B111" s="2"/>
      <c r="C111" s="2"/>
      <c r="D111" s="2"/>
      <c r="E111" s="2"/>
      <c r="F111" s="2"/>
    </row>
    <row r="112" ht="13.5" customHeight="1">
      <c r="A112" s="2"/>
      <c r="B112" s="2"/>
      <c r="C112" s="2"/>
      <c r="D112" s="2"/>
      <c r="E112" s="2"/>
      <c r="F112" s="2"/>
    </row>
    <row r="113" ht="13.5" customHeight="1">
      <c r="A113" s="2"/>
      <c r="B113" s="2"/>
      <c r="C113" s="2"/>
      <c r="D113" s="2"/>
      <c r="E113" s="2"/>
      <c r="F113" s="2"/>
    </row>
    <row r="114" ht="13.5" customHeight="1">
      <c r="A114" s="2"/>
      <c r="B114" s="2"/>
      <c r="C114" s="2"/>
      <c r="D114" s="2"/>
      <c r="E114" s="2"/>
      <c r="F114" s="2"/>
    </row>
    <row r="115" ht="13.5" customHeight="1">
      <c r="A115" s="2"/>
      <c r="B115" s="2"/>
      <c r="C115" s="2"/>
      <c r="D115" s="2"/>
      <c r="E115" s="2"/>
      <c r="F115" s="2"/>
    </row>
    <row r="116" ht="13.5" customHeight="1">
      <c r="A116" s="2"/>
      <c r="B116" s="2"/>
      <c r="C116" s="2"/>
      <c r="D116" s="2"/>
      <c r="E116" s="2"/>
      <c r="F116" s="2"/>
    </row>
    <row r="117" ht="13.5" customHeight="1">
      <c r="A117" s="2"/>
      <c r="B117" s="2"/>
      <c r="C117" s="2"/>
      <c r="D117" s="2"/>
      <c r="E117" s="2"/>
      <c r="F117" s="2"/>
    </row>
    <row r="118" ht="13.5" customHeight="1">
      <c r="A118" s="2"/>
      <c r="B118" s="2"/>
      <c r="C118" s="2"/>
      <c r="D118" s="2"/>
      <c r="E118" s="2"/>
      <c r="F118" s="2"/>
    </row>
    <row r="119" ht="13.5" customHeight="1">
      <c r="A119" s="2"/>
      <c r="B119" s="2"/>
      <c r="C119" s="2"/>
      <c r="D119" s="2"/>
      <c r="E119" s="2"/>
      <c r="F119" s="2"/>
    </row>
    <row r="120" ht="13.5" customHeight="1">
      <c r="A120" s="2"/>
      <c r="B120" s="2"/>
      <c r="C120" s="2"/>
      <c r="D120" s="2"/>
      <c r="E120" s="2"/>
      <c r="F120" s="2"/>
    </row>
    <row r="121" ht="13.5" customHeight="1">
      <c r="A121" s="2"/>
      <c r="B121" s="2"/>
      <c r="C121" s="2"/>
      <c r="D121" s="2"/>
      <c r="E121" s="2"/>
      <c r="F121" s="2"/>
    </row>
    <row r="122" ht="13.5" customHeight="1">
      <c r="A122" s="2"/>
      <c r="B122" s="2"/>
      <c r="C122" s="2"/>
      <c r="D122" s="2"/>
      <c r="E122" s="2"/>
      <c r="F122" s="2"/>
    </row>
    <row r="123" ht="13.5" customHeight="1">
      <c r="A123" s="2"/>
      <c r="B123" s="2"/>
      <c r="C123" s="2"/>
      <c r="D123" s="2"/>
      <c r="E123" s="2"/>
      <c r="F123" s="2"/>
    </row>
    <row r="124" ht="13.5" customHeight="1">
      <c r="A124" s="2"/>
      <c r="B124" s="2"/>
      <c r="C124" s="2"/>
      <c r="D124" s="2"/>
      <c r="E124" s="2"/>
      <c r="F124" s="2"/>
    </row>
    <row r="125" ht="13.5" customHeight="1">
      <c r="A125" s="2"/>
      <c r="B125" s="2"/>
      <c r="C125" s="2"/>
      <c r="D125" s="2"/>
      <c r="E125" s="2"/>
      <c r="F125" s="2"/>
    </row>
    <row r="126" ht="13.5" customHeight="1">
      <c r="A126" s="2"/>
      <c r="B126" s="2"/>
      <c r="C126" s="2"/>
      <c r="D126" s="2"/>
      <c r="E126" s="2"/>
      <c r="F126" s="2"/>
    </row>
    <row r="127" ht="13.5" customHeight="1">
      <c r="A127" s="2"/>
      <c r="B127" s="2"/>
      <c r="C127" s="2"/>
      <c r="D127" s="2"/>
      <c r="E127" s="2"/>
      <c r="F127" s="2"/>
    </row>
    <row r="128" ht="13.5" customHeight="1">
      <c r="A128" s="2"/>
      <c r="B128" s="2"/>
      <c r="C128" s="2"/>
      <c r="D128" s="2"/>
      <c r="E128" s="2"/>
      <c r="F128" s="2"/>
    </row>
    <row r="129" ht="13.5" customHeight="1">
      <c r="A129" s="2"/>
      <c r="B129" s="2"/>
      <c r="C129" s="2"/>
      <c r="D129" s="2"/>
      <c r="E129" s="2"/>
      <c r="F129" s="2"/>
    </row>
    <row r="130" ht="13.5" customHeight="1">
      <c r="A130" s="2"/>
      <c r="B130" s="2"/>
      <c r="C130" s="2"/>
      <c r="D130" s="2"/>
      <c r="E130" s="2"/>
      <c r="F130" s="2"/>
    </row>
    <row r="131" ht="13.5" customHeight="1">
      <c r="A131" s="2"/>
      <c r="B131" s="2"/>
      <c r="C131" s="2"/>
      <c r="D131" s="2"/>
      <c r="E131" s="2"/>
      <c r="F131" s="2"/>
    </row>
    <row r="132" ht="13.5" customHeight="1">
      <c r="A132" s="2"/>
      <c r="B132" s="2"/>
      <c r="C132" s="2"/>
      <c r="D132" s="2"/>
      <c r="E132" s="2"/>
      <c r="F132" s="2"/>
    </row>
    <row r="133" ht="13.5" customHeight="1">
      <c r="A133" s="2"/>
      <c r="B133" s="2"/>
      <c r="C133" s="2"/>
      <c r="D133" s="2"/>
      <c r="E133" s="2"/>
      <c r="F133" s="2"/>
    </row>
    <row r="134" ht="13.5" customHeight="1">
      <c r="A134" s="2"/>
      <c r="B134" s="2"/>
      <c r="C134" s="2"/>
      <c r="D134" s="2"/>
      <c r="E134" s="2"/>
      <c r="F134" s="2"/>
    </row>
    <row r="135" ht="13.5" customHeight="1">
      <c r="A135" s="2"/>
      <c r="B135" s="2"/>
      <c r="C135" s="2"/>
      <c r="D135" s="2"/>
      <c r="E135" s="2"/>
      <c r="F135" s="2"/>
    </row>
    <row r="136" ht="13.5" customHeight="1">
      <c r="A136" s="2"/>
      <c r="B136" s="2"/>
      <c r="C136" s="2"/>
      <c r="D136" s="2"/>
      <c r="E136" s="2"/>
      <c r="F136" s="2"/>
    </row>
    <row r="137" ht="13.5" customHeight="1">
      <c r="A137" s="2"/>
      <c r="B137" s="2"/>
      <c r="C137" s="2"/>
      <c r="D137" s="2"/>
      <c r="E137" s="2"/>
      <c r="F137" s="2"/>
    </row>
    <row r="138" ht="13.5" customHeight="1">
      <c r="A138" s="2"/>
      <c r="B138" s="2"/>
      <c r="C138" s="2"/>
      <c r="D138" s="2"/>
      <c r="E138" s="2"/>
      <c r="F138" s="2"/>
    </row>
    <row r="139" ht="13.5" customHeight="1">
      <c r="A139" s="2"/>
      <c r="B139" s="2"/>
      <c r="C139" s="2"/>
      <c r="D139" s="2"/>
      <c r="E139" s="2"/>
      <c r="F139" s="2"/>
    </row>
    <row r="140" ht="13.5" customHeight="1">
      <c r="A140" s="2"/>
      <c r="B140" s="2"/>
      <c r="C140" s="2"/>
      <c r="D140" s="2"/>
      <c r="E140" s="2"/>
      <c r="F140" s="2"/>
    </row>
    <row r="141" ht="13.5" customHeight="1">
      <c r="A141" s="2"/>
      <c r="B141" s="2"/>
      <c r="C141" s="2"/>
      <c r="D141" s="2"/>
      <c r="E141" s="2"/>
      <c r="F141" s="2"/>
    </row>
    <row r="142" ht="13.5" customHeight="1">
      <c r="A142" s="2"/>
      <c r="B142" s="2"/>
      <c r="C142" s="2"/>
      <c r="D142" s="2"/>
      <c r="E142" s="2"/>
      <c r="F142" s="2"/>
    </row>
    <row r="143" ht="13.5" customHeight="1">
      <c r="A143" s="2"/>
      <c r="B143" s="2"/>
      <c r="C143" s="2"/>
      <c r="D143" s="2"/>
      <c r="E143" s="2"/>
      <c r="F143" s="2"/>
    </row>
    <row r="144" ht="13.5" customHeight="1">
      <c r="A144" s="2"/>
      <c r="B144" s="2"/>
      <c r="C144" s="2"/>
      <c r="D144" s="2"/>
      <c r="E144" s="2"/>
      <c r="F144" s="2"/>
    </row>
    <row r="145" ht="13.5" customHeight="1">
      <c r="A145" s="2"/>
      <c r="B145" s="2"/>
      <c r="C145" s="2"/>
      <c r="D145" s="2"/>
      <c r="E145" s="2"/>
      <c r="F145" s="2"/>
    </row>
    <row r="146" ht="13.5" customHeight="1">
      <c r="A146" s="2"/>
      <c r="B146" s="2"/>
      <c r="C146" s="2"/>
      <c r="D146" s="2"/>
      <c r="E146" s="2"/>
      <c r="F146" s="2"/>
    </row>
    <row r="147" ht="13.5" customHeight="1">
      <c r="A147" s="2"/>
      <c r="B147" s="2"/>
      <c r="C147" s="2"/>
      <c r="D147" s="2"/>
      <c r="E147" s="2"/>
      <c r="F147" s="2"/>
    </row>
    <row r="148" ht="13.5" customHeight="1">
      <c r="A148" s="2"/>
      <c r="B148" s="2"/>
      <c r="C148" s="2"/>
      <c r="D148" s="2"/>
      <c r="E148" s="2"/>
      <c r="F148" s="2"/>
    </row>
    <row r="149" ht="13.5" customHeight="1">
      <c r="A149" s="2"/>
      <c r="B149" s="2"/>
      <c r="C149" s="2"/>
      <c r="D149" s="2"/>
      <c r="E149" s="2"/>
      <c r="F149" s="2"/>
    </row>
    <row r="150" ht="13.5" customHeight="1">
      <c r="A150" s="2"/>
      <c r="B150" s="2"/>
      <c r="C150" s="2"/>
      <c r="D150" s="2"/>
      <c r="E150" s="2"/>
      <c r="F150" s="2"/>
    </row>
    <row r="151" ht="13.5" customHeight="1">
      <c r="A151" s="2"/>
      <c r="B151" s="2"/>
      <c r="C151" s="2"/>
      <c r="D151" s="2"/>
      <c r="E151" s="2"/>
      <c r="F151" s="2"/>
    </row>
    <row r="152" ht="13.5" customHeight="1">
      <c r="A152" s="2"/>
      <c r="B152" s="2"/>
      <c r="C152" s="2"/>
      <c r="D152" s="2"/>
      <c r="E152" s="2"/>
      <c r="F152" s="2"/>
    </row>
    <row r="153" ht="13.5" customHeight="1">
      <c r="A153" s="2"/>
      <c r="B153" s="2"/>
      <c r="C153" s="2"/>
      <c r="D153" s="2"/>
      <c r="E153" s="2"/>
      <c r="F153" s="2"/>
    </row>
    <row r="154" ht="13.5" customHeight="1">
      <c r="A154" s="2"/>
      <c r="B154" s="2"/>
      <c r="C154" s="2"/>
      <c r="D154" s="2"/>
      <c r="E154" s="2"/>
      <c r="F154" s="2"/>
    </row>
    <row r="155" ht="13.5" customHeight="1">
      <c r="A155" s="2"/>
      <c r="B155" s="2"/>
      <c r="C155" s="2"/>
      <c r="D155" s="2"/>
      <c r="E155" s="2"/>
      <c r="F155" s="2"/>
    </row>
    <row r="156" ht="13.5" customHeight="1">
      <c r="A156" s="2"/>
      <c r="B156" s="2"/>
      <c r="C156" s="2"/>
      <c r="D156" s="2"/>
      <c r="E156" s="2"/>
      <c r="F156" s="2"/>
    </row>
    <row r="157" ht="13.5" customHeight="1">
      <c r="A157" s="2"/>
      <c r="B157" s="2"/>
      <c r="C157" s="2"/>
      <c r="D157" s="2"/>
      <c r="E157" s="2"/>
      <c r="F157" s="2"/>
    </row>
    <row r="158" ht="13.5" customHeight="1">
      <c r="A158" s="2"/>
      <c r="B158" s="2"/>
      <c r="C158" s="2"/>
      <c r="D158" s="2"/>
      <c r="E158" s="2"/>
      <c r="F158" s="2"/>
    </row>
    <row r="159" ht="13.5" customHeight="1">
      <c r="A159" s="2"/>
      <c r="B159" s="2"/>
      <c r="C159" s="2"/>
      <c r="D159" s="2"/>
      <c r="E159" s="2"/>
      <c r="F159" s="2"/>
    </row>
    <row r="160" ht="13.5" customHeight="1">
      <c r="A160" s="2"/>
      <c r="B160" s="2"/>
      <c r="C160" s="2"/>
      <c r="D160" s="2"/>
      <c r="E160" s="2"/>
      <c r="F160" s="2"/>
    </row>
    <row r="161" ht="13.5" customHeight="1">
      <c r="A161" s="2"/>
      <c r="B161" s="2"/>
      <c r="C161" s="2"/>
      <c r="D161" s="2"/>
      <c r="E161" s="2"/>
      <c r="F161" s="2"/>
    </row>
    <row r="162" ht="13.5" customHeight="1">
      <c r="A162" s="2"/>
      <c r="B162" s="2"/>
      <c r="C162" s="2"/>
      <c r="D162" s="2"/>
      <c r="E162" s="2"/>
      <c r="F162" s="2"/>
    </row>
    <row r="163" ht="13.5" customHeight="1">
      <c r="A163" s="2"/>
      <c r="B163" s="2"/>
      <c r="C163" s="2"/>
      <c r="D163" s="2"/>
      <c r="E163" s="2"/>
      <c r="F163" s="2"/>
    </row>
    <row r="164" ht="13.5" customHeight="1">
      <c r="A164" s="2"/>
      <c r="B164" s="2"/>
      <c r="C164" s="2"/>
      <c r="D164" s="2"/>
      <c r="E164" s="2"/>
      <c r="F164" s="2"/>
    </row>
    <row r="165" ht="13.5" customHeight="1">
      <c r="A165" s="2"/>
      <c r="B165" s="2"/>
      <c r="C165" s="2"/>
      <c r="D165" s="2"/>
      <c r="E165" s="2"/>
      <c r="F165" s="2"/>
    </row>
    <row r="166" ht="13.5" customHeight="1">
      <c r="A166" s="2"/>
      <c r="B166" s="2"/>
      <c r="C166" s="2"/>
      <c r="D166" s="2"/>
      <c r="E166" s="2"/>
      <c r="F166" s="2"/>
    </row>
    <row r="167" ht="13.5" customHeight="1">
      <c r="A167" s="2"/>
      <c r="B167" s="2"/>
      <c r="C167" s="2"/>
      <c r="D167" s="2"/>
      <c r="E167" s="2"/>
      <c r="F167" s="2"/>
    </row>
    <row r="168" ht="13.5" customHeight="1">
      <c r="A168" s="2"/>
      <c r="B168" s="2"/>
      <c r="C168" s="2"/>
      <c r="D168" s="2"/>
      <c r="E168" s="2"/>
      <c r="F168" s="2"/>
    </row>
    <row r="169" ht="13.5" customHeight="1">
      <c r="A169" s="2"/>
      <c r="B169" s="2"/>
      <c r="C169" s="2"/>
      <c r="D169" s="2"/>
      <c r="E169" s="2"/>
      <c r="F169" s="2"/>
    </row>
    <row r="170" ht="13.5" customHeight="1">
      <c r="A170" s="2"/>
      <c r="B170" s="2"/>
      <c r="C170" s="2"/>
      <c r="D170" s="2"/>
      <c r="E170" s="2"/>
      <c r="F170" s="2"/>
    </row>
    <row r="171" ht="13.5" customHeight="1">
      <c r="A171" s="2"/>
      <c r="B171" s="2"/>
      <c r="C171" s="2"/>
      <c r="D171" s="2"/>
      <c r="E171" s="2"/>
      <c r="F171" s="2"/>
    </row>
    <row r="172" ht="13.5" customHeight="1">
      <c r="A172" s="2"/>
      <c r="B172" s="2"/>
      <c r="C172" s="2"/>
      <c r="D172" s="2"/>
      <c r="E172" s="2"/>
      <c r="F172" s="2"/>
    </row>
    <row r="173" ht="13.5" customHeight="1">
      <c r="A173" s="2"/>
      <c r="B173" s="2"/>
      <c r="C173" s="2"/>
      <c r="D173" s="2"/>
      <c r="E173" s="2"/>
      <c r="F173" s="2"/>
    </row>
    <row r="174" ht="13.5" customHeight="1">
      <c r="A174" s="2"/>
      <c r="B174" s="2"/>
      <c r="C174" s="2"/>
      <c r="D174" s="2"/>
      <c r="E174" s="2"/>
      <c r="F174" s="2"/>
    </row>
    <row r="175" ht="13.5" customHeight="1">
      <c r="A175" s="2"/>
      <c r="B175" s="2"/>
      <c r="C175" s="2"/>
      <c r="D175" s="2"/>
      <c r="E175" s="2"/>
      <c r="F175" s="2"/>
    </row>
    <row r="176" ht="13.5" customHeight="1">
      <c r="A176" s="2"/>
      <c r="B176" s="2"/>
      <c r="C176" s="2"/>
      <c r="D176" s="2"/>
      <c r="E176" s="2"/>
      <c r="F176" s="2"/>
    </row>
    <row r="177" ht="13.5" customHeight="1">
      <c r="A177" s="2"/>
      <c r="B177" s="2"/>
      <c r="C177" s="2"/>
      <c r="D177" s="2"/>
      <c r="E177" s="2"/>
      <c r="F177" s="2"/>
    </row>
    <row r="178" ht="13.5" customHeight="1">
      <c r="A178" s="2"/>
      <c r="B178" s="2"/>
      <c r="C178" s="2"/>
      <c r="D178" s="2"/>
      <c r="E178" s="2"/>
      <c r="F178" s="2"/>
    </row>
    <row r="179" ht="13.5" customHeight="1">
      <c r="A179" s="2"/>
      <c r="B179" s="2"/>
      <c r="C179" s="2"/>
      <c r="D179" s="2"/>
      <c r="E179" s="2"/>
      <c r="F179" s="2"/>
    </row>
    <row r="180" ht="13.5" customHeight="1">
      <c r="A180" s="2"/>
      <c r="B180" s="2"/>
      <c r="C180" s="2"/>
      <c r="D180" s="2"/>
      <c r="E180" s="2"/>
      <c r="F180" s="2"/>
    </row>
    <row r="181" ht="13.5" customHeight="1">
      <c r="A181" s="2"/>
      <c r="B181" s="2"/>
      <c r="C181" s="2"/>
      <c r="D181" s="2"/>
      <c r="E181" s="2"/>
      <c r="F181" s="2"/>
    </row>
    <row r="182" ht="13.5" customHeight="1">
      <c r="A182" s="2"/>
      <c r="B182" s="2"/>
      <c r="C182" s="2"/>
      <c r="D182" s="2"/>
      <c r="E182" s="2"/>
      <c r="F182" s="2"/>
    </row>
    <row r="183" ht="13.5" customHeight="1">
      <c r="A183" s="2"/>
      <c r="B183" s="2"/>
      <c r="C183" s="2"/>
      <c r="D183" s="2"/>
      <c r="E183" s="2"/>
      <c r="F183" s="2"/>
    </row>
    <row r="184" ht="13.5" customHeight="1">
      <c r="A184" s="2"/>
      <c r="B184" s="2"/>
      <c r="C184" s="2"/>
      <c r="D184" s="2"/>
      <c r="E184" s="2"/>
      <c r="F184" s="2"/>
    </row>
    <row r="185" ht="13.5" customHeight="1">
      <c r="A185" s="2"/>
      <c r="B185" s="2"/>
      <c r="C185" s="2"/>
      <c r="D185" s="2"/>
      <c r="E185" s="2"/>
      <c r="F185" s="2"/>
    </row>
    <row r="186" ht="13.5" customHeight="1">
      <c r="A186" s="2"/>
      <c r="B186" s="2"/>
      <c r="C186" s="2"/>
      <c r="D186" s="2"/>
      <c r="E186" s="2"/>
      <c r="F186" s="2"/>
    </row>
    <row r="187" ht="13.5" customHeight="1">
      <c r="A187" s="2"/>
      <c r="B187" s="2"/>
      <c r="C187" s="2"/>
      <c r="D187" s="2"/>
      <c r="E187" s="2"/>
      <c r="F187" s="2"/>
    </row>
    <row r="188" ht="13.5" customHeight="1">
      <c r="A188" s="2"/>
      <c r="B188" s="2"/>
      <c r="C188" s="2"/>
      <c r="D188" s="2"/>
      <c r="E188" s="2"/>
      <c r="F188" s="2"/>
    </row>
    <row r="189" ht="13.5" customHeight="1">
      <c r="A189" s="2"/>
      <c r="B189" s="2"/>
      <c r="C189" s="2"/>
      <c r="D189" s="2"/>
      <c r="E189" s="2"/>
      <c r="F189" s="2"/>
    </row>
    <row r="190" ht="13.5" customHeight="1">
      <c r="A190" s="2"/>
      <c r="B190" s="2"/>
      <c r="C190" s="2"/>
      <c r="D190" s="2"/>
      <c r="E190" s="2"/>
      <c r="F190" s="2"/>
    </row>
    <row r="191" ht="13.5" customHeight="1">
      <c r="A191" s="2"/>
      <c r="B191" s="2"/>
      <c r="C191" s="2"/>
      <c r="D191" s="2"/>
      <c r="E191" s="2"/>
      <c r="F191" s="2"/>
    </row>
    <row r="192" ht="13.5" customHeight="1">
      <c r="A192" s="2"/>
      <c r="B192" s="2"/>
      <c r="C192" s="2"/>
      <c r="D192" s="2"/>
      <c r="E192" s="2"/>
      <c r="F192" s="2"/>
    </row>
    <row r="193" ht="13.5" customHeight="1">
      <c r="A193" s="2"/>
      <c r="B193" s="2"/>
      <c r="C193" s="2"/>
      <c r="D193" s="2"/>
      <c r="E193" s="2"/>
      <c r="F193" s="2"/>
    </row>
    <row r="194" ht="13.5" customHeight="1">
      <c r="A194" s="2"/>
      <c r="B194" s="2"/>
      <c r="C194" s="2"/>
      <c r="D194" s="2"/>
      <c r="E194" s="2"/>
      <c r="F194" s="2"/>
    </row>
    <row r="195" ht="13.5" customHeight="1">
      <c r="A195" s="2"/>
      <c r="B195" s="2"/>
      <c r="C195" s="2"/>
      <c r="D195" s="2"/>
      <c r="E195" s="2"/>
      <c r="F195" s="2"/>
    </row>
    <row r="196" ht="13.5" customHeight="1">
      <c r="A196" s="2"/>
      <c r="B196" s="2"/>
      <c r="C196" s="2"/>
      <c r="D196" s="2"/>
      <c r="E196" s="2"/>
      <c r="F196" s="2"/>
    </row>
    <row r="197" ht="13.5" customHeight="1">
      <c r="A197" s="2"/>
      <c r="B197" s="2"/>
      <c r="C197" s="2"/>
      <c r="D197" s="2"/>
      <c r="E197" s="2"/>
      <c r="F197" s="2"/>
    </row>
    <row r="198" ht="13.5" customHeight="1">
      <c r="A198" s="2"/>
      <c r="B198" s="2"/>
      <c r="C198" s="2"/>
      <c r="D198" s="2"/>
      <c r="E198" s="2"/>
      <c r="F198" s="2"/>
    </row>
    <row r="199" ht="13.5" customHeight="1">
      <c r="A199" s="2"/>
      <c r="B199" s="2"/>
      <c r="C199" s="2"/>
      <c r="D199" s="2"/>
      <c r="E199" s="2"/>
      <c r="F199" s="2"/>
    </row>
    <row r="200" ht="13.5" customHeight="1">
      <c r="A200" s="2"/>
      <c r="B200" s="2"/>
      <c r="C200" s="2"/>
      <c r="D200" s="2"/>
      <c r="E200" s="2"/>
      <c r="F200" s="2"/>
    </row>
    <row r="201" ht="13.5" customHeight="1">
      <c r="A201" s="2"/>
      <c r="B201" s="2"/>
      <c r="C201" s="2"/>
      <c r="D201" s="2"/>
      <c r="E201" s="2"/>
      <c r="F201" s="2"/>
    </row>
    <row r="202" ht="13.5" customHeight="1">
      <c r="A202" s="2"/>
      <c r="B202" s="2"/>
      <c r="C202" s="2"/>
      <c r="D202" s="2"/>
      <c r="E202" s="2"/>
      <c r="F202" s="2"/>
    </row>
    <row r="203" ht="13.5" customHeight="1">
      <c r="A203" s="2"/>
      <c r="B203" s="2"/>
      <c r="C203" s="2"/>
      <c r="D203" s="2"/>
      <c r="E203" s="2"/>
      <c r="F203" s="2"/>
    </row>
    <row r="204" ht="13.5" customHeight="1">
      <c r="A204" s="2"/>
      <c r="B204" s="2"/>
      <c r="C204" s="2"/>
      <c r="D204" s="2"/>
      <c r="E204" s="2"/>
      <c r="F204" s="2"/>
    </row>
    <row r="205" ht="13.5" customHeight="1">
      <c r="A205" s="2"/>
      <c r="B205" s="2"/>
      <c r="C205" s="2"/>
      <c r="D205" s="2"/>
      <c r="E205" s="2"/>
      <c r="F205" s="2"/>
    </row>
    <row r="206" ht="13.5" customHeight="1">
      <c r="A206" s="2"/>
      <c r="B206" s="2"/>
      <c r="C206" s="2"/>
      <c r="D206" s="2"/>
      <c r="E206" s="2"/>
      <c r="F206" s="2"/>
    </row>
    <row r="207" ht="13.5" customHeight="1">
      <c r="A207" s="2"/>
      <c r="B207" s="2"/>
      <c r="C207" s="2"/>
      <c r="D207" s="2"/>
      <c r="E207" s="2"/>
      <c r="F207" s="2"/>
    </row>
    <row r="208" ht="13.5" customHeight="1">
      <c r="A208" s="2"/>
      <c r="B208" s="2"/>
      <c r="C208" s="2"/>
      <c r="D208" s="2"/>
      <c r="E208" s="2"/>
      <c r="F208" s="2"/>
    </row>
    <row r="209" ht="13.5" customHeight="1">
      <c r="A209" s="2"/>
      <c r="B209" s="2"/>
      <c r="C209" s="2"/>
      <c r="D209" s="2"/>
      <c r="E209" s="2"/>
      <c r="F209" s="2"/>
    </row>
    <row r="210" ht="13.5" customHeight="1">
      <c r="A210" s="2"/>
      <c r="B210" s="2"/>
      <c r="C210" s="2"/>
      <c r="D210" s="2"/>
      <c r="E210" s="2"/>
      <c r="F210" s="2"/>
    </row>
    <row r="211" ht="13.5" customHeight="1">
      <c r="A211" s="2"/>
      <c r="B211" s="2"/>
      <c r="C211" s="2"/>
      <c r="D211" s="2"/>
      <c r="E211" s="2"/>
      <c r="F211" s="2"/>
    </row>
    <row r="212" ht="13.5" customHeight="1">
      <c r="A212" s="2"/>
      <c r="B212" s="2"/>
      <c r="C212" s="2"/>
      <c r="D212" s="2"/>
      <c r="E212" s="2"/>
      <c r="F212" s="2"/>
    </row>
    <row r="213" ht="13.5" customHeight="1">
      <c r="A213" s="2"/>
      <c r="B213" s="2"/>
      <c r="C213" s="2"/>
      <c r="D213" s="2"/>
      <c r="E213" s="2"/>
      <c r="F213" s="2"/>
    </row>
    <row r="214" ht="13.5" customHeight="1">
      <c r="A214" s="2"/>
      <c r="B214" s="2"/>
      <c r="C214" s="2"/>
      <c r="D214" s="2"/>
      <c r="E214" s="2"/>
      <c r="F214" s="2"/>
    </row>
    <row r="215" ht="13.5" customHeight="1">
      <c r="A215" s="2"/>
      <c r="B215" s="2"/>
      <c r="C215" s="2"/>
      <c r="D215" s="2"/>
      <c r="E215" s="2"/>
      <c r="F215" s="2"/>
    </row>
    <row r="216" ht="13.5" customHeight="1">
      <c r="A216" s="2"/>
      <c r="B216" s="2"/>
      <c r="C216" s="2"/>
      <c r="D216" s="2"/>
      <c r="E216" s="2"/>
      <c r="F216" s="2"/>
    </row>
    <row r="217" ht="13.5" customHeight="1">
      <c r="A217" s="2"/>
      <c r="B217" s="2"/>
      <c r="C217" s="2"/>
      <c r="D217" s="2"/>
      <c r="E217" s="2"/>
      <c r="F217" s="2"/>
    </row>
    <row r="218" ht="13.5" customHeight="1">
      <c r="A218" s="2"/>
      <c r="B218" s="2"/>
      <c r="C218" s="2"/>
      <c r="D218" s="2"/>
      <c r="E218" s="2"/>
      <c r="F218" s="2"/>
    </row>
    <row r="219" ht="13.5" customHeight="1">
      <c r="A219" s="2"/>
      <c r="B219" s="2"/>
      <c r="C219" s="2"/>
      <c r="D219" s="2"/>
      <c r="E219" s="2"/>
      <c r="F219" s="2"/>
    </row>
    <row r="220" ht="13.5" customHeight="1">
      <c r="A220" s="2"/>
      <c r="B220" s="2"/>
      <c r="C220" s="2"/>
      <c r="D220" s="2"/>
      <c r="E220" s="2"/>
      <c r="F220" s="2"/>
    </row>
    <row r="221" ht="13.5" customHeight="1">
      <c r="A221" s="2"/>
      <c r="B221" s="2"/>
      <c r="C221" s="2"/>
      <c r="D221" s="2"/>
      <c r="E221" s="2"/>
      <c r="F221" s="2"/>
    </row>
    <row r="222" ht="13.5" customHeight="1">
      <c r="A222" s="2"/>
      <c r="B222" s="2"/>
      <c r="C222" s="2"/>
      <c r="D222" s="2"/>
      <c r="E222" s="2"/>
      <c r="F222" s="2"/>
    </row>
    <row r="223" ht="13.5" customHeight="1">
      <c r="A223" s="2"/>
      <c r="B223" s="2"/>
      <c r="C223" s="2"/>
      <c r="D223" s="2"/>
      <c r="E223" s="2"/>
      <c r="F223" s="2"/>
    </row>
    <row r="224" ht="13.5" customHeight="1">
      <c r="A224" s="2"/>
      <c r="B224" s="2"/>
      <c r="C224" s="2"/>
      <c r="D224" s="2"/>
      <c r="E224" s="2"/>
      <c r="F224" s="2"/>
    </row>
    <row r="225" ht="13.5" customHeight="1">
      <c r="A225" s="2"/>
      <c r="B225" s="2"/>
      <c r="C225" s="2"/>
      <c r="D225" s="2"/>
      <c r="E225" s="2"/>
      <c r="F225" s="2"/>
    </row>
    <row r="226" ht="13.5" customHeight="1">
      <c r="A226" s="2"/>
      <c r="B226" s="2"/>
      <c r="C226" s="2"/>
      <c r="D226" s="2"/>
      <c r="E226" s="2"/>
      <c r="F226" s="2"/>
    </row>
    <row r="227" ht="13.5" customHeight="1">
      <c r="A227" s="2"/>
      <c r="B227" s="2"/>
      <c r="C227" s="2"/>
      <c r="D227" s="2"/>
      <c r="E227" s="2"/>
      <c r="F227" s="2"/>
    </row>
    <row r="228" ht="13.5" customHeight="1">
      <c r="A228" s="2"/>
      <c r="B228" s="2"/>
      <c r="C228" s="2"/>
      <c r="D228" s="2"/>
      <c r="E228" s="2"/>
      <c r="F228" s="2"/>
    </row>
    <row r="229" ht="13.5" customHeight="1">
      <c r="A229" s="2"/>
      <c r="B229" s="2"/>
      <c r="C229" s="2"/>
      <c r="D229" s="2"/>
      <c r="E229" s="2"/>
      <c r="F229" s="2"/>
    </row>
    <row r="230" ht="13.5" customHeight="1">
      <c r="A230" s="2"/>
      <c r="B230" s="2"/>
      <c r="C230" s="2"/>
      <c r="D230" s="2"/>
      <c r="E230" s="2"/>
      <c r="F230" s="2"/>
    </row>
    <row r="231" ht="13.5" customHeight="1">
      <c r="A231" s="2"/>
      <c r="B231" s="2"/>
      <c r="C231" s="2"/>
      <c r="D231" s="2"/>
      <c r="E231" s="2"/>
      <c r="F231" s="2"/>
    </row>
    <row r="232" ht="13.5" customHeight="1">
      <c r="A232" s="2"/>
      <c r="B232" s="2"/>
      <c r="C232" s="2"/>
      <c r="D232" s="2"/>
      <c r="E232" s="2"/>
      <c r="F232" s="2"/>
    </row>
    <row r="233" ht="13.5" customHeight="1">
      <c r="A233" s="2"/>
      <c r="B233" s="2"/>
      <c r="C233" s="2"/>
      <c r="D233" s="2"/>
      <c r="E233" s="2"/>
      <c r="F233" s="2"/>
    </row>
    <row r="234" ht="13.5" customHeight="1">
      <c r="A234" s="2"/>
      <c r="B234" s="2"/>
      <c r="C234" s="2"/>
      <c r="D234" s="2"/>
      <c r="E234" s="2"/>
      <c r="F234" s="2"/>
    </row>
    <row r="235" ht="13.5" customHeight="1">
      <c r="A235" s="2"/>
      <c r="B235" s="2"/>
      <c r="C235" s="2"/>
      <c r="D235" s="2"/>
      <c r="E235" s="2"/>
      <c r="F235" s="2"/>
    </row>
    <row r="236" ht="13.5" customHeight="1">
      <c r="A236" s="2"/>
      <c r="B236" s="2"/>
      <c r="C236" s="2"/>
      <c r="D236" s="2"/>
      <c r="E236" s="2"/>
      <c r="F236" s="2"/>
    </row>
    <row r="237" ht="13.5" customHeight="1">
      <c r="A237" s="2"/>
      <c r="B237" s="2"/>
      <c r="C237" s="2"/>
      <c r="D237" s="2"/>
      <c r="E237" s="2"/>
      <c r="F237" s="2"/>
    </row>
    <row r="238" ht="13.5" customHeight="1">
      <c r="A238" s="2"/>
      <c r="B238" s="2"/>
      <c r="C238" s="2"/>
      <c r="D238" s="2"/>
      <c r="E238" s="2"/>
      <c r="F238" s="2"/>
    </row>
    <row r="239" ht="13.5" customHeight="1">
      <c r="A239" s="2"/>
      <c r="B239" s="2"/>
      <c r="C239" s="2"/>
      <c r="D239" s="2"/>
      <c r="E239" s="2"/>
      <c r="F239" s="2"/>
    </row>
    <row r="240" ht="13.5" customHeight="1">
      <c r="A240" s="2"/>
      <c r="B240" s="2"/>
      <c r="C240" s="2"/>
      <c r="D240" s="2"/>
      <c r="E240" s="2"/>
      <c r="F240" s="2"/>
    </row>
    <row r="241" ht="13.5" customHeight="1">
      <c r="A241" s="2"/>
      <c r="B241" s="2"/>
      <c r="C241" s="2"/>
      <c r="D241" s="2"/>
      <c r="E241" s="2"/>
      <c r="F241" s="2"/>
    </row>
    <row r="242" ht="13.5" customHeight="1">
      <c r="A242" s="2"/>
      <c r="B242" s="2"/>
      <c r="C242" s="2"/>
      <c r="D242" s="2"/>
      <c r="E242" s="2"/>
      <c r="F242" s="2"/>
    </row>
    <row r="243" ht="13.5" customHeight="1">
      <c r="A243" s="2"/>
      <c r="B243" s="2"/>
      <c r="C243" s="2"/>
      <c r="D243" s="2"/>
      <c r="E243" s="2"/>
      <c r="F243" s="2"/>
    </row>
    <row r="244" ht="13.5" customHeight="1">
      <c r="A244" s="2"/>
      <c r="B244" s="2"/>
      <c r="C244" s="2"/>
      <c r="D244" s="2"/>
      <c r="E244" s="2"/>
      <c r="F244" s="2"/>
    </row>
    <row r="245" ht="13.5" customHeight="1">
      <c r="A245" s="2"/>
      <c r="B245" s="2"/>
      <c r="C245" s="2"/>
      <c r="D245" s="2"/>
      <c r="E245" s="2"/>
      <c r="F245" s="2"/>
    </row>
    <row r="246" ht="13.5" customHeight="1">
      <c r="A246" s="2"/>
      <c r="B246" s="2"/>
      <c r="C246" s="2"/>
      <c r="D246" s="2"/>
      <c r="E246" s="2"/>
      <c r="F246" s="2"/>
    </row>
    <row r="247" ht="13.5" customHeight="1">
      <c r="A247" s="2"/>
      <c r="B247" s="2"/>
      <c r="C247" s="2"/>
      <c r="D247" s="2"/>
      <c r="E247" s="2"/>
      <c r="F247" s="2"/>
    </row>
    <row r="248" ht="13.5" customHeight="1">
      <c r="A248" s="2"/>
      <c r="B248" s="2"/>
      <c r="C248" s="2"/>
      <c r="D248" s="2"/>
      <c r="E248" s="2"/>
      <c r="F248" s="2"/>
    </row>
    <row r="249" ht="13.5" customHeight="1">
      <c r="A249" s="2"/>
      <c r="B249" s="2"/>
      <c r="C249" s="2"/>
      <c r="D249" s="2"/>
      <c r="E249" s="2"/>
      <c r="F249" s="2"/>
    </row>
    <row r="250" ht="13.5" customHeight="1">
      <c r="A250" s="2"/>
      <c r="B250" s="2"/>
      <c r="C250" s="2"/>
      <c r="D250" s="2"/>
      <c r="E250" s="2"/>
      <c r="F250" s="2"/>
    </row>
    <row r="251" ht="13.5" customHeight="1">
      <c r="A251" s="2"/>
      <c r="B251" s="2"/>
      <c r="C251" s="2"/>
      <c r="D251" s="2"/>
      <c r="E251" s="2"/>
      <c r="F251" s="2"/>
    </row>
    <row r="252" ht="13.5" customHeight="1">
      <c r="A252" s="2"/>
      <c r="B252" s="2"/>
      <c r="C252" s="2"/>
      <c r="D252" s="2"/>
      <c r="E252" s="2"/>
      <c r="F252" s="2"/>
    </row>
    <row r="253" ht="13.5" customHeight="1">
      <c r="A253" s="2"/>
      <c r="B253" s="2"/>
      <c r="C253" s="2"/>
      <c r="D253" s="2"/>
      <c r="E253" s="2"/>
      <c r="F253" s="2"/>
    </row>
    <row r="254" ht="13.5" customHeight="1">
      <c r="A254" s="2"/>
      <c r="B254" s="2"/>
      <c r="C254" s="2"/>
      <c r="D254" s="2"/>
      <c r="E254" s="2"/>
      <c r="F254" s="2"/>
    </row>
    <row r="255" ht="13.5" customHeight="1">
      <c r="A255" s="2"/>
      <c r="B255" s="2"/>
      <c r="C255" s="2"/>
      <c r="D255" s="2"/>
      <c r="E255" s="2"/>
      <c r="F255" s="2"/>
    </row>
    <row r="256" ht="13.5" customHeight="1">
      <c r="A256" s="2"/>
      <c r="B256" s="2"/>
      <c r="C256" s="2"/>
      <c r="D256" s="2"/>
      <c r="E256" s="2"/>
      <c r="F256" s="2"/>
    </row>
    <row r="257" ht="13.5" customHeight="1">
      <c r="A257" s="2"/>
      <c r="B257" s="2"/>
      <c r="C257" s="2"/>
      <c r="D257" s="2"/>
      <c r="E257" s="2"/>
      <c r="F257" s="2"/>
    </row>
    <row r="258" ht="13.5" customHeight="1">
      <c r="A258" s="2"/>
      <c r="B258" s="2"/>
      <c r="C258" s="2"/>
      <c r="D258" s="2"/>
      <c r="E258" s="2"/>
      <c r="F258" s="2"/>
    </row>
    <row r="259" ht="13.5" customHeight="1">
      <c r="A259" s="2"/>
      <c r="B259" s="2"/>
      <c r="C259" s="2"/>
      <c r="D259" s="2"/>
      <c r="E259" s="2"/>
      <c r="F259" s="2"/>
    </row>
    <row r="260" ht="13.5" customHeight="1">
      <c r="A260" s="2"/>
      <c r="B260" s="2"/>
      <c r="C260" s="2"/>
      <c r="D260" s="2"/>
      <c r="E260" s="2"/>
      <c r="F260" s="2"/>
    </row>
    <row r="261" ht="13.5" customHeight="1">
      <c r="A261" s="2"/>
      <c r="B261" s="2"/>
      <c r="C261" s="2"/>
      <c r="D261" s="2"/>
      <c r="E261" s="2"/>
      <c r="F261" s="2"/>
    </row>
    <row r="262" ht="13.5" customHeight="1">
      <c r="A262" s="2"/>
      <c r="B262" s="2"/>
      <c r="C262" s="2"/>
      <c r="D262" s="2"/>
      <c r="E262" s="2"/>
      <c r="F262" s="2"/>
    </row>
    <row r="263" ht="13.5" customHeight="1">
      <c r="A263" s="2"/>
      <c r="B263" s="2"/>
      <c r="C263" s="2"/>
      <c r="D263" s="2"/>
      <c r="E263" s="2"/>
      <c r="F263" s="2"/>
    </row>
    <row r="264" ht="13.5" customHeight="1">
      <c r="A264" s="2"/>
      <c r="B264" s="2"/>
      <c r="C264" s="2"/>
      <c r="D264" s="2"/>
      <c r="E264" s="2"/>
      <c r="F264" s="2"/>
    </row>
    <row r="265" ht="13.5" customHeight="1">
      <c r="A265" s="2"/>
      <c r="B265" s="2"/>
      <c r="C265" s="2"/>
      <c r="D265" s="2"/>
      <c r="E265" s="2"/>
      <c r="F265" s="2"/>
    </row>
    <row r="266" ht="13.5" customHeight="1">
      <c r="A266" s="2"/>
      <c r="B266" s="2"/>
      <c r="C266" s="2"/>
      <c r="D266" s="2"/>
      <c r="E266" s="2"/>
      <c r="F266" s="2"/>
    </row>
    <row r="267" ht="13.5" customHeight="1">
      <c r="A267" s="2"/>
      <c r="B267" s="2"/>
      <c r="C267" s="2"/>
      <c r="D267" s="2"/>
      <c r="E267" s="2"/>
      <c r="F267" s="2"/>
    </row>
    <row r="268" ht="13.5" customHeight="1">
      <c r="A268" s="2"/>
      <c r="B268" s="2"/>
      <c r="C268" s="2"/>
      <c r="D268" s="2"/>
      <c r="E268" s="2"/>
      <c r="F268" s="2"/>
    </row>
    <row r="269" ht="13.5" customHeight="1">
      <c r="A269" s="2"/>
      <c r="B269" s="2"/>
      <c r="C269" s="2"/>
      <c r="D269" s="2"/>
      <c r="E269" s="2"/>
      <c r="F269" s="2"/>
    </row>
    <row r="270" ht="13.5" customHeight="1">
      <c r="A270" s="2"/>
      <c r="B270" s="2"/>
      <c r="C270" s="2"/>
      <c r="D270" s="2"/>
      <c r="E270" s="2"/>
      <c r="F270" s="2"/>
    </row>
    <row r="271" ht="13.5" customHeight="1">
      <c r="A271" s="2"/>
      <c r="B271" s="2"/>
      <c r="C271" s="2"/>
      <c r="D271" s="2"/>
      <c r="E271" s="2"/>
      <c r="F271" s="2"/>
    </row>
    <row r="272" ht="13.5" customHeight="1">
      <c r="A272" s="2"/>
      <c r="B272" s="2"/>
      <c r="C272" s="2"/>
      <c r="D272" s="2"/>
      <c r="E272" s="2"/>
      <c r="F272" s="2"/>
    </row>
    <row r="273" ht="13.5" customHeight="1">
      <c r="A273" s="2"/>
      <c r="B273" s="2"/>
      <c r="C273" s="2"/>
      <c r="D273" s="2"/>
      <c r="E273" s="2"/>
      <c r="F273" s="2"/>
    </row>
    <row r="274" ht="13.5" customHeight="1">
      <c r="A274" s="2"/>
      <c r="B274" s="2"/>
      <c r="C274" s="2"/>
      <c r="D274" s="2"/>
      <c r="E274" s="2"/>
      <c r="F274" s="2"/>
    </row>
    <row r="275" ht="13.5" customHeight="1">
      <c r="A275" s="2"/>
      <c r="B275" s="2"/>
      <c r="C275" s="2"/>
      <c r="D275" s="2"/>
      <c r="E275" s="2"/>
      <c r="F275" s="2"/>
    </row>
    <row r="276" ht="13.5" customHeight="1">
      <c r="A276" s="2"/>
      <c r="B276" s="2"/>
      <c r="C276" s="2"/>
      <c r="D276" s="2"/>
      <c r="E276" s="2"/>
      <c r="F276" s="2"/>
    </row>
    <row r="277" ht="13.5" customHeight="1">
      <c r="A277" s="2"/>
      <c r="B277" s="2"/>
      <c r="C277" s="2"/>
      <c r="D277" s="2"/>
      <c r="E277" s="2"/>
      <c r="F277" s="2"/>
    </row>
    <row r="278" ht="13.5" customHeight="1">
      <c r="A278" s="2"/>
      <c r="B278" s="2"/>
      <c r="C278" s="2"/>
      <c r="D278" s="2"/>
      <c r="E278" s="2"/>
      <c r="F278" s="2"/>
    </row>
    <row r="279" ht="13.5" customHeight="1">
      <c r="A279" s="2"/>
      <c r="B279" s="2"/>
      <c r="C279" s="2"/>
      <c r="D279" s="2"/>
      <c r="E279" s="2"/>
      <c r="F279" s="2"/>
    </row>
    <row r="280" ht="13.5" customHeight="1">
      <c r="A280" s="2"/>
      <c r="B280" s="2"/>
      <c r="C280" s="2"/>
      <c r="D280" s="2"/>
      <c r="E280" s="2"/>
      <c r="F280" s="2"/>
    </row>
    <row r="281" ht="13.5" customHeight="1">
      <c r="A281" s="2"/>
      <c r="B281" s="2"/>
      <c r="C281" s="2"/>
      <c r="D281" s="2"/>
      <c r="E281" s="2"/>
      <c r="F281" s="2"/>
    </row>
    <row r="282" ht="13.5" customHeight="1">
      <c r="A282" s="2"/>
      <c r="B282" s="2"/>
      <c r="C282" s="2"/>
      <c r="D282" s="2"/>
      <c r="E282" s="2"/>
      <c r="F282" s="2"/>
    </row>
    <row r="283" ht="13.5" customHeight="1">
      <c r="A283" s="2"/>
      <c r="B283" s="2"/>
      <c r="C283" s="2"/>
      <c r="D283" s="2"/>
      <c r="E283" s="2"/>
      <c r="F283" s="2"/>
    </row>
    <row r="284" ht="13.5" customHeight="1">
      <c r="A284" s="2"/>
      <c r="B284" s="2"/>
      <c r="C284" s="2"/>
      <c r="D284" s="2"/>
      <c r="E284" s="2"/>
      <c r="F284" s="2"/>
    </row>
    <row r="285" ht="13.5" customHeight="1">
      <c r="A285" s="2"/>
      <c r="B285" s="2"/>
      <c r="C285" s="2"/>
      <c r="D285" s="2"/>
      <c r="E285" s="2"/>
      <c r="F285" s="2"/>
    </row>
    <row r="286" ht="13.5" customHeight="1">
      <c r="A286" s="2"/>
      <c r="B286" s="2"/>
      <c r="C286" s="2"/>
      <c r="D286" s="2"/>
      <c r="E286" s="2"/>
      <c r="F286" s="2"/>
    </row>
    <row r="287" ht="13.5" customHeight="1">
      <c r="A287" s="2"/>
      <c r="B287" s="2"/>
      <c r="C287" s="2"/>
      <c r="D287" s="2"/>
      <c r="E287" s="2"/>
      <c r="F287" s="2"/>
    </row>
    <row r="288" ht="13.5" customHeight="1">
      <c r="A288" s="2"/>
      <c r="B288" s="2"/>
      <c r="C288" s="2"/>
      <c r="D288" s="2"/>
      <c r="E288" s="2"/>
      <c r="F288" s="2"/>
    </row>
    <row r="289" ht="13.5" customHeight="1">
      <c r="A289" s="2"/>
      <c r="B289" s="2"/>
      <c r="C289" s="2"/>
      <c r="D289" s="2"/>
      <c r="E289" s="2"/>
      <c r="F289" s="2"/>
    </row>
    <row r="290" ht="13.5" customHeight="1">
      <c r="A290" s="2"/>
      <c r="B290" s="2"/>
      <c r="C290" s="2"/>
      <c r="D290" s="2"/>
      <c r="E290" s="2"/>
      <c r="F290" s="2"/>
    </row>
    <row r="291" ht="13.5" customHeight="1">
      <c r="A291" s="2"/>
      <c r="B291" s="2"/>
      <c r="C291" s="2"/>
      <c r="D291" s="2"/>
      <c r="E291" s="2"/>
      <c r="F291" s="2"/>
    </row>
    <row r="292" ht="13.5" customHeight="1">
      <c r="A292" s="2"/>
      <c r="B292" s="2"/>
      <c r="C292" s="2"/>
      <c r="D292" s="2"/>
      <c r="E292" s="2"/>
      <c r="F292" s="2"/>
    </row>
    <row r="293" ht="13.5" customHeight="1">
      <c r="A293" s="2"/>
      <c r="B293" s="2"/>
      <c r="C293" s="2"/>
      <c r="D293" s="2"/>
      <c r="E293" s="2"/>
      <c r="F293" s="2"/>
    </row>
    <row r="294" ht="13.5" customHeight="1">
      <c r="A294" s="2"/>
      <c r="B294" s="2"/>
      <c r="C294" s="2"/>
      <c r="D294" s="2"/>
      <c r="E294" s="2"/>
      <c r="F294" s="2"/>
    </row>
    <row r="295" ht="13.5" customHeight="1">
      <c r="A295" s="2"/>
      <c r="B295" s="2"/>
      <c r="C295" s="2"/>
      <c r="D295" s="2"/>
      <c r="E295" s="2"/>
      <c r="F295" s="2"/>
    </row>
    <row r="296" ht="13.5" customHeight="1">
      <c r="A296" s="2"/>
      <c r="B296" s="2"/>
      <c r="C296" s="2"/>
      <c r="D296" s="2"/>
      <c r="E296" s="2"/>
      <c r="F296" s="2"/>
    </row>
    <row r="297" ht="13.5" customHeight="1">
      <c r="A297" s="2"/>
      <c r="B297" s="2"/>
      <c r="C297" s="2"/>
      <c r="D297" s="2"/>
      <c r="E297" s="2"/>
      <c r="F297" s="2"/>
    </row>
    <row r="298" ht="13.5" customHeight="1">
      <c r="A298" s="2"/>
      <c r="B298" s="2"/>
      <c r="C298" s="2"/>
      <c r="D298" s="2"/>
      <c r="E298" s="2"/>
      <c r="F298" s="2"/>
    </row>
    <row r="299" ht="13.5" customHeight="1">
      <c r="A299" s="2"/>
      <c r="B299" s="2"/>
      <c r="C299" s="2"/>
      <c r="D299" s="2"/>
      <c r="E299" s="2"/>
      <c r="F299" s="2"/>
    </row>
    <row r="300" ht="13.5" customHeight="1">
      <c r="A300" s="2"/>
      <c r="B300" s="2"/>
      <c r="C300" s="2"/>
      <c r="D300" s="2"/>
      <c r="E300" s="2"/>
      <c r="F300" s="2"/>
    </row>
    <row r="301" ht="13.5" customHeight="1">
      <c r="A301" s="2"/>
      <c r="B301" s="2"/>
      <c r="C301" s="2"/>
      <c r="D301" s="2"/>
      <c r="E301" s="2"/>
      <c r="F301" s="2"/>
    </row>
    <row r="302" ht="13.5" customHeight="1">
      <c r="A302" s="2"/>
      <c r="B302" s="2"/>
      <c r="C302" s="2"/>
      <c r="D302" s="2"/>
      <c r="E302" s="2"/>
      <c r="F302" s="2"/>
    </row>
    <row r="303" ht="13.5" customHeight="1">
      <c r="A303" s="2"/>
      <c r="B303" s="2"/>
      <c r="C303" s="2"/>
      <c r="D303" s="2"/>
      <c r="E303" s="2"/>
      <c r="F303" s="2"/>
    </row>
    <row r="304" ht="13.5" customHeight="1">
      <c r="A304" s="2"/>
      <c r="B304" s="2"/>
      <c r="C304" s="2"/>
      <c r="D304" s="2"/>
      <c r="E304" s="2"/>
      <c r="F304" s="2"/>
    </row>
    <row r="305" ht="13.5" customHeight="1">
      <c r="A305" s="2"/>
      <c r="B305" s="2"/>
      <c r="C305" s="2"/>
      <c r="D305" s="2"/>
      <c r="E305" s="2"/>
      <c r="F305" s="2"/>
    </row>
    <row r="306" ht="13.5" customHeight="1">
      <c r="A306" s="2"/>
      <c r="B306" s="2"/>
      <c r="C306" s="2"/>
      <c r="D306" s="2"/>
      <c r="E306" s="2"/>
      <c r="F306" s="2"/>
    </row>
    <row r="307" ht="13.5" customHeight="1">
      <c r="A307" s="2"/>
      <c r="B307" s="2"/>
      <c r="C307" s="2"/>
      <c r="D307" s="2"/>
      <c r="E307" s="2"/>
      <c r="F307" s="2"/>
    </row>
    <row r="308" ht="13.5" customHeight="1">
      <c r="A308" s="2"/>
      <c r="B308" s="2"/>
      <c r="C308" s="2"/>
      <c r="D308" s="2"/>
      <c r="E308" s="2"/>
      <c r="F308" s="2"/>
    </row>
    <row r="309" ht="13.5" customHeight="1">
      <c r="A309" s="2"/>
      <c r="B309" s="2"/>
      <c r="C309" s="2"/>
      <c r="D309" s="2"/>
      <c r="E309" s="2"/>
      <c r="F309" s="2"/>
    </row>
    <row r="310" ht="13.5" customHeight="1">
      <c r="A310" s="2"/>
      <c r="B310" s="2"/>
      <c r="C310" s="2"/>
      <c r="D310" s="2"/>
      <c r="E310" s="2"/>
      <c r="F310" s="2"/>
    </row>
    <row r="311" ht="13.5" customHeight="1">
      <c r="A311" s="2"/>
      <c r="B311" s="2"/>
      <c r="C311" s="2"/>
      <c r="D311" s="2"/>
      <c r="E311" s="2"/>
      <c r="F311" s="2"/>
    </row>
    <row r="312" ht="13.5" customHeight="1">
      <c r="A312" s="2"/>
      <c r="B312" s="2"/>
      <c r="C312" s="2"/>
      <c r="D312" s="2"/>
      <c r="E312" s="2"/>
      <c r="F312" s="2"/>
    </row>
    <row r="313" ht="13.5" customHeight="1">
      <c r="A313" s="2"/>
      <c r="B313" s="2"/>
      <c r="C313" s="2"/>
      <c r="D313" s="2"/>
      <c r="E313" s="2"/>
      <c r="F313" s="2"/>
    </row>
    <row r="314" ht="13.5" customHeight="1">
      <c r="A314" s="2"/>
      <c r="B314" s="2"/>
      <c r="C314" s="2"/>
      <c r="D314" s="2"/>
      <c r="E314" s="2"/>
      <c r="F314" s="2"/>
    </row>
    <row r="315" ht="13.5" customHeight="1">
      <c r="A315" s="2"/>
      <c r="B315" s="2"/>
      <c r="C315" s="2"/>
      <c r="D315" s="2"/>
      <c r="E315" s="2"/>
      <c r="F315" s="2"/>
    </row>
    <row r="316" ht="13.5" customHeight="1">
      <c r="A316" s="2"/>
      <c r="B316" s="2"/>
      <c r="C316" s="2"/>
      <c r="D316" s="2"/>
      <c r="E316" s="2"/>
      <c r="F316" s="2"/>
    </row>
    <row r="317" ht="13.5" customHeight="1">
      <c r="A317" s="2"/>
      <c r="B317" s="2"/>
      <c r="C317" s="2"/>
      <c r="D317" s="2"/>
      <c r="E317" s="2"/>
      <c r="F317" s="2"/>
    </row>
    <row r="318" ht="13.5" customHeight="1">
      <c r="A318" s="2"/>
      <c r="B318" s="2"/>
      <c r="C318" s="2"/>
      <c r="D318" s="2"/>
      <c r="E318" s="2"/>
      <c r="F318" s="2"/>
    </row>
    <row r="319" ht="13.5" customHeight="1">
      <c r="A319" s="2"/>
      <c r="B319" s="2"/>
      <c r="C319" s="2"/>
      <c r="D319" s="2"/>
      <c r="E319" s="2"/>
      <c r="F319" s="2"/>
    </row>
    <row r="320" ht="13.5" customHeight="1">
      <c r="A320" s="2"/>
      <c r="B320" s="2"/>
      <c r="C320" s="2"/>
      <c r="D320" s="2"/>
      <c r="E320" s="2"/>
      <c r="F320" s="2"/>
    </row>
    <row r="321" ht="13.5" customHeight="1">
      <c r="A321" s="2"/>
      <c r="B321" s="2"/>
      <c r="C321" s="2"/>
      <c r="D321" s="2"/>
      <c r="E321" s="2"/>
      <c r="F321" s="2"/>
    </row>
    <row r="322" ht="13.5" customHeight="1">
      <c r="A322" s="2"/>
      <c r="B322" s="2"/>
      <c r="C322" s="2"/>
      <c r="D322" s="2"/>
      <c r="E322" s="2"/>
      <c r="F322" s="2"/>
    </row>
    <row r="323" ht="13.5" customHeight="1">
      <c r="A323" s="2"/>
      <c r="B323" s="2"/>
      <c r="C323" s="2"/>
      <c r="D323" s="2"/>
      <c r="E323" s="2"/>
      <c r="F323" s="2"/>
    </row>
    <row r="324" ht="13.5" customHeight="1">
      <c r="A324" s="2"/>
      <c r="B324" s="2"/>
      <c r="C324" s="2"/>
      <c r="D324" s="2"/>
      <c r="E324" s="2"/>
      <c r="F324" s="2"/>
    </row>
    <row r="325" ht="13.5" customHeight="1">
      <c r="A325" s="2"/>
      <c r="B325" s="2"/>
      <c r="C325" s="2"/>
      <c r="D325" s="2"/>
      <c r="E325" s="2"/>
      <c r="F325" s="2"/>
    </row>
    <row r="326" ht="13.5" customHeight="1">
      <c r="A326" s="2"/>
      <c r="B326" s="2"/>
      <c r="C326" s="2"/>
      <c r="D326" s="2"/>
      <c r="E326" s="2"/>
      <c r="F326" s="2"/>
    </row>
    <row r="327" ht="13.5" customHeight="1">
      <c r="A327" s="2"/>
      <c r="B327" s="2"/>
      <c r="C327" s="2"/>
      <c r="D327" s="2"/>
      <c r="E327" s="2"/>
      <c r="F327" s="2"/>
    </row>
    <row r="328" ht="13.5" customHeight="1">
      <c r="A328" s="2"/>
      <c r="B328" s="2"/>
      <c r="C328" s="2"/>
      <c r="D328" s="2"/>
      <c r="E328" s="2"/>
      <c r="F328" s="2"/>
    </row>
    <row r="329" ht="13.5" customHeight="1">
      <c r="A329" s="2"/>
      <c r="B329" s="2"/>
      <c r="C329" s="2"/>
      <c r="D329" s="2"/>
      <c r="E329" s="2"/>
      <c r="F329" s="2"/>
    </row>
    <row r="330" ht="13.5" customHeight="1">
      <c r="A330" s="2"/>
      <c r="B330" s="2"/>
      <c r="C330" s="2"/>
      <c r="D330" s="2"/>
      <c r="E330" s="2"/>
      <c r="F330" s="2"/>
    </row>
    <row r="331" ht="13.5" customHeight="1">
      <c r="A331" s="2"/>
      <c r="B331" s="2"/>
      <c r="C331" s="2"/>
      <c r="D331" s="2"/>
      <c r="E331" s="2"/>
      <c r="F331" s="2"/>
    </row>
    <row r="332" ht="13.5" customHeight="1">
      <c r="A332" s="2"/>
      <c r="B332" s="2"/>
      <c r="C332" s="2"/>
      <c r="D332" s="2"/>
      <c r="E332" s="2"/>
      <c r="F332" s="2"/>
    </row>
    <row r="333" ht="13.5" customHeight="1">
      <c r="A333" s="2"/>
      <c r="B333" s="2"/>
      <c r="C333" s="2"/>
      <c r="D333" s="2"/>
      <c r="E333" s="2"/>
      <c r="F333" s="2"/>
    </row>
    <row r="334" ht="13.5" customHeight="1">
      <c r="A334" s="2"/>
      <c r="B334" s="2"/>
      <c r="C334" s="2"/>
      <c r="D334" s="2"/>
      <c r="E334" s="2"/>
      <c r="F334" s="2"/>
    </row>
    <row r="335" ht="13.5" customHeight="1">
      <c r="A335" s="2"/>
      <c r="B335" s="2"/>
      <c r="C335" s="2"/>
      <c r="D335" s="2"/>
      <c r="E335" s="2"/>
      <c r="F335" s="2"/>
    </row>
    <row r="336" ht="13.5" customHeight="1">
      <c r="A336" s="2"/>
      <c r="B336" s="2"/>
      <c r="C336" s="2"/>
      <c r="D336" s="2"/>
      <c r="E336" s="2"/>
      <c r="F336" s="2"/>
    </row>
    <row r="337" ht="13.5" customHeight="1">
      <c r="A337" s="2"/>
      <c r="B337" s="2"/>
      <c r="C337" s="2"/>
      <c r="D337" s="2"/>
      <c r="E337" s="2"/>
      <c r="F337" s="2"/>
    </row>
    <row r="338" ht="13.5" customHeight="1">
      <c r="A338" s="2"/>
      <c r="B338" s="2"/>
      <c r="C338" s="2"/>
      <c r="D338" s="2"/>
      <c r="E338" s="2"/>
      <c r="F338" s="2"/>
    </row>
    <row r="339" ht="13.5" customHeight="1">
      <c r="A339" s="2"/>
      <c r="B339" s="2"/>
      <c r="C339" s="2"/>
      <c r="D339" s="2"/>
      <c r="E339" s="2"/>
      <c r="F339" s="2"/>
    </row>
    <row r="340" ht="13.5" customHeight="1">
      <c r="A340" s="2"/>
      <c r="B340" s="2"/>
      <c r="C340" s="2"/>
      <c r="D340" s="2"/>
      <c r="E340" s="2"/>
      <c r="F340" s="2"/>
    </row>
    <row r="341" ht="13.5" customHeight="1">
      <c r="A341" s="2"/>
      <c r="B341" s="2"/>
      <c r="C341" s="2"/>
      <c r="D341" s="2"/>
      <c r="E341" s="2"/>
      <c r="F341" s="2"/>
    </row>
    <row r="342" ht="13.5" customHeight="1">
      <c r="A342" s="2"/>
      <c r="B342" s="2"/>
      <c r="C342" s="2"/>
      <c r="D342" s="2"/>
      <c r="E342" s="2"/>
      <c r="F342" s="2"/>
    </row>
    <row r="343" ht="13.5" customHeight="1">
      <c r="A343" s="2"/>
      <c r="B343" s="2"/>
      <c r="C343" s="2"/>
      <c r="D343" s="2"/>
      <c r="E343" s="2"/>
      <c r="F343" s="2"/>
    </row>
    <row r="344" ht="13.5" customHeight="1">
      <c r="A344" s="2"/>
      <c r="B344" s="2"/>
      <c r="C344" s="2"/>
      <c r="D344" s="2"/>
      <c r="E344" s="2"/>
      <c r="F344" s="2"/>
    </row>
    <row r="345" ht="13.5" customHeight="1">
      <c r="A345" s="2"/>
      <c r="B345" s="2"/>
      <c r="C345" s="2"/>
      <c r="D345" s="2"/>
      <c r="E345" s="2"/>
      <c r="F345" s="2"/>
    </row>
    <row r="346" ht="13.5" customHeight="1">
      <c r="A346" s="2"/>
      <c r="B346" s="2"/>
      <c r="C346" s="2"/>
      <c r="D346" s="2"/>
      <c r="E346" s="2"/>
      <c r="F346" s="2"/>
    </row>
    <row r="347" ht="13.5" customHeight="1">
      <c r="A347" s="2"/>
      <c r="B347" s="2"/>
      <c r="C347" s="2"/>
      <c r="D347" s="2"/>
      <c r="E347" s="2"/>
      <c r="F347" s="2"/>
    </row>
    <row r="348" ht="13.5" customHeight="1">
      <c r="A348" s="2"/>
      <c r="B348" s="2"/>
      <c r="C348" s="2"/>
      <c r="D348" s="2"/>
      <c r="E348" s="2"/>
      <c r="F348" s="2"/>
    </row>
    <row r="349" ht="13.5" customHeight="1">
      <c r="A349" s="2"/>
      <c r="B349" s="2"/>
      <c r="C349" s="2"/>
      <c r="D349" s="2"/>
      <c r="E349" s="2"/>
      <c r="F349" s="2"/>
    </row>
    <row r="350" ht="13.5" customHeight="1">
      <c r="A350" s="2"/>
      <c r="B350" s="2"/>
      <c r="C350" s="2"/>
      <c r="D350" s="2"/>
      <c r="E350" s="2"/>
      <c r="F350" s="2"/>
    </row>
    <row r="351" ht="13.5" customHeight="1">
      <c r="A351" s="2"/>
      <c r="B351" s="2"/>
      <c r="C351" s="2"/>
      <c r="D351" s="2"/>
      <c r="E351" s="2"/>
      <c r="F351" s="2"/>
    </row>
    <row r="352" ht="13.5" customHeight="1">
      <c r="A352" s="2"/>
      <c r="B352" s="2"/>
      <c r="C352" s="2"/>
      <c r="D352" s="2"/>
      <c r="E352" s="2"/>
      <c r="F352" s="2"/>
    </row>
    <row r="353" ht="13.5" customHeight="1">
      <c r="A353" s="2"/>
      <c r="B353" s="2"/>
      <c r="C353" s="2"/>
      <c r="D353" s="2"/>
      <c r="E353" s="2"/>
      <c r="F353" s="2"/>
    </row>
    <row r="354" ht="13.5" customHeight="1">
      <c r="A354" s="2"/>
      <c r="B354" s="2"/>
      <c r="C354" s="2"/>
      <c r="D354" s="2"/>
      <c r="E354" s="2"/>
      <c r="F354" s="2"/>
    </row>
    <row r="355" ht="13.5" customHeight="1">
      <c r="A355" s="2"/>
      <c r="B355" s="2"/>
      <c r="C355" s="2"/>
      <c r="D355" s="2"/>
      <c r="E355" s="2"/>
      <c r="F355" s="2"/>
    </row>
    <row r="356" ht="13.5" customHeight="1">
      <c r="A356" s="2"/>
      <c r="B356" s="2"/>
      <c r="C356" s="2"/>
      <c r="D356" s="2"/>
      <c r="E356" s="2"/>
      <c r="F356" s="2"/>
    </row>
    <row r="357" ht="13.5" customHeight="1">
      <c r="A357" s="2"/>
      <c r="B357" s="2"/>
      <c r="C357" s="2"/>
      <c r="D357" s="2"/>
      <c r="E357" s="2"/>
      <c r="F357" s="2"/>
    </row>
    <row r="358" ht="13.5" customHeight="1">
      <c r="A358" s="2"/>
      <c r="B358" s="2"/>
      <c r="C358" s="2"/>
      <c r="D358" s="2"/>
      <c r="E358" s="2"/>
      <c r="F358" s="2"/>
    </row>
    <row r="359" ht="13.5" customHeight="1">
      <c r="A359" s="2"/>
      <c r="B359" s="2"/>
      <c r="C359" s="2"/>
      <c r="D359" s="2"/>
      <c r="E359" s="2"/>
      <c r="F359" s="2"/>
    </row>
    <row r="360" ht="13.5" customHeight="1">
      <c r="A360" s="2"/>
      <c r="B360" s="2"/>
      <c r="C360" s="2"/>
      <c r="D360" s="2"/>
      <c r="E360" s="2"/>
      <c r="F360" s="2"/>
    </row>
    <row r="361" ht="13.5" customHeight="1">
      <c r="A361" s="2"/>
      <c r="B361" s="2"/>
      <c r="C361" s="2"/>
      <c r="D361" s="2"/>
      <c r="E361" s="2"/>
      <c r="F361" s="2"/>
    </row>
    <row r="362" ht="13.5" customHeight="1">
      <c r="A362" s="2"/>
      <c r="B362" s="2"/>
      <c r="C362" s="2"/>
      <c r="D362" s="2"/>
      <c r="E362" s="2"/>
      <c r="F362" s="2"/>
    </row>
    <row r="363" ht="13.5" customHeight="1">
      <c r="A363" s="2"/>
      <c r="B363" s="2"/>
      <c r="C363" s="2"/>
      <c r="D363" s="2"/>
      <c r="E363" s="2"/>
      <c r="F363" s="2"/>
    </row>
    <row r="364" ht="13.5" customHeight="1">
      <c r="A364" s="2"/>
      <c r="B364" s="2"/>
      <c r="C364" s="2"/>
      <c r="D364" s="2"/>
      <c r="E364" s="2"/>
      <c r="F364" s="2"/>
    </row>
    <row r="365" ht="13.5" customHeight="1">
      <c r="A365" s="2"/>
      <c r="B365" s="2"/>
      <c r="C365" s="2"/>
      <c r="D365" s="2"/>
      <c r="E365" s="2"/>
      <c r="F365" s="2"/>
    </row>
    <row r="366" ht="13.5" customHeight="1">
      <c r="A366" s="2"/>
      <c r="B366" s="2"/>
      <c r="C366" s="2"/>
      <c r="D366" s="2"/>
      <c r="E366" s="2"/>
      <c r="F366" s="2"/>
    </row>
    <row r="367" ht="13.5" customHeight="1">
      <c r="A367" s="2"/>
      <c r="B367" s="2"/>
      <c r="C367" s="2"/>
      <c r="D367" s="2"/>
      <c r="E367" s="2"/>
      <c r="F367" s="2"/>
    </row>
    <row r="368" ht="13.5" customHeight="1">
      <c r="A368" s="2"/>
      <c r="B368" s="2"/>
      <c r="C368" s="2"/>
      <c r="D368" s="2"/>
      <c r="E368" s="2"/>
      <c r="F368" s="2"/>
    </row>
    <row r="369" ht="13.5" customHeight="1">
      <c r="A369" s="2"/>
      <c r="B369" s="2"/>
      <c r="C369" s="2"/>
      <c r="D369" s="2"/>
      <c r="E369" s="2"/>
      <c r="F369" s="2"/>
    </row>
    <row r="370" ht="13.5" customHeight="1">
      <c r="A370" s="2"/>
      <c r="B370" s="2"/>
      <c r="C370" s="2"/>
      <c r="D370" s="2"/>
      <c r="E370" s="2"/>
      <c r="F370" s="2"/>
    </row>
    <row r="371" ht="13.5" customHeight="1">
      <c r="A371" s="2"/>
      <c r="B371" s="2"/>
      <c r="C371" s="2"/>
      <c r="D371" s="2"/>
      <c r="E371" s="2"/>
      <c r="F371" s="2"/>
    </row>
    <row r="372" ht="13.5" customHeight="1">
      <c r="A372" s="2"/>
      <c r="B372" s="2"/>
      <c r="C372" s="2"/>
      <c r="D372" s="2"/>
      <c r="E372" s="2"/>
      <c r="F372" s="2"/>
    </row>
    <row r="373" ht="13.5" customHeight="1">
      <c r="A373" s="2"/>
      <c r="B373" s="2"/>
      <c r="C373" s="2"/>
      <c r="D373" s="2"/>
      <c r="E373" s="2"/>
      <c r="F373" s="2"/>
    </row>
    <row r="374" ht="13.5" customHeight="1">
      <c r="A374" s="2"/>
      <c r="B374" s="2"/>
      <c r="C374" s="2"/>
      <c r="D374" s="2"/>
      <c r="E374" s="2"/>
      <c r="F374" s="2"/>
    </row>
    <row r="375" ht="13.5" customHeight="1">
      <c r="A375" s="2"/>
      <c r="B375" s="2"/>
      <c r="C375" s="2"/>
      <c r="D375" s="2"/>
      <c r="E375" s="2"/>
      <c r="F375" s="2"/>
    </row>
    <row r="376" ht="13.5" customHeight="1">
      <c r="A376" s="2"/>
      <c r="B376" s="2"/>
      <c r="C376" s="2"/>
      <c r="D376" s="2"/>
      <c r="E376" s="2"/>
      <c r="F376" s="2"/>
    </row>
    <row r="377" ht="13.5" customHeight="1">
      <c r="A377" s="2"/>
      <c r="B377" s="2"/>
      <c r="C377" s="2"/>
      <c r="D377" s="2"/>
      <c r="E377" s="2"/>
      <c r="F377" s="2"/>
    </row>
    <row r="378" ht="13.5" customHeight="1">
      <c r="A378" s="2"/>
      <c r="B378" s="2"/>
      <c r="C378" s="2"/>
      <c r="D378" s="2"/>
      <c r="E378" s="2"/>
      <c r="F378" s="2"/>
    </row>
    <row r="379" ht="13.5" customHeight="1">
      <c r="A379" s="2"/>
      <c r="B379" s="2"/>
      <c r="C379" s="2"/>
      <c r="D379" s="2"/>
      <c r="E379" s="2"/>
      <c r="F379" s="2"/>
    </row>
    <row r="380" ht="13.5" customHeight="1">
      <c r="A380" s="2"/>
      <c r="B380" s="2"/>
      <c r="C380" s="2"/>
      <c r="D380" s="2"/>
      <c r="E380" s="2"/>
      <c r="F380" s="2"/>
    </row>
    <row r="381" ht="13.5" customHeight="1">
      <c r="A381" s="2"/>
      <c r="B381" s="2"/>
      <c r="C381" s="2"/>
      <c r="D381" s="2"/>
      <c r="E381" s="2"/>
      <c r="F381" s="2"/>
    </row>
    <row r="382" ht="13.5" customHeight="1">
      <c r="A382" s="2"/>
      <c r="B382" s="2"/>
      <c r="C382" s="2"/>
      <c r="D382" s="2"/>
      <c r="E382" s="2"/>
      <c r="F382" s="2"/>
    </row>
    <row r="383" ht="13.5" customHeight="1">
      <c r="A383" s="2"/>
      <c r="B383" s="2"/>
      <c r="C383" s="2"/>
      <c r="D383" s="2"/>
      <c r="E383" s="2"/>
      <c r="F383" s="2"/>
    </row>
    <row r="384" ht="13.5" customHeight="1">
      <c r="A384" s="2"/>
      <c r="B384" s="2"/>
      <c r="C384" s="2"/>
      <c r="D384" s="2"/>
      <c r="E384" s="2"/>
      <c r="F384" s="2"/>
    </row>
    <row r="385" ht="13.5" customHeight="1">
      <c r="A385" s="2"/>
      <c r="B385" s="2"/>
      <c r="C385" s="2"/>
      <c r="D385" s="2"/>
      <c r="E385" s="2"/>
      <c r="F385" s="2"/>
    </row>
    <row r="386" ht="13.5" customHeight="1">
      <c r="A386" s="2"/>
      <c r="B386" s="2"/>
      <c r="C386" s="2"/>
      <c r="D386" s="2"/>
      <c r="E386" s="2"/>
      <c r="F386" s="2"/>
    </row>
    <row r="387" ht="13.5" customHeight="1">
      <c r="A387" s="2"/>
      <c r="B387" s="2"/>
      <c r="C387" s="2"/>
      <c r="D387" s="2"/>
      <c r="E387" s="2"/>
      <c r="F387" s="2"/>
    </row>
    <row r="388" ht="13.5" customHeight="1">
      <c r="A388" s="2"/>
      <c r="B388" s="2"/>
      <c r="C388" s="2"/>
      <c r="D388" s="2"/>
      <c r="E388" s="2"/>
      <c r="F388" s="2"/>
    </row>
    <row r="389" ht="13.5" customHeight="1">
      <c r="A389" s="2"/>
      <c r="B389" s="2"/>
      <c r="C389" s="2"/>
      <c r="D389" s="2"/>
      <c r="E389" s="2"/>
      <c r="F389" s="2"/>
    </row>
    <row r="390" ht="13.5" customHeight="1">
      <c r="A390" s="2"/>
      <c r="B390" s="2"/>
      <c r="C390" s="2"/>
      <c r="D390" s="2"/>
      <c r="E390" s="2"/>
      <c r="F390" s="2"/>
    </row>
    <row r="391" ht="13.5" customHeight="1">
      <c r="A391" s="2"/>
      <c r="B391" s="2"/>
      <c r="C391" s="2"/>
      <c r="D391" s="2"/>
      <c r="E391" s="2"/>
      <c r="F391" s="2"/>
    </row>
    <row r="392" ht="13.5" customHeight="1">
      <c r="A392" s="2"/>
      <c r="B392" s="2"/>
      <c r="C392" s="2"/>
      <c r="D392" s="2"/>
      <c r="E392" s="2"/>
      <c r="F392" s="2"/>
    </row>
    <row r="393" ht="13.5" customHeight="1">
      <c r="A393" s="2"/>
      <c r="B393" s="2"/>
      <c r="C393" s="2"/>
      <c r="D393" s="2"/>
      <c r="E393" s="2"/>
      <c r="F393" s="2"/>
    </row>
    <row r="394" ht="13.5" customHeight="1">
      <c r="A394" s="2"/>
      <c r="B394" s="2"/>
      <c r="C394" s="2"/>
      <c r="D394" s="2"/>
      <c r="E394" s="2"/>
      <c r="F394" s="2"/>
    </row>
    <row r="395" ht="13.5" customHeight="1">
      <c r="A395" s="2"/>
      <c r="B395" s="2"/>
      <c r="C395" s="2"/>
      <c r="D395" s="2"/>
      <c r="E395" s="2"/>
      <c r="F395" s="2"/>
    </row>
    <row r="396" ht="13.5" customHeight="1">
      <c r="A396" s="2"/>
      <c r="B396" s="2"/>
      <c r="C396" s="2"/>
      <c r="D396" s="2"/>
      <c r="E396" s="2"/>
      <c r="F396" s="2"/>
    </row>
    <row r="397" ht="13.5" customHeight="1">
      <c r="A397" s="2"/>
      <c r="B397" s="2"/>
      <c r="C397" s="2"/>
      <c r="D397" s="2"/>
      <c r="E397" s="2"/>
      <c r="F397" s="2"/>
    </row>
    <row r="398" ht="13.5" customHeight="1">
      <c r="A398" s="2"/>
      <c r="B398" s="2"/>
      <c r="C398" s="2"/>
      <c r="D398" s="2"/>
      <c r="E398" s="2"/>
      <c r="F398" s="2"/>
    </row>
    <row r="399" ht="13.5" customHeight="1">
      <c r="A399" s="2"/>
      <c r="B399" s="2"/>
      <c r="C399" s="2"/>
      <c r="D399" s="2"/>
      <c r="E399" s="2"/>
      <c r="F399" s="2"/>
    </row>
    <row r="400" ht="13.5" customHeight="1">
      <c r="A400" s="2"/>
      <c r="B400" s="2"/>
      <c r="C400" s="2"/>
      <c r="D400" s="2"/>
      <c r="E400" s="2"/>
      <c r="F400" s="2"/>
    </row>
    <row r="401" ht="13.5" customHeight="1">
      <c r="A401" s="2"/>
      <c r="B401" s="2"/>
      <c r="C401" s="2"/>
      <c r="D401" s="2"/>
      <c r="E401" s="2"/>
      <c r="F401" s="2"/>
    </row>
    <row r="402" ht="13.5" customHeight="1">
      <c r="A402" s="2"/>
      <c r="B402" s="2"/>
      <c r="C402" s="2"/>
      <c r="D402" s="2"/>
      <c r="E402" s="2"/>
      <c r="F402" s="2"/>
    </row>
    <row r="403" ht="13.5" customHeight="1">
      <c r="A403" s="2"/>
      <c r="B403" s="2"/>
      <c r="C403" s="2"/>
      <c r="D403" s="2"/>
      <c r="E403" s="2"/>
      <c r="F403" s="2"/>
    </row>
    <row r="404" ht="13.5" customHeight="1">
      <c r="A404" s="2"/>
      <c r="B404" s="2"/>
      <c r="C404" s="2"/>
      <c r="D404" s="2"/>
      <c r="E404" s="2"/>
      <c r="F404" s="2"/>
    </row>
    <row r="405" ht="13.5" customHeight="1">
      <c r="A405" s="2"/>
      <c r="B405" s="2"/>
      <c r="C405" s="2"/>
      <c r="D405" s="2"/>
      <c r="E405" s="2"/>
      <c r="F405" s="2"/>
    </row>
    <row r="406" ht="13.5" customHeight="1">
      <c r="A406" s="2"/>
      <c r="B406" s="2"/>
      <c r="C406" s="2"/>
      <c r="D406" s="2"/>
      <c r="E406" s="2"/>
      <c r="F406" s="2"/>
    </row>
    <row r="407" ht="13.5" customHeight="1">
      <c r="A407" s="2"/>
      <c r="B407" s="2"/>
      <c r="C407" s="2"/>
      <c r="D407" s="2"/>
      <c r="E407" s="2"/>
      <c r="F407" s="2"/>
    </row>
    <row r="408" ht="13.5" customHeight="1">
      <c r="A408" s="2"/>
      <c r="B408" s="2"/>
      <c r="C408" s="2"/>
      <c r="D408" s="2"/>
      <c r="E408" s="2"/>
      <c r="F408" s="2"/>
    </row>
    <row r="409" ht="13.5" customHeight="1">
      <c r="A409" s="2"/>
      <c r="B409" s="2"/>
      <c r="C409" s="2"/>
      <c r="D409" s="2"/>
      <c r="E409" s="2"/>
      <c r="F409" s="2"/>
    </row>
    <row r="410" ht="13.5" customHeight="1">
      <c r="A410" s="2"/>
      <c r="B410" s="2"/>
      <c r="C410" s="2"/>
      <c r="D410" s="2"/>
      <c r="E410" s="2"/>
      <c r="F410" s="2"/>
    </row>
    <row r="411" ht="13.5" customHeight="1">
      <c r="A411" s="2"/>
      <c r="B411" s="2"/>
      <c r="C411" s="2"/>
      <c r="D411" s="2"/>
      <c r="E411" s="2"/>
      <c r="F411" s="2"/>
    </row>
    <row r="412" ht="13.5" customHeight="1">
      <c r="A412" s="2"/>
      <c r="B412" s="2"/>
      <c r="C412" s="2"/>
      <c r="D412" s="2"/>
      <c r="E412" s="2"/>
      <c r="F412" s="2"/>
    </row>
    <row r="413" ht="13.5" customHeight="1">
      <c r="A413" s="2"/>
      <c r="B413" s="2"/>
      <c r="C413" s="2"/>
      <c r="D413" s="2"/>
      <c r="E413" s="2"/>
      <c r="F413" s="2"/>
    </row>
    <row r="414" ht="13.5" customHeight="1">
      <c r="A414" s="2"/>
      <c r="B414" s="2"/>
      <c r="C414" s="2"/>
      <c r="D414" s="2"/>
      <c r="E414" s="2"/>
      <c r="F414" s="2"/>
    </row>
    <row r="415" ht="13.5" customHeight="1">
      <c r="A415" s="2"/>
      <c r="B415" s="2"/>
      <c r="C415" s="2"/>
      <c r="D415" s="2"/>
      <c r="E415" s="2"/>
      <c r="F415" s="2"/>
    </row>
    <row r="416" ht="13.5" customHeight="1">
      <c r="A416" s="2"/>
      <c r="B416" s="2"/>
      <c r="C416" s="2"/>
      <c r="D416" s="2"/>
      <c r="E416" s="2"/>
      <c r="F416" s="2"/>
    </row>
    <row r="417" ht="13.5" customHeight="1">
      <c r="A417" s="2"/>
      <c r="B417" s="2"/>
      <c r="C417" s="2"/>
      <c r="D417" s="2"/>
      <c r="E417" s="2"/>
      <c r="F417" s="2"/>
    </row>
    <row r="418" ht="13.5" customHeight="1">
      <c r="A418" s="2"/>
      <c r="B418" s="2"/>
      <c r="C418" s="2"/>
      <c r="D418" s="2"/>
      <c r="E418" s="2"/>
      <c r="F418" s="2"/>
    </row>
    <row r="419" ht="13.5" customHeight="1">
      <c r="A419" s="2"/>
      <c r="B419" s="2"/>
      <c r="C419" s="2"/>
      <c r="D419" s="2"/>
      <c r="E419" s="2"/>
      <c r="F419" s="2"/>
    </row>
    <row r="420" ht="13.5" customHeight="1">
      <c r="A420" s="2"/>
      <c r="B420" s="2"/>
      <c r="C420" s="2"/>
      <c r="D420" s="2"/>
      <c r="E420" s="2"/>
      <c r="F420" s="2"/>
    </row>
    <row r="421" ht="13.5" customHeight="1">
      <c r="A421" s="2"/>
      <c r="B421" s="2"/>
      <c r="C421" s="2"/>
      <c r="D421" s="2"/>
      <c r="E421" s="2"/>
      <c r="F421" s="2"/>
    </row>
    <row r="422" ht="13.5" customHeight="1">
      <c r="A422" s="2"/>
      <c r="B422" s="2"/>
      <c r="C422" s="2"/>
      <c r="D422" s="2"/>
      <c r="E422" s="2"/>
      <c r="F422" s="2"/>
    </row>
    <row r="423" ht="13.5" customHeight="1">
      <c r="A423" s="2"/>
      <c r="B423" s="2"/>
      <c r="C423" s="2"/>
      <c r="D423" s="2"/>
      <c r="E423" s="2"/>
      <c r="F423" s="2"/>
    </row>
    <row r="424" ht="13.5" customHeight="1">
      <c r="A424" s="2"/>
      <c r="B424" s="2"/>
      <c r="C424" s="2"/>
      <c r="D424" s="2"/>
      <c r="E424" s="2"/>
      <c r="F424" s="2"/>
    </row>
    <row r="425" ht="13.5" customHeight="1">
      <c r="A425" s="2"/>
      <c r="B425" s="2"/>
      <c r="C425" s="2"/>
      <c r="D425" s="2"/>
      <c r="E425" s="2"/>
      <c r="F425" s="2"/>
    </row>
    <row r="426" ht="13.5" customHeight="1">
      <c r="A426" s="2"/>
      <c r="B426" s="2"/>
      <c r="C426" s="2"/>
      <c r="D426" s="2"/>
      <c r="E426" s="2"/>
      <c r="F426" s="2"/>
    </row>
    <row r="427" ht="13.5" customHeight="1">
      <c r="A427" s="2"/>
      <c r="B427" s="2"/>
      <c r="C427" s="2"/>
      <c r="D427" s="2"/>
      <c r="E427" s="2"/>
      <c r="F427" s="2"/>
    </row>
    <row r="428" ht="13.5" customHeight="1">
      <c r="A428" s="2"/>
      <c r="B428" s="2"/>
      <c r="C428" s="2"/>
      <c r="D428" s="2"/>
      <c r="E428" s="2"/>
      <c r="F428" s="2"/>
    </row>
    <row r="429" ht="13.5" customHeight="1">
      <c r="A429" s="2"/>
      <c r="B429" s="2"/>
      <c r="C429" s="2"/>
      <c r="D429" s="2"/>
      <c r="E429" s="2"/>
      <c r="F429" s="2"/>
    </row>
    <row r="430" ht="13.5" customHeight="1">
      <c r="A430" s="2"/>
      <c r="B430" s="2"/>
      <c r="C430" s="2"/>
      <c r="D430" s="2"/>
      <c r="E430" s="2"/>
      <c r="F430" s="2"/>
    </row>
    <row r="431" ht="13.5" customHeight="1">
      <c r="A431" s="2"/>
      <c r="B431" s="2"/>
      <c r="C431" s="2"/>
      <c r="D431" s="2"/>
      <c r="E431" s="2"/>
      <c r="F431" s="2"/>
    </row>
    <row r="432" ht="13.5" customHeight="1">
      <c r="A432" s="2"/>
      <c r="B432" s="2"/>
      <c r="C432" s="2"/>
      <c r="D432" s="2"/>
      <c r="E432" s="2"/>
      <c r="F432" s="2"/>
    </row>
    <row r="433" ht="13.5" customHeight="1">
      <c r="A433" s="2"/>
      <c r="B433" s="2"/>
      <c r="C433" s="2"/>
      <c r="D433" s="2"/>
      <c r="E433" s="2"/>
      <c r="F433" s="2"/>
    </row>
    <row r="434" ht="13.5" customHeight="1">
      <c r="A434" s="2"/>
      <c r="B434" s="2"/>
      <c r="C434" s="2"/>
      <c r="D434" s="2"/>
      <c r="E434" s="2"/>
      <c r="F434" s="2"/>
    </row>
    <row r="435" ht="13.5" customHeight="1">
      <c r="A435" s="2"/>
      <c r="B435" s="2"/>
      <c r="C435" s="2"/>
      <c r="D435" s="2"/>
      <c r="E435" s="2"/>
      <c r="F435" s="2"/>
    </row>
    <row r="436" ht="13.5" customHeight="1">
      <c r="A436" s="2"/>
      <c r="B436" s="2"/>
      <c r="C436" s="2"/>
      <c r="D436" s="2"/>
      <c r="E436" s="2"/>
      <c r="F436" s="2"/>
    </row>
    <row r="437" ht="13.5" customHeight="1">
      <c r="A437" s="2"/>
      <c r="B437" s="2"/>
      <c r="C437" s="2"/>
      <c r="D437" s="2"/>
      <c r="E437" s="2"/>
      <c r="F437" s="2"/>
    </row>
    <row r="438" ht="13.5" customHeight="1">
      <c r="A438" s="2"/>
      <c r="B438" s="2"/>
      <c r="C438" s="2"/>
      <c r="D438" s="2"/>
      <c r="E438" s="2"/>
      <c r="F438" s="2"/>
    </row>
    <row r="439" ht="13.5" customHeight="1">
      <c r="A439" s="2"/>
      <c r="B439" s="2"/>
      <c r="C439" s="2"/>
      <c r="D439" s="2"/>
      <c r="E439" s="2"/>
      <c r="F439" s="2"/>
    </row>
    <row r="440" ht="13.5" customHeight="1">
      <c r="A440" s="2"/>
      <c r="B440" s="2"/>
      <c r="C440" s="2"/>
      <c r="D440" s="2"/>
      <c r="E440" s="2"/>
      <c r="F440" s="2"/>
    </row>
    <row r="441" ht="13.5" customHeight="1">
      <c r="A441" s="2"/>
      <c r="B441" s="2"/>
      <c r="C441" s="2"/>
      <c r="D441" s="2"/>
      <c r="E441" s="2"/>
      <c r="F441" s="2"/>
    </row>
    <row r="442" ht="13.5" customHeight="1">
      <c r="A442" s="2"/>
      <c r="B442" s="2"/>
      <c r="C442" s="2"/>
      <c r="D442" s="2"/>
      <c r="E442" s="2"/>
      <c r="F442" s="2"/>
    </row>
    <row r="443" ht="13.5" customHeight="1">
      <c r="A443" s="2"/>
      <c r="B443" s="2"/>
      <c r="C443" s="2"/>
      <c r="D443" s="2"/>
      <c r="E443" s="2"/>
      <c r="F443" s="2"/>
    </row>
    <row r="444" ht="13.5" customHeight="1">
      <c r="A444" s="2"/>
      <c r="B444" s="2"/>
      <c r="C444" s="2"/>
      <c r="D444" s="2"/>
      <c r="E444" s="2"/>
      <c r="F444" s="2"/>
    </row>
    <row r="445" ht="13.5" customHeight="1">
      <c r="A445" s="2"/>
      <c r="B445" s="2"/>
      <c r="C445" s="2"/>
      <c r="D445" s="2"/>
      <c r="E445" s="2"/>
      <c r="F445" s="2"/>
    </row>
    <row r="446" ht="13.5" customHeight="1">
      <c r="A446" s="2"/>
      <c r="B446" s="2"/>
      <c r="C446" s="2"/>
      <c r="D446" s="2"/>
      <c r="E446" s="2"/>
      <c r="F446" s="2"/>
    </row>
    <row r="447" ht="13.5" customHeight="1">
      <c r="A447" s="2"/>
      <c r="B447" s="2"/>
      <c r="C447" s="2"/>
      <c r="D447" s="2"/>
      <c r="E447" s="2"/>
      <c r="F447" s="2"/>
    </row>
    <row r="448" ht="13.5" customHeight="1">
      <c r="A448" s="2"/>
      <c r="B448" s="2"/>
      <c r="C448" s="2"/>
      <c r="D448" s="2"/>
      <c r="E448" s="2"/>
      <c r="F448" s="2"/>
    </row>
    <row r="449" ht="13.5" customHeight="1">
      <c r="A449" s="2"/>
      <c r="B449" s="2"/>
      <c r="C449" s="2"/>
      <c r="D449" s="2"/>
      <c r="E449" s="2"/>
      <c r="F449" s="2"/>
    </row>
    <row r="450" ht="13.5" customHeight="1">
      <c r="A450" s="2"/>
      <c r="B450" s="2"/>
      <c r="C450" s="2"/>
      <c r="D450" s="2"/>
      <c r="E450" s="2"/>
      <c r="F450" s="2"/>
    </row>
    <row r="451" ht="13.5" customHeight="1">
      <c r="A451" s="2"/>
      <c r="B451" s="2"/>
      <c r="C451" s="2"/>
      <c r="D451" s="2"/>
      <c r="E451" s="2"/>
      <c r="F451" s="2"/>
    </row>
    <row r="452" ht="13.5" customHeight="1">
      <c r="A452" s="2"/>
      <c r="B452" s="2"/>
      <c r="C452" s="2"/>
      <c r="D452" s="2"/>
      <c r="E452" s="2"/>
      <c r="F452" s="2"/>
    </row>
    <row r="453" ht="13.5" customHeight="1">
      <c r="A453" s="2"/>
      <c r="B453" s="2"/>
      <c r="C453" s="2"/>
      <c r="D453" s="2"/>
      <c r="E453" s="2"/>
      <c r="F453" s="2"/>
    </row>
    <row r="454" ht="13.5" customHeight="1">
      <c r="A454" s="2"/>
      <c r="B454" s="2"/>
      <c r="C454" s="2"/>
      <c r="D454" s="2"/>
      <c r="E454" s="2"/>
      <c r="F454" s="2"/>
    </row>
    <row r="455" ht="13.5" customHeight="1">
      <c r="A455" s="2"/>
      <c r="B455" s="2"/>
      <c r="C455" s="2"/>
      <c r="D455" s="2"/>
      <c r="E455" s="2"/>
      <c r="F455" s="2"/>
    </row>
    <row r="456" ht="13.5" customHeight="1">
      <c r="A456" s="2"/>
      <c r="B456" s="2"/>
      <c r="C456" s="2"/>
      <c r="D456" s="2"/>
      <c r="E456" s="2"/>
      <c r="F456" s="2"/>
    </row>
    <row r="457" ht="13.5" customHeight="1">
      <c r="A457" s="2"/>
      <c r="B457" s="2"/>
      <c r="C457" s="2"/>
      <c r="D457" s="2"/>
      <c r="E457" s="2"/>
      <c r="F457" s="2"/>
    </row>
    <row r="458" ht="13.5" customHeight="1">
      <c r="A458" s="2"/>
      <c r="B458" s="2"/>
      <c r="C458" s="2"/>
      <c r="D458" s="2"/>
      <c r="E458" s="2"/>
      <c r="F458" s="2"/>
    </row>
    <row r="459" ht="13.5" customHeight="1">
      <c r="A459" s="2"/>
      <c r="B459" s="2"/>
      <c r="C459" s="2"/>
      <c r="D459" s="2"/>
      <c r="E459" s="2"/>
      <c r="F459" s="2"/>
    </row>
    <row r="460" ht="13.5" customHeight="1">
      <c r="A460" s="2"/>
      <c r="B460" s="2"/>
      <c r="C460" s="2"/>
      <c r="D460" s="2"/>
      <c r="E460" s="2"/>
      <c r="F460" s="2"/>
    </row>
    <row r="461" ht="13.5" customHeight="1">
      <c r="A461" s="2"/>
      <c r="B461" s="2"/>
      <c r="C461" s="2"/>
      <c r="D461" s="2"/>
      <c r="E461" s="2"/>
      <c r="F461" s="2"/>
    </row>
    <row r="462" ht="13.5" customHeight="1">
      <c r="A462" s="2"/>
      <c r="B462" s="2"/>
      <c r="C462" s="2"/>
      <c r="D462" s="2"/>
      <c r="E462" s="2"/>
      <c r="F462" s="2"/>
    </row>
    <row r="463" ht="13.5" customHeight="1">
      <c r="A463" s="2"/>
      <c r="B463" s="2"/>
      <c r="C463" s="2"/>
      <c r="D463" s="2"/>
      <c r="E463" s="2"/>
      <c r="F463" s="2"/>
    </row>
    <row r="464" ht="13.5" customHeight="1">
      <c r="A464" s="2"/>
      <c r="B464" s="2"/>
      <c r="C464" s="2"/>
      <c r="D464" s="2"/>
      <c r="E464" s="2"/>
      <c r="F464" s="2"/>
    </row>
    <row r="465" ht="13.5" customHeight="1">
      <c r="A465" s="2"/>
      <c r="B465" s="2"/>
      <c r="C465" s="2"/>
      <c r="D465" s="2"/>
      <c r="E465" s="2"/>
      <c r="F465" s="2"/>
    </row>
    <row r="466" ht="13.5" customHeight="1">
      <c r="A466" s="2"/>
      <c r="B466" s="2"/>
      <c r="C466" s="2"/>
      <c r="D466" s="2"/>
      <c r="E466" s="2"/>
      <c r="F466" s="2"/>
    </row>
    <row r="467" ht="13.5" customHeight="1">
      <c r="A467" s="2"/>
      <c r="B467" s="2"/>
      <c r="C467" s="2"/>
      <c r="D467" s="2"/>
      <c r="E467" s="2"/>
      <c r="F467" s="2"/>
    </row>
    <row r="468" ht="13.5" customHeight="1">
      <c r="A468" s="2"/>
      <c r="B468" s="2"/>
      <c r="C468" s="2"/>
      <c r="D468" s="2"/>
      <c r="E468" s="2"/>
      <c r="F468" s="2"/>
    </row>
    <row r="469" ht="13.5" customHeight="1">
      <c r="A469" s="2"/>
      <c r="B469" s="2"/>
      <c r="C469" s="2"/>
      <c r="D469" s="2"/>
      <c r="E469" s="2"/>
      <c r="F469" s="2"/>
    </row>
    <row r="470" ht="13.5" customHeight="1">
      <c r="A470" s="2"/>
      <c r="B470" s="2"/>
      <c r="C470" s="2"/>
      <c r="D470" s="2"/>
      <c r="E470" s="2"/>
      <c r="F470" s="2"/>
    </row>
    <row r="471" ht="13.5" customHeight="1">
      <c r="A471" s="2"/>
      <c r="B471" s="2"/>
      <c r="C471" s="2"/>
      <c r="D471" s="2"/>
      <c r="E471" s="2"/>
      <c r="F471" s="2"/>
    </row>
    <row r="472" ht="13.5" customHeight="1">
      <c r="A472" s="2"/>
      <c r="B472" s="2"/>
      <c r="C472" s="2"/>
      <c r="D472" s="2"/>
      <c r="E472" s="2"/>
      <c r="F472" s="2"/>
    </row>
    <row r="473" ht="13.5" customHeight="1">
      <c r="A473" s="2"/>
      <c r="B473" s="2"/>
      <c r="C473" s="2"/>
      <c r="D473" s="2"/>
      <c r="E473" s="2"/>
      <c r="F473" s="2"/>
    </row>
    <row r="474" ht="13.5" customHeight="1">
      <c r="A474" s="2"/>
      <c r="B474" s="2"/>
      <c r="C474" s="2"/>
      <c r="D474" s="2"/>
      <c r="E474" s="2"/>
      <c r="F474" s="2"/>
    </row>
    <row r="475" ht="13.5" customHeight="1">
      <c r="A475" s="2"/>
      <c r="B475" s="2"/>
      <c r="C475" s="2"/>
      <c r="D475" s="2"/>
      <c r="E475" s="2"/>
      <c r="F475" s="2"/>
    </row>
    <row r="476" ht="13.5" customHeight="1">
      <c r="A476" s="2"/>
      <c r="B476" s="2"/>
      <c r="C476" s="2"/>
      <c r="D476" s="2"/>
      <c r="E476" s="2"/>
      <c r="F476" s="2"/>
    </row>
    <row r="477" ht="13.5" customHeight="1">
      <c r="A477" s="2"/>
      <c r="B477" s="2"/>
      <c r="C477" s="2"/>
      <c r="D477" s="2"/>
      <c r="E477" s="2"/>
      <c r="F477" s="2"/>
    </row>
    <row r="478" ht="13.5" customHeight="1">
      <c r="A478" s="2"/>
      <c r="B478" s="2"/>
      <c r="C478" s="2"/>
      <c r="D478" s="2"/>
      <c r="E478" s="2"/>
      <c r="F478" s="2"/>
    </row>
    <row r="479" ht="13.5" customHeight="1">
      <c r="A479" s="2"/>
      <c r="B479" s="2"/>
      <c r="C479" s="2"/>
      <c r="D479" s="2"/>
      <c r="E479" s="2"/>
      <c r="F479" s="2"/>
    </row>
    <row r="480" ht="13.5" customHeight="1">
      <c r="A480" s="2"/>
      <c r="B480" s="2"/>
      <c r="C480" s="2"/>
      <c r="D480" s="2"/>
      <c r="E480" s="2"/>
      <c r="F480" s="2"/>
    </row>
    <row r="481" ht="13.5" customHeight="1">
      <c r="A481" s="2"/>
      <c r="B481" s="2"/>
      <c r="C481" s="2"/>
      <c r="D481" s="2"/>
      <c r="E481" s="2"/>
      <c r="F481" s="2"/>
    </row>
    <row r="482" ht="13.5" customHeight="1">
      <c r="A482" s="2"/>
      <c r="B482" s="2"/>
      <c r="C482" s="2"/>
      <c r="D482" s="2"/>
      <c r="E482" s="2"/>
      <c r="F482" s="2"/>
    </row>
    <row r="483" ht="13.5" customHeight="1">
      <c r="A483" s="2"/>
      <c r="B483" s="2"/>
      <c r="C483" s="2"/>
      <c r="D483" s="2"/>
      <c r="E483" s="2"/>
      <c r="F483" s="2"/>
    </row>
    <row r="484" ht="13.5" customHeight="1">
      <c r="A484" s="2"/>
      <c r="B484" s="2"/>
      <c r="C484" s="2"/>
      <c r="D484" s="2"/>
      <c r="E484" s="2"/>
      <c r="F484" s="2"/>
    </row>
    <row r="485" ht="13.5" customHeight="1">
      <c r="A485" s="2"/>
      <c r="B485" s="2"/>
      <c r="C485" s="2"/>
      <c r="D485" s="2"/>
      <c r="E485" s="2"/>
      <c r="F485" s="2"/>
    </row>
    <row r="486" ht="13.5" customHeight="1">
      <c r="A486" s="2"/>
      <c r="B486" s="2"/>
      <c r="C486" s="2"/>
      <c r="D486" s="2"/>
      <c r="E486" s="2"/>
      <c r="F486" s="2"/>
    </row>
    <row r="487" ht="13.5" customHeight="1">
      <c r="A487" s="2"/>
      <c r="B487" s="2"/>
      <c r="C487" s="2"/>
      <c r="D487" s="2"/>
      <c r="E487" s="2"/>
      <c r="F487" s="2"/>
    </row>
    <row r="488" ht="13.5" customHeight="1">
      <c r="A488" s="2"/>
      <c r="B488" s="2"/>
      <c r="C488" s="2"/>
      <c r="D488" s="2"/>
      <c r="E488" s="2"/>
      <c r="F488" s="2"/>
    </row>
    <row r="489" ht="13.5" customHeight="1">
      <c r="A489" s="2"/>
      <c r="B489" s="2"/>
      <c r="C489" s="2"/>
      <c r="D489" s="2"/>
      <c r="E489" s="2"/>
      <c r="F489" s="2"/>
    </row>
    <row r="490" ht="13.5" customHeight="1">
      <c r="A490" s="2"/>
      <c r="B490" s="2"/>
      <c r="C490" s="2"/>
      <c r="D490" s="2"/>
      <c r="E490" s="2"/>
      <c r="F490" s="2"/>
    </row>
    <row r="491" ht="13.5" customHeight="1">
      <c r="A491" s="2"/>
      <c r="B491" s="2"/>
      <c r="C491" s="2"/>
      <c r="D491" s="2"/>
      <c r="E491" s="2"/>
      <c r="F491" s="2"/>
    </row>
    <row r="492" ht="13.5" customHeight="1">
      <c r="A492" s="2"/>
      <c r="B492" s="2"/>
      <c r="C492" s="2"/>
      <c r="D492" s="2"/>
      <c r="E492" s="2"/>
      <c r="F492" s="2"/>
    </row>
    <row r="493" ht="13.5" customHeight="1">
      <c r="A493" s="2"/>
      <c r="B493" s="2"/>
      <c r="C493" s="2"/>
      <c r="D493" s="2"/>
      <c r="E493" s="2"/>
      <c r="F493" s="2"/>
    </row>
    <row r="494" ht="13.5" customHeight="1">
      <c r="A494" s="2"/>
      <c r="B494" s="2"/>
      <c r="C494" s="2"/>
      <c r="D494" s="2"/>
      <c r="E494" s="2"/>
      <c r="F494" s="2"/>
    </row>
    <row r="495" ht="13.5" customHeight="1">
      <c r="A495" s="2"/>
      <c r="B495" s="2"/>
      <c r="C495" s="2"/>
      <c r="D495" s="2"/>
      <c r="E495" s="2"/>
      <c r="F495" s="2"/>
    </row>
    <row r="496" ht="13.5" customHeight="1">
      <c r="A496" s="2"/>
      <c r="B496" s="2"/>
      <c r="C496" s="2"/>
      <c r="D496" s="2"/>
      <c r="E496" s="2"/>
      <c r="F496" s="2"/>
    </row>
    <row r="497" ht="13.5" customHeight="1">
      <c r="A497" s="2"/>
      <c r="B497" s="2"/>
      <c r="C497" s="2"/>
      <c r="D497" s="2"/>
      <c r="E497" s="2"/>
      <c r="F497" s="2"/>
    </row>
    <row r="498" ht="13.5" customHeight="1">
      <c r="A498" s="2"/>
      <c r="B498" s="2"/>
      <c r="C498" s="2"/>
      <c r="D498" s="2"/>
      <c r="E498" s="2"/>
      <c r="F498" s="2"/>
    </row>
    <row r="499" ht="13.5" customHeight="1">
      <c r="A499" s="2"/>
      <c r="B499" s="2"/>
      <c r="C499" s="2"/>
      <c r="D499" s="2"/>
      <c r="E499" s="2"/>
      <c r="F499" s="2"/>
    </row>
    <row r="500" ht="13.5" customHeight="1">
      <c r="A500" s="2"/>
      <c r="B500" s="2"/>
      <c r="C500" s="2"/>
      <c r="D500" s="2"/>
      <c r="E500" s="2"/>
      <c r="F500" s="2"/>
    </row>
    <row r="501" ht="13.5" customHeight="1">
      <c r="A501" s="2"/>
      <c r="B501" s="2"/>
      <c r="C501" s="2"/>
      <c r="D501" s="2"/>
      <c r="E501" s="2"/>
      <c r="F501" s="2"/>
    </row>
    <row r="502" ht="13.5" customHeight="1">
      <c r="A502" s="2"/>
      <c r="B502" s="2"/>
      <c r="C502" s="2"/>
      <c r="D502" s="2"/>
      <c r="E502" s="2"/>
      <c r="F502" s="2"/>
    </row>
    <row r="503" ht="13.5" customHeight="1">
      <c r="A503" s="2"/>
      <c r="B503" s="2"/>
      <c r="C503" s="2"/>
      <c r="D503" s="2"/>
      <c r="E503" s="2"/>
      <c r="F503" s="2"/>
    </row>
    <row r="504" ht="13.5" customHeight="1">
      <c r="A504" s="2"/>
      <c r="B504" s="2"/>
      <c r="C504" s="2"/>
      <c r="D504" s="2"/>
      <c r="E504" s="2"/>
      <c r="F504" s="2"/>
    </row>
    <row r="505" ht="13.5" customHeight="1">
      <c r="A505" s="2"/>
      <c r="B505" s="2"/>
      <c r="C505" s="2"/>
      <c r="D505" s="2"/>
      <c r="E505" s="2"/>
      <c r="F505" s="2"/>
    </row>
    <row r="506" ht="13.5" customHeight="1">
      <c r="A506" s="2"/>
      <c r="B506" s="2"/>
      <c r="C506" s="2"/>
      <c r="D506" s="2"/>
      <c r="E506" s="2"/>
      <c r="F506" s="2"/>
    </row>
    <row r="507" ht="13.5" customHeight="1">
      <c r="A507" s="2"/>
      <c r="B507" s="2"/>
      <c r="C507" s="2"/>
      <c r="D507" s="2"/>
      <c r="E507" s="2"/>
      <c r="F507" s="2"/>
    </row>
    <row r="508" ht="13.5" customHeight="1">
      <c r="A508" s="2"/>
      <c r="B508" s="2"/>
      <c r="C508" s="2"/>
      <c r="D508" s="2"/>
      <c r="E508" s="2"/>
      <c r="F508" s="2"/>
    </row>
    <row r="509" ht="13.5" customHeight="1">
      <c r="A509" s="2"/>
      <c r="B509" s="2"/>
      <c r="C509" s="2"/>
      <c r="D509" s="2"/>
      <c r="E509" s="2"/>
      <c r="F509" s="2"/>
    </row>
    <row r="510" ht="13.5" customHeight="1">
      <c r="A510" s="2"/>
      <c r="B510" s="2"/>
      <c r="C510" s="2"/>
      <c r="D510" s="2"/>
      <c r="E510" s="2"/>
      <c r="F510" s="2"/>
    </row>
    <row r="511" ht="13.5" customHeight="1">
      <c r="A511" s="2"/>
      <c r="B511" s="2"/>
      <c r="C511" s="2"/>
      <c r="D511" s="2"/>
      <c r="E511" s="2"/>
      <c r="F511" s="2"/>
    </row>
    <row r="512" ht="13.5" customHeight="1">
      <c r="A512" s="2"/>
      <c r="B512" s="2"/>
      <c r="C512" s="2"/>
      <c r="D512" s="2"/>
      <c r="E512" s="2"/>
      <c r="F512" s="2"/>
    </row>
    <row r="513" ht="13.5" customHeight="1">
      <c r="A513" s="2"/>
      <c r="B513" s="2"/>
      <c r="C513" s="2"/>
      <c r="D513" s="2"/>
      <c r="E513" s="2"/>
      <c r="F513" s="2"/>
    </row>
    <row r="514" ht="13.5" customHeight="1">
      <c r="A514" s="2"/>
      <c r="B514" s="2"/>
      <c r="C514" s="2"/>
      <c r="D514" s="2"/>
      <c r="E514" s="2"/>
      <c r="F514" s="2"/>
    </row>
    <row r="515" ht="13.5" customHeight="1">
      <c r="A515" s="2"/>
      <c r="B515" s="2"/>
      <c r="C515" s="2"/>
      <c r="D515" s="2"/>
      <c r="E515" s="2"/>
      <c r="F515" s="2"/>
    </row>
    <row r="516" ht="13.5" customHeight="1">
      <c r="A516" s="2"/>
      <c r="B516" s="2"/>
      <c r="C516" s="2"/>
      <c r="D516" s="2"/>
      <c r="E516" s="2"/>
      <c r="F516" s="2"/>
    </row>
    <row r="517" ht="13.5" customHeight="1">
      <c r="A517" s="2"/>
      <c r="B517" s="2"/>
      <c r="C517" s="2"/>
      <c r="D517" s="2"/>
      <c r="E517" s="2"/>
      <c r="F517" s="2"/>
    </row>
    <row r="518" ht="13.5" customHeight="1">
      <c r="A518" s="2"/>
      <c r="B518" s="2"/>
      <c r="C518" s="2"/>
      <c r="D518" s="2"/>
      <c r="E518" s="2"/>
      <c r="F518" s="2"/>
    </row>
    <row r="519" ht="13.5" customHeight="1">
      <c r="A519" s="2"/>
      <c r="B519" s="2"/>
      <c r="C519" s="2"/>
      <c r="D519" s="2"/>
      <c r="E519" s="2"/>
      <c r="F519" s="2"/>
    </row>
    <row r="520" ht="13.5" customHeight="1">
      <c r="A520" s="2"/>
      <c r="B520" s="2"/>
      <c r="C520" s="2"/>
      <c r="D520" s="2"/>
      <c r="E520" s="2"/>
      <c r="F520" s="2"/>
    </row>
    <row r="521" ht="13.5" customHeight="1">
      <c r="A521" s="2"/>
      <c r="B521" s="2"/>
      <c r="C521" s="2"/>
      <c r="D521" s="2"/>
      <c r="E521" s="2"/>
      <c r="F521" s="2"/>
    </row>
    <row r="522" ht="13.5" customHeight="1">
      <c r="A522" s="2"/>
      <c r="B522" s="2"/>
      <c r="C522" s="2"/>
      <c r="D522" s="2"/>
      <c r="E522" s="2"/>
      <c r="F522" s="2"/>
    </row>
    <row r="523" ht="13.5" customHeight="1">
      <c r="A523" s="2"/>
      <c r="B523" s="2"/>
      <c r="C523" s="2"/>
      <c r="D523" s="2"/>
      <c r="E523" s="2"/>
      <c r="F523" s="2"/>
    </row>
    <row r="524" ht="13.5" customHeight="1">
      <c r="A524" s="2"/>
      <c r="B524" s="2"/>
      <c r="C524" s="2"/>
      <c r="D524" s="2"/>
      <c r="E524" s="2"/>
      <c r="F524" s="2"/>
    </row>
    <row r="525" ht="13.5" customHeight="1">
      <c r="A525" s="2"/>
      <c r="B525" s="2"/>
      <c r="C525" s="2"/>
      <c r="D525" s="2"/>
      <c r="E525" s="2"/>
      <c r="F525" s="2"/>
    </row>
    <row r="526" ht="13.5" customHeight="1">
      <c r="A526" s="2"/>
      <c r="B526" s="2"/>
      <c r="C526" s="2"/>
      <c r="D526" s="2"/>
      <c r="E526" s="2"/>
      <c r="F526" s="2"/>
    </row>
    <row r="527" ht="13.5" customHeight="1">
      <c r="A527" s="2"/>
      <c r="B527" s="2"/>
      <c r="C527" s="2"/>
      <c r="D527" s="2"/>
      <c r="E527" s="2"/>
      <c r="F527" s="2"/>
    </row>
    <row r="528" ht="13.5" customHeight="1">
      <c r="A528" s="2"/>
      <c r="B528" s="2"/>
      <c r="C528" s="2"/>
      <c r="D528" s="2"/>
      <c r="E528" s="2"/>
      <c r="F528" s="2"/>
    </row>
    <row r="529" ht="13.5" customHeight="1">
      <c r="A529" s="2"/>
      <c r="B529" s="2"/>
      <c r="C529" s="2"/>
      <c r="D529" s="2"/>
      <c r="E529" s="2"/>
      <c r="F529" s="2"/>
    </row>
    <row r="530" ht="13.5" customHeight="1">
      <c r="A530" s="2"/>
      <c r="B530" s="2"/>
      <c r="C530" s="2"/>
      <c r="D530" s="2"/>
      <c r="E530" s="2"/>
      <c r="F530" s="2"/>
    </row>
    <row r="531" ht="13.5" customHeight="1">
      <c r="A531" s="2"/>
      <c r="B531" s="2"/>
      <c r="C531" s="2"/>
      <c r="D531" s="2"/>
      <c r="E531" s="2"/>
      <c r="F531" s="2"/>
    </row>
    <row r="532" ht="13.5" customHeight="1">
      <c r="A532" s="2"/>
      <c r="B532" s="2"/>
      <c r="C532" s="2"/>
      <c r="D532" s="2"/>
      <c r="E532" s="2"/>
      <c r="F532" s="2"/>
    </row>
    <row r="533" ht="13.5" customHeight="1">
      <c r="A533" s="2"/>
      <c r="B533" s="2"/>
      <c r="C533" s="2"/>
      <c r="D533" s="2"/>
      <c r="E533" s="2"/>
      <c r="F533" s="2"/>
    </row>
    <row r="534" ht="13.5" customHeight="1">
      <c r="A534" s="2"/>
      <c r="B534" s="2"/>
      <c r="C534" s="2"/>
      <c r="D534" s="2"/>
      <c r="E534" s="2"/>
      <c r="F534" s="2"/>
    </row>
    <row r="535" ht="13.5" customHeight="1">
      <c r="A535" s="2"/>
      <c r="B535" s="2"/>
      <c r="C535" s="2"/>
      <c r="D535" s="2"/>
      <c r="E535" s="2"/>
      <c r="F535" s="2"/>
    </row>
    <row r="536" ht="13.5" customHeight="1">
      <c r="A536" s="2"/>
      <c r="B536" s="2"/>
      <c r="C536" s="2"/>
      <c r="D536" s="2"/>
      <c r="E536" s="2"/>
      <c r="F536" s="2"/>
    </row>
    <row r="537" ht="13.5" customHeight="1">
      <c r="A537" s="2"/>
      <c r="B537" s="2"/>
      <c r="C537" s="2"/>
      <c r="D537" s="2"/>
      <c r="E537" s="2"/>
      <c r="F537" s="2"/>
    </row>
    <row r="538" ht="13.5" customHeight="1">
      <c r="A538" s="2"/>
      <c r="B538" s="2"/>
      <c r="C538" s="2"/>
      <c r="D538" s="2"/>
      <c r="E538" s="2"/>
      <c r="F538" s="2"/>
    </row>
    <row r="539" ht="13.5" customHeight="1">
      <c r="A539" s="2"/>
      <c r="B539" s="2"/>
      <c r="C539" s="2"/>
      <c r="D539" s="2"/>
      <c r="E539" s="2"/>
      <c r="F539" s="2"/>
    </row>
    <row r="540" ht="13.5" customHeight="1">
      <c r="A540" s="2"/>
      <c r="B540" s="2"/>
      <c r="C540" s="2"/>
      <c r="D540" s="2"/>
      <c r="E540" s="2"/>
      <c r="F540" s="2"/>
    </row>
    <row r="541" ht="13.5" customHeight="1">
      <c r="A541" s="2"/>
      <c r="B541" s="2"/>
      <c r="C541" s="2"/>
      <c r="D541" s="2"/>
      <c r="E541" s="2"/>
      <c r="F541" s="2"/>
    </row>
    <row r="542" ht="13.5" customHeight="1">
      <c r="A542" s="2"/>
      <c r="B542" s="2"/>
      <c r="C542" s="2"/>
      <c r="D542" s="2"/>
      <c r="E542" s="2"/>
      <c r="F542" s="2"/>
    </row>
    <row r="543" ht="13.5" customHeight="1">
      <c r="A543" s="2"/>
      <c r="B543" s="2"/>
      <c r="C543" s="2"/>
      <c r="D543" s="2"/>
      <c r="E543" s="2"/>
      <c r="F543" s="2"/>
    </row>
    <row r="544" ht="13.5" customHeight="1">
      <c r="A544" s="2"/>
      <c r="B544" s="2"/>
      <c r="C544" s="2"/>
      <c r="D544" s="2"/>
      <c r="E544" s="2"/>
      <c r="F544" s="2"/>
    </row>
    <row r="545" ht="13.5" customHeight="1">
      <c r="A545" s="2"/>
      <c r="B545" s="2"/>
      <c r="C545" s="2"/>
      <c r="D545" s="2"/>
      <c r="E545" s="2"/>
      <c r="F545" s="2"/>
    </row>
    <row r="546" ht="13.5" customHeight="1">
      <c r="A546" s="2"/>
      <c r="B546" s="2"/>
      <c r="C546" s="2"/>
      <c r="D546" s="2"/>
      <c r="E546" s="2"/>
      <c r="F546" s="2"/>
    </row>
    <row r="547" ht="13.5" customHeight="1">
      <c r="A547" s="2"/>
      <c r="B547" s="2"/>
      <c r="C547" s="2"/>
      <c r="D547" s="2"/>
      <c r="E547" s="2"/>
      <c r="F547" s="2"/>
    </row>
    <row r="548" ht="13.5" customHeight="1">
      <c r="A548" s="2"/>
      <c r="B548" s="2"/>
      <c r="C548" s="2"/>
      <c r="D548" s="2"/>
      <c r="E548" s="2"/>
      <c r="F548" s="2"/>
    </row>
    <row r="549" ht="13.5" customHeight="1">
      <c r="A549" s="2"/>
      <c r="B549" s="2"/>
      <c r="C549" s="2"/>
      <c r="D549" s="2"/>
      <c r="E549" s="2"/>
      <c r="F549" s="2"/>
    </row>
    <row r="550" ht="13.5" customHeight="1">
      <c r="A550" s="2"/>
      <c r="B550" s="2"/>
      <c r="C550" s="2"/>
      <c r="D550" s="2"/>
      <c r="E550" s="2"/>
      <c r="F550" s="2"/>
    </row>
    <row r="551" ht="13.5" customHeight="1">
      <c r="A551" s="2"/>
      <c r="B551" s="2"/>
      <c r="C551" s="2"/>
      <c r="D551" s="2"/>
      <c r="E551" s="2"/>
      <c r="F551" s="2"/>
    </row>
    <row r="552" ht="13.5" customHeight="1">
      <c r="A552" s="2"/>
      <c r="B552" s="2"/>
      <c r="C552" s="2"/>
      <c r="D552" s="2"/>
      <c r="E552" s="2"/>
      <c r="F552" s="2"/>
    </row>
    <row r="553" ht="13.5" customHeight="1">
      <c r="A553" s="2"/>
      <c r="B553" s="2"/>
      <c r="C553" s="2"/>
      <c r="D553" s="2"/>
      <c r="E553" s="2"/>
      <c r="F553" s="2"/>
    </row>
    <row r="554" ht="13.5" customHeight="1">
      <c r="A554" s="2"/>
      <c r="B554" s="2"/>
      <c r="C554" s="2"/>
      <c r="D554" s="2"/>
      <c r="E554" s="2"/>
      <c r="F554" s="2"/>
    </row>
    <row r="555" ht="13.5" customHeight="1">
      <c r="A555" s="2"/>
      <c r="B555" s="2"/>
      <c r="C555" s="2"/>
      <c r="D555" s="2"/>
      <c r="E555" s="2"/>
      <c r="F555" s="2"/>
    </row>
    <row r="556" ht="13.5" customHeight="1">
      <c r="A556" s="2"/>
      <c r="B556" s="2"/>
      <c r="C556" s="2"/>
      <c r="D556" s="2"/>
      <c r="E556" s="2"/>
      <c r="F556" s="2"/>
    </row>
    <row r="557" ht="13.5" customHeight="1">
      <c r="A557" s="2"/>
      <c r="B557" s="2"/>
      <c r="C557" s="2"/>
      <c r="D557" s="2"/>
      <c r="E557" s="2"/>
      <c r="F557" s="2"/>
    </row>
    <row r="558" ht="13.5" customHeight="1">
      <c r="A558" s="2"/>
      <c r="B558" s="2"/>
      <c r="C558" s="2"/>
      <c r="D558" s="2"/>
      <c r="E558" s="2"/>
      <c r="F558" s="2"/>
    </row>
    <row r="559" ht="13.5" customHeight="1">
      <c r="A559" s="2"/>
      <c r="B559" s="2"/>
      <c r="C559" s="2"/>
      <c r="D559" s="2"/>
      <c r="E559" s="2"/>
      <c r="F559" s="2"/>
    </row>
    <row r="560" ht="13.5" customHeight="1">
      <c r="A560" s="2"/>
      <c r="B560" s="2"/>
      <c r="C560" s="2"/>
      <c r="D560" s="2"/>
      <c r="E560" s="2"/>
      <c r="F560" s="2"/>
    </row>
    <row r="561" ht="13.5" customHeight="1">
      <c r="A561" s="2"/>
      <c r="B561" s="2"/>
      <c r="C561" s="2"/>
      <c r="D561" s="2"/>
      <c r="E561" s="2"/>
      <c r="F561" s="2"/>
    </row>
    <row r="562" ht="13.5" customHeight="1">
      <c r="A562" s="2"/>
      <c r="B562" s="2"/>
      <c r="C562" s="2"/>
      <c r="D562" s="2"/>
      <c r="E562" s="2"/>
      <c r="F562" s="2"/>
    </row>
    <row r="563" ht="13.5" customHeight="1">
      <c r="A563" s="2"/>
      <c r="B563" s="2"/>
      <c r="C563" s="2"/>
      <c r="D563" s="2"/>
      <c r="E563" s="2"/>
      <c r="F563" s="2"/>
    </row>
    <row r="564" ht="13.5" customHeight="1">
      <c r="A564" s="2"/>
      <c r="B564" s="2"/>
      <c r="C564" s="2"/>
      <c r="D564" s="2"/>
      <c r="E564" s="2"/>
      <c r="F564" s="2"/>
    </row>
    <row r="565" ht="13.5" customHeight="1">
      <c r="A565" s="2"/>
      <c r="B565" s="2"/>
      <c r="C565" s="2"/>
      <c r="D565" s="2"/>
      <c r="E565" s="2"/>
      <c r="F565" s="2"/>
    </row>
    <row r="566" ht="13.5" customHeight="1">
      <c r="A566" s="2"/>
      <c r="B566" s="2"/>
      <c r="C566" s="2"/>
      <c r="D566" s="2"/>
      <c r="E566" s="2"/>
      <c r="F566" s="2"/>
    </row>
    <row r="567" ht="13.5" customHeight="1">
      <c r="A567" s="2"/>
      <c r="B567" s="2"/>
      <c r="C567" s="2"/>
      <c r="D567" s="2"/>
      <c r="E567" s="2"/>
      <c r="F567" s="2"/>
    </row>
    <row r="568" ht="13.5" customHeight="1">
      <c r="A568" s="2"/>
      <c r="B568" s="2"/>
      <c r="C568" s="2"/>
      <c r="D568" s="2"/>
      <c r="E568" s="2"/>
      <c r="F568" s="2"/>
    </row>
    <row r="569" ht="13.5" customHeight="1">
      <c r="A569" s="2"/>
      <c r="B569" s="2"/>
      <c r="C569" s="2"/>
      <c r="D569" s="2"/>
      <c r="E569" s="2"/>
      <c r="F569" s="2"/>
    </row>
    <row r="570" ht="13.5" customHeight="1">
      <c r="A570" s="2"/>
      <c r="B570" s="2"/>
      <c r="C570" s="2"/>
      <c r="D570" s="2"/>
      <c r="E570" s="2"/>
      <c r="F570" s="2"/>
    </row>
    <row r="571" ht="13.5" customHeight="1">
      <c r="A571" s="2"/>
      <c r="B571" s="2"/>
      <c r="C571" s="2"/>
      <c r="D571" s="2"/>
      <c r="E571" s="2"/>
      <c r="F571" s="2"/>
    </row>
    <row r="572" ht="13.5" customHeight="1">
      <c r="A572" s="2"/>
      <c r="B572" s="2"/>
      <c r="C572" s="2"/>
      <c r="D572" s="2"/>
      <c r="E572" s="2"/>
      <c r="F572" s="2"/>
    </row>
    <row r="573" ht="13.5" customHeight="1">
      <c r="A573" s="2"/>
      <c r="B573" s="2"/>
      <c r="C573" s="2"/>
      <c r="D573" s="2"/>
      <c r="E573" s="2"/>
      <c r="F573" s="2"/>
    </row>
    <row r="574" ht="13.5" customHeight="1">
      <c r="A574" s="2"/>
      <c r="B574" s="2"/>
      <c r="C574" s="2"/>
      <c r="D574" s="2"/>
      <c r="E574" s="2"/>
      <c r="F574" s="2"/>
    </row>
    <row r="575" ht="13.5" customHeight="1">
      <c r="A575" s="2"/>
      <c r="B575" s="2"/>
      <c r="C575" s="2"/>
      <c r="D575" s="2"/>
      <c r="E575" s="2"/>
      <c r="F575" s="2"/>
    </row>
    <row r="576" ht="13.5" customHeight="1">
      <c r="A576" s="2"/>
      <c r="B576" s="2"/>
      <c r="C576" s="2"/>
      <c r="D576" s="2"/>
      <c r="E576" s="2"/>
      <c r="F576" s="2"/>
    </row>
    <row r="577" ht="13.5" customHeight="1">
      <c r="A577" s="2"/>
      <c r="B577" s="2"/>
      <c r="C577" s="2"/>
      <c r="D577" s="2"/>
      <c r="E577" s="2"/>
      <c r="F577" s="2"/>
    </row>
    <row r="578" ht="13.5" customHeight="1">
      <c r="A578" s="2"/>
      <c r="B578" s="2"/>
      <c r="C578" s="2"/>
      <c r="D578" s="2"/>
      <c r="E578" s="2"/>
      <c r="F578" s="2"/>
    </row>
    <row r="579" ht="13.5" customHeight="1">
      <c r="A579" s="2"/>
      <c r="B579" s="2"/>
      <c r="C579" s="2"/>
      <c r="D579" s="2"/>
      <c r="E579" s="2"/>
      <c r="F579" s="2"/>
    </row>
    <row r="580" ht="13.5" customHeight="1">
      <c r="A580" s="2"/>
      <c r="B580" s="2"/>
      <c r="C580" s="2"/>
      <c r="D580" s="2"/>
      <c r="E580" s="2"/>
      <c r="F580" s="2"/>
    </row>
    <row r="581" ht="13.5" customHeight="1">
      <c r="A581" s="2"/>
      <c r="B581" s="2"/>
      <c r="C581" s="2"/>
      <c r="D581" s="2"/>
      <c r="E581" s="2"/>
      <c r="F581" s="2"/>
    </row>
    <row r="582" ht="13.5" customHeight="1">
      <c r="A582" s="2"/>
      <c r="B582" s="2"/>
      <c r="C582" s="2"/>
      <c r="D582" s="2"/>
      <c r="E582" s="2"/>
      <c r="F582" s="2"/>
    </row>
    <row r="583" ht="13.5" customHeight="1">
      <c r="A583" s="2"/>
      <c r="B583" s="2"/>
      <c r="C583" s="2"/>
      <c r="D583" s="2"/>
      <c r="E583" s="2"/>
      <c r="F583" s="2"/>
    </row>
    <row r="584" ht="13.5" customHeight="1">
      <c r="A584" s="2"/>
      <c r="B584" s="2"/>
      <c r="C584" s="2"/>
      <c r="D584" s="2"/>
      <c r="E584" s="2"/>
      <c r="F584" s="2"/>
    </row>
    <row r="585" ht="13.5" customHeight="1">
      <c r="A585" s="2"/>
      <c r="B585" s="2"/>
      <c r="C585" s="2"/>
      <c r="D585" s="2"/>
      <c r="E585" s="2"/>
      <c r="F585" s="2"/>
    </row>
    <row r="586" ht="13.5" customHeight="1">
      <c r="A586" s="2"/>
      <c r="B586" s="2"/>
      <c r="C586" s="2"/>
      <c r="D586" s="2"/>
      <c r="E586" s="2"/>
      <c r="F586" s="2"/>
    </row>
    <row r="587" ht="13.5" customHeight="1">
      <c r="A587" s="2"/>
      <c r="B587" s="2"/>
      <c r="C587" s="2"/>
      <c r="D587" s="2"/>
      <c r="E587" s="2"/>
      <c r="F587" s="2"/>
    </row>
    <row r="588" ht="13.5" customHeight="1">
      <c r="A588" s="2"/>
      <c r="B588" s="2"/>
      <c r="C588" s="2"/>
      <c r="D588" s="2"/>
      <c r="E588" s="2"/>
      <c r="F588" s="2"/>
    </row>
    <row r="589" ht="13.5" customHeight="1">
      <c r="A589" s="2"/>
      <c r="B589" s="2"/>
      <c r="C589" s="2"/>
      <c r="D589" s="2"/>
      <c r="E589" s="2"/>
      <c r="F589" s="2"/>
    </row>
    <row r="590" ht="13.5" customHeight="1">
      <c r="A590" s="2"/>
      <c r="B590" s="2"/>
      <c r="C590" s="2"/>
      <c r="D590" s="2"/>
      <c r="E590" s="2"/>
      <c r="F590" s="2"/>
    </row>
    <row r="591" ht="13.5" customHeight="1">
      <c r="A591" s="2"/>
      <c r="B591" s="2"/>
      <c r="C591" s="2"/>
      <c r="D591" s="2"/>
      <c r="E591" s="2"/>
      <c r="F591" s="2"/>
    </row>
    <row r="592" ht="13.5" customHeight="1">
      <c r="A592" s="2"/>
      <c r="B592" s="2"/>
      <c r="C592" s="2"/>
      <c r="D592" s="2"/>
      <c r="E592" s="2"/>
      <c r="F592" s="2"/>
    </row>
    <row r="593" ht="13.5" customHeight="1">
      <c r="A593" s="2"/>
      <c r="B593" s="2"/>
      <c r="C593" s="2"/>
      <c r="D593" s="2"/>
      <c r="E593" s="2"/>
      <c r="F593" s="2"/>
    </row>
    <row r="594" ht="13.5" customHeight="1">
      <c r="A594" s="2"/>
      <c r="B594" s="2"/>
      <c r="C594" s="2"/>
      <c r="D594" s="2"/>
      <c r="E594" s="2"/>
      <c r="F594" s="2"/>
    </row>
    <row r="595" ht="13.5" customHeight="1">
      <c r="A595" s="2"/>
      <c r="B595" s="2"/>
      <c r="C595" s="2"/>
      <c r="D595" s="2"/>
      <c r="E595" s="2"/>
      <c r="F595" s="2"/>
    </row>
    <row r="596" ht="13.5" customHeight="1">
      <c r="A596" s="2"/>
      <c r="B596" s="2"/>
      <c r="C596" s="2"/>
      <c r="D596" s="2"/>
      <c r="E596" s="2"/>
      <c r="F596" s="2"/>
    </row>
    <row r="597" ht="13.5" customHeight="1">
      <c r="A597" s="2"/>
      <c r="B597" s="2"/>
      <c r="C597" s="2"/>
      <c r="D597" s="2"/>
      <c r="E597" s="2"/>
      <c r="F597" s="2"/>
    </row>
    <row r="598" ht="13.5" customHeight="1">
      <c r="A598" s="2"/>
      <c r="B598" s="2"/>
      <c r="C598" s="2"/>
      <c r="D598" s="2"/>
      <c r="E598" s="2"/>
      <c r="F598" s="2"/>
    </row>
    <row r="599" ht="13.5" customHeight="1">
      <c r="A599" s="2"/>
      <c r="B599" s="2"/>
      <c r="C599" s="2"/>
      <c r="D599" s="2"/>
      <c r="E599" s="2"/>
      <c r="F599" s="2"/>
    </row>
    <row r="600" ht="13.5" customHeight="1">
      <c r="A600" s="2"/>
      <c r="B600" s="2"/>
      <c r="C600" s="2"/>
      <c r="D600" s="2"/>
      <c r="E600" s="2"/>
      <c r="F600" s="2"/>
    </row>
    <row r="601" ht="13.5" customHeight="1">
      <c r="A601" s="2"/>
      <c r="B601" s="2"/>
      <c r="C601" s="2"/>
      <c r="D601" s="2"/>
      <c r="E601" s="2"/>
      <c r="F601" s="2"/>
    </row>
    <row r="602" ht="13.5" customHeight="1">
      <c r="A602" s="2"/>
      <c r="B602" s="2"/>
      <c r="C602" s="2"/>
      <c r="D602" s="2"/>
      <c r="E602" s="2"/>
      <c r="F602" s="2"/>
    </row>
    <row r="603" ht="13.5" customHeight="1">
      <c r="A603" s="2"/>
      <c r="B603" s="2"/>
      <c r="C603" s="2"/>
      <c r="D603" s="2"/>
      <c r="E603" s="2"/>
      <c r="F603" s="2"/>
    </row>
    <row r="604" ht="13.5" customHeight="1">
      <c r="A604" s="2"/>
      <c r="B604" s="2"/>
      <c r="C604" s="2"/>
      <c r="D604" s="2"/>
      <c r="E604" s="2"/>
      <c r="F604" s="2"/>
    </row>
    <row r="605" ht="13.5" customHeight="1">
      <c r="A605" s="2"/>
      <c r="B605" s="2"/>
      <c r="C605" s="2"/>
      <c r="D605" s="2"/>
      <c r="E605" s="2"/>
      <c r="F605" s="2"/>
    </row>
    <row r="606" ht="13.5" customHeight="1">
      <c r="A606" s="2"/>
      <c r="B606" s="2"/>
      <c r="C606" s="2"/>
      <c r="D606" s="2"/>
      <c r="E606" s="2"/>
      <c r="F606" s="2"/>
    </row>
    <row r="607" ht="13.5" customHeight="1">
      <c r="A607" s="2"/>
      <c r="B607" s="2"/>
      <c r="C607" s="2"/>
      <c r="D607" s="2"/>
      <c r="E607" s="2"/>
      <c r="F607" s="2"/>
    </row>
    <row r="608" ht="13.5" customHeight="1">
      <c r="A608" s="2"/>
      <c r="B608" s="2"/>
      <c r="C608" s="2"/>
      <c r="D608" s="2"/>
      <c r="E608" s="2"/>
      <c r="F608" s="2"/>
    </row>
    <row r="609" ht="13.5" customHeight="1">
      <c r="A609" s="2"/>
      <c r="B609" s="2"/>
      <c r="C609" s="2"/>
      <c r="D609" s="2"/>
      <c r="E609" s="2"/>
      <c r="F609" s="2"/>
    </row>
    <row r="610" ht="13.5" customHeight="1">
      <c r="A610" s="2"/>
      <c r="B610" s="2"/>
      <c r="C610" s="2"/>
      <c r="D610" s="2"/>
      <c r="E610" s="2"/>
      <c r="F610" s="2"/>
    </row>
    <row r="611" ht="13.5" customHeight="1">
      <c r="A611" s="2"/>
      <c r="B611" s="2"/>
      <c r="C611" s="2"/>
      <c r="D611" s="2"/>
      <c r="E611" s="2"/>
      <c r="F611" s="2"/>
    </row>
    <row r="612" ht="13.5" customHeight="1">
      <c r="A612" s="2"/>
      <c r="B612" s="2"/>
      <c r="C612" s="2"/>
      <c r="D612" s="2"/>
      <c r="E612" s="2"/>
      <c r="F612" s="2"/>
    </row>
    <row r="613" ht="13.5" customHeight="1">
      <c r="A613" s="2"/>
      <c r="B613" s="2"/>
      <c r="C613" s="2"/>
      <c r="D613" s="2"/>
      <c r="E613" s="2"/>
      <c r="F613" s="2"/>
    </row>
    <row r="614" ht="13.5" customHeight="1">
      <c r="A614" s="2"/>
      <c r="B614" s="2"/>
      <c r="C614" s="2"/>
      <c r="D614" s="2"/>
      <c r="E614" s="2"/>
      <c r="F614" s="2"/>
    </row>
    <row r="615" ht="13.5" customHeight="1">
      <c r="A615" s="2"/>
      <c r="B615" s="2"/>
      <c r="C615" s="2"/>
      <c r="D615" s="2"/>
      <c r="E615" s="2"/>
      <c r="F615" s="2"/>
    </row>
    <row r="616" ht="13.5" customHeight="1">
      <c r="A616" s="2"/>
      <c r="B616" s="2"/>
      <c r="C616" s="2"/>
      <c r="D616" s="2"/>
      <c r="E616" s="2"/>
      <c r="F616" s="2"/>
    </row>
    <row r="617" ht="13.5" customHeight="1">
      <c r="A617" s="2"/>
      <c r="B617" s="2"/>
      <c r="C617" s="2"/>
      <c r="D617" s="2"/>
      <c r="E617" s="2"/>
      <c r="F617" s="2"/>
    </row>
    <row r="618" ht="13.5" customHeight="1">
      <c r="A618" s="2"/>
      <c r="B618" s="2"/>
      <c r="C618" s="2"/>
      <c r="D618" s="2"/>
      <c r="E618" s="2"/>
      <c r="F618" s="2"/>
    </row>
    <row r="619" ht="13.5" customHeight="1">
      <c r="A619" s="2"/>
      <c r="B619" s="2"/>
      <c r="C619" s="2"/>
      <c r="D619" s="2"/>
      <c r="E619" s="2"/>
      <c r="F619" s="2"/>
    </row>
    <row r="620" ht="13.5" customHeight="1">
      <c r="A620" s="2"/>
      <c r="B620" s="2"/>
      <c r="C620" s="2"/>
      <c r="D620" s="2"/>
      <c r="E620" s="2"/>
      <c r="F620" s="2"/>
    </row>
    <row r="621" ht="13.5" customHeight="1">
      <c r="A621" s="2"/>
      <c r="B621" s="2"/>
      <c r="C621" s="2"/>
      <c r="D621" s="2"/>
      <c r="E621" s="2"/>
      <c r="F621" s="2"/>
    </row>
    <row r="622" ht="13.5" customHeight="1">
      <c r="A622" s="2"/>
      <c r="B622" s="2"/>
      <c r="C622" s="2"/>
      <c r="D622" s="2"/>
      <c r="E622" s="2"/>
      <c r="F622" s="2"/>
    </row>
    <row r="623" ht="13.5" customHeight="1">
      <c r="A623" s="2"/>
      <c r="B623" s="2"/>
      <c r="C623" s="2"/>
      <c r="D623" s="2"/>
      <c r="E623" s="2"/>
      <c r="F623" s="2"/>
    </row>
    <row r="624" ht="13.5" customHeight="1">
      <c r="A624" s="2"/>
      <c r="B624" s="2"/>
      <c r="C624" s="2"/>
      <c r="D624" s="2"/>
      <c r="E624" s="2"/>
      <c r="F624" s="2"/>
    </row>
    <row r="625" ht="13.5" customHeight="1">
      <c r="A625" s="2"/>
      <c r="B625" s="2"/>
      <c r="C625" s="2"/>
      <c r="D625" s="2"/>
      <c r="E625" s="2"/>
      <c r="F625" s="2"/>
    </row>
    <row r="626" ht="13.5" customHeight="1">
      <c r="A626" s="2"/>
      <c r="B626" s="2"/>
      <c r="C626" s="2"/>
      <c r="D626" s="2"/>
      <c r="E626" s="2"/>
      <c r="F626" s="2"/>
    </row>
    <row r="627" ht="13.5" customHeight="1">
      <c r="A627" s="2"/>
      <c r="B627" s="2"/>
      <c r="C627" s="2"/>
      <c r="D627" s="2"/>
      <c r="E627" s="2"/>
      <c r="F627" s="2"/>
    </row>
    <row r="628" ht="13.5" customHeight="1">
      <c r="A628" s="2"/>
      <c r="B628" s="2"/>
      <c r="C628" s="2"/>
      <c r="D628" s="2"/>
      <c r="E628" s="2"/>
      <c r="F628" s="2"/>
    </row>
    <row r="629" ht="13.5" customHeight="1">
      <c r="A629" s="2"/>
      <c r="B629" s="2"/>
      <c r="C629" s="2"/>
      <c r="D629" s="2"/>
      <c r="E629" s="2"/>
      <c r="F629" s="2"/>
    </row>
    <row r="630" ht="13.5" customHeight="1">
      <c r="A630" s="2"/>
      <c r="B630" s="2"/>
      <c r="C630" s="2"/>
      <c r="D630" s="2"/>
      <c r="E630" s="2"/>
      <c r="F630" s="2"/>
    </row>
    <row r="631" ht="13.5" customHeight="1">
      <c r="A631" s="2"/>
      <c r="B631" s="2"/>
      <c r="C631" s="2"/>
      <c r="D631" s="2"/>
      <c r="E631" s="2"/>
      <c r="F631" s="2"/>
    </row>
    <row r="632" ht="13.5" customHeight="1">
      <c r="A632" s="2"/>
      <c r="B632" s="2"/>
      <c r="C632" s="2"/>
      <c r="D632" s="2"/>
      <c r="E632" s="2"/>
      <c r="F632" s="2"/>
    </row>
    <row r="633" ht="13.5" customHeight="1">
      <c r="A633" s="2"/>
      <c r="B633" s="2"/>
      <c r="C633" s="2"/>
      <c r="D633" s="2"/>
      <c r="E633" s="2"/>
      <c r="F633" s="2"/>
    </row>
    <row r="634" ht="13.5" customHeight="1">
      <c r="A634" s="2"/>
      <c r="B634" s="2"/>
      <c r="C634" s="2"/>
      <c r="D634" s="2"/>
      <c r="E634" s="2"/>
      <c r="F634" s="2"/>
    </row>
    <row r="635" ht="13.5" customHeight="1">
      <c r="A635" s="2"/>
      <c r="B635" s="2"/>
      <c r="C635" s="2"/>
      <c r="D635" s="2"/>
      <c r="E635" s="2"/>
      <c r="F635" s="2"/>
    </row>
    <row r="636" ht="13.5" customHeight="1">
      <c r="A636" s="2"/>
      <c r="B636" s="2"/>
      <c r="C636" s="2"/>
      <c r="D636" s="2"/>
      <c r="E636" s="2"/>
      <c r="F636" s="2"/>
    </row>
    <row r="637" ht="13.5" customHeight="1">
      <c r="A637" s="2"/>
      <c r="B637" s="2"/>
      <c r="C637" s="2"/>
      <c r="D637" s="2"/>
      <c r="E637" s="2"/>
      <c r="F637" s="2"/>
    </row>
    <row r="638" ht="13.5" customHeight="1">
      <c r="A638" s="2"/>
      <c r="B638" s="2"/>
      <c r="C638" s="2"/>
      <c r="D638" s="2"/>
      <c r="E638" s="2"/>
      <c r="F638" s="2"/>
    </row>
    <row r="639" ht="13.5" customHeight="1">
      <c r="A639" s="2"/>
      <c r="B639" s="2"/>
      <c r="C639" s="2"/>
      <c r="D639" s="2"/>
      <c r="E639" s="2"/>
      <c r="F639" s="2"/>
    </row>
    <row r="640" ht="13.5" customHeight="1">
      <c r="A640" s="2"/>
      <c r="B640" s="2"/>
      <c r="C640" s="2"/>
      <c r="D640" s="2"/>
      <c r="E640" s="2"/>
      <c r="F640" s="2"/>
    </row>
    <row r="641" ht="13.5" customHeight="1">
      <c r="A641" s="2"/>
      <c r="B641" s="2"/>
      <c r="C641" s="2"/>
      <c r="D641" s="2"/>
      <c r="E641" s="2"/>
      <c r="F641" s="2"/>
    </row>
    <row r="642" ht="13.5" customHeight="1">
      <c r="A642" s="2"/>
      <c r="B642" s="2"/>
      <c r="C642" s="2"/>
      <c r="D642" s="2"/>
      <c r="E642" s="2"/>
      <c r="F642" s="2"/>
    </row>
    <row r="643" ht="13.5" customHeight="1">
      <c r="A643" s="2"/>
      <c r="B643" s="2"/>
      <c r="C643" s="2"/>
      <c r="D643" s="2"/>
      <c r="E643" s="2"/>
      <c r="F643" s="2"/>
    </row>
    <row r="644" ht="13.5" customHeight="1">
      <c r="A644" s="2"/>
      <c r="B644" s="2"/>
      <c r="C644" s="2"/>
      <c r="D644" s="2"/>
      <c r="E644" s="2"/>
      <c r="F644" s="2"/>
    </row>
    <row r="645" ht="13.5" customHeight="1">
      <c r="A645" s="2"/>
      <c r="B645" s="2"/>
      <c r="C645" s="2"/>
      <c r="D645" s="2"/>
      <c r="E645" s="2"/>
      <c r="F645" s="2"/>
    </row>
    <row r="646" ht="13.5" customHeight="1">
      <c r="A646" s="2"/>
      <c r="B646" s="2"/>
      <c r="C646" s="2"/>
      <c r="D646" s="2"/>
      <c r="E646" s="2"/>
      <c r="F646" s="2"/>
    </row>
    <row r="647" ht="13.5" customHeight="1">
      <c r="A647" s="2"/>
      <c r="B647" s="2"/>
      <c r="C647" s="2"/>
      <c r="D647" s="2"/>
      <c r="E647" s="2"/>
      <c r="F647" s="2"/>
    </row>
    <row r="648" ht="13.5" customHeight="1">
      <c r="A648" s="2"/>
      <c r="B648" s="2"/>
      <c r="C648" s="2"/>
      <c r="D648" s="2"/>
      <c r="E648" s="2"/>
      <c r="F648" s="2"/>
    </row>
    <row r="649" ht="13.5" customHeight="1">
      <c r="A649" s="2"/>
      <c r="B649" s="2"/>
      <c r="C649" s="2"/>
      <c r="D649" s="2"/>
      <c r="E649" s="2"/>
      <c r="F649" s="2"/>
    </row>
    <row r="650" ht="13.5" customHeight="1">
      <c r="A650" s="2"/>
      <c r="B650" s="2"/>
      <c r="C650" s="2"/>
      <c r="D650" s="2"/>
      <c r="E650" s="2"/>
      <c r="F650" s="2"/>
    </row>
    <row r="651" ht="13.5" customHeight="1">
      <c r="A651" s="2"/>
      <c r="B651" s="2"/>
      <c r="C651" s="2"/>
      <c r="D651" s="2"/>
      <c r="E651" s="2"/>
      <c r="F651" s="2"/>
    </row>
    <row r="652" ht="13.5" customHeight="1">
      <c r="A652" s="2"/>
      <c r="B652" s="2"/>
      <c r="C652" s="2"/>
      <c r="D652" s="2"/>
      <c r="E652" s="2"/>
      <c r="F652" s="2"/>
    </row>
    <row r="653" ht="13.5" customHeight="1">
      <c r="A653" s="2"/>
      <c r="B653" s="2"/>
      <c r="C653" s="2"/>
      <c r="D653" s="2"/>
      <c r="E653" s="2"/>
      <c r="F653" s="2"/>
    </row>
    <row r="654" ht="13.5" customHeight="1">
      <c r="A654" s="2"/>
      <c r="B654" s="2"/>
      <c r="C654" s="2"/>
      <c r="D654" s="2"/>
      <c r="E654" s="2"/>
      <c r="F654" s="2"/>
    </row>
    <row r="655" ht="13.5" customHeight="1">
      <c r="A655" s="2"/>
      <c r="B655" s="2"/>
      <c r="C655" s="2"/>
      <c r="D655" s="2"/>
      <c r="E655" s="2"/>
      <c r="F655" s="2"/>
    </row>
    <row r="656" ht="13.5" customHeight="1">
      <c r="A656" s="2"/>
      <c r="B656" s="2"/>
      <c r="C656" s="2"/>
      <c r="D656" s="2"/>
      <c r="E656" s="2"/>
      <c r="F656" s="2"/>
    </row>
    <row r="657" ht="13.5" customHeight="1">
      <c r="A657" s="2"/>
      <c r="B657" s="2"/>
      <c r="C657" s="2"/>
      <c r="D657" s="2"/>
      <c r="E657" s="2"/>
      <c r="F657" s="2"/>
    </row>
    <row r="658" ht="13.5" customHeight="1">
      <c r="A658" s="2"/>
      <c r="B658" s="2"/>
      <c r="C658" s="2"/>
      <c r="D658" s="2"/>
      <c r="E658" s="2"/>
      <c r="F658" s="2"/>
    </row>
    <row r="659" ht="13.5" customHeight="1">
      <c r="A659" s="2"/>
      <c r="B659" s="2"/>
      <c r="C659" s="2"/>
      <c r="D659" s="2"/>
      <c r="E659" s="2"/>
      <c r="F659" s="2"/>
    </row>
    <row r="660" ht="13.5" customHeight="1">
      <c r="A660" s="2"/>
      <c r="B660" s="2"/>
      <c r="C660" s="2"/>
      <c r="D660" s="2"/>
      <c r="E660" s="2"/>
      <c r="F660" s="2"/>
    </row>
    <row r="661" ht="13.5" customHeight="1">
      <c r="A661" s="2"/>
      <c r="B661" s="2"/>
      <c r="C661" s="2"/>
      <c r="D661" s="2"/>
      <c r="E661" s="2"/>
      <c r="F661" s="2"/>
    </row>
    <row r="662" ht="13.5" customHeight="1">
      <c r="A662" s="2"/>
      <c r="B662" s="2"/>
      <c r="C662" s="2"/>
      <c r="D662" s="2"/>
      <c r="E662" s="2"/>
      <c r="F662" s="2"/>
    </row>
    <row r="663" ht="13.5" customHeight="1">
      <c r="A663" s="2"/>
      <c r="B663" s="2"/>
      <c r="C663" s="2"/>
      <c r="D663" s="2"/>
      <c r="E663" s="2"/>
      <c r="F663" s="2"/>
    </row>
    <row r="664" ht="13.5" customHeight="1">
      <c r="A664" s="2"/>
      <c r="B664" s="2"/>
      <c r="C664" s="2"/>
      <c r="D664" s="2"/>
      <c r="E664" s="2"/>
      <c r="F664" s="2"/>
    </row>
    <row r="665" ht="13.5" customHeight="1">
      <c r="A665" s="2"/>
      <c r="B665" s="2"/>
      <c r="C665" s="2"/>
      <c r="D665" s="2"/>
      <c r="E665" s="2"/>
      <c r="F665" s="2"/>
    </row>
    <row r="666" ht="13.5" customHeight="1">
      <c r="A666" s="2"/>
      <c r="B666" s="2"/>
      <c r="C666" s="2"/>
      <c r="D666" s="2"/>
      <c r="E666" s="2"/>
      <c r="F666" s="2"/>
    </row>
    <row r="667" ht="13.5" customHeight="1">
      <c r="A667" s="2"/>
      <c r="B667" s="2"/>
      <c r="C667" s="2"/>
      <c r="D667" s="2"/>
      <c r="E667" s="2"/>
      <c r="F667" s="2"/>
    </row>
    <row r="668" ht="13.5" customHeight="1">
      <c r="A668" s="2"/>
      <c r="B668" s="2"/>
      <c r="C668" s="2"/>
      <c r="D668" s="2"/>
      <c r="E668" s="2"/>
      <c r="F668" s="2"/>
    </row>
    <row r="669" ht="13.5" customHeight="1">
      <c r="A669" s="2"/>
      <c r="B669" s="2"/>
      <c r="C669" s="2"/>
      <c r="D669" s="2"/>
      <c r="E669" s="2"/>
      <c r="F669" s="2"/>
    </row>
    <row r="670" ht="13.5" customHeight="1">
      <c r="A670" s="2"/>
      <c r="B670" s="2"/>
      <c r="C670" s="2"/>
      <c r="D670" s="2"/>
      <c r="E670" s="2"/>
      <c r="F670" s="2"/>
    </row>
    <row r="671" ht="13.5" customHeight="1">
      <c r="A671" s="2"/>
      <c r="B671" s="2"/>
      <c r="C671" s="2"/>
      <c r="D671" s="2"/>
      <c r="E671" s="2"/>
      <c r="F671" s="2"/>
    </row>
    <row r="672" ht="13.5" customHeight="1">
      <c r="A672" s="2"/>
      <c r="B672" s="2"/>
      <c r="C672" s="2"/>
      <c r="D672" s="2"/>
      <c r="E672" s="2"/>
      <c r="F672" s="2"/>
    </row>
    <row r="673" ht="13.5" customHeight="1">
      <c r="A673" s="2"/>
      <c r="B673" s="2"/>
      <c r="C673" s="2"/>
      <c r="D673" s="2"/>
      <c r="E673" s="2"/>
      <c r="F673" s="2"/>
    </row>
    <row r="674" ht="13.5" customHeight="1">
      <c r="A674" s="2"/>
      <c r="B674" s="2"/>
      <c r="C674" s="2"/>
      <c r="D674" s="2"/>
      <c r="E674" s="2"/>
      <c r="F674" s="2"/>
    </row>
    <row r="675" ht="13.5" customHeight="1">
      <c r="A675" s="2"/>
      <c r="B675" s="2"/>
      <c r="C675" s="2"/>
      <c r="D675" s="2"/>
      <c r="E675" s="2"/>
      <c r="F675" s="2"/>
    </row>
    <row r="676" ht="13.5" customHeight="1">
      <c r="A676" s="2"/>
      <c r="B676" s="2"/>
      <c r="C676" s="2"/>
      <c r="D676" s="2"/>
      <c r="E676" s="2"/>
      <c r="F676" s="2"/>
    </row>
    <row r="677" ht="13.5" customHeight="1">
      <c r="A677" s="2"/>
      <c r="B677" s="2"/>
      <c r="C677" s="2"/>
      <c r="D677" s="2"/>
      <c r="E677" s="2"/>
      <c r="F677" s="2"/>
    </row>
    <row r="678" ht="13.5" customHeight="1">
      <c r="A678" s="2"/>
      <c r="B678" s="2"/>
      <c r="C678" s="2"/>
      <c r="D678" s="2"/>
      <c r="E678" s="2"/>
      <c r="F678" s="2"/>
    </row>
    <row r="679" ht="13.5" customHeight="1">
      <c r="A679" s="2"/>
      <c r="B679" s="2"/>
      <c r="C679" s="2"/>
      <c r="D679" s="2"/>
      <c r="E679" s="2"/>
      <c r="F679" s="2"/>
    </row>
    <row r="680" ht="13.5" customHeight="1">
      <c r="A680" s="2"/>
      <c r="B680" s="2"/>
      <c r="C680" s="2"/>
      <c r="D680" s="2"/>
      <c r="E680" s="2"/>
      <c r="F680" s="2"/>
    </row>
    <row r="681" ht="13.5" customHeight="1">
      <c r="A681" s="2"/>
      <c r="B681" s="2"/>
      <c r="C681" s="2"/>
      <c r="D681" s="2"/>
      <c r="E681" s="2"/>
      <c r="F681" s="2"/>
    </row>
    <row r="682" ht="13.5" customHeight="1">
      <c r="A682" s="2"/>
      <c r="B682" s="2"/>
      <c r="C682" s="2"/>
      <c r="D682" s="2"/>
      <c r="E682" s="2"/>
      <c r="F682" s="2"/>
    </row>
    <row r="683" ht="13.5" customHeight="1">
      <c r="A683" s="2"/>
      <c r="B683" s="2"/>
      <c r="C683" s="2"/>
      <c r="D683" s="2"/>
      <c r="E683" s="2"/>
      <c r="F683" s="2"/>
    </row>
    <row r="684" ht="13.5" customHeight="1">
      <c r="A684" s="2"/>
      <c r="B684" s="2"/>
      <c r="C684" s="2"/>
      <c r="D684" s="2"/>
      <c r="E684" s="2"/>
      <c r="F684" s="2"/>
    </row>
    <row r="685" ht="13.5" customHeight="1">
      <c r="A685" s="2"/>
      <c r="B685" s="2"/>
      <c r="C685" s="2"/>
      <c r="D685" s="2"/>
      <c r="E685" s="2"/>
      <c r="F685" s="2"/>
    </row>
    <row r="686" ht="13.5" customHeight="1">
      <c r="A686" s="2"/>
      <c r="B686" s="2"/>
      <c r="C686" s="2"/>
      <c r="D686" s="2"/>
      <c r="E686" s="2"/>
      <c r="F686" s="2"/>
    </row>
    <row r="687" ht="13.5" customHeight="1">
      <c r="A687" s="2"/>
      <c r="B687" s="2"/>
      <c r="C687" s="2"/>
      <c r="D687" s="2"/>
      <c r="E687" s="2"/>
      <c r="F687" s="2"/>
    </row>
    <row r="688" ht="13.5" customHeight="1">
      <c r="A688" s="2"/>
      <c r="B688" s="2"/>
      <c r="C688" s="2"/>
      <c r="D688" s="2"/>
      <c r="E688" s="2"/>
      <c r="F688" s="2"/>
    </row>
    <row r="689" ht="13.5" customHeight="1">
      <c r="A689" s="2"/>
      <c r="B689" s="2"/>
      <c r="C689" s="2"/>
      <c r="D689" s="2"/>
      <c r="E689" s="2"/>
      <c r="F689" s="2"/>
    </row>
    <row r="690" ht="13.5" customHeight="1">
      <c r="A690" s="2"/>
      <c r="B690" s="2"/>
      <c r="C690" s="2"/>
      <c r="D690" s="2"/>
      <c r="E690" s="2"/>
      <c r="F690" s="2"/>
    </row>
    <row r="691" ht="13.5" customHeight="1">
      <c r="A691" s="2"/>
      <c r="B691" s="2"/>
      <c r="C691" s="2"/>
      <c r="D691" s="2"/>
      <c r="E691" s="2"/>
      <c r="F691" s="2"/>
    </row>
    <row r="692" ht="13.5" customHeight="1">
      <c r="A692" s="2"/>
      <c r="B692" s="2"/>
      <c r="C692" s="2"/>
      <c r="D692" s="2"/>
      <c r="E692" s="2"/>
      <c r="F692" s="2"/>
    </row>
    <row r="693" ht="13.5" customHeight="1">
      <c r="A693" s="2"/>
      <c r="B693" s="2"/>
      <c r="C693" s="2"/>
      <c r="D693" s="2"/>
      <c r="E693" s="2"/>
      <c r="F693" s="2"/>
    </row>
    <row r="694" ht="13.5" customHeight="1">
      <c r="A694" s="2"/>
      <c r="B694" s="2"/>
      <c r="C694" s="2"/>
      <c r="D694" s="2"/>
      <c r="E694" s="2"/>
      <c r="F694" s="2"/>
    </row>
    <row r="695" ht="13.5" customHeight="1">
      <c r="A695" s="2"/>
      <c r="B695" s="2"/>
      <c r="C695" s="2"/>
      <c r="D695" s="2"/>
      <c r="E695" s="2"/>
      <c r="F695" s="2"/>
    </row>
    <row r="696" ht="13.5" customHeight="1">
      <c r="A696" s="2"/>
      <c r="B696" s="2"/>
      <c r="C696" s="2"/>
      <c r="D696" s="2"/>
      <c r="E696" s="2"/>
      <c r="F696" s="2"/>
    </row>
    <row r="697" ht="13.5" customHeight="1">
      <c r="A697" s="2"/>
      <c r="B697" s="2"/>
      <c r="C697" s="2"/>
      <c r="D697" s="2"/>
      <c r="E697" s="2"/>
      <c r="F697" s="2"/>
    </row>
    <row r="698" ht="13.5" customHeight="1">
      <c r="A698" s="2"/>
      <c r="B698" s="2"/>
      <c r="C698" s="2"/>
      <c r="D698" s="2"/>
      <c r="E698" s="2"/>
      <c r="F698" s="2"/>
    </row>
    <row r="699" ht="13.5" customHeight="1">
      <c r="A699" s="2"/>
      <c r="B699" s="2"/>
      <c r="C699" s="2"/>
      <c r="D699" s="2"/>
      <c r="E699" s="2"/>
      <c r="F699" s="2"/>
    </row>
    <row r="700" ht="13.5" customHeight="1">
      <c r="A700" s="2"/>
      <c r="B700" s="2"/>
      <c r="C700" s="2"/>
      <c r="D700" s="2"/>
      <c r="E700" s="2"/>
      <c r="F700" s="2"/>
    </row>
    <row r="701" ht="13.5" customHeight="1">
      <c r="A701" s="2"/>
      <c r="B701" s="2"/>
      <c r="C701" s="2"/>
      <c r="D701" s="2"/>
      <c r="E701" s="2"/>
      <c r="F701" s="2"/>
    </row>
    <row r="702" ht="13.5" customHeight="1">
      <c r="A702" s="2"/>
      <c r="B702" s="2"/>
      <c r="C702" s="2"/>
      <c r="D702" s="2"/>
      <c r="E702" s="2"/>
      <c r="F702" s="2"/>
    </row>
    <row r="703" ht="13.5" customHeight="1">
      <c r="A703" s="2"/>
      <c r="B703" s="2"/>
      <c r="C703" s="2"/>
      <c r="D703" s="2"/>
      <c r="E703" s="2"/>
      <c r="F703" s="2"/>
    </row>
    <row r="704" ht="13.5" customHeight="1">
      <c r="A704" s="2"/>
      <c r="B704" s="2"/>
      <c r="C704" s="2"/>
      <c r="D704" s="2"/>
      <c r="E704" s="2"/>
      <c r="F704" s="2"/>
    </row>
    <row r="705" ht="13.5" customHeight="1">
      <c r="A705" s="2"/>
      <c r="B705" s="2"/>
      <c r="C705" s="2"/>
      <c r="D705" s="2"/>
      <c r="E705" s="2"/>
      <c r="F705" s="2"/>
    </row>
    <row r="706" ht="13.5" customHeight="1">
      <c r="A706" s="2"/>
      <c r="B706" s="2"/>
      <c r="C706" s="2"/>
      <c r="D706" s="2"/>
      <c r="E706" s="2"/>
      <c r="F706" s="2"/>
    </row>
    <row r="707" ht="13.5" customHeight="1">
      <c r="A707" s="2"/>
      <c r="B707" s="2"/>
      <c r="C707" s="2"/>
      <c r="D707" s="2"/>
      <c r="E707" s="2"/>
      <c r="F707" s="2"/>
    </row>
    <row r="708" ht="13.5" customHeight="1">
      <c r="A708" s="2"/>
      <c r="B708" s="2"/>
      <c r="C708" s="2"/>
      <c r="D708" s="2"/>
      <c r="E708" s="2"/>
      <c r="F708" s="2"/>
    </row>
    <row r="709" ht="13.5" customHeight="1">
      <c r="A709" s="2"/>
      <c r="B709" s="2"/>
      <c r="C709" s="2"/>
      <c r="D709" s="2"/>
      <c r="E709" s="2"/>
      <c r="F709" s="2"/>
    </row>
    <row r="710" ht="13.5" customHeight="1">
      <c r="A710" s="2"/>
      <c r="B710" s="2"/>
      <c r="C710" s="2"/>
      <c r="D710" s="2"/>
      <c r="E710" s="2"/>
      <c r="F710" s="2"/>
    </row>
    <row r="711" ht="13.5" customHeight="1">
      <c r="A711" s="2"/>
      <c r="B711" s="2"/>
      <c r="C711" s="2"/>
      <c r="D711" s="2"/>
      <c r="E711" s="2"/>
      <c r="F711" s="2"/>
    </row>
    <row r="712" ht="13.5" customHeight="1">
      <c r="A712" s="2"/>
      <c r="B712" s="2"/>
      <c r="C712" s="2"/>
      <c r="D712" s="2"/>
      <c r="E712" s="2"/>
      <c r="F712" s="2"/>
    </row>
    <row r="713" ht="13.5" customHeight="1">
      <c r="A713" s="2"/>
      <c r="B713" s="2"/>
      <c r="C713" s="2"/>
      <c r="D713" s="2"/>
      <c r="E713" s="2"/>
      <c r="F713" s="2"/>
    </row>
    <row r="714" ht="13.5" customHeight="1">
      <c r="A714" s="2"/>
      <c r="B714" s="2"/>
      <c r="C714" s="2"/>
      <c r="D714" s="2"/>
      <c r="E714" s="2"/>
      <c r="F714" s="2"/>
    </row>
    <row r="715" ht="13.5" customHeight="1">
      <c r="A715" s="2"/>
      <c r="B715" s="2"/>
      <c r="C715" s="2"/>
      <c r="D715" s="2"/>
      <c r="E715" s="2"/>
      <c r="F715" s="2"/>
    </row>
    <row r="716" ht="13.5" customHeight="1">
      <c r="A716" s="2"/>
      <c r="B716" s="2"/>
      <c r="C716" s="2"/>
      <c r="D716" s="2"/>
      <c r="E716" s="2"/>
      <c r="F716" s="2"/>
    </row>
    <row r="717" ht="13.5" customHeight="1">
      <c r="A717" s="2"/>
      <c r="B717" s="2"/>
      <c r="C717" s="2"/>
      <c r="D717" s="2"/>
      <c r="E717" s="2"/>
      <c r="F717" s="2"/>
    </row>
    <row r="718" ht="13.5" customHeight="1">
      <c r="A718" s="2"/>
      <c r="B718" s="2"/>
      <c r="C718" s="2"/>
      <c r="D718" s="2"/>
      <c r="E718" s="2"/>
      <c r="F718" s="2"/>
    </row>
    <row r="719" ht="13.5" customHeight="1">
      <c r="A719" s="2"/>
      <c r="B719" s="2"/>
      <c r="C719" s="2"/>
      <c r="D719" s="2"/>
      <c r="E719" s="2"/>
      <c r="F719" s="2"/>
    </row>
    <row r="720" ht="13.5" customHeight="1">
      <c r="A720" s="2"/>
      <c r="B720" s="2"/>
      <c r="C720" s="2"/>
      <c r="D720" s="2"/>
      <c r="E720" s="2"/>
      <c r="F720" s="2"/>
    </row>
    <row r="721" ht="13.5" customHeight="1">
      <c r="A721" s="2"/>
      <c r="B721" s="2"/>
      <c r="C721" s="2"/>
      <c r="D721" s="2"/>
      <c r="E721" s="2"/>
      <c r="F721" s="2"/>
    </row>
    <row r="722" ht="13.5" customHeight="1">
      <c r="A722" s="2"/>
      <c r="B722" s="2"/>
      <c r="C722" s="2"/>
      <c r="D722" s="2"/>
      <c r="E722" s="2"/>
      <c r="F722" s="2"/>
    </row>
    <row r="723" ht="13.5" customHeight="1">
      <c r="A723" s="2"/>
      <c r="B723" s="2"/>
      <c r="C723" s="2"/>
      <c r="D723" s="2"/>
      <c r="E723" s="2"/>
      <c r="F723" s="2"/>
    </row>
    <row r="724" ht="13.5" customHeight="1">
      <c r="A724" s="2"/>
      <c r="B724" s="2"/>
      <c r="C724" s="2"/>
      <c r="D724" s="2"/>
      <c r="E724" s="2"/>
      <c r="F724" s="2"/>
    </row>
    <row r="725" ht="13.5" customHeight="1">
      <c r="A725" s="2"/>
      <c r="B725" s="2"/>
      <c r="C725" s="2"/>
      <c r="D725" s="2"/>
      <c r="E725" s="2"/>
      <c r="F725" s="2"/>
    </row>
    <row r="726" ht="13.5" customHeight="1">
      <c r="A726" s="2"/>
      <c r="B726" s="2"/>
      <c r="C726" s="2"/>
      <c r="D726" s="2"/>
      <c r="E726" s="2"/>
      <c r="F726" s="2"/>
    </row>
    <row r="727" ht="13.5" customHeight="1">
      <c r="A727" s="2"/>
      <c r="B727" s="2"/>
      <c r="C727" s="2"/>
      <c r="D727" s="2"/>
      <c r="E727" s="2"/>
      <c r="F727" s="2"/>
    </row>
    <row r="728" ht="13.5" customHeight="1">
      <c r="A728" s="2"/>
      <c r="B728" s="2"/>
      <c r="C728" s="2"/>
      <c r="D728" s="2"/>
      <c r="E728" s="2"/>
      <c r="F728" s="2"/>
    </row>
    <row r="729" ht="13.5" customHeight="1">
      <c r="A729" s="2"/>
      <c r="B729" s="2"/>
      <c r="C729" s="2"/>
      <c r="D729" s="2"/>
      <c r="E729" s="2"/>
      <c r="F729" s="2"/>
    </row>
    <row r="730" ht="13.5" customHeight="1">
      <c r="A730" s="2"/>
      <c r="B730" s="2"/>
      <c r="C730" s="2"/>
      <c r="D730" s="2"/>
      <c r="E730" s="2"/>
      <c r="F730" s="2"/>
    </row>
    <row r="731" ht="13.5" customHeight="1">
      <c r="A731" s="2"/>
      <c r="B731" s="2"/>
      <c r="C731" s="2"/>
      <c r="D731" s="2"/>
      <c r="E731" s="2"/>
      <c r="F731" s="2"/>
    </row>
    <row r="732" ht="13.5" customHeight="1">
      <c r="A732" s="2"/>
      <c r="B732" s="2"/>
      <c r="C732" s="2"/>
      <c r="D732" s="2"/>
      <c r="E732" s="2"/>
      <c r="F732" s="2"/>
    </row>
    <row r="733" ht="13.5" customHeight="1">
      <c r="A733" s="2"/>
      <c r="B733" s="2"/>
      <c r="C733" s="2"/>
      <c r="D733" s="2"/>
      <c r="E733" s="2"/>
      <c r="F733" s="2"/>
    </row>
    <row r="734" ht="13.5" customHeight="1">
      <c r="A734" s="2"/>
      <c r="B734" s="2"/>
      <c r="C734" s="2"/>
      <c r="D734" s="2"/>
      <c r="E734" s="2"/>
      <c r="F734" s="2"/>
    </row>
    <row r="735" ht="13.5" customHeight="1">
      <c r="A735" s="2"/>
      <c r="B735" s="2"/>
      <c r="C735" s="2"/>
      <c r="D735" s="2"/>
      <c r="E735" s="2"/>
      <c r="F735" s="2"/>
    </row>
    <row r="736" ht="13.5" customHeight="1">
      <c r="A736" s="2"/>
      <c r="B736" s="2"/>
      <c r="C736" s="2"/>
      <c r="D736" s="2"/>
      <c r="E736" s="2"/>
      <c r="F736" s="2"/>
    </row>
    <row r="737" ht="13.5" customHeight="1">
      <c r="A737" s="2"/>
      <c r="B737" s="2"/>
      <c r="C737" s="2"/>
      <c r="D737" s="2"/>
      <c r="E737" s="2"/>
      <c r="F737" s="2"/>
    </row>
    <row r="738" ht="13.5" customHeight="1">
      <c r="A738" s="2"/>
      <c r="B738" s="2"/>
      <c r="C738" s="2"/>
      <c r="D738" s="2"/>
      <c r="E738" s="2"/>
      <c r="F738" s="2"/>
    </row>
    <row r="739" ht="13.5" customHeight="1">
      <c r="A739" s="2"/>
      <c r="B739" s="2"/>
      <c r="C739" s="2"/>
      <c r="D739" s="2"/>
      <c r="E739" s="2"/>
      <c r="F739" s="2"/>
    </row>
    <row r="740" ht="13.5" customHeight="1">
      <c r="A740" s="2"/>
      <c r="B740" s="2"/>
      <c r="C740" s="2"/>
      <c r="D740" s="2"/>
      <c r="E740" s="2"/>
      <c r="F740" s="2"/>
    </row>
    <row r="741" ht="13.5" customHeight="1">
      <c r="A741" s="2"/>
      <c r="B741" s="2"/>
      <c r="C741" s="2"/>
      <c r="D741" s="2"/>
      <c r="E741" s="2"/>
      <c r="F741" s="2"/>
    </row>
    <row r="742" ht="13.5" customHeight="1">
      <c r="A742" s="2"/>
      <c r="B742" s="2"/>
      <c r="C742" s="2"/>
      <c r="D742" s="2"/>
      <c r="E742" s="2"/>
      <c r="F742" s="2"/>
    </row>
    <row r="743" ht="13.5" customHeight="1">
      <c r="A743" s="2"/>
      <c r="B743" s="2"/>
      <c r="C743" s="2"/>
      <c r="D743" s="2"/>
      <c r="E743" s="2"/>
      <c r="F743" s="2"/>
    </row>
    <row r="744" ht="13.5" customHeight="1">
      <c r="A744" s="2"/>
      <c r="B744" s="2"/>
      <c r="C744" s="2"/>
      <c r="D744" s="2"/>
      <c r="E744" s="2"/>
      <c r="F744" s="2"/>
    </row>
    <row r="745" ht="13.5" customHeight="1">
      <c r="A745" s="2"/>
      <c r="B745" s="2"/>
      <c r="C745" s="2"/>
      <c r="D745" s="2"/>
      <c r="E745" s="2"/>
      <c r="F745" s="2"/>
    </row>
    <row r="746" ht="13.5" customHeight="1">
      <c r="A746" s="2"/>
      <c r="B746" s="2"/>
      <c r="C746" s="2"/>
      <c r="D746" s="2"/>
      <c r="E746" s="2"/>
      <c r="F746" s="2"/>
    </row>
    <row r="747" ht="13.5" customHeight="1">
      <c r="A747" s="2"/>
      <c r="B747" s="2"/>
      <c r="C747" s="2"/>
      <c r="D747" s="2"/>
      <c r="E747" s="2"/>
      <c r="F747" s="2"/>
    </row>
    <row r="748" ht="13.5" customHeight="1">
      <c r="A748" s="2"/>
      <c r="B748" s="2"/>
      <c r="C748" s="2"/>
      <c r="D748" s="2"/>
      <c r="E748" s="2"/>
      <c r="F748" s="2"/>
    </row>
    <row r="749" ht="13.5" customHeight="1">
      <c r="A749" s="2"/>
      <c r="B749" s="2"/>
      <c r="C749" s="2"/>
      <c r="D749" s="2"/>
      <c r="E749" s="2"/>
      <c r="F749" s="2"/>
    </row>
    <row r="750" ht="13.5" customHeight="1">
      <c r="A750" s="2"/>
      <c r="B750" s="2"/>
      <c r="C750" s="2"/>
      <c r="D750" s="2"/>
      <c r="E750" s="2"/>
      <c r="F750" s="2"/>
    </row>
    <row r="751" ht="13.5" customHeight="1">
      <c r="A751" s="2"/>
      <c r="B751" s="2"/>
      <c r="C751" s="2"/>
      <c r="D751" s="2"/>
      <c r="E751" s="2"/>
      <c r="F751" s="2"/>
    </row>
    <row r="752" ht="13.5" customHeight="1">
      <c r="A752" s="2"/>
      <c r="B752" s="2"/>
      <c r="C752" s="2"/>
      <c r="D752" s="2"/>
      <c r="E752" s="2"/>
      <c r="F752" s="2"/>
    </row>
    <row r="753" ht="13.5" customHeight="1">
      <c r="A753" s="2"/>
      <c r="B753" s="2"/>
      <c r="C753" s="2"/>
      <c r="D753" s="2"/>
      <c r="E753" s="2"/>
      <c r="F753" s="2"/>
    </row>
    <row r="754" ht="13.5" customHeight="1">
      <c r="A754" s="2"/>
      <c r="B754" s="2"/>
      <c r="C754" s="2"/>
      <c r="D754" s="2"/>
      <c r="E754" s="2"/>
      <c r="F754" s="2"/>
    </row>
    <row r="755" ht="13.5" customHeight="1">
      <c r="A755" s="2"/>
      <c r="B755" s="2"/>
      <c r="C755" s="2"/>
      <c r="D755" s="2"/>
      <c r="E755" s="2"/>
      <c r="F755" s="2"/>
    </row>
    <row r="756" ht="13.5" customHeight="1">
      <c r="A756" s="2"/>
      <c r="B756" s="2"/>
      <c r="C756" s="2"/>
      <c r="D756" s="2"/>
      <c r="E756" s="2"/>
      <c r="F756" s="2"/>
    </row>
    <row r="757" ht="13.5" customHeight="1">
      <c r="A757" s="2"/>
      <c r="B757" s="2"/>
      <c r="C757" s="2"/>
      <c r="D757" s="2"/>
      <c r="E757" s="2"/>
      <c r="F757" s="2"/>
    </row>
    <row r="758" ht="13.5" customHeight="1">
      <c r="A758" s="2"/>
      <c r="B758" s="2"/>
      <c r="C758" s="2"/>
      <c r="D758" s="2"/>
      <c r="E758" s="2"/>
      <c r="F758" s="2"/>
    </row>
    <row r="759" ht="13.5" customHeight="1">
      <c r="A759" s="2"/>
      <c r="B759" s="2"/>
      <c r="C759" s="2"/>
      <c r="D759" s="2"/>
      <c r="E759" s="2"/>
      <c r="F759" s="2"/>
    </row>
    <row r="760" ht="13.5" customHeight="1">
      <c r="A760" s="2"/>
      <c r="B760" s="2"/>
      <c r="C760" s="2"/>
      <c r="D760" s="2"/>
      <c r="E760" s="2"/>
      <c r="F760" s="2"/>
    </row>
    <row r="761" ht="13.5" customHeight="1">
      <c r="A761" s="2"/>
      <c r="B761" s="2"/>
      <c r="C761" s="2"/>
      <c r="D761" s="2"/>
      <c r="E761" s="2"/>
      <c r="F761" s="2"/>
    </row>
    <row r="762" ht="13.5" customHeight="1">
      <c r="A762" s="2"/>
      <c r="B762" s="2"/>
      <c r="C762" s="2"/>
      <c r="D762" s="2"/>
      <c r="E762" s="2"/>
      <c r="F762" s="2"/>
    </row>
    <row r="763" ht="13.5" customHeight="1">
      <c r="A763" s="2"/>
      <c r="B763" s="2"/>
      <c r="C763" s="2"/>
      <c r="D763" s="2"/>
      <c r="E763" s="2"/>
      <c r="F763" s="2"/>
    </row>
    <row r="764" ht="13.5" customHeight="1">
      <c r="A764" s="2"/>
      <c r="B764" s="2"/>
      <c r="C764" s="2"/>
      <c r="D764" s="2"/>
      <c r="E764" s="2"/>
      <c r="F764" s="2"/>
    </row>
    <row r="765" ht="13.5" customHeight="1">
      <c r="A765" s="2"/>
      <c r="B765" s="2"/>
      <c r="C765" s="2"/>
      <c r="D765" s="2"/>
      <c r="E765" s="2"/>
      <c r="F765" s="2"/>
    </row>
    <row r="766" ht="13.5" customHeight="1">
      <c r="A766" s="2"/>
      <c r="B766" s="2"/>
      <c r="C766" s="2"/>
      <c r="D766" s="2"/>
      <c r="E766" s="2"/>
      <c r="F766" s="2"/>
    </row>
    <row r="767" ht="13.5" customHeight="1">
      <c r="A767" s="2"/>
      <c r="B767" s="2"/>
      <c r="C767" s="2"/>
      <c r="D767" s="2"/>
      <c r="E767" s="2"/>
      <c r="F767" s="2"/>
    </row>
    <row r="768" ht="13.5" customHeight="1">
      <c r="A768" s="2"/>
      <c r="B768" s="2"/>
      <c r="C768" s="2"/>
      <c r="D768" s="2"/>
      <c r="E768" s="2"/>
      <c r="F768" s="2"/>
    </row>
    <row r="769" ht="13.5" customHeight="1">
      <c r="A769" s="2"/>
      <c r="B769" s="2"/>
      <c r="C769" s="2"/>
      <c r="D769" s="2"/>
      <c r="E769" s="2"/>
      <c r="F769" s="2"/>
    </row>
    <row r="770" ht="13.5" customHeight="1">
      <c r="A770" s="2"/>
      <c r="B770" s="2"/>
      <c r="C770" s="2"/>
      <c r="D770" s="2"/>
      <c r="E770" s="2"/>
      <c r="F770" s="2"/>
    </row>
    <row r="771" ht="13.5" customHeight="1">
      <c r="A771" s="2"/>
      <c r="B771" s="2"/>
      <c r="C771" s="2"/>
      <c r="D771" s="2"/>
      <c r="E771" s="2"/>
      <c r="F771" s="2"/>
    </row>
    <row r="772" ht="13.5" customHeight="1">
      <c r="A772" s="2"/>
      <c r="B772" s="2"/>
      <c r="C772" s="2"/>
      <c r="D772" s="2"/>
      <c r="E772" s="2"/>
      <c r="F772" s="2"/>
    </row>
    <row r="773" ht="13.5" customHeight="1">
      <c r="A773" s="2"/>
      <c r="B773" s="2"/>
      <c r="C773" s="2"/>
      <c r="D773" s="2"/>
      <c r="E773" s="2"/>
      <c r="F773" s="2"/>
    </row>
    <row r="774" ht="13.5" customHeight="1">
      <c r="A774" s="2"/>
      <c r="B774" s="2"/>
      <c r="C774" s="2"/>
      <c r="D774" s="2"/>
      <c r="E774" s="2"/>
      <c r="F774" s="2"/>
    </row>
    <row r="775" ht="13.5" customHeight="1">
      <c r="A775" s="2"/>
      <c r="B775" s="2"/>
      <c r="C775" s="2"/>
      <c r="D775" s="2"/>
      <c r="E775" s="2"/>
      <c r="F775" s="2"/>
    </row>
    <row r="776" ht="13.5" customHeight="1">
      <c r="A776" s="2"/>
      <c r="B776" s="2"/>
      <c r="C776" s="2"/>
      <c r="D776" s="2"/>
      <c r="E776" s="2"/>
      <c r="F776" s="2"/>
    </row>
    <row r="777" ht="13.5" customHeight="1">
      <c r="A777" s="2"/>
      <c r="B777" s="2"/>
      <c r="C777" s="2"/>
      <c r="D777" s="2"/>
      <c r="E777" s="2"/>
      <c r="F777" s="2"/>
    </row>
    <row r="778" ht="13.5" customHeight="1">
      <c r="A778" s="2"/>
      <c r="B778" s="2"/>
      <c r="C778" s="2"/>
      <c r="D778" s="2"/>
      <c r="E778" s="2"/>
      <c r="F778" s="2"/>
    </row>
    <row r="779" ht="13.5" customHeight="1">
      <c r="A779" s="2"/>
      <c r="B779" s="2"/>
      <c r="C779" s="2"/>
      <c r="D779" s="2"/>
      <c r="E779" s="2"/>
      <c r="F779" s="2"/>
    </row>
    <row r="780" ht="13.5" customHeight="1">
      <c r="A780" s="2"/>
      <c r="B780" s="2"/>
      <c r="C780" s="2"/>
      <c r="D780" s="2"/>
      <c r="E780" s="2"/>
      <c r="F780" s="2"/>
    </row>
    <row r="781" ht="13.5" customHeight="1">
      <c r="A781" s="2"/>
      <c r="B781" s="2"/>
      <c r="C781" s="2"/>
      <c r="D781" s="2"/>
      <c r="E781" s="2"/>
      <c r="F781" s="2"/>
    </row>
    <row r="782" ht="13.5" customHeight="1">
      <c r="A782" s="2"/>
      <c r="B782" s="2"/>
      <c r="C782" s="2"/>
      <c r="D782" s="2"/>
      <c r="E782" s="2"/>
      <c r="F782" s="2"/>
    </row>
    <row r="783" ht="13.5" customHeight="1">
      <c r="A783" s="2"/>
      <c r="B783" s="2"/>
      <c r="C783" s="2"/>
      <c r="D783" s="2"/>
      <c r="E783" s="2"/>
      <c r="F783" s="2"/>
    </row>
    <row r="784" ht="13.5" customHeight="1">
      <c r="A784" s="2"/>
      <c r="B784" s="2"/>
      <c r="C784" s="2"/>
      <c r="D784" s="2"/>
      <c r="E784" s="2"/>
      <c r="F784" s="2"/>
    </row>
    <row r="785" ht="13.5" customHeight="1">
      <c r="A785" s="2"/>
      <c r="B785" s="2"/>
      <c r="C785" s="2"/>
      <c r="D785" s="2"/>
      <c r="E785" s="2"/>
      <c r="F785" s="2"/>
    </row>
    <row r="786" ht="13.5" customHeight="1">
      <c r="A786" s="2"/>
      <c r="B786" s="2"/>
      <c r="C786" s="2"/>
      <c r="D786" s="2"/>
      <c r="E786" s="2"/>
      <c r="F786" s="2"/>
    </row>
    <row r="787" ht="13.5" customHeight="1">
      <c r="A787" s="2"/>
      <c r="B787" s="2"/>
      <c r="C787" s="2"/>
      <c r="D787" s="2"/>
      <c r="E787" s="2"/>
      <c r="F787" s="2"/>
    </row>
    <row r="788" ht="13.5" customHeight="1">
      <c r="A788" s="2"/>
      <c r="B788" s="2"/>
      <c r="C788" s="2"/>
      <c r="D788" s="2"/>
      <c r="E788" s="2"/>
      <c r="F788" s="2"/>
    </row>
    <row r="789" ht="13.5" customHeight="1">
      <c r="A789" s="2"/>
      <c r="B789" s="2"/>
      <c r="C789" s="2"/>
      <c r="D789" s="2"/>
      <c r="E789" s="2"/>
      <c r="F789" s="2"/>
    </row>
    <row r="790" ht="13.5" customHeight="1">
      <c r="A790" s="2"/>
      <c r="B790" s="2"/>
      <c r="C790" s="2"/>
      <c r="D790" s="2"/>
      <c r="E790" s="2"/>
      <c r="F790" s="2"/>
    </row>
    <row r="791" ht="13.5" customHeight="1">
      <c r="A791" s="2"/>
      <c r="B791" s="2"/>
      <c r="C791" s="2"/>
      <c r="D791" s="2"/>
      <c r="E791" s="2"/>
      <c r="F791" s="2"/>
    </row>
    <row r="792" ht="13.5" customHeight="1">
      <c r="A792" s="2"/>
      <c r="B792" s="2"/>
      <c r="C792" s="2"/>
      <c r="D792" s="2"/>
      <c r="E792" s="2"/>
      <c r="F792" s="2"/>
    </row>
    <row r="793" ht="13.5" customHeight="1">
      <c r="A793" s="2"/>
      <c r="B793" s="2"/>
      <c r="C793" s="2"/>
      <c r="D793" s="2"/>
      <c r="E793" s="2"/>
      <c r="F793" s="2"/>
    </row>
    <row r="794" ht="13.5" customHeight="1">
      <c r="A794" s="2"/>
      <c r="B794" s="2"/>
      <c r="C794" s="2"/>
      <c r="D794" s="2"/>
      <c r="E794" s="2"/>
      <c r="F794" s="2"/>
    </row>
    <row r="795" ht="13.5" customHeight="1">
      <c r="A795" s="2"/>
      <c r="B795" s="2"/>
      <c r="C795" s="2"/>
      <c r="D795" s="2"/>
      <c r="E795" s="2"/>
      <c r="F795" s="2"/>
    </row>
    <row r="796" ht="13.5" customHeight="1">
      <c r="A796" s="2"/>
      <c r="B796" s="2"/>
      <c r="C796" s="2"/>
      <c r="D796" s="2"/>
      <c r="E796" s="2"/>
      <c r="F796" s="2"/>
    </row>
    <row r="797" ht="13.5" customHeight="1">
      <c r="A797" s="2"/>
      <c r="B797" s="2"/>
      <c r="C797" s="2"/>
      <c r="D797" s="2"/>
      <c r="E797" s="2"/>
      <c r="F797" s="2"/>
    </row>
    <row r="798" ht="13.5" customHeight="1">
      <c r="A798" s="2"/>
      <c r="B798" s="2"/>
      <c r="C798" s="2"/>
      <c r="D798" s="2"/>
      <c r="E798" s="2"/>
      <c r="F798" s="2"/>
    </row>
    <row r="799" ht="13.5" customHeight="1">
      <c r="A799" s="2"/>
      <c r="B799" s="2"/>
      <c r="C799" s="2"/>
      <c r="D799" s="2"/>
      <c r="E799" s="2"/>
      <c r="F799" s="2"/>
    </row>
    <row r="800" ht="13.5" customHeight="1">
      <c r="A800" s="2"/>
      <c r="B800" s="2"/>
      <c r="C800" s="2"/>
      <c r="D800" s="2"/>
      <c r="E800" s="2"/>
      <c r="F800" s="2"/>
    </row>
    <row r="801" ht="13.5" customHeight="1">
      <c r="A801" s="2"/>
      <c r="B801" s="2"/>
      <c r="C801" s="2"/>
      <c r="D801" s="2"/>
      <c r="E801" s="2"/>
      <c r="F801" s="2"/>
    </row>
    <row r="802" ht="13.5" customHeight="1">
      <c r="A802" s="2"/>
      <c r="B802" s="2"/>
      <c r="C802" s="2"/>
      <c r="D802" s="2"/>
      <c r="E802" s="2"/>
      <c r="F802" s="2"/>
    </row>
    <row r="803" ht="13.5" customHeight="1">
      <c r="A803" s="2"/>
      <c r="B803" s="2"/>
      <c r="C803" s="2"/>
      <c r="D803" s="2"/>
      <c r="E803" s="2"/>
      <c r="F803" s="2"/>
    </row>
    <row r="804" ht="13.5" customHeight="1">
      <c r="A804" s="2"/>
      <c r="B804" s="2"/>
      <c r="C804" s="2"/>
      <c r="D804" s="2"/>
      <c r="E804" s="2"/>
      <c r="F804" s="2"/>
    </row>
    <row r="805" ht="13.5" customHeight="1">
      <c r="A805" s="2"/>
      <c r="B805" s="2"/>
      <c r="C805" s="2"/>
      <c r="D805" s="2"/>
      <c r="E805" s="2"/>
      <c r="F805" s="2"/>
    </row>
    <row r="806" ht="13.5" customHeight="1">
      <c r="A806" s="2"/>
      <c r="B806" s="2"/>
      <c r="C806" s="2"/>
      <c r="D806" s="2"/>
      <c r="E806" s="2"/>
      <c r="F806" s="2"/>
    </row>
    <row r="807" ht="13.5" customHeight="1">
      <c r="A807" s="2"/>
      <c r="B807" s="2"/>
      <c r="C807" s="2"/>
      <c r="D807" s="2"/>
      <c r="E807" s="2"/>
      <c r="F807" s="2"/>
    </row>
    <row r="808" ht="13.5" customHeight="1">
      <c r="A808" s="2"/>
      <c r="B808" s="2"/>
      <c r="C808" s="2"/>
      <c r="D808" s="2"/>
      <c r="E808" s="2"/>
      <c r="F808" s="2"/>
    </row>
    <row r="809" ht="13.5" customHeight="1">
      <c r="A809" s="2"/>
      <c r="B809" s="2"/>
      <c r="C809" s="2"/>
      <c r="D809" s="2"/>
      <c r="E809" s="2"/>
      <c r="F809" s="2"/>
    </row>
    <row r="810" ht="13.5" customHeight="1">
      <c r="A810" s="2"/>
      <c r="B810" s="2"/>
      <c r="C810" s="2"/>
      <c r="D810" s="2"/>
      <c r="E810" s="2"/>
      <c r="F810" s="2"/>
    </row>
    <row r="811" ht="13.5" customHeight="1">
      <c r="A811" s="2"/>
      <c r="B811" s="2"/>
      <c r="C811" s="2"/>
      <c r="D811" s="2"/>
      <c r="E811" s="2"/>
      <c r="F811" s="2"/>
    </row>
    <row r="812" ht="13.5" customHeight="1">
      <c r="A812" s="2"/>
      <c r="B812" s="2"/>
      <c r="C812" s="2"/>
      <c r="D812" s="2"/>
      <c r="E812" s="2"/>
      <c r="F812" s="2"/>
    </row>
    <row r="813" ht="13.5" customHeight="1">
      <c r="A813" s="2"/>
      <c r="B813" s="2"/>
      <c r="C813" s="2"/>
      <c r="D813" s="2"/>
      <c r="E813" s="2"/>
      <c r="F813" s="2"/>
    </row>
    <row r="814" ht="13.5" customHeight="1">
      <c r="A814" s="2"/>
      <c r="B814" s="2"/>
      <c r="C814" s="2"/>
      <c r="D814" s="2"/>
      <c r="E814" s="2"/>
      <c r="F814" s="2"/>
    </row>
    <row r="815" ht="13.5" customHeight="1">
      <c r="A815" s="2"/>
      <c r="B815" s="2"/>
      <c r="C815" s="2"/>
      <c r="D815" s="2"/>
      <c r="E815" s="2"/>
      <c r="F815" s="2"/>
    </row>
    <row r="816" ht="13.5" customHeight="1">
      <c r="A816" s="2"/>
      <c r="B816" s="2"/>
      <c r="C816" s="2"/>
      <c r="D816" s="2"/>
      <c r="E816" s="2"/>
      <c r="F816" s="2"/>
    </row>
    <row r="817" ht="13.5" customHeight="1">
      <c r="A817" s="2"/>
      <c r="B817" s="2"/>
      <c r="C817" s="2"/>
      <c r="D817" s="2"/>
      <c r="E817" s="2"/>
      <c r="F817" s="2"/>
    </row>
    <row r="818" ht="13.5" customHeight="1">
      <c r="A818" s="2"/>
      <c r="B818" s="2"/>
      <c r="C818" s="2"/>
      <c r="D818" s="2"/>
      <c r="E818" s="2"/>
      <c r="F818" s="2"/>
    </row>
    <row r="819" ht="13.5" customHeight="1">
      <c r="A819" s="2"/>
      <c r="B819" s="2"/>
      <c r="C819" s="2"/>
      <c r="D819" s="2"/>
      <c r="E819" s="2"/>
      <c r="F819" s="2"/>
    </row>
    <row r="820" ht="13.5" customHeight="1">
      <c r="A820" s="2"/>
      <c r="B820" s="2"/>
      <c r="C820" s="2"/>
      <c r="D820" s="2"/>
      <c r="E820" s="2"/>
      <c r="F820" s="2"/>
    </row>
    <row r="821" ht="13.5" customHeight="1">
      <c r="A821" s="2"/>
      <c r="B821" s="2"/>
      <c r="C821" s="2"/>
      <c r="D821" s="2"/>
      <c r="E821" s="2"/>
      <c r="F821" s="2"/>
    </row>
    <row r="822" ht="13.5" customHeight="1">
      <c r="A822" s="2"/>
      <c r="B822" s="2"/>
      <c r="C822" s="2"/>
      <c r="D822" s="2"/>
      <c r="E822" s="2"/>
      <c r="F822" s="2"/>
    </row>
    <row r="823" ht="13.5" customHeight="1">
      <c r="A823" s="2"/>
      <c r="B823" s="2"/>
      <c r="C823" s="2"/>
      <c r="D823" s="2"/>
      <c r="E823" s="2"/>
      <c r="F823" s="2"/>
    </row>
    <row r="824" ht="13.5" customHeight="1">
      <c r="A824" s="2"/>
      <c r="B824" s="2"/>
      <c r="C824" s="2"/>
      <c r="D824" s="2"/>
      <c r="E824" s="2"/>
      <c r="F824" s="2"/>
    </row>
    <row r="825" ht="13.5" customHeight="1">
      <c r="A825" s="2"/>
      <c r="B825" s="2"/>
      <c r="C825" s="2"/>
      <c r="D825" s="2"/>
      <c r="E825" s="2"/>
      <c r="F825" s="2"/>
    </row>
    <row r="826" ht="13.5" customHeight="1">
      <c r="A826" s="2"/>
      <c r="B826" s="2"/>
      <c r="C826" s="2"/>
      <c r="D826" s="2"/>
      <c r="E826" s="2"/>
      <c r="F826" s="2"/>
    </row>
    <row r="827" ht="13.5" customHeight="1">
      <c r="A827" s="2"/>
      <c r="B827" s="2"/>
      <c r="C827" s="2"/>
      <c r="D827" s="2"/>
      <c r="E827" s="2"/>
      <c r="F827" s="2"/>
    </row>
    <row r="828" ht="13.5" customHeight="1">
      <c r="A828" s="2"/>
      <c r="B828" s="2"/>
      <c r="C828" s="2"/>
      <c r="D828" s="2"/>
      <c r="E828" s="2"/>
      <c r="F828" s="2"/>
    </row>
    <row r="829" ht="13.5" customHeight="1">
      <c r="A829" s="2"/>
      <c r="B829" s="2"/>
      <c r="C829" s="2"/>
      <c r="D829" s="2"/>
      <c r="E829" s="2"/>
      <c r="F829" s="2"/>
    </row>
    <row r="830" ht="13.5" customHeight="1">
      <c r="A830" s="2"/>
      <c r="B830" s="2"/>
      <c r="C830" s="2"/>
      <c r="D830" s="2"/>
      <c r="E830" s="2"/>
      <c r="F830" s="2"/>
    </row>
    <row r="831" ht="13.5" customHeight="1">
      <c r="A831" s="2"/>
      <c r="B831" s="2"/>
      <c r="C831" s="2"/>
      <c r="D831" s="2"/>
      <c r="E831" s="2"/>
      <c r="F831" s="2"/>
    </row>
    <row r="832" ht="13.5" customHeight="1">
      <c r="A832" s="2"/>
      <c r="B832" s="2"/>
      <c r="C832" s="2"/>
      <c r="D832" s="2"/>
      <c r="E832" s="2"/>
      <c r="F832" s="2"/>
    </row>
    <row r="833" ht="13.5" customHeight="1">
      <c r="A833" s="2"/>
      <c r="B833" s="2"/>
      <c r="C833" s="2"/>
      <c r="D833" s="2"/>
      <c r="E833" s="2"/>
      <c r="F833" s="2"/>
    </row>
    <row r="834" ht="13.5" customHeight="1">
      <c r="A834" s="2"/>
      <c r="B834" s="2"/>
      <c r="C834" s="2"/>
      <c r="D834" s="2"/>
      <c r="E834" s="2"/>
      <c r="F834" s="2"/>
    </row>
    <row r="835" ht="13.5" customHeight="1">
      <c r="A835" s="2"/>
      <c r="B835" s="2"/>
      <c r="C835" s="2"/>
      <c r="D835" s="2"/>
      <c r="E835" s="2"/>
      <c r="F835" s="2"/>
    </row>
    <row r="836" ht="13.5" customHeight="1">
      <c r="A836" s="2"/>
      <c r="B836" s="2"/>
      <c r="C836" s="2"/>
      <c r="D836" s="2"/>
      <c r="E836" s="2"/>
      <c r="F836" s="2"/>
    </row>
    <row r="837" ht="13.5" customHeight="1">
      <c r="A837" s="2"/>
      <c r="B837" s="2"/>
      <c r="C837" s="2"/>
      <c r="D837" s="2"/>
      <c r="E837" s="2"/>
      <c r="F837" s="2"/>
    </row>
    <row r="838" ht="13.5" customHeight="1">
      <c r="A838" s="2"/>
      <c r="B838" s="2"/>
      <c r="C838" s="2"/>
      <c r="D838" s="2"/>
      <c r="E838" s="2"/>
      <c r="F838" s="2"/>
    </row>
    <row r="839" ht="13.5" customHeight="1">
      <c r="A839" s="2"/>
      <c r="B839" s="2"/>
      <c r="C839" s="2"/>
      <c r="D839" s="2"/>
      <c r="E839" s="2"/>
      <c r="F839" s="2"/>
    </row>
    <row r="840" ht="13.5" customHeight="1">
      <c r="A840" s="2"/>
      <c r="B840" s="2"/>
      <c r="C840" s="2"/>
      <c r="D840" s="2"/>
      <c r="E840" s="2"/>
      <c r="F840" s="2"/>
    </row>
    <row r="841" ht="13.5" customHeight="1">
      <c r="A841" s="2"/>
      <c r="B841" s="2"/>
      <c r="C841" s="2"/>
      <c r="D841" s="2"/>
      <c r="E841" s="2"/>
      <c r="F841" s="2"/>
    </row>
    <row r="842" ht="13.5" customHeight="1">
      <c r="A842" s="2"/>
      <c r="B842" s="2"/>
      <c r="C842" s="2"/>
      <c r="D842" s="2"/>
      <c r="E842" s="2"/>
      <c r="F842" s="2"/>
    </row>
    <row r="843" ht="13.5" customHeight="1">
      <c r="A843" s="2"/>
      <c r="B843" s="2"/>
      <c r="C843" s="2"/>
      <c r="D843" s="2"/>
      <c r="E843" s="2"/>
      <c r="F843" s="2"/>
    </row>
    <row r="844" ht="13.5" customHeight="1">
      <c r="A844" s="2"/>
      <c r="B844" s="2"/>
      <c r="C844" s="2"/>
      <c r="D844" s="2"/>
      <c r="E844" s="2"/>
      <c r="F844" s="2"/>
    </row>
    <row r="845" ht="13.5" customHeight="1">
      <c r="A845" s="2"/>
      <c r="B845" s="2"/>
      <c r="C845" s="2"/>
      <c r="D845" s="2"/>
      <c r="E845" s="2"/>
      <c r="F845" s="2"/>
    </row>
    <row r="846" ht="13.5" customHeight="1">
      <c r="A846" s="2"/>
      <c r="B846" s="2"/>
      <c r="C846" s="2"/>
      <c r="D846" s="2"/>
      <c r="E846" s="2"/>
      <c r="F846" s="2"/>
    </row>
    <row r="847" ht="13.5" customHeight="1">
      <c r="A847" s="2"/>
      <c r="B847" s="2"/>
      <c r="C847" s="2"/>
      <c r="D847" s="2"/>
      <c r="E847" s="2"/>
      <c r="F847" s="2"/>
    </row>
    <row r="848" ht="13.5" customHeight="1">
      <c r="A848" s="2"/>
      <c r="B848" s="2"/>
      <c r="C848" s="2"/>
      <c r="D848" s="2"/>
      <c r="E848" s="2"/>
      <c r="F848" s="2"/>
    </row>
    <row r="849" ht="13.5" customHeight="1">
      <c r="A849" s="2"/>
      <c r="B849" s="2"/>
      <c r="C849" s="2"/>
      <c r="D849" s="2"/>
      <c r="E849" s="2"/>
      <c r="F849" s="2"/>
    </row>
    <row r="850" ht="13.5" customHeight="1">
      <c r="A850" s="2"/>
      <c r="B850" s="2"/>
      <c r="C850" s="2"/>
      <c r="D850" s="2"/>
      <c r="E850" s="2"/>
      <c r="F850" s="2"/>
    </row>
    <row r="851" ht="13.5" customHeight="1">
      <c r="A851" s="2"/>
      <c r="B851" s="2"/>
      <c r="C851" s="2"/>
      <c r="D851" s="2"/>
      <c r="E851" s="2"/>
      <c r="F851" s="2"/>
    </row>
    <row r="852" ht="13.5" customHeight="1">
      <c r="A852" s="2"/>
      <c r="B852" s="2"/>
      <c r="C852" s="2"/>
      <c r="D852" s="2"/>
      <c r="E852" s="2"/>
      <c r="F852" s="2"/>
    </row>
    <row r="853" ht="13.5" customHeight="1">
      <c r="A853" s="2"/>
      <c r="B853" s="2"/>
      <c r="C853" s="2"/>
      <c r="D853" s="2"/>
      <c r="E853" s="2"/>
      <c r="F853" s="2"/>
    </row>
    <row r="854" ht="13.5" customHeight="1">
      <c r="A854" s="2"/>
      <c r="B854" s="2"/>
      <c r="C854" s="2"/>
      <c r="D854" s="2"/>
      <c r="E854" s="2"/>
      <c r="F854" s="2"/>
    </row>
    <row r="855" ht="13.5" customHeight="1">
      <c r="A855" s="2"/>
      <c r="B855" s="2"/>
      <c r="C855" s="2"/>
      <c r="D855" s="2"/>
      <c r="E855" s="2"/>
      <c r="F855" s="2"/>
    </row>
    <row r="856" ht="13.5" customHeight="1">
      <c r="A856" s="2"/>
      <c r="B856" s="2"/>
      <c r="C856" s="2"/>
      <c r="D856" s="2"/>
      <c r="E856" s="2"/>
      <c r="F856" s="2"/>
    </row>
    <row r="857" ht="13.5" customHeight="1">
      <c r="A857" s="2"/>
      <c r="B857" s="2"/>
      <c r="C857" s="2"/>
      <c r="D857" s="2"/>
      <c r="E857" s="2"/>
      <c r="F857" s="2"/>
    </row>
    <row r="858" ht="13.5" customHeight="1">
      <c r="A858" s="2"/>
      <c r="B858" s="2"/>
      <c r="C858" s="2"/>
      <c r="D858" s="2"/>
      <c r="E858" s="2"/>
      <c r="F858" s="2"/>
    </row>
    <row r="859" ht="13.5" customHeight="1">
      <c r="A859" s="2"/>
      <c r="B859" s="2"/>
      <c r="C859" s="2"/>
      <c r="D859" s="2"/>
      <c r="E859" s="2"/>
      <c r="F859" s="2"/>
    </row>
    <row r="860" ht="13.5" customHeight="1">
      <c r="A860" s="2"/>
      <c r="B860" s="2"/>
      <c r="C860" s="2"/>
      <c r="D860" s="2"/>
      <c r="E860" s="2"/>
      <c r="F860" s="2"/>
    </row>
    <row r="861" ht="13.5" customHeight="1">
      <c r="A861" s="2"/>
      <c r="B861" s="2"/>
      <c r="C861" s="2"/>
      <c r="D861" s="2"/>
      <c r="E861" s="2"/>
      <c r="F861" s="2"/>
    </row>
    <row r="862" ht="13.5" customHeight="1">
      <c r="A862" s="2"/>
      <c r="B862" s="2"/>
      <c r="C862" s="2"/>
      <c r="D862" s="2"/>
      <c r="E862" s="2"/>
      <c r="F862" s="2"/>
    </row>
    <row r="863" ht="13.5" customHeight="1">
      <c r="A863" s="2"/>
      <c r="B863" s="2"/>
      <c r="C863" s="2"/>
      <c r="D863" s="2"/>
      <c r="E863" s="2"/>
      <c r="F863" s="2"/>
    </row>
    <row r="864" ht="13.5" customHeight="1">
      <c r="A864" s="2"/>
      <c r="B864" s="2"/>
      <c r="C864" s="2"/>
      <c r="D864" s="2"/>
      <c r="E864" s="2"/>
      <c r="F864" s="2"/>
    </row>
    <row r="865" ht="13.5" customHeight="1">
      <c r="A865" s="2"/>
      <c r="B865" s="2"/>
      <c r="C865" s="2"/>
      <c r="D865" s="2"/>
      <c r="E865" s="2"/>
      <c r="F865" s="2"/>
    </row>
    <row r="866" ht="13.5" customHeight="1">
      <c r="A866" s="2"/>
      <c r="B866" s="2"/>
      <c r="C866" s="2"/>
      <c r="D866" s="2"/>
      <c r="E866" s="2"/>
      <c r="F866" s="2"/>
    </row>
    <row r="867" ht="13.5" customHeight="1">
      <c r="A867" s="2"/>
      <c r="B867" s="2"/>
      <c r="C867" s="2"/>
      <c r="D867" s="2"/>
      <c r="E867" s="2"/>
      <c r="F867" s="2"/>
    </row>
    <row r="868" ht="13.5" customHeight="1">
      <c r="A868" s="2"/>
      <c r="B868" s="2"/>
      <c r="C868" s="2"/>
      <c r="D868" s="2"/>
      <c r="E868" s="2"/>
      <c r="F868" s="2"/>
    </row>
    <row r="869" ht="13.5" customHeight="1">
      <c r="A869" s="2"/>
      <c r="B869" s="2"/>
      <c r="C869" s="2"/>
      <c r="D869" s="2"/>
      <c r="E869" s="2"/>
      <c r="F869" s="2"/>
    </row>
    <row r="870" ht="13.5" customHeight="1">
      <c r="A870" s="2"/>
      <c r="B870" s="2"/>
      <c r="C870" s="2"/>
      <c r="D870" s="2"/>
      <c r="E870" s="2"/>
      <c r="F870" s="2"/>
    </row>
    <row r="871" ht="13.5" customHeight="1">
      <c r="A871" s="2"/>
      <c r="B871" s="2"/>
      <c r="C871" s="2"/>
      <c r="D871" s="2"/>
      <c r="E871" s="2"/>
      <c r="F871" s="2"/>
    </row>
    <row r="872" ht="13.5" customHeight="1">
      <c r="A872" s="2"/>
      <c r="B872" s="2"/>
      <c r="C872" s="2"/>
      <c r="D872" s="2"/>
      <c r="E872" s="2"/>
      <c r="F872" s="2"/>
    </row>
    <row r="873" ht="13.5" customHeight="1">
      <c r="A873" s="2"/>
      <c r="B873" s="2"/>
      <c r="C873" s="2"/>
      <c r="D873" s="2"/>
      <c r="E873" s="2"/>
      <c r="F873" s="2"/>
    </row>
    <row r="874" ht="13.5" customHeight="1">
      <c r="A874" s="2"/>
      <c r="B874" s="2"/>
      <c r="C874" s="2"/>
      <c r="D874" s="2"/>
      <c r="E874" s="2"/>
      <c r="F874" s="2"/>
    </row>
    <row r="875" ht="13.5" customHeight="1">
      <c r="A875" s="2"/>
      <c r="B875" s="2"/>
      <c r="C875" s="2"/>
      <c r="D875" s="2"/>
      <c r="E875" s="2"/>
      <c r="F875" s="2"/>
    </row>
    <row r="876" ht="13.5" customHeight="1">
      <c r="A876" s="2"/>
      <c r="B876" s="2"/>
      <c r="C876" s="2"/>
      <c r="D876" s="2"/>
      <c r="E876" s="2"/>
      <c r="F876" s="2"/>
    </row>
    <row r="877" ht="13.5" customHeight="1">
      <c r="A877" s="2"/>
      <c r="B877" s="2"/>
      <c r="C877" s="2"/>
      <c r="D877" s="2"/>
      <c r="E877" s="2"/>
      <c r="F877" s="2"/>
    </row>
    <row r="878" ht="13.5" customHeight="1">
      <c r="A878" s="2"/>
      <c r="B878" s="2"/>
      <c r="C878" s="2"/>
      <c r="D878" s="2"/>
      <c r="E878" s="2"/>
      <c r="F878" s="2"/>
    </row>
    <row r="879" ht="13.5" customHeight="1">
      <c r="A879" s="2"/>
      <c r="B879" s="2"/>
      <c r="C879" s="2"/>
      <c r="D879" s="2"/>
      <c r="E879" s="2"/>
      <c r="F879" s="2"/>
    </row>
    <row r="880" ht="13.5" customHeight="1">
      <c r="A880" s="2"/>
      <c r="B880" s="2"/>
      <c r="C880" s="2"/>
      <c r="D880" s="2"/>
      <c r="E880" s="2"/>
      <c r="F880" s="2"/>
    </row>
    <row r="881" ht="13.5" customHeight="1">
      <c r="A881" s="2"/>
      <c r="B881" s="2"/>
      <c r="C881" s="2"/>
      <c r="D881" s="2"/>
      <c r="E881" s="2"/>
      <c r="F881" s="2"/>
    </row>
    <row r="882" ht="13.5" customHeight="1">
      <c r="A882" s="2"/>
      <c r="B882" s="2"/>
      <c r="C882" s="2"/>
      <c r="D882" s="2"/>
      <c r="E882" s="2"/>
      <c r="F882" s="2"/>
    </row>
    <row r="883" ht="13.5" customHeight="1">
      <c r="A883" s="2"/>
      <c r="B883" s="2"/>
      <c r="C883" s="2"/>
      <c r="D883" s="2"/>
      <c r="E883" s="2"/>
      <c r="F883" s="2"/>
    </row>
    <row r="884" ht="13.5" customHeight="1">
      <c r="A884" s="2"/>
      <c r="B884" s="2"/>
      <c r="C884" s="2"/>
      <c r="D884" s="2"/>
      <c r="E884" s="2"/>
      <c r="F884" s="2"/>
    </row>
    <row r="885" ht="13.5" customHeight="1">
      <c r="A885" s="2"/>
      <c r="B885" s="2"/>
      <c r="C885" s="2"/>
      <c r="D885" s="2"/>
      <c r="E885" s="2"/>
      <c r="F885" s="2"/>
    </row>
    <row r="886" ht="13.5" customHeight="1">
      <c r="A886" s="2"/>
      <c r="B886" s="2"/>
      <c r="C886" s="2"/>
      <c r="D886" s="2"/>
      <c r="E886" s="2"/>
      <c r="F886" s="2"/>
    </row>
    <row r="887" ht="13.5" customHeight="1">
      <c r="A887" s="2"/>
      <c r="B887" s="2"/>
      <c r="C887" s="2"/>
      <c r="D887" s="2"/>
      <c r="E887" s="2"/>
      <c r="F887" s="2"/>
    </row>
    <row r="888" ht="13.5" customHeight="1">
      <c r="A888" s="2"/>
      <c r="B888" s="2"/>
      <c r="C888" s="2"/>
      <c r="D888" s="2"/>
      <c r="E888" s="2"/>
      <c r="F888" s="2"/>
    </row>
    <row r="889" ht="13.5" customHeight="1">
      <c r="A889" s="2"/>
      <c r="B889" s="2"/>
      <c r="C889" s="2"/>
      <c r="D889" s="2"/>
      <c r="E889" s="2"/>
      <c r="F889" s="2"/>
    </row>
    <row r="890" ht="13.5" customHeight="1">
      <c r="A890" s="2"/>
      <c r="B890" s="2"/>
      <c r="C890" s="2"/>
      <c r="D890" s="2"/>
      <c r="E890" s="2"/>
      <c r="F890" s="2"/>
    </row>
    <row r="891" ht="13.5" customHeight="1">
      <c r="A891" s="2"/>
      <c r="B891" s="2"/>
      <c r="C891" s="2"/>
      <c r="D891" s="2"/>
      <c r="E891" s="2"/>
      <c r="F891" s="2"/>
    </row>
    <row r="892" ht="13.5" customHeight="1">
      <c r="A892" s="2"/>
      <c r="B892" s="2"/>
      <c r="C892" s="2"/>
      <c r="D892" s="2"/>
      <c r="E892" s="2"/>
      <c r="F892" s="2"/>
    </row>
    <row r="893" ht="13.5" customHeight="1">
      <c r="A893" s="2"/>
      <c r="B893" s="2"/>
      <c r="C893" s="2"/>
      <c r="D893" s="2"/>
      <c r="E893" s="2"/>
      <c r="F893" s="2"/>
    </row>
    <row r="894" ht="13.5" customHeight="1">
      <c r="A894" s="2"/>
      <c r="B894" s="2"/>
      <c r="C894" s="2"/>
      <c r="D894" s="2"/>
      <c r="E894" s="2"/>
      <c r="F894" s="2"/>
    </row>
    <row r="895" ht="13.5" customHeight="1">
      <c r="A895" s="2"/>
      <c r="B895" s="2"/>
      <c r="C895" s="2"/>
      <c r="D895" s="2"/>
      <c r="E895" s="2"/>
      <c r="F895" s="2"/>
    </row>
    <row r="896" ht="13.5" customHeight="1">
      <c r="A896" s="2"/>
      <c r="B896" s="2"/>
      <c r="C896" s="2"/>
      <c r="D896" s="2"/>
      <c r="E896" s="2"/>
      <c r="F896" s="2"/>
    </row>
    <row r="897" ht="13.5" customHeight="1">
      <c r="A897" s="2"/>
      <c r="B897" s="2"/>
      <c r="C897" s="2"/>
      <c r="D897" s="2"/>
      <c r="E897" s="2"/>
      <c r="F897" s="2"/>
    </row>
    <row r="898" ht="13.5" customHeight="1">
      <c r="A898" s="2"/>
      <c r="B898" s="2"/>
      <c r="C898" s="2"/>
      <c r="D898" s="2"/>
      <c r="E898" s="2"/>
      <c r="F898" s="2"/>
    </row>
    <row r="899" ht="13.5" customHeight="1">
      <c r="A899" s="2"/>
      <c r="B899" s="2"/>
      <c r="C899" s="2"/>
      <c r="D899" s="2"/>
      <c r="E899" s="2"/>
      <c r="F899" s="2"/>
    </row>
    <row r="900" ht="13.5" customHeight="1">
      <c r="A900" s="2"/>
      <c r="B900" s="2"/>
      <c r="C900" s="2"/>
      <c r="D900" s="2"/>
      <c r="E900" s="2"/>
      <c r="F900" s="2"/>
    </row>
    <row r="901" ht="13.5" customHeight="1">
      <c r="A901" s="2"/>
      <c r="B901" s="2"/>
      <c r="C901" s="2"/>
      <c r="D901" s="2"/>
      <c r="E901" s="2"/>
      <c r="F901" s="2"/>
    </row>
    <row r="902" ht="13.5" customHeight="1">
      <c r="A902" s="2"/>
      <c r="B902" s="2"/>
      <c r="C902" s="2"/>
      <c r="D902" s="2"/>
      <c r="E902" s="2"/>
      <c r="F902" s="2"/>
    </row>
    <row r="903" ht="13.5" customHeight="1">
      <c r="A903" s="2"/>
      <c r="B903" s="2"/>
      <c r="C903" s="2"/>
      <c r="D903" s="2"/>
      <c r="E903" s="2"/>
      <c r="F903" s="2"/>
    </row>
    <row r="904" ht="13.5" customHeight="1">
      <c r="A904" s="2"/>
      <c r="B904" s="2"/>
      <c r="C904" s="2"/>
      <c r="D904" s="2"/>
      <c r="E904" s="2"/>
      <c r="F904" s="2"/>
    </row>
    <row r="905" ht="13.5" customHeight="1">
      <c r="A905" s="2"/>
      <c r="B905" s="2"/>
      <c r="C905" s="2"/>
      <c r="D905" s="2"/>
      <c r="E905" s="2"/>
      <c r="F905" s="2"/>
    </row>
    <row r="906" ht="13.5" customHeight="1">
      <c r="A906" s="2"/>
      <c r="B906" s="2"/>
      <c r="C906" s="2"/>
      <c r="D906" s="2"/>
      <c r="E906" s="2"/>
      <c r="F906" s="2"/>
    </row>
    <row r="907" ht="13.5" customHeight="1">
      <c r="A907" s="2"/>
      <c r="B907" s="2"/>
      <c r="C907" s="2"/>
      <c r="D907" s="2"/>
      <c r="E907" s="2"/>
      <c r="F907" s="2"/>
    </row>
    <row r="908" ht="13.5" customHeight="1">
      <c r="A908" s="2"/>
      <c r="B908" s="2"/>
      <c r="C908" s="2"/>
      <c r="D908" s="2"/>
      <c r="E908" s="2"/>
      <c r="F908" s="2"/>
    </row>
    <row r="909" ht="13.5" customHeight="1">
      <c r="A909" s="2"/>
      <c r="B909" s="2"/>
      <c r="C909" s="2"/>
      <c r="D909" s="2"/>
      <c r="E909" s="2"/>
      <c r="F909" s="2"/>
    </row>
    <row r="910" ht="13.5" customHeight="1">
      <c r="A910" s="2"/>
      <c r="B910" s="2"/>
      <c r="C910" s="2"/>
      <c r="D910" s="2"/>
      <c r="E910" s="2"/>
      <c r="F910" s="2"/>
    </row>
    <row r="911" ht="13.5" customHeight="1">
      <c r="A911" s="2"/>
      <c r="B911" s="2"/>
      <c r="C911" s="2"/>
      <c r="D911" s="2"/>
      <c r="E911" s="2"/>
      <c r="F911" s="2"/>
    </row>
    <row r="912" ht="13.5" customHeight="1">
      <c r="A912" s="2"/>
      <c r="B912" s="2"/>
      <c r="C912" s="2"/>
      <c r="D912" s="2"/>
      <c r="E912" s="2"/>
      <c r="F912" s="2"/>
    </row>
    <row r="913" ht="13.5" customHeight="1">
      <c r="A913" s="2"/>
      <c r="B913" s="2"/>
      <c r="C913" s="2"/>
      <c r="D913" s="2"/>
      <c r="E913" s="2"/>
      <c r="F913" s="2"/>
    </row>
    <row r="914" ht="13.5" customHeight="1">
      <c r="A914" s="2"/>
      <c r="B914" s="2"/>
      <c r="C914" s="2"/>
      <c r="D914" s="2"/>
      <c r="E914" s="2"/>
      <c r="F914" s="2"/>
    </row>
    <row r="915" ht="13.5" customHeight="1">
      <c r="A915" s="2"/>
      <c r="B915" s="2"/>
      <c r="C915" s="2"/>
      <c r="D915" s="2"/>
      <c r="E915" s="2"/>
      <c r="F915" s="2"/>
    </row>
    <row r="916" ht="13.5" customHeight="1">
      <c r="A916" s="2"/>
      <c r="B916" s="2"/>
      <c r="C916" s="2"/>
      <c r="D916" s="2"/>
      <c r="E916" s="2"/>
      <c r="F916" s="2"/>
    </row>
    <row r="917" ht="13.5" customHeight="1">
      <c r="A917" s="2"/>
      <c r="B917" s="2"/>
      <c r="C917" s="2"/>
      <c r="D917" s="2"/>
      <c r="E917" s="2"/>
      <c r="F917" s="2"/>
    </row>
    <row r="918" ht="13.5" customHeight="1">
      <c r="A918" s="2"/>
      <c r="B918" s="2"/>
      <c r="C918" s="2"/>
      <c r="D918" s="2"/>
      <c r="E918" s="2"/>
      <c r="F918" s="2"/>
    </row>
    <row r="919" ht="13.5" customHeight="1">
      <c r="A919" s="2"/>
      <c r="B919" s="2"/>
      <c r="C919" s="2"/>
      <c r="D919" s="2"/>
      <c r="E919" s="2"/>
      <c r="F919" s="2"/>
    </row>
    <row r="920" ht="13.5" customHeight="1">
      <c r="A920" s="2"/>
      <c r="B920" s="2"/>
      <c r="C920" s="2"/>
      <c r="D920" s="2"/>
      <c r="E920" s="2"/>
      <c r="F920" s="2"/>
    </row>
    <row r="921" ht="13.5" customHeight="1">
      <c r="A921" s="2"/>
      <c r="B921" s="2"/>
      <c r="C921" s="2"/>
      <c r="D921" s="2"/>
      <c r="E921" s="2"/>
      <c r="F921" s="2"/>
    </row>
    <row r="922" ht="13.5" customHeight="1">
      <c r="A922" s="2"/>
      <c r="B922" s="2"/>
      <c r="C922" s="2"/>
      <c r="D922" s="2"/>
      <c r="E922" s="2"/>
      <c r="F922" s="2"/>
    </row>
    <row r="923" ht="13.5" customHeight="1">
      <c r="A923" s="2"/>
      <c r="B923" s="2"/>
      <c r="C923" s="2"/>
      <c r="D923" s="2"/>
      <c r="E923" s="2"/>
      <c r="F923" s="2"/>
    </row>
    <row r="924" ht="13.5" customHeight="1">
      <c r="A924" s="2"/>
      <c r="B924" s="2"/>
      <c r="C924" s="2"/>
      <c r="D924" s="2"/>
      <c r="E924" s="2"/>
      <c r="F924" s="2"/>
    </row>
    <row r="925" ht="13.5" customHeight="1">
      <c r="A925" s="2"/>
      <c r="B925" s="2"/>
      <c r="C925" s="2"/>
      <c r="D925" s="2"/>
      <c r="E925" s="2"/>
      <c r="F925" s="2"/>
    </row>
    <row r="926" ht="13.5" customHeight="1">
      <c r="A926" s="2"/>
      <c r="B926" s="2"/>
      <c r="C926" s="2"/>
      <c r="D926" s="2"/>
      <c r="E926" s="2"/>
      <c r="F926" s="2"/>
    </row>
    <row r="927" ht="13.5" customHeight="1">
      <c r="A927" s="2"/>
      <c r="B927" s="2"/>
      <c r="C927" s="2"/>
      <c r="D927" s="2"/>
      <c r="E927" s="2"/>
      <c r="F927" s="2"/>
    </row>
    <row r="928" ht="13.5" customHeight="1">
      <c r="A928" s="2"/>
      <c r="B928" s="2"/>
      <c r="C928" s="2"/>
      <c r="D928" s="2"/>
      <c r="E928" s="2"/>
      <c r="F928" s="2"/>
    </row>
    <row r="929" ht="13.5" customHeight="1">
      <c r="A929" s="2"/>
      <c r="B929" s="2"/>
      <c r="C929" s="2"/>
      <c r="D929" s="2"/>
      <c r="E929" s="2"/>
      <c r="F929" s="2"/>
    </row>
    <row r="930" ht="13.5" customHeight="1">
      <c r="A930" s="2"/>
      <c r="B930" s="2"/>
      <c r="C930" s="2"/>
      <c r="D930" s="2"/>
      <c r="E930" s="2"/>
      <c r="F930" s="2"/>
    </row>
    <row r="931" ht="13.5" customHeight="1">
      <c r="A931" s="2"/>
      <c r="B931" s="2"/>
      <c r="C931" s="2"/>
      <c r="D931" s="2"/>
      <c r="E931" s="2"/>
      <c r="F931" s="2"/>
    </row>
    <row r="932" ht="13.5" customHeight="1">
      <c r="A932" s="2"/>
      <c r="B932" s="2"/>
      <c r="C932" s="2"/>
      <c r="D932" s="2"/>
      <c r="E932" s="2"/>
      <c r="F932" s="2"/>
    </row>
    <row r="933" ht="13.5" customHeight="1">
      <c r="A933" s="2"/>
      <c r="B933" s="2"/>
      <c r="C933" s="2"/>
      <c r="D933" s="2"/>
      <c r="E933" s="2"/>
      <c r="F933" s="2"/>
    </row>
    <row r="934" ht="13.5" customHeight="1">
      <c r="A934" s="2"/>
      <c r="B934" s="2"/>
      <c r="C934" s="2"/>
      <c r="D934" s="2"/>
      <c r="E934" s="2"/>
      <c r="F934" s="2"/>
    </row>
    <row r="935" ht="13.5" customHeight="1">
      <c r="A935" s="2"/>
      <c r="B935" s="2"/>
      <c r="C935" s="2"/>
      <c r="D935" s="2"/>
      <c r="E935" s="2"/>
      <c r="F935" s="2"/>
    </row>
    <row r="936" ht="13.5" customHeight="1">
      <c r="A936" s="2"/>
      <c r="B936" s="2"/>
      <c r="C936" s="2"/>
      <c r="D936" s="2"/>
      <c r="E936" s="2"/>
      <c r="F936" s="2"/>
    </row>
    <row r="937" ht="13.5" customHeight="1">
      <c r="A937" s="2"/>
      <c r="B937" s="2"/>
      <c r="C937" s="2"/>
      <c r="D937" s="2"/>
      <c r="E937" s="2"/>
      <c r="F937" s="2"/>
    </row>
    <row r="938" ht="13.5" customHeight="1">
      <c r="A938" s="2"/>
      <c r="B938" s="2"/>
      <c r="C938" s="2"/>
      <c r="D938" s="2"/>
      <c r="E938" s="2"/>
      <c r="F938" s="2"/>
    </row>
    <row r="939" ht="13.5" customHeight="1">
      <c r="A939" s="2"/>
      <c r="B939" s="2"/>
      <c r="C939" s="2"/>
      <c r="D939" s="2"/>
      <c r="E939" s="2"/>
      <c r="F939" s="2"/>
    </row>
    <row r="940" ht="13.5" customHeight="1">
      <c r="A940" s="2"/>
      <c r="B940" s="2"/>
      <c r="C940" s="2"/>
      <c r="D940" s="2"/>
      <c r="E940" s="2"/>
      <c r="F940" s="2"/>
    </row>
    <row r="941" ht="13.5" customHeight="1">
      <c r="A941" s="2"/>
      <c r="B941" s="2"/>
      <c r="C941" s="2"/>
      <c r="D941" s="2"/>
      <c r="E941" s="2"/>
      <c r="F941" s="2"/>
    </row>
    <row r="942" ht="13.5" customHeight="1">
      <c r="A942" s="2"/>
      <c r="B942" s="2"/>
      <c r="C942" s="2"/>
      <c r="D942" s="2"/>
      <c r="E942" s="2"/>
      <c r="F942" s="2"/>
    </row>
    <row r="943" ht="13.5" customHeight="1">
      <c r="A943" s="2"/>
      <c r="B943" s="2"/>
      <c r="C943" s="2"/>
      <c r="D943" s="2"/>
      <c r="E943" s="2"/>
      <c r="F943" s="2"/>
    </row>
    <row r="944" ht="13.5" customHeight="1">
      <c r="A944" s="2"/>
      <c r="B944" s="2"/>
      <c r="C944" s="2"/>
      <c r="D944" s="2"/>
      <c r="E944" s="2"/>
      <c r="F944" s="2"/>
    </row>
    <row r="945" ht="13.5" customHeight="1">
      <c r="A945" s="2"/>
      <c r="B945" s="2"/>
      <c r="C945" s="2"/>
      <c r="D945" s="2"/>
      <c r="E945" s="2"/>
      <c r="F945" s="2"/>
    </row>
    <row r="946" ht="13.5" customHeight="1">
      <c r="A946" s="2"/>
      <c r="B946" s="2"/>
      <c r="C946" s="2"/>
      <c r="D946" s="2"/>
      <c r="E946" s="2"/>
      <c r="F946" s="2"/>
    </row>
    <row r="947" ht="13.5" customHeight="1">
      <c r="A947" s="2"/>
      <c r="B947" s="2"/>
      <c r="C947" s="2"/>
      <c r="D947" s="2"/>
      <c r="E947" s="2"/>
      <c r="F947" s="2"/>
    </row>
    <row r="948" ht="13.5" customHeight="1">
      <c r="A948" s="2"/>
      <c r="B948" s="2"/>
      <c r="C948" s="2"/>
      <c r="D948" s="2"/>
      <c r="E948" s="2"/>
      <c r="F948" s="2"/>
    </row>
    <row r="949" ht="13.5" customHeight="1">
      <c r="A949" s="2"/>
      <c r="B949" s="2"/>
      <c r="C949" s="2"/>
      <c r="D949" s="2"/>
      <c r="E949" s="2"/>
      <c r="F949" s="2"/>
    </row>
    <row r="950" ht="13.5" customHeight="1">
      <c r="A950" s="2"/>
      <c r="B950" s="2"/>
      <c r="C950" s="2"/>
      <c r="D950" s="2"/>
      <c r="E950" s="2"/>
      <c r="F950" s="2"/>
    </row>
    <row r="951" ht="13.5" customHeight="1">
      <c r="A951" s="2"/>
      <c r="B951" s="2"/>
      <c r="C951" s="2"/>
      <c r="D951" s="2"/>
      <c r="E951" s="2"/>
      <c r="F951" s="2"/>
    </row>
    <row r="952" ht="13.5" customHeight="1">
      <c r="A952" s="2"/>
      <c r="B952" s="2"/>
      <c r="C952" s="2"/>
      <c r="D952" s="2"/>
      <c r="E952" s="2"/>
      <c r="F952" s="2"/>
    </row>
    <row r="953" ht="13.5" customHeight="1">
      <c r="A953" s="2"/>
      <c r="B953" s="2"/>
      <c r="C953" s="2"/>
      <c r="D953" s="2"/>
      <c r="E953" s="2"/>
      <c r="F953" s="2"/>
    </row>
    <row r="954" ht="13.5" customHeight="1">
      <c r="A954" s="2"/>
      <c r="B954" s="2"/>
      <c r="C954" s="2"/>
      <c r="D954" s="2"/>
      <c r="E954" s="2"/>
      <c r="F954" s="2"/>
    </row>
    <row r="955" ht="13.5" customHeight="1">
      <c r="A955" s="2"/>
      <c r="B955" s="2"/>
      <c r="C955" s="2"/>
      <c r="D955" s="2"/>
      <c r="E955" s="2"/>
      <c r="F955" s="2"/>
    </row>
    <row r="956" ht="13.5" customHeight="1">
      <c r="A956" s="2"/>
      <c r="B956" s="2"/>
      <c r="C956" s="2"/>
      <c r="D956" s="2"/>
      <c r="E956" s="2"/>
      <c r="F956" s="2"/>
    </row>
    <row r="957" ht="13.5" customHeight="1">
      <c r="A957" s="2"/>
      <c r="B957" s="2"/>
      <c r="C957" s="2"/>
      <c r="D957" s="2"/>
      <c r="E957" s="2"/>
      <c r="F957" s="2"/>
    </row>
    <row r="958" ht="13.5" customHeight="1">
      <c r="A958" s="2"/>
      <c r="B958" s="2"/>
      <c r="C958" s="2"/>
      <c r="D958" s="2"/>
      <c r="E958" s="2"/>
      <c r="F958" s="2"/>
    </row>
    <row r="959" ht="13.5" customHeight="1">
      <c r="A959" s="2"/>
      <c r="B959" s="2"/>
      <c r="C959" s="2"/>
      <c r="D959" s="2"/>
      <c r="E959" s="2"/>
      <c r="F959" s="2"/>
    </row>
    <row r="960" ht="13.5" customHeight="1">
      <c r="A960" s="2"/>
      <c r="B960" s="2"/>
      <c r="C960" s="2"/>
      <c r="D960" s="2"/>
      <c r="E960" s="2"/>
      <c r="F960" s="2"/>
    </row>
    <row r="961" ht="13.5" customHeight="1">
      <c r="A961" s="2"/>
      <c r="B961" s="2"/>
      <c r="C961" s="2"/>
      <c r="D961" s="2"/>
      <c r="E961" s="2"/>
      <c r="F961" s="2"/>
    </row>
    <row r="962" ht="13.5" customHeight="1">
      <c r="A962" s="2"/>
      <c r="B962" s="2"/>
      <c r="C962" s="2"/>
      <c r="D962" s="2"/>
      <c r="E962" s="2"/>
      <c r="F962" s="2"/>
    </row>
    <row r="963" ht="13.5" customHeight="1">
      <c r="A963" s="2"/>
      <c r="B963" s="2"/>
      <c r="C963" s="2"/>
      <c r="D963" s="2"/>
      <c r="E963" s="2"/>
      <c r="F963" s="2"/>
    </row>
    <row r="964" ht="13.5" customHeight="1">
      <c r="A964" s="2"/>
      <c r="B964" s="2"/>
      <c r="C964" s="2"/>
      <c r="D964" s="2"/>
      <c r="E964" s="2"/>
      <c r="F964" s="2"/>
    </row>
    <row r="965" ht="13.5" customHeight="1">
      <c r="A965" s="2"/>
      <c r="B965" s="2"/>
      <c r="C965" s="2"/>
      <c r="D965" s="2"/>
      <c r="E965" s="2"/>
      <c r="F965" s="2"/>
    </row>
    <row r="966" ht="13.5" customHeight="1">
      <c r="A966" s="2"/>
      <c r="B966" s="2"/>
      <c r="C966" s="2"/>
      <c r="D966" s="2"/>
      <c r="E966" s="2"/>
      <c r="F966" s="2"/>
    </row>
    <row r="967" ht="13.5" customHeight="1">
      <c r="A967" s="2"/>
      <c r="B967" s="2"/>
      <c r="C967" s="2"/>
      <c r="D967" s="2"/>
      <c r="E967" s="2"/>
      <c r="F967" s="2"/>
    </row>
    <row r="968" ht="13.5" customHeight="1">
      <c r="A968" s="2"/>
      <c r="B968" s="2"/>
      <c r="C968" s="2"/>
      <c r="D968" s="2"/>
      <c r="E968" s="2"/>
      <c r="F968" s="2"/>
    </row>
    <row r="969" ht="13.5" customHeight="1">
      <c r="A969" s="2"/>
      <c r="B969" s="2"/>
      <c r="C969" s="2"/>
      <c r="D969" s="2"/>
      <c r="E969" s="2"/>
      <c r="F969" s="2"/>
    </row>
    <row r="970" ht="13.5" customHeight="1">
      <c r="A970" s="2"/>
      <c r="B970" s="2"/>
      <c r="C970" s="2"/>
      <c r="D970" s="2"/>
      <c r="E970" s="2"/>
      <c r="F970" s="2"/>
    </row>
    <row r="971" ht="13.5" customHeight="1">
      <c r="A971" s="2"/>
      <c r="B971" s="2"/>
      <c r="C971" s="2"/>
      <c r="D971" s="2"/>
      <c r="E971" s="2"/>
      <c r="F971" s="2"/>
    </row>
    <row r="972" ht="13.5" customHeight="1">
      <c r="A972" s="2"/>
      <c r="B972" s="2"/>
      <c r="C972" s="2"/>
      <c r="D972" s="2"/>
      <c r="E972" s="2"/>
      <c r="F972" s="2"/>
    </row>
    <row r="973" ht="13.5" customHeight="1">
      <c r="A973" s="2"/>
      <c r="B973" s="2"/>
      <c r="C973" s="2"/>
      <c r="D973" s="2"/>
      <c r="E973" s="2"/>
      <c r="F973" s="2"/>
    </row>
    <row r="974" ht="13.5" customHeight="1">
      <c r="A974" s="2"/>
      <c r="B974" s="2"/>
      <c r="C974" s="2"/>
      <c r="D974" s="2"/>
      <c r="E974" s="2"/>
      <c r="F974" s="2"/>
    </row>
    <row r="975" ht="13.5" customHeight="1">
      <c r="A975" s="2"/>
      <c r="B975" s="2"/>
      <c r="C975" s="2"/>
      <c r="D975" s="2"/>
      <c r="E975" s="2"/>
      <c r="F975" s="2"/>
    </row>
    <row r="976" ht="13.5" customHeight="1">
      <c r="A976" s="2"/>
      <c r="B976" s="2"/>
      <c r="C976" s="2"/>
      <c r="D976" s="2"/>
      <c r="E976" s="2"/>
      <c r="F976" s="2"/>
    </row>
    <row r="977" ht="13.5" customHeight="1">
      <c r="A977" s="2"/>
      <c r="B977" s="2"/>
      <c r="C977" s="2"/>
      <c r="D977" s="2"/>
      <c r="E977" s="2"/>
      <c r="F977" s="2"/>
    </row>
    <row r="978" ht="13.5" customHeight="1">
      <c r="A978" s="2"/>
      <c r="B978" s="2"/>
      <c r="C978" s="2"/>
      <c r="D978" s="2"/>
      <c r="E978" s="2"/>
      <c r="F978" s="2"/>
    </row>
    <row r="979" ht="13.5" customHeight="1">
      <c r="A979" s="2"/>
      <c r="B979" s="2"/>
      <c r="C979" s="2"/>
      <c r="D979" s="2"/>
      <c r="E979" s="2"/>
      <c r="F979" s="2"/>
    </row>
    <row r="980" ht="13.5" customHeight="1">
      <c r="A980" s="2"/>
      <c r="B980" s="2"/>
      <c r="C980" s="2"/>
      <c r="D980" s="2"/>
      <c r="E980" s="2"/>
      <c r="F980" s="2"/>
    </row>
    <row r="981" ht="13.5" customHeight="1">
      <c r="A981" s="2"/>
      <c r="B981" s="2"/>
      <c r="C981" s="2"/>
      <c r="D981" s="2"/>
      <c r="E981" s="2"/>
      <c r="F981" s="2"/>
    </row>
    <row r="982" ht="13.5" customHeight="1">
      <c r="A982" s="2"/>
      <c r="B982" s="2"/>
      <c r="C982" s="2"/>
      <c r="D982" s="2"/>
      <c r="E982" s="2"/>
      <c r="F982" s="2"/>
    </row>
    <row r="983" ht="13.5" customHeight="1">
      <c r="A983" s="2"/>
      <c r="B983" s="2"/>
      <c r="C983" s="2"/>
      <c r="D983" s="2"/>
      <c r="E983" s="2"/>
      <c r="F983" s="2"/>
    </row>
    <row r="984" ht="13.5" customHeight="1">
      <c r="A984" s="2"/>
      <c r="B984" s="2"/>
      <c r="C984" s="2"/>
      <c r="D984" s="2"/>
      <c r="E984" s="2"/>
      <c r="F984" s="2"/>
    </row>
    <row r="985" ht="13.5" customHeight="1">
      <c r="A985" s="2"/>
      <c r="B985" s="2"/>
      <c r="C985" s="2"/>
      <c r="D985" s="2"/>
      <c r="E985" s="2"/>
      <c r="F985" s="2"/>
    </row>
    <row r="986" ht="13.5" customHeight="1">
      <c r="A986" s="2"/>
      <c r="B986" s="2"/>
      <c r="C986" s="2"/>
      <c r="D986" s="2"/>
      <c r="E986" s="2"/>
      <c r="F986" s="2"/>
    </row>
    <row r="987" ht="13.5" customHeight="1">
      <c r="A987" s="2"/>
      <c r="B987" s="2"/>
      <c r="C987" s="2"/>
      <c r="D987" s="2"/>
      <c r="E987" s="2"/>
      <c r="F987" s="2"/>
    </row>
    <row r="988" ht="13.5" customHeight="1">
      <c r="A988" s="2"/>
      <c r="B988" s="2"/>
      <c r="C988" s="2"/>
      <c r="D988" s="2"/>
      <c r="E988" s="2"/>
      <c r="F988" s="2"/>
    </row>
    <row r="989" ht="13.5" customHeight="1">
      <c r="A989" s="2"/>
      <c r="B989" s="2"/>
      <c r="C989" s="2"/>
      <c r="D989" s="2"/>
      <c r="E989" s="2"/>
      <c r="F989" s="2"/>
    </row>
    <row r="990" ht="13.5" customHeight="1">
      <c r="A990" s="2"/>
      <c r="B990" s="2"/>
      <c r="C990" s="2"/>
      <c r="D990" s="2"/>
      <c r="E990" s="2"/>
      <c r="F990" s="2"/>
    </row>
    <row r="991" ht="13.5" customHeight="1">
      <c r="A991" s="2"/>
      <c r="B991" s="2"/>
      <c r="C991" s="2"/>
      <c r="D991" s="2"/>
      <c r="E991" s="2"/>
      <c r="F991" s="2"/>
    </row>
    <row r="992" ht="13.5" customHeight="1">
      <c r="A992" s="2"/>
      <c r="B992" s="2"/>
      <c r="C992" s="2"/>
      <c r="D992" s="2"/>
      <c r="E992" s="2"/>
      <c r="F992" s="2"/>
    </row>
    <row r="993" ht="13.5" customHeight="1">
      <c r="A993" s="2"/>
      <c r="B993" s="2"/>
      <c r="C993" s="2"/>
      <c r="D993" s="2"/>
      <c r="E993" s="2"/>
      <c r="F993" s="2"/>
    </row>
    <row r="994" ht="13.5" customHeight="1">
      <c r="A994" s="2"/>
      <c r="B994" s="2"/>
      <c r="C994" s="2"/>
      <c r="D994" s="2"/>
      <c r="E994" s="2"/>
      <c r="F994" s="2"/>
    </row>
    <row r="995" ht="13.5" customHeight="1">
      <c r="A995" s="2"/>
      <c r="B995" s="2"/>
      <c r="C995" s="2"/>
      <c r="D995" s="2"/>
      <c r="E995" s="2"/>
      <c r="F995" s="2"/>
    </row>
    <row r="996" ht="13.5" customHeight="1">
      <c r="A996" s="2"/>
      <c r="B996" s="2"/>
      <c r="C996" s="2"/>
      <c r="D996" s="2"/>
      <c r="E996" s="2"/>
      <c r="F996" s="2"/>
    </row>
    <row r="997" ht="13.5" customHeight="1">
      <c r="A997" s="2"/>
      <c r="B997" s="2"/>
      <c r="C997" s="2"/>
      <c r="D997" s="2"/>
      <c r="E997" s="2"/>
      <c r="F997" s="2"/>
    </row>
    <row r="998" ht="13.5" customHeight="1">
      <c r="A998" s="2"/>
      <c r="B998" s="2"/>
      <c r="C998" s="2"/>
      <c r="D998" s="2"/>
      <c r="E998" s="2"/>
      <c r="F998" s="2"/>
    </row>
    <row r="999" ht="13.5" customHeight="1">
      <c r="A999" s="2"/>
      <c r="B999" s="2"/>
      <c r="C999" s="2"/>
      <c r="D999" s="2"/>
      <c r="E999" s="2"/>
      <c r="F999" s="2"/>
    </row>
    <row r="1000" ht="13.5" customHeight="1">
      <c r="A1000" s="2"/>
      <c r="B1000" s="2"/>
      <c r="C1000" s="2"/>
      <c r="D1000" s="2"/>
      <c r="E1000" s="2"/>
      <c r="F1000" s="2"/>
    </row>
  </sheetData>
  <mergeCells count="90">
    <mergeCell ref="E36:F36"/>
    <mergeCell ref="E37:F37"/>
    <mergeCell ref="E29:F29"/>
    <mergeCell ref="E30:F30"/>
    <mergeCell ref="E31:F31"/>
    <mergeCell ref="E32:F32"/>
    <mergeCell ref="E33:F33"/>
    <mergeCell ref="E34:F34"/>
    <mergeCell ref="E35:F35"/>
    <mergeCell ref="E40:F40"/>
    <mergeCell ref="E41:F41"/>
    <mergeCell ref="C29:D32"/>
    <mergeCell ref="C33:D36"/>
    <mergeCell ref="C37:D38"/>
    <mergeCell ref="E38:F38"/>
    <mergeCell ref="C39:D40"/>
    <mergeCell ref="E39:F39"/>
    <mergeCell ref="E42:F42"/>
    <mergeCell ref="C45:D47"/>
    <mergeCell ref="C48:D48"/>
    <mergeCell ref="C49:D51"/>
    <mergeCell ref="E50:F50"/>
    <mergeCell ref="E51:F51"/>
    <mergeCell ref="C41:D42"/>
    <mergeCell ref="C43:D44"/>
    <mergeCell ref="E43:F43"/>
    <mergeCell ref="E44:F44"/>
    <mergeCell ref="E45:F45"/>
    <mergeCell ref="E46:F46"/>
    <mergeCell ref="E47:F47"/>
    <mergeCell ref="E56:F56"/>
    <mergeCell ref="E57:F57"/>
    <mergeCell ref="E48:F48"/>
    <mergeCell ref="E49:F49"/>
    <mergeCell ref="C52:D54"/>
    <mergeCell ref="E52:F52"/>
    <mergeCell ref="E53:F53"/>
    <mergeCell ref="E54:F54"/>
    <mergeCell ref="E55:F55"/>
    <mergeCell ref="A2:B9"/>
    <mergeCell ref="C2:D4"/>
    <mergeCell ref="E2:F2"/>
    <mergeCell ref="E3:F3"/>
    <mergeCell ref="E4:F4"/>
    <mergeCell ref="E5:F5"/>
    <mergeCell ref="E6:F6"/>
    <mergeCell ref="E9:F9"/>
    <mergeCell ref="E7:F7"/>
    <mergeCell ref="E8:F8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A10:B28"/>
    <mergeCell ref="A29:B40"/>
    <mergeCell ref="A41:B48"/>
    <mergeCell ref="A49:B55"/>
    <mergeCell ref="A56:B63"/>
    <mergeCell ref="E22:F22"/>
    <mergeCell ref="E23:F23"/>
    <mergeCell ref="E24:F24"/>
    <mergeCell ref="E25:F25"/>
    <mergeCell ref="E26:F26"/>
    <mergeCell ref="E27:F27"/>
    <mergeCell ref="E28:F28"/>
    <mergeCell ref="C5:D6"/>
    <mergeCell ref="C7:D9"/>
    <mergeCell ref="C10:D15"/>
    <mergeCell ref="C16:D17"/>
    <mergeCell ref="C18:D20"/>
    <mergeCell ref="C21:D25"/>
    <mergeCell ref="C26:D28"/>
    <mergeCell ref="C59:D62"/>
    <mergeCell ref="C63:D63"/>
    <mergeCell ref="C55:D55"/>
    <mergeCell ref="C56:D58"/>
    <mergeCell ref="E58:F58"/>
    <mergeCell ref="E59:F59"/>
    <mergeCell ref="E60:F60"/>
    <mergeCell ref="E61:F61"/>
    <mergeCell ref="E62:F62"/>
    <mergeCell ref="E63:F63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3.5" customHeight="1">
      <c r="A1" s="1"/>
      <c r="B1" s="1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3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13</v>
      </c>
      <c r="N1" s="3" t="s">
        <v>14</v>
      </c>
      <c r="O1" s="3" t="s">
        <v>15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8">
        <v>2017.0</v>
      </c>
      <c r="B2" s="16">
        <v>9846.9</v>
      </c>
      <c r="C2" s="19">
        <f t="shared" ref="C2:C41" si="1">B2/9714.65</f>
        <v>1.01361346</v>
      </c>
      <c r="D2" s="18">
        <f t="shared" ref="D2:D41" si="2">100*(1-ABS((C2-8.5737)/8.5737))</f>
        <v>11.82235744</v>
      </c>
      <c r="E2" s="16">
        <v>124017.0</v>
      </c>
      <c r="F2" s="18">
        <f t="shared" ref="F2:F41" si="3">LN(E2)</f>
        <v>11.72817393</v>
      </c>
      <c r="G2" s="18">
        <v>100.0</v>
      </c>
      <c r="H2" s="16">
        <v>800.5</v>
      </c>
      <c r="I2" s="16">
        <v>532.0</v>
      </c>
      <c r="J2" s="18">
        <f t="shared" ref="J2:J14" si="4">I2/H2</f>
        <v>0.6645846346</v>
      </c>
      <c r="K2" s="18">
        <f t="shared" ref="K2:K14" si="5">100*(LN(J2)-LN(36.76%))/(LN(95.86%)-LN(36.76%))</f>
        <v>61.78196462</v>
      </c>
      <c r="L2" s="16">
        <v>2.0</v>
      </c>
      <c r="M2" s="18">
        <f t="shared" ref="M2:M20" si="6">L2^(1/4)</f>
        <v>1.189207115</v>
      </c>
      <c r="N2" s="18">
        <f t="shared" ref="N2:N20" si="7">100*(1-(L2^(1/4)-1)/(2.3-1))</f>
        <v>85.44560654</v>
      </c>
      <c r="O2" s="18">
        <f t="shared" ref="O2:O14" si="8">(1/6)*G2+(1/6)*K2+(1/3)*D2+(1/3)*N2</f>
        <v>59.38631543</v>
      </c>
    </row>
    <row r="3" ht="13.5" customHeight="1">
      <c r="A3" s="8">
        <v>2016.0</v>
      </c>
      <c r="B3" s="16">
        <v>8686.49</v>
      </c>
      <c r="C3" s="19">
        <f t="shared" si="1"/>
        <v>0.8941639689</v>
      </c>
      <c r="D3" s="18">
        <f t="shared" si="2"/>
        <v>10.42914925</v>
      </c>
      <c r="E3" s="16">
        <v>147537.0</v>
      </c>
      <c r="F3" s="18">
        <f t="shared" si="3"/>
        <v>11.90183427</v>
      </c>
      <c r="G3" s="18">
        <v>100.0</v>
      </c>
      <c r="H3" s="16">
        <v>787.5</v>
      </c>
      <c r="I3" s="16">
        <v>520.0</v>
      </c>
      <c r="J3" s="18">
        <f t="shared" si="4"/>
        <v>0.6603174603</v>
      </c>
      <c r="K3" s="18">
        <f t="shared" si="5"/>
        <v>61.10990822</v>
      </c>
      <c r="L3" s="16">
        <v>2.01</v>
      </c>
      <c r="M3" s="18">
        <f t="shared" si="6"/>
        <v>1.190690845</v>
      </c>
      <c r="N3" s="18">
        <f t="shared" si="7"/>
        <v>85.33147348</v>
      </c>
      <c r="O3" s="18">
        <f t="shared" si="8"/>
        <v>58.77185894</v>
      </c>
    </row>
    <row r="4" ht="13.5" customHeight="1">
      <c r="A4" s="8">
        <v>2015.0</v>
      </c>
      <c r="B4" s="16">
        <v>8003.6</v>
      </c>
      <c r="C4" s="19">
        <f t="shared" si="1"/>
        <v>0.8238691049</v>
      </c>
      <c r="D4" s="18">
        <f t="shared" si="2"/>
        <v>9.60925977</v>
      </c>
      <c r="E4" s="16">
        <v>102374.0</v>
      </c>
      <c r="F4" s="18">
        <f t="shared" si="3"/>
        <v>11.53638805</v>
      </c>
      <c r="G4" s="18">
        <f t="shared" ref="G4:G37" si="9">100*((LN(E4)-6.57)/(11.6-6.57))</f>
        <v>98.73534897</v>
      </c>
      <c r="H4" s="8">
        <v>782.5</v>
      </c>
      <c r="I4" s="16">
        <v>509.5</v>
      </c>
      <c r="J4" s="18">
        <f t="shared" si="4"/>
        <v>0.6511182109</v>
      </c>
      <c r="K4" s="18">
        <f t="shared" si="5"/>
        <v>59.646181</v>
      </c>
      <c r="L4" s="16">
        <v>2.01</v>
      </c>
      <c r="M4" s="18">
        <f t="shared" si="6"/>
        <v>1.190690845</v>
      </c>
      <c r="N4" s="18">
        <f t="shared" si="7"/>
        <v>85.33147348</v>
      </c>
      <c r="O4" s="18">
        <f t="shared" si="8"/>
        <v>58.04383274</v>
      </c>
    </row>
    <row r="5" ht="13.5" customHeight="1">
      <c r="A5" s="8">
        <v>2014.0</v>
      </c>
      <c r="B5" s="16">
        <v>7610.28</v>
      </c>
      <c r="C5" s="19">
        <f t="shared" si="1"/>
        <v>0.7833817997</v>
      </c>
      <c r="D5" s="18">
        <f t="shared" si="2"/>
        <v>9.137033016</v>
      </c>
      <c r="E5" s="16">
        <v>97430.3</v>
      </c>
      <c r="F5" s="18">
        <f t="shared" si="3"/>
        <v>11.48689253</v>
      </c>
      <c r="G5" s="18">
        <f t="shared" si="9"/>
        <v>97.75134254</v>
      </c>
      <c r="H5" s="16">
        <v>781.1</v>
      </c>
      <c r="I5" s="16">
        <v>511.5</v>
      </c>
      <c r="J5" s="18">
        <f t="shared" si="4"/>
        <v>0.6548457304</v>
      </c>
      <c r="K5" s="18">
        <f t="shared" si="5"/>
        <v>60.24175749</v>
      </c>
      <c r="L5" s="16">
        <v>1.95</v>
      </c>
      <c r="M5" s="18">
        <f t="shared" si="6"/>
        <v>1.181703856</v>
      </c>
      <c r="N5" s="18">
        <f t="shared" si="7"/>
        <v>86.02278027</v>
      </c>
      <c r="O5" s="18">
        <f t="shared" si="8"/>
        <v>58.0521211</v>
      </c>
    </row>
    <row r="6" ht="13.5" customHeight="1">
      <c r="A6" s="8">
        <v>2013.0</v>
      </c>
      <c r="B6" s="16">
        <v>7164.51</v>
      </c>
      <c r="C6" s="19">
        <f t="shared" si="1"/>
        <v>0.7374954322</v>
      </c>
      <c r="D6" s="18">
        <f t="shared" si="2"/>
        <v>8.601833889</v>
      </c>
      <c r="E6" s="16">
        <v>93176.0</v>
      </c>
      <c r="F6" s="18">
        <f t="shared" si="3"/>
        <v>11.44224546</v>
      </c>
      <c r="G6" s="18">
        <f t="shared" si="9"/>
        <v>96.86372677</v>
      </c>
      <c r="H6" s="16">
        <v>766.3</v>
      </c>
      <c r="I6" s="16">
        <v>503.36</v>
      </c>
      <c r="J6" s="18">
        <f t="shared" si="4"/>
        <v>0.6568706773</v>
      </c>
      <c r="K6" s="18">
        <f t="shared" si="5"/>
        <v>60.56388043</v>
      </c>
      <c r="L6" s="16">
        <v>2.16</v>
      </c>
      <c r="M6" s="18">
        <f t="shared" si="6"/>
        <v>1.212309303</v>
      </c>
      <c r="N6" s="18">
        <f t="shared" si="7"/>
        <v>83.66851517</v>
      </c>
      <c r="O6" s="18">
        <f t="shared" si="8"/>
        <v>56.99471755</v>
      </c>
    </row>
    <row r="7" ht="13.5" customHeight="1">
      <c r="A7" s="8">
        <v>2012.0</v>
      </c>
      <c r="B7" s="16">
        <v>6601.21</v>
      </c>
      <c r="C7" s="19">
        <f t="shared" si="1"/>
        <v>0.6795108419</v>
      </c>
      <c r="D7" s="18">
        <f t="shared" si="2"/>
        <v>7.925526224</v>
      </c>
      <c r="E7" s="16">
        <v>86228.0</v>
      </c>
      <c r="F7" s="18">
        <f t="shared" si="3"/>
        <v>11.36475023</v>
      </c>
      <c r="G7" s="18">
        <f t="shared" si="9"/>
        <v>95.3230662</v>
      </c>
      <c r="H7" s="16">
        <v>763.9</v>
      </c>
      <c r="I7" s="16">
        <v>503.4</v>
      </c>
      <c r="J7" s="18">
        <f t="shared" si="4"/>
        <v>0.6589867784</v>
      </c>
      <c r="K7" s="18">
        <f t="shared" si="5"/>
        <v>60.89944458</v>
      </c>
      <c r="L7" s="16">
        <v>2.55</v>
      </c>
      <c r="M7" s="18">
        <f t="shared" si="6"/>
        <v>1.263673986</v>
      </c>
      <c r="N7" s="18">
        <f t="shared" si="7"/>
        <v>79.71738571</v>
      </c>
      <c r="O7" s="18">
        <f t="shared" si="8"/>
        <v>55.25138911</v>
      </c>
    </row>
    <row r="8" ht="13.5" customHeight="1">
      <c r="A8" s="8">
        <v>2011.0</v>
      </c>
      <c r="B8" s="16">
        <v>6074.94</v>
      </c>
      <c r="C8" s="19">
        <f t="shared" si="1"/>
        <v>0.6253380204</v>
      </c>
      <c r="D8" s="18">
        <f t="shared" si="2"/>
        <v>7.293677414</v>
      </c>
      <c r="E8" s="16">
        <v>78884.0</v>
      </c>
      <c r="F8" s="18">
        <f t="shared" si="3"/>
        <v>11.2757337</v>
      </c>
      <c r="G8" s="18">
        <f t="shared" si="9"/>
        <v>93.55335384</v>
      </c>
      <c r="H8" s="16">
        <v>762.8</v>
      </c>
      <c r="I8" s="16">
        <v>493.83</v>
      </c>
      <c r="J8" s="18">
        <f t="shared" si="4"/>
        <v>0.6473911904</v>
      </c>
      <c r="K8" s="18">
        <f t="shared" si="5"/>
        <v>59.04726558</v>
      </c>
      <c r="L8" s="16">
        <v>3.4</v>
      </c>
      <c r="M8" s="18">
        <f t="shared" si="6"/>
        <v>1.357906069</v>
      </c>
      <c r="N8" s="18">
        <f t="shared" si="7"/>
        <v>72.46876394</v>
      </c>
      <c r="O8" s="18">
        <f t="shared" si="8"/>
        <v>52.02091702</v>
      </c>
    </row>
    <row r="9" ht="13.5" customHeight="1">
      <c r="A9" s="8">
        <v>2010.0</v>
      </c>
      <c r="B9" s="16">
        <v>5181.0</v>
      </c>
      <c r="C9" s="19">
        <f t="shared" si="1"/>
        <v>0.5333182359</v>
      </c>
      <c r="D9" s="18">
        <f t="shared" si="2"/>
        <v>6.22039768</v>
      </c>
      <c r="E9" s="16">
        <v>90175.0</v>
      </c>
      <c r="F9" s="18">
        <f t="shared" si="3"/>
        <v>11.40950751</v>
      </c>
      <c r="G9" s="18">
        <f t="shared" si="9"/>
        <v>96.21287288</v>
      </c>
      <c r="H9" s="16">
        <v>761.1</v>
      </c>
      <c r="I9" s="16">
        <v>476.5</v>
      </c>
      <c r="J9" s="18">
        <f t="shared" si="4"/>
        <v>0.6260675338</v>
      </c>
      <c r="K9" s="18">
        <f t="shared" si="5"/>
        <v>55.55292669</v>
      </c>
      <c r="L9" s="16">
        <v>5.7</v>
      </c>
      <c r="M9" s="18">
        <f t="shared" si="6"/>
        <v>1.545143125</v>
      </c>
      <c r="N9" s="18">
        <f t="shared" si="7"/>
        <v>58.06591345</v>
      </c>
      <c r="O9" s="18">
        <f t="shared" si="8"/>
        <v>46.7230703</v>
      </c>
    </row>
    <row r="10" ht="13.5" customHeight="1">
      <c r="A10" s="8">
        <v>2009.0</v>
      </c>
      <c r="B10" s="16">
        <v>4334.33</v>
      </c>
      <c r="C10" s="19">
        <f t="shared" si="1"/>
        <v>0.4461642983</v>
      </c>
      <c r="D10" s="18">
        <f t="shared" si="2"/>
        <v>5.20387112</v>
      </c>
      <c r="E10" s="16">
        <v>73998.0</v>
      </c>
      <c r="F10" s="18">
        <f t="shared" si="3"/>
        <v>11.21179334</v>
      </c>
      <c r="G10" s="18">
        <f t="shared" si="9"/>
        <v>92.28217385</v>
      </c>
      <c r="H10" s="16">
        <v>719.0</v>
      </c>
      <c r="I10" s="16">
        <v>443.9</v>
      </c>
      <c r="J10" s="18">
        <f t="shared" si="4"/>
        <v>0.6173852573</v>
      </c>
      <c r="K10" s="18">
        <f t="shared" si="5"/>
        <v>54.09592856</v>
      </c>
      <c r="L10" s="16">
        <v>3.16</v>
      </c>
      <c r="M10" s="18">
        <f t="shared" si="6"/>
        <v>1.333281247</v>
      </c>
      <c r="N10" s="18">
        <f t="shared" si="7"/>
        <v>74.362981</v>
      </c>
      <c r="O10" s="18">
        <f t="shared" si="8"/>
        <v>50.91863444</v>
      </c>
    </row>
    <row r="11" ht="13.5" customHeight="1">
      <c r="A11" s="8">
        <v>2008.0</v>
      </c>
      <c r="B11" s="16">
        <v>3946.52</v>
      </c>
      <c r="C11" s="19">
        <f t="shared" si="1"/>
        <v>0.4062441776</v>
      </c>
      <c r="D11" s="18">
        <f t="shared" si="2"/>
        <v>4.738259767</v>
      </c>
      <c r="E11" s="16">
        <v>69997.0</v>
      </c>
      <c r="F11" s="18">
        <f t="shared" si="3"/>
        <v>11.15620766</v>
      </c>
      <c r="G11" s="18">
        <f t="shared" si="9"/>
        <v>91.17709072</v>
      </c>
      <c r="H11" s="16">
        <v>707.0</v>
      </c>
      <c r="I11" s="16">
        <v>440.0</v>
      </c>
      <c r="J11" s="18">
        <f t="shared" si="4"/>
        <v>0.6223479491</v>
      </c>
      <c r="K11" s="18">
        <f t="shared" si="5"/>
        <v>54.93122189</v>
      </c>
      <c r="L11" s="16">
        <v>3.31</v>
      </c>
      <c r="M11" s="18">
        <f t="shared" si="6"/>
        <v>1.348829322</v>
      </c>
      <c r="N11" s="18">
        <f t="shared" si="7"/>
        <v>73.16697523</v>
      </c>
      <c r="O11" s="18">
        <f t="shared" si="8"/>
        <v>50.3197971</v>
      </c>
    </row>
    <row r="12" ht="13.5" customHeight="1">
      <c r="A12" s="8">
        <v>2007.0</v>
      </c>
      <c r="B12" s="16">
        <v>3418.57</v>
      </c>
      <c r="C12" s="19">
        <f t="shared" si="1"/>
        <v>0.3518984215</v>
      </c>
      <c r="D12" s="18">
        <f t="shared" si="2"/>
        <v>4.104393919</v>
      </c>
      <c r="E12" s="16">
        <v>61067.0</v>
      </c>
      <c r="F12" s="18">
        <f t="shared" si="3"/>
        <v>11.0197269</v>
      </c>
      <c r="G12" s="18">
        <f t="shared" si="9"/>
        <v>88.46375549</v>
      </c>
      <c r="H12" s="16">
        <v>690.0</v>
      </c>
      <c r="I12" s="16">
        <v>438.0</v>
      </c>
      <c r="J12" s="18">
        <f t="shared" si="4"/>
        <v>0.6347826087</v>
      </c>
      <c r="K12" s="18">
        <f t="shared" si="5"/>
        <v>56.99524856</v>
      </c>
      <c r="L12" s="16">
        <v>3.2</v>
      </c>
      <c r="M12" s="18">
        <f t="shared" si="6"/>
        <v>1.33748061</v>
      </c>
      <c r="N12" s="18">
        <f t="shared" si="7"/>
        <v>74.03995308</v>
      </c>
      <c r="O12" s="18">
        <f t="shared" si="8"/>
        <v>50.29128301</v>
      </c>
    </row>
    <row r="13" ht="13.5" customHeight="1">
      <c r="A13" s="8">
        <v>2006.0</v>
      </c>
      <c r="B13" s="16">
        <v>2874.42</v>
      </c>
      <c r="C13" s="19">
        <f t="shared" si="1"/>
        <v>0.2958850808</v>
      </c>
      <c r="D13" s="18">
        <f t="shared" si="2"/>
        <v>3.451078073</v>
      </c>
      <c r="E13" s="16">
        <v>51460.0</v>
      </c>
      <c r="F13" s="18">
        <f t="shared" si="3"/>
        <v>10.84856009</v>
      </c>
      <c r="G13" s="18">
        <f t="shared" si="9"/>
        <v>85.0608367</v>
      </c>
      <c r="H13" s="16">
        <v>672.0</v>
      </c>
      <c r="I13" s="16">
        <v>430.0</v>
      </c>
      <c r="J13" s="18">
        <f t="shared" si="4"/>
        <v>0.6398809524</v>
      </c>
      <c r="K13" s="18">
        <f t="shared" si="5"/>
        <v>57.82985835</v>
      </c>
      <c r="L13" s="16">
        <v>3.31</v>
      </c>
      <c r="M13" s="18">
        <f t="shared" si="6"/>
        <v>1.348829322</v>
      </c>
      <c r="N13" s="18">
        <f t="shared" si="7"/>
        <v>73.16697523</v>
      </c>
      <c r="O13" s="18">
        <f t="shared" si="8"/>
        <v>49.35446694</v>
      </c>
    </row>
    <row r="14" ht="13.5" customHeight="1">
      <c r="A14" s="8">
        <v>2005.0</v>
      </c>
      <c r="B14" s="16">
        <v>2447.32</v>
      </c>
      <c r="C14" s="19">
        <f t="shared" si="1"/>
        <v>0.251920553</v>
      </c>
      <c r="D14" s="18">
        <f t="shared" si="2"/>
        <v>2.93829447</v>
      </c>
      <c r="E14" s="16">
        <v>44156.0</v>
      </c>
      <c r="F14" s="18">
        <f t="shared" si="3"/>
        <v>10.6954841</v>
      </c>
      <c r="G14" s="18">
        <f t="shared" si="9"/>
        <v>82.01757648</v>
      </c>
      <c r="H14" s="16">
        <v>656.0</v>
      </c>
      <c r="I14" s="16">
        <v>415.1</v>
      </c>
      <c r="J14" s="18">
        <f t="shared" si="4"/>
        <v>0.6327743902</v>
      </c>
      <c r="K14" s="18">
        <f t="shared" si="5"/>
        <v>56.66465724</v>
      </c>
      <c r="L14" s="16">
        <v>3.5</v>
      </c>
      <c r="M14" s="18">
        <f t="shared" si="6"/>
        <v>1.3677824</v>
      </c>
      <c r="N14" s="18">
        <f t="shared" si="7"/>
        <v>71.70904616</v>
      </c>
      <c r="O14" s="18">
        <f t="shared" si="8"/>
        <v>47.9961525</v>
      </c>
    </row>
    <row r="15" ht="13.5" customHeight="1">
      <c r="A15" s="8">
        <v>2004.0</v>
      </c>
      <c r="B15" s="16">
        <v>2109.45</v>
      </c>
      <c r="C15" s="19">
        <f t="shared" si="1"/>
        <v>0.2171411219</v>
      </c>
      <c r="D15" s="18">
        <f t="shared" si="2"/>
        <v>2.532641939</v>
      </c>
      <c r="E15" s="16">
        <v>39174.0</v>
      </c>
      <c r="F15" s="18">
        <f t="shared" si="3"/>
        <v>10.57576854</v>
      </c>
      <c r="G15" s="18">
        <f t="shared" si="9"/>
        <v>79.63754554</v>
      </c>
      <c r="I15" s="16">
        <v>395.5</v>
      </c>
      <c r="L15" s="16">
        <v>4.2</v>
      </c>
      <c r="M15" s="18">
        <f t="shared" si="6"/>
        <v>1.431569123</v>
      </c>
      <c r="N15" s="18">
        <f t="shared" si="7"/>
        <v>66.80237517</v>
      </c>
    </row>
    <row r="16" ht="13.5" customHeight="1">
      <c r="A16" s="8">
        <v>2003.0</v>
      </c>
      <c r="B16" s="16">
        <v>1749.27</v>
      </c>
      <c r="C16" s="19">
        <f t="shared" si="1"/>
        <v>0.1800651593</v>
      </c>
      <c r="D16" s="18">
        <f t="shared" si="2"/>
        <v>2.100203638</v>
      </c>
      <c r="E16" s="16">
        <v>32639.0</v>
      </c>
      <c r="F16" s="18">
        <f t="shared" si="3"/>
        <v>10.39326317</v>
      </c>
      <c r="G16" s="18">
        <f t="shared" si="9"/>
        <v>76.00920818</v>
      </c>
      <c r="I16" s="16">
        <v>386.2</v>
      </c>
      <c r="L16" s="16">
        <v>4.02</v>
      </c>
      <c r="M16" s="18">
        <f t="shared" si="6"/>
        <v>1.415978024</v>
      </c>
      <c r="N16" s="18">
        <f t="shared" si="7"/>
        <v>68.00169043</v>
      </c>
    </row>
    <row r="17" ht="13.5" customHeight="1">
      <c r="A17" s="8">
        <v>2002.0</v>
      </c>
      <c r="B17" s="16">
        <v>1453.34</v>
      </c>
      <c r="C17" s="19">
        <f t="shared" si="1"/>
        <v>0.1496029193</v>
      </c>
      <c r="D17" s="18">
        <f t="shared" si="2"/>
        <v>1.744904992</v>
      </c>
      <c r="E17" s="16">
        <v>27541.0</v>
      </c>
      <c r="F17" s="18">
        <f t="shared" si="3"/>
        <v>10.22343108</v>
      </c>
      <c r="G17" s="18">
        <f t="shared" si="9"/>
        <v>72.6328247</v>
      </c>
      <c r="I17" s="16">
        <v>377.9</v>
      </c>
      <c r="L17" s="16">
        <v>3.97</v>
      </c>
      <c r="M17" s="18">
        <f t="shared" si="6"/>
        <v>1.411554421</v>
      </c>
      <c r="N17" s="18">
        <f t="shared" si="7"/>
        <v>68.34196759</v>
      </c>
    </row>
    <row r="18" ht="13.5" customHeight="1">
      <c r="A18" s="8">
        <v>2001.0</v>
      </c>
      <c r="B18" s="16">
        <v>1278.75</v>
      </c>
      <c r="C18" s="19">
        <f t="shared" si="1"/>
        <v>0.1316310932</v>
      </c>
      <c r="D18" s="18">
        <f t="shared" si="2"/>
        <v>1.535289236</v>
      </c>
      <c r="E18" s="16">
        <v>24213.0</v>
      </c>
      <c r="F18" s="18">
        <f t="shared" si="3"/>
        <v>10.09464496</v>
      </c>
      <c r="G18" s="18">
        <f t="shared" si="9"/>
        <v>70.07246437</v>
      </c>
      <c r="I18" s="16">
        <v>377.8</v>
      </c>
      <c r="L18" s="16">
        <v>3.8</v>
      </c>
      <c r="M18" s="18">
        <f t="shared" si="6"/>
        <v>1.396194424</v>
      </c>
      <c r="N18" s="18">
        <f t="shared" si="7"/>
        <v>69.52350586</v>
      </c>
    </row>
    <row r="19" ht="13.5" customHeight="1">
      <c r="A19" s="8">
        <v>2000.0</v>
      </c>
      <c r="B19" s="16">
        <v>1144.57</v>
      </c>
      <c r="C19" s="19">
        <f t="shared" si="1"/>
        <v>0.1178189641</v>
      </c>
      <c r="D19" s="18">
        <f t="shared" si="2"/>
        <v>1.374190421</v>
      </c>
      <c r="E19" s="16">
        <v>21208.0</v>
      </c>
      <c r="F19" s="18">
        <f t="shared" si="3"/>
        <v>9.962133748</v>
      </c>
      <c r="G19" s="18">
        <f t="shared" si="9"/>
        <v>67.43804668</v>
      </c>
      <c r="I19" s="16">
        <v>355.0</v>
      </c>
      <c r="L19" s="16">
        <v>3.5</v>
      </c>
      <c r="M19" s="18">
        <f t="shared" si="6"/>
        <v>1.3677824</v>
      </c>
      <c r="N19" s="18">
        <f t="shared" si="7"/>
        <v>71.70904616</v>
      </c>
    </row>
    <row r="20" ht="13.5" customHeight="1">
      <c r="A20" s="8">
        <v>1999.0</v>
      </c>
      <c r="B20" s="16">
        <v>1017.08</v>
      </c>
      <c r="C20" s="19">
        <f t="shared" si="1"/>
        <v>0.1046954857</v>
      </c>
      <c r="D20" s="18">
        <f t="shared" si="2"/>
        <v>1.221123735</v>
      </c>
      <c r="E20" s="16">
        <v>18946.0</v>
      </c>
      <c r="F20" s="18">
        <f t="shared" si="3"/>
        <v>9.849348106</v>
      </c>
      <c r="G20" s="18">
        <f t="shared" si="9"/>
        <v>65.1957874</v>
      </c>
      <c r="I20" s="16">
        <v>345.9</v>
      </c>
      <c r="L20" s="16">
        <v>3.0</v>
      </c>
      <c r="M20" s="18">
        <f t="shared" si="6"/>
        <v>1.316074013</v>
      </c>
      <c r="N20" s="18">
        <f t="shared" si="7"/>
        <v>75.68661439</v>
      </c>
    </row>
    <row r="21" ht="13.5" customHeight="1">
      <c r="A21" s="8">
        <v>1998.0</v>
      </c>
      <c r="B21" s="16">
        <v>952.79</v>
      </c>
      <c r="C21" s="19">
        <f t="shared" si="1"/>
        <v>0.09807764562</v>
      </c>
      <c r="D21" s="18">
        <f t="shared" si="2"/>
        <v>1.143936056</v>
      </c>
      <c r="E21" s="16">
        <v>17832.0</v>
      </c>
      <c r="F21" s="18">
        <f t="shared" si="3"/>
        <v>9.788749875</v>
      </c>
      <c r="G21" s="18">
        <f t="shared" si="9"/>
        <v>63.99105119</v>
      </c>
      <c r="I21" s="16">
        <v>357.6</v>
      </c>
      <c r="M21" s="18"/>
      <c r="N21" s="18"/>
    </row>
    <row r="22" ht="13.5" customHeight="1">
      <c r="A22" s="8">
        <v>1997.0</v>
      </c>
      <c r="B22" s="16">
        <v>879.1</v>
      </c>
      <c r="C22" s="19">
        <f t="shared" si="1"/>
        <v>0.09049219478</v>
      </c>
      <c r="D22" s="18">
        <f t="shared" si="2"/>
        <v>1.055462575</v>
      </c>
      <c r="E22" s="16">
        <v>16534.0</v>
      </c>
      <c r="F22" s="18">
        <f t="shared" si="3"/>
        <v>9.713174146</v>
      </c>
      <c r="G22" s="18">
        <f t="shared" si="9"/>
        <v>62.48855161</v>
      </c>
      <c r="I22" s="16">
        <v>412.0</v>
      </c>
      <c r="L22" s="16">
        <v>3.0</v>
      </c>
      <c r="M22" s="18">
        <f t="shared" ref="M22:M26" si="10">L22^(1/4)</f>
        <v>1.316074013</v>
      </c>
      <c r="N22" s="18">
        <f t="shared" ref="N22:N26" si="11">100*(1-(L22^(1/4)-1)/(2.3-1))</f>
        <v>75.68661439</v>
      </c>
    </row>
    <row r="23" ht="13.5" customHeight="1">
      <c r="A23" s="8">
        <v>1996.0</v>
      </c>
      <c r="B23" s="16">
        <v>784.07</v>
      </c>
      <c r="C23" s="19">
        <f t="shared" si="1"/>
        <v>0.08071006161</v>
      </c>
      <c r="D23" s="18">
        <f t="shared" si="2"/>
        <v>0.9413679229</v>
      </c>
      <c r="E23" s="16">
        <v>14846.0</v>
      </c>
      <c r="F23" s="18">
        <f t="shared" si="3"/>
        <v>9.605485748</v>
      </c>
      <c r="G23" s="18">
        <f t="shared" si="9"/>
        <v>60.34762918</v>
      </c>
      <c r="I23" s="16">
        <v>415.5</v>
      </c>
      <c r="L23" s="16">
        <v>2.5</v>
      </c>
      <c r="M23" s="18">
        <f t="shared" si="10"/>
        <v>1.25743343</v>
      </c>
      <c r="N23" s="18">
        <f t="shared" si="11"/>
        <v>80.19742849</v>
      </c>
    </row>
    <row r="24" ht="13.5" customHeight="1">
      <c r="A24" s="8">
        <v>1995.0</v>
      </c>
      <c r="B24" s="16">
        <v>602.65</v>
      </c>
      <c r="C24" s="19">
        <f t="shared" si="1"/>
        <v>0.06203517368</v>
      </c>
      <c r="D24" s="18">
        <f t="shared" si="2"/>
        <v>0.7235519517</v>
      </c>
      <c r="E24" s="16">
        <v>12024.0</v>
      </c>
      <c r="F24" s="18">
        <f t="shared" si="3"/>
        <v>9.394659931</v>
      </c>
      <c r="G24" s="18">
        <f t="shared" si="9"/>
        <v>56.15626106</v>
      </c>
      <c r="I24" s="16">
        <v>414.1</v>
      </c>
      <c r="L24" s="16">
        <v>2.2</v>
      </c>
      <c r="M24" s="18">
        <f t="shared" si="10"/>
        <v>1.217883286</v>
      </c>
      <c r="N24" s="18">
        <f t="shared" si="11"/>
        <v>83.23974726</v>
      </c>
    </row>
    <row r="25" ht="13.5" customHeight="1">
      <c r="A25" s="8">
        <v>1994.0</v>
      </c>
      <c r="B25" s="16">
        <v>459.66</v>
      </c>
      <c r="C25" s="19">
        <f t="shared" si="1"/>
        <v>0.04731616682</v>
      </c>
      <c r="D25" s="18">
        <f t="shared" si="2"/>
        <v>0.5518756992</v>
      </c>
      <c r="E25" s="16">
        <v>8815.0</v>
      </c>
      <c r="F25" s="18">
        <f t="shared" si="3"/>
        <v>9.084210095</v>
      </c>
      <c r="G25" s="18">
        <f t="shared" si="9"/>
        <v>49.98429612</v>
      </c>
      <c r="I25" s="16">
        <v>386.4</v>
      </c>
      <c r="L25" s="16">
        <v>2.1</v>
      </c>
      <c r="M25" s="18">
        <f t="shared" si="10"/>
        <v>1.203801344</v>
      </c>
      <c r="N25" s="18">
        <f t="shared" si="11"/>
        <v>84.32297358</v>
      </c>
    </row>
    <row r="26" ht="13.5" customHeight="1">
      <c r="A26" s="8">
        <v>1993.0</v>
      </c>
      <c r="B26" s="16">
        <v>315.11</v>
      </c>
      <c r="C26" s="19">
        <f t="shared" si="1"/>
        <v>0.03243657775</v>
      </c>
      <c r="D26" s="18">
        <f t="shared" si="2"/>
        <v>0.3783264839</v>
      </c>
      <c r="E26" s="16">
        <v>6079.0</v>
      </c>
      <c r="F26" s="18">
        <f t="shared" si="3"/>
        <v>8.712595488</v>
      </c>
      <c r="G26" s="18">
        <f t="shared" si="9"/>
        <v>42.59633176</v>
      </c>
      <c r="I26" s="16">
        <v>370.8</v>
      </c>
      <c r="L26" s="16">
        <v>1.7</v>
      </c>
      <c r="M26" s="18">
        <f t="shared" si="10"/>
        <v>1.141858345</v>
      </c>
      <c r="N26" s="18">
        <f t="shared" si="11"/>
        <v>89.08781958</v>
      </c>
    </row>
    <row r="27" ht="13.5" customHeight="1">
      <c r="A27" s="8">
        <v>1992.0</v>
      </c>
      <c r="B27" s="16">
        <v>213.05</v>
      </c>
      <c r="C27" s="19">
        <f t="shared" si="1"/>
        <v>0.02193079524</v>
      </c>
      <c r="D27" s="18">
        <f t="shared" si="2"/>
        <v>0.2557914931</v>
      </c>
      <c r="E27" s="16">
        <v>4516.0</v>
      </c>
      <c r="F27" s="18">
        <f t="shared" si="3"/>
        <v>8.415381925</v>
      </c>
      <c r="G27" s="18">
        <f t="shared" si="9"/>
        <v>36.68751342</v>
      </c>
      <c r="I27" s="16">
        <v>342.6</v>
      </c>
    </row>
    <row r="28" ht="13.5" customHeight="1">
      <c r="A28" s="8">
        <v>1991.0</v>
      </c>
      <c r="B28" s="16">
        <v>169.87</v>
      </c>
      <c r="C28" s="19">
        <f t="shared" si="1"/>
        <v>0.01748596192</v>
      </c>
      <c r="D28" s="18">
        <f t="shared" si="2"/>
        <v>0.2039488427</v>
      </c>
      <c r="E28" s="16">
        <v>3315.0</v>
      </c>
      <c r="F28" s="18">
        <f t="shared" si="3"/>
        <v>8.106212903</v>
      </c>
      <c r="G28" s="18">
        <f t="shared" si="9"/>
        <v>30.54101198</v>
      </c>
      <c r="I28" s="16">
        <v>332.4</v>
      </c>
    </row>
    <row r="29" ht="13.5" customHeight="1">
      <c r="A29" s="8">
        <v>1990.0</v>
      </c>
      <c r="B29" s="16">
        <v>141.4</v>
      </c>
      <c r="C29" s="19">
        <f t="shared" si="1"/>
        <v>0.01455533653</v>
      </c>
      <c r="D29" s="18">
        <f t="shared" si="2"/>
        <v>0.1697672712</v>
      </c>
      <c r="E29" s="16">
        <v>2777.0</v>
      </c>
      <c r="F29" s="18">
        <f t="shared" si="3"/>
        <v>7.929126487</v>
      </c>
      <c r="G29" s="18">
        <f t="shared" si="9"/>
        <v>27.0204073</v>
      </c>
      <c r="I29" s="16">
        <v>325.1</v>
      </c>
    </row>
    <row r="30" ht="13.5" customHeight="1">
      <c r="A30" s="8">
        <v>1989.0</v>
      </c>
      <c r="B30" s="16">
        <v>137.25</v>
      </c>
      <c r="C30" s="19">
        <f t="shared" si="1"/>
        <v>0.01412814667</v>
      </c>
      <c r="D30" s="18">
        <f t="shared" si="2"/>
        <v>0.1647847098</v>
      </c>
      <c r="E30" s="16">
        <v>2702.0</v>
      </c>
      <c r="F30" s="18">
        <f t="shared" si="3"/>
        <v>7.901747519</v>
      </c>
      <c r="G30" s="18">
        <f t="shared" si="9"/>
        <v>26.47609381</v>
      </c>
    </row>
    <row r="31" ht="13.5" customHeight="1">
      <c r="A31" s="8">
        <v>1988.0</v>
      </c>
      <c r="B31" s="16">
        <v>118.62</v>
      </c>
      <c r="C31" s="19">
        <f t="shared" si="1"/>
        <v>0.01221042446</v>
      </c>
      <c r="D31" s="18">
        <f t="shared" si="2"/>
        <v>0.1424172115</v>
      </c>
      <c r="E31" s="16">
        <v>2356.0</v>
      </c>
      <c r="F31" s="18">
        <f t="shared" si="3"/>
        <v>7.764720545</v>
      </c>
      <c r="G31" s="18">
        <f t="shared" si="9"/>
        <v>23.7518995</v>
      </c>
    </row>
    <row r="32" ht="13.5" customHeight="1">
      <c r="A32" s="8">
        <v>1987.0</v>
      </c>
      <c r="B32" s="16">
        <v>95.99</v>
      </c>
      <c r="C32" s="19">
        <f t="shared" si="1"/>
        <v>0.009880952994</v>
      </c>
      <c r="D32" s="18">
        <f t="shared" si="2"/>
        <v>0.1152472444</v>
      </c>
      <c r="E32" s="16">
        <v>1928.0</v>
      </c>
      <c r="F32" s="18">
        <f t="shared" si="3"/>
        <v>7.564238475</v>
      </c>
      <c r="G32" s="18">
        <f t="shared" si="9"/>
        <v>19.76617247</v>
      </c>
    </row>
    <row r="33" ht="13.5" customHeight="1">
      <c r="A33" s="8">
        <v>1986.0</v>
      </c>
      <c r="B33" s="16">
        <v>80.22</v>
      </c>
      <c r="C33" s="19">
        <f t="shared" si="1"/>
        <v>0.008257631515</v>
      </c>
      <c r="D33" s="18">
        <f t="shared" si="2"/>
        <v>0.09631351126</v>
      </c>
      <c r="E33" s="16">
        <v>1626.0</v>
      </c>
      <c r="F33" s="18">
        <f t="shared" si="3"/>
        <v>7.39387829</v>
      </c>
      <c r="G33" s="18">
        <f t="shared" si="9"/>
        <v>16.37929006</v>
      </c>
    </row>
    <row r="34" ht="13.5" customHeight="1">
      <c r="A34" s="8">
        <v>1985.0</v>
      </c>
      <c r="B34" s="16">
        <v>71.05</v>
      </c>
      <c r="C34" s="19">
        <f t="shared" si="1"/>
        <v>0.007313696325</v>
      </c>
      <c r="D34" s="18">
        <f t="shared" si="2"/>
        <v>0.0853038516</v>
      </c>
      <c r="E34" s="16">
        <v>1455.0</v>
      </c>
      <c r="F34" s="18">
        <f t="shared" si="3"/>
        <v>7.28276118</v>
      </c>
      <c r="G34" s="18">
        <f t="shared" si="9"/>
        <v>14.17020238</v>
      </c>
    </row>
    <row r="35" ht="13.5" customHeight="1">
      <c r="A35" s="8">
        <v>1984.0</v>
      </c>
      <c r="B35" s="16">
        <v>53.17</v>
      </c>
      <c r="C35" s="19">
        <f t="shared" si="1"/>
        <v>0.005473177109</v>
      </c>
      <c r="D35" s="18">
        <f t="shared" si="2"/>
        <v>0.06383681618</v>
      </c>
      <c r="E35" s="16">
        <v>1096.0</v>
      </c>
      <c r="F35" s="18">
        <f t="shared" si="3"/>
        <v>6.999422468</v>
      </c>
      <c r="G35" s="18">
        <f t="shared" si="9"/>
        <v>8.537225994</v>
      </c>
    </row>
    <row r="36" ht="13.5" customHeight="1">
      <c r="A36" s="8">
        <v>1983.0</v>
      </c>
      <c r="B36" s="16">
        <v>41.68</v>
      </c>
      <c r="C36" s="19">
        <f t="shared" si="1"/>
        <v>0.004290427344</v>
      </c>
      <c r="D36" s="18">
        <f t="shared" si="2"/>
        <v>0.05004172463</v>
      </c>
      <c r="E36" s="16">
        <v>864.0</v>
      </c>
      <c r="F36" s="18">
        <f t="shared" si="3"/>
        <v>6.761572769</v>
      </c>
      <c r="G36" s="18">
        <f t="shared" si="9"/>
        <v>3.808603754</v>
      </c>
    </row>
    <row r="37" ht="13.5" customHeight="1">
      <c r="A37" s="8">
        <v>1982.0</v>
      </c>
      <c r="B37" s="16">
        <v>36.88</v>
      </c>
      <c r="C37" s="19">
        <f t="shared" si="1"/>
        <v>0.003796328226</v>
      </c>
      <c r="D37" s="18">
        <f t="shared" si="2"/>
        <v>0.0442787621</v>
      </c>
      <c r="E37" s="16">
        <v>776.0</v>
      </c>
      <c r="F37" s="18">
        <f t="shared" si="3"/>
        <v>6.65415252</v>
      </c>
      <c r="G37" s="18">
        <f t="shared" si="9"/>
        <v>1.67301233</v>
      </c>
    </row>
    <row r="38" ht="13.5" customHeight="1">
      <c r="A38" s="8">
        <v>1981.0</v>
      </c>
      <c r="B38" s="16">
        <v>31.99</v>
      </c>
      <c r="C38" s="19">
        <f t="shared" si="1"/>
        <v>0.003292964749</v>
      </c>
      <c r="D38" s="18">
        <f t="shared" si="2"/>
        <v>0.03840774402</v>
      </c>
      <c r="E38" s="16">
        <v>680.0</v>
      </c>
      <c r="F38" s="18">
        <f t="shared" si="3"/>
        <v>6.522092798</v>
      </c>
      <c r="G38" s="18">
        <v>0.0</v>
      </c>
    </row>
    <row r="39" ht="13.5" customHeight="1">
      <c r="A39" s="8">
        <v>1980.0</v>
      </c>
      <c r="B39" s="16">
        <v>29.53</v>
      </c>
      <c r="C39" s="19">
        <f t="shared" si="1"/>
        <v>0.003039738951</v>
      </c>
      <c r="D39" s="18">
        <f t="shared" si="2"/>
        <v>0.03545422572</v>
      </c>
      <c r="E39" s="16">
        <v>634.0</v>
      </c>
      <c r="F39" s="18">
        <f t="shared" si="3"/>
        <v>6.452048954</v>
      </c>
      <c r="G39" s="18">
        <v>0.0</v>
      </c>
    </row>
    <row r="40" ht="13.5" customHeight="1">
      <c r="A40" s="8">
        <v>1979.0</v>
      </c>
      <c r="B40" s="16">
        <v>24.15</v>
      </c>
      <c r="C40" s="19">
        <f t="shared" si="1"/>
        <v>0.002485936189</v>
      </c>
      <c r="D40" s="18">
        <f t="shared" si="2"/>
        <v>0.02899490522</v>
      </c>
      <c r="E40" s="16">
        <v>522.0</v>
      </c>
      <c r="F40" s="18">
        <f t="shared" si="3"/>
        <v>6.257667588</v>
      </c>
      <c r="G40" s="18">
        <v>0.0</v>
      </c>
    </row>
    <row r="41" ht="13.5" customHeight="1">
      <c r="A41" s="8">
        <v>1978.0</v>
      </c>
      <c r="B41" s="16">
        <v>20.17</v>
      </c>
      <c r="C41" s="19">
        <f t="shared" si="1"/>
        <v>0.00207624567</v>
      </c>
      <c r="D41" s="18">
        <f t="shared" si="2"/>
        <v>0.02421644879</v>
      </c>
      <c r="E41" s="16">
        <v>437.0</v>
      </c>
      <c r="F41" s="18">
        <f t="shared" si="3"/>
        <v>6.079933195</v>
      </c>
      <c r="G41" s="18">
        <v>0.0</v>
      </c>
    </row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3.5" customHeight="1">
      <c r="A1" s="1"/>
      <c r="B1" s="1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3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13</v>
      </c>
      <c r="N1" s="3" t="s">
        <v>14</v>
      </c>
      <c r="O1" s="3" t="s">
        <v>15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8">
        <v>2017.0</v>
      </c>
      <c r="B2" s="16">
        <v>7003.05</v>
      </c>
      <c r="C2" s="19">
        <f t="shared" ref="C2:C32" si="1">B2/9714.65</f>
        <v>0.7208751731</v>
      </c>
      <c r="D2" s="18">
        <f t="shared" ref="D2:D32" si="2">100*(1-ABS((C2-8.5737)/8.5737))</f>
        <v>8.407982237</v>
      </c>
      <c r="E2" s="16">
        <v>91113.0</v>
      </c>
      <c r="F2" s="18">
        <f t="shared" ref="F2:F31" si="3">LN(E2)</f>
        <v>11.41985577</v>
      </c>
      <c r="G2" s="18">
        <f t="shared" ref="G2:G31" si="4">100*((LN(E2)-6.57)/(11.6-6.57))</f>
        <v>96.41860384</v>
      </c>
      <c r="H2" s="16">
        <v>796.53</v>
      </c>
      <c r="I2" s="16">
        <v>538.1</v>
      </c>
      <c r="J2" s="18">
        <f t="shared" ref="J2:J14" si="5">I2/H2</f>
        <v>0.6755552208</v>
      </c>
      <c r="K2" s="18">
        <f t="shared" ref="K2:K14" si="6">100*(LN(J2)-LN(36.76%))/(LN(95.86%)-LN(36.76%))</f>
        <v>63.49015799</v>
      </c>
      <c r="L2" s="16">
        <v>2.86</v>
      </c>
      <c r="M2" s="18">
        <f t="shared" ref="M2:M15" si="7">L2^(1/4)</f>
        <v>1.30044356</v>
      </c>
      <c r="N2" s="18">
        <f t="shared" ref="N2:N15" si="8">100*(1-(L2^(1/4)-1)/(2.3-1))</f>
        <v>76.88895693</v>
      </c>
      <c r="O2" s="18">
        <f t="shared" ref="O2:O14" si="9">(1/6)*G2+(1/6)*K2+(1/3)*D2+(1/3)*N2</f>
        <v>55.08377336</v>
      </c>
    </row>
    <row r="3" ht="13.5" customHeight="1">
      <c r="A3" s="8">
        <v>2016.0</v>
      </c>
      <c r="B3" s="16">
        <v>6274.38</v>
      </c>
      <c r="C3" s="19">
        <f t="shared" si="1"/>
        <v>0.6458678388</v>
      </c>
      <c r="D3" s="18">
        <f t="shared" si="2"/>
        <v>7.533128507</v>
      </c>
      <c r="E3" s="16">
        <v>80136.0</v>
      </c>
      <c r="F3" s="18">
        <f t="shared" si="3"/>
        <v>11.29148047</v>
      </c>
      <c r="G3" s="18">
        <f t="shared" si="4"/>
        <v>93.86641094</v>
      </c>
      <c r="H3" s="16">
        <v>787.0</v>
      </c>
      <c r="I3" s="16">
        <v>530.3</v>
      </c>
      <c r="J3" s="18">
        <f t="shared" si="5"/>
        <v>0.6738246506</v>
      </c>
      <c r="K3" s="18">
        <f t="shared" si="6"/>
        <v>63.22254767</v>
      </c>
      <c r="L3" s="16">
        <v>3.03</v>
      </c>
      <c r="M3" s="18">
        <f t="shared" si="7"/>
        <v>1.319351931</v>
      </c>
      <c r="N3" s="18">
        <f t="shared" si="8"/>
        <v>75.43446683</v>
      </c>
      <c r="O3" s="18">
        <f t="shared" si="9"/>
        <v>53.83735821</v>
      </c>
    </row>
    <row r="4" ht="13.5" customHeight="1">
      <c r="A4" s="8">
        <v>2015.0</v>
      </c>
      <c r="B4" s="16">
        <v>5660.27</v>
      </c>
      <c r="C4" s="19">
        <f t="shared" si="1"/>
        <v>0.5826530035</v>
      </c>
      <c r="D4" s="18">
        <f t="shared" si="2"/>
        <v>6.795817482</v>
      </c>
      <c r="E4" s="16">
        <v>73102.0</v>
      </c>
      <c r="F4" s="18">
        <f t="shared" si="3"/>
        <v>11.19961101</v>
      </c>
      <c r="G4" s="18">
        <f t="shared" si="4"/>
        <v>92.03998022</v>
      </c>
      <c r="H4" s="16">
        <v>779.0</v>
      </c>
      <c r="I4" s="16">
        <v>523.8</v>
      </c>
      <c r="J4" s="18">
        <f t="shared" si="5"/>
        <v>0.6724005135</v>
      </c>
      <c r="K4" s="18">
        <f t="shared" si="6"/>
        <v>63.00180725</v>
      </c>
      <c r="L4" s="16">
        <v>2.8</v>
      </c>
      <c r="M4" s="18">
        <f t="shared" si="7"/>
        <v>1.293568728</v>
      </c>
      <c r="N4" s="18">
        <f t="shared" si="8"/>
        <v>77.41779018</v>
      </c>
      <c r="O4" s="18">
        <f t="shared" si="9"/>
        <v>53.91150047</v>
      </c>
    </row>
    <row r="5" ht="13.5" customHeight="1">
      <c r="A5" s="8">
        <v>2014.0</v>
      </c>
      <c r="B5" s="16">
        <v>5157.97</v>
      </c>
      <c r="C5" s="19">
        <f t="shared" si="1"/>
        <v>0.5309475895</v>
      </c>
      <c r="D5" s="18">
        <f t="shared" si="2"/>
        <v>6.192747466</v>
      </c>
      <c r="E5" s="16">
        <v>67394.0</v>
      </c>
      <c r="F5" s="18">
        <f t="shared" si="3"/>
        <v>11.11831127</v>
      </c>
      <c r="G5" s="18">
        <f t="shared" si="4"/>
        <v>90.42368334</v>
      </c>
      <c r="H5" s="16">
        <v>770.0</v>
      </c>
      <c r="I5" s="16">
        <v>513.9</v>
      </c>
      <c r="J5" s="18">
        <f t="shared" si="5"/>
        <v>0.6674025974</v>
      </c>
      <c r="K5" s="18">
        <f t="shared" si="6"/>
        <v>62.22341659</v>
      </c>
      <c r="L5" s="16">
        <v>2.96</v>
      </c>
      <c r="M5" s="18">
        <f t="shared" si="7"/>
        <v>1.311664993</v>
      </c>
      <c r="N5" s="18">
        <f t="shared" si="8"/>
        <v>76.02576978</v>
      </c>
      <c r="O5" s="18">
        <f t="shared" si="9"/>
        <v>52.84735574</v>
      </c>
    </row>
    <row r="6" ht="13.5" customHeight="1">
      <c r="A6" s="8">
        <v>2013.0</v>
      </c>
      <c r="B6" s="16">
        <v>4672.9</v>
      </c>
      <c r="C6" s="19">
        <f t="shared" si="1"/>
        <v>0.4810157854</v>
      </c>
      <c r="D6" s="18">
        <f t="shared" si="2"/>
        <v>5.610364084</v>
      </c>
      <c r="E6" s="16">
        <v>61555.0</v>
      </c>
      <c r="F6" s="18">
        <f t="shared" si="3"/>
        <v>11.02768636</v>
      </c>
      <c r="G6" s="18">
        <f t="shared" si="4"/>
        <v>88.62199529</v>
      </c>
      <c r="H6" s="16">
        <v>761.0</v>
      </c>
      <c r="I6" s="16">
        <v>504.4</v>
      </c>
      <c r="J6" s="18">
        <f t="shared" si="5"/>
        <v>0.6628120894</v>
      </c>
      <c r="K6" s="18">
        <f t="shared" si="6"/>
        <v>61.50332397</v>
      </c>
      <c r="L6" s="16">
        <v>3.25</v>
      </c>
      <c r="M6" s="18">
        <f t="shared" si="7"/>
        <v>1.342674807</v>
      </c>
      <c r="N6" s="18">
        <f t="shared" si="8"/>
        <v>73.64039945</v>
      </c>
      <c r="O6" s="18">
        <f t="shared" si="9"/>
        <v>51.43780772</v>
      </c>
    </row>
    <row r="7" ht="13.5" customHeight="1">
      <c r="A7" s="8">
        <v>2012.0</v>
      </c>
      <c r="B7" s="16">
        <v>4164.3</v>
      </c>
      <c r="C7" s="19">
        <f t="shared" si="1"/>
        <v>0.4286618664</v>
      </c>
      <c r="D7" s="18">
        <f t="shared" si="2"/>
        <v>4.999730179</v>
      </c>
      <c r="E7" s="16">
        <v>55186.0</v>
      </c>
      <c r="F7" s="18">
        <f t="shared" si="3"/>
        <v>10.91846458</v>
      </c>
      <c r="G7" s="18">
        <f t="shared" si="4"/>
        <v>86.45058801</v>
      </c>
      <c r="H7" s="16">
        <v>757.0</v>
      </c>
      <c r="I7" s="16">
        <v>484.9</v>
      </c>
      <c r="J7" s="18">
        <f t="shared" si="5"/>
        <v>0.6405548217</v>
      </c>
      <c r="K7" s="18">
        <f t="shared" si="6"/>
        <v>57.93967432</v>
      </c>
      <c r="L7" s="16">
        <v>3.65</v>
      </c>
      <c r="M7" s="18">
        <f t="shared" si="7"/>
        <v>1.382207408</v>
      </c>
      <c r="N7" s="18">
        <f t="shared" si="8"/>
        <v>70.59943019</v>
      </c>
      <c r="O7" s="18">
        <f t="shared" si="9"/>
        <v>49.26476384</v>
      </c>
    </row>
    <row r="8" ht="13.5" customHeight="1">
      <c r="A8" s="8">
        <v>2011.0</v>
      </c>
      <c r="B8" s="16">
        <v>3636.6</v>
      </c>
      <c r="C8" s="19">
        <f t="shared" si="1"/>
        <v>0.3743418445</v>
      </c>
      <c r="D8" s="18">
        <f t="shared" si="2"/>
        <v>4.366164486</v>
      </c>
      <c r="E8" s="16">
        <v>48563.0</v>
      </c>
      <c r="F8" s="18">
        <f t="shared" si="3"/>
        <v>10.7906172</v>
      </c>
      <c r="G8" s="18">
        <f t="shared" si="4"/>
        <v>83.90889072</v>
      </c>
      <c r="H8" s="16">
        <v>752.1</v>
      </c>
      <c r="I8" s="16">
        <v>476.2</v>
      </c>
      <c r="J8" s="18">
        <f t="shared" si="5"/>
        <v>0.633160484</v>
      </c>
      <c r="K8" s="18">
        <f t="shared" si="6"/>
        <v>56.72829707</v>
      </c>
      <c r="L8" s="16">
        <v>3.93</v>
      </c>
      <c r="M8" s="18">
        <f t="shared" si="7"/>
        <v>1.407985355</v>
      </c>
      <c r="N8" s="18">
        <f t="shared" si="8"/>
        <v>68.61651115</v>
      </c>
      <c r="O8" s="18">
        <f t="shared" si="9"/>
        <v>47.76708984</v>
      </c>
    </row>
    <row r="9" ht="13.5" customHeight="1">
      <c r="A9" s="8">
        <v>2010.0</v>
      </c>
      <c r="B9" s="16">
        <v>2961.67</v>
      </c>
      <c r="C9" s="19">
        <f t="shared" si="1"/>
        <v>0.3048663616</v>
      </c>
      <c r="D9" s="18">
        <f t="shared" si="2"/>
        <v>3.555831924</v>
      </c>
      <c r="E9" s="16">
        <v>54796.0</v>
      </c>
      <c r="F9" s="18">
        <f t="shared" si="3"/>
        <v>10.91137248</v>
      </c>
      <c r="G9" s="18">
        <f t="shared" si="4"/>
        <v>86.309592</v>
      </c>
      <c r="H9" s="16">
        <v>570.0</v>
      </c>
      <c r="I9" s="16">
        <v>344.5</v>
      </c>
      <c r="J9" s="18">
        <f t="shared" si="5"/>
        <v>0.6043859649</v>
      </c>
      <c r="K9" s="18">
        <f t="shared" si="6"/>
        <v>51.8757197</v>
      </c>
      <c r="L9" s="16">
        <v>3.43</v>
      </c>
      <c r="M9" s="18">
        <f t="shared" si="7"/>
        <v>1.360891589</v>
      </c>
      <c r="N9" s="18">
        <f t="shared" si="8"/>
        <v>72.23910852</v>
      </c>
      <c r="O9" s="18">
        <f t="shared" si="9"/>
        <v>48.29586543</v>
      </c>
    </row>
    <row r="10" ht="13.5" customHeight="1">
      <c r="A10" s="8">
        <v>2009.0</v>
      </c>
      <c r="B10" s="16">
        <v>2102.13</v>
      </c>
      <c r="C10" s="19">
        <f t="shared" si="1"/>
        <v>0.2163876208</v>
      </c>
      <c r="D10" s="18">
        <f t="shared" si="2"/>
        <v>2.523853421</v>
      </c>
      <c r="E10" s="16">
        <v>41543.0</v>
      </c>
      <c r="F10" s="18">
        <f t="shared" si="3"/>
        <v>10.63448431</v>
      </c>
      <c r="G10" s="18">
        <f t="shared" si="4"/>
        <v>80.80485714</v>
      </c>
      <c r="H10" s="16">
        <v>510.0</v>
      </c>
      <c r="I10" s="16">
        <v>307.0</v>
      </c>
      <c r="J10" s="18">
        <f t="shared" si="5"/>
        <v>0.6019607843</v>
      </c>
      <c r="K10" s="18">
        <f t="shared" si="6"/>
        <v>51.45623113</v>
      </c>
      <c r="L10" s="16">
        <v>4.05</v>
      </c>
      <c r="M10" s="18">
        <f t="shared" si="7"/>
        <v>1.418612414</v>
      </c>
      <c r="N10" s="18">
        <f t="shared" si="8"/>
        <v>67.79904512</v>
      </c>
      <c r="O10" s="18">
        <f t="shared" si="9"/>
        <v>45.48448089</v>
      </c>
    </row>
    <row r="11" ht="13.5" customHeight="1">
      <c r="A11" s="8">
        <v>2008.0</v>
      </c>
      <c r="B11" s="16">
        <v>1665.0</v>
      </c>
      <c r="C11" s="19">
        <f t="shared" si="1"/>
        <v>0.1713906317</v>
      </c>
      <c r="D11" s="18">
        <f t="shared" si="2"/>
        <v>1.999027627</v>
      </c>
      <c r="E11" s="16">
        <v>34482.0</v>
      </c>
      <c r="F11" s="18">
        <f t="shared" si="3"/>
        <v>10.44819273</v>
      </c>
      <c r="G11" s="18">
        <f t="shared" si="4"/>
        <v>77.10124707</v>
      </c>
      <c r="H11" s="20">
        <v>486.74</v>
      </c>
      <c r="I11" s="16">
        <v>301.4</v>
      </c>
      <c r="J11" s="18">
        <f t="shared" si="5"/>
        <v>0.6192217611</v>
      </c>
      <c r="K11" s="18">
        <f t="shared" si="6"/>
        <v>54.40581892</v>
      </c>
      <c r="L11" s="16">
        <v>4.09</v>
      </c>
      <c r="M11" s="18">
        <f t="shared" si="7"/>
        <v>1.422102261</v>
      </c>
      <c r="N11" s="18">
        <f t="shared" si="8"/>
        <v>67.53059528</v>
      </c>
      <c r="O11" s="18">
        <f t="shared" si="9"/>
        <v>45.0943853</v>
      </c>
    </row>
    <row r="12" ht="13.5" customHeight="1">
      <c r="A12" s="8">
        <v>2007.0</v>
      </c>
      <c r="B12" s="16">
        <v>1335.0</v>
      </c>
      <c r="C12" s="19">
        <f t="shared" si="1"/>
        <v>0.1374213173</v>
      </c>
      <c r="D12" s="18">
        <f t="shared" si="2"/>
        <v>1.602823953</v>
      </c>
      <c r="E12" s="16">
        <v>27566.0</v>
      </c>
      <c r="F12" s="18">
        <f t="shared" si="3"/>
        <v>10.22433841</v>
      </c>
      <c r="G12" s="18">
        <f t="shared" si="4"/>
        <v>72.65086299</v>
      </c>
      <c r="H12" s="20">
        <v>479.0</v>
      </c>
      <c r="I12" s="16">
        <v>286.5</v>
      </c>
      <c r="J12" s="18">
        <f t="shared" si="5"/>
        <v>0.5981210856</v>
      </c>
      <c r="K12" s="18">
        <f t="shared" si="6"/>
        <v>50.78860185</v>
      </c>
      <c r="L12" s="16">
        <v>4.12</v>
      </c>
      <c r="M12" s="18">
        <f t="shared" si="7"/>
        <v>1.424702886</v>
      </c>
      <c r="N12" s="18">
        <f t="shared" si="8"/>
        <v>67.33054724</v>
      </c>
      <c r="O12" s="18">
        <f t="shared" si="9"/>
        <v>43.55103454</v>
      </c>
    </row>
    <row r="13" ht="13.5" customHeight="1">
      <c r="A13" s="8">
        <v>2006.0</v>
      </c>
      <c r="B13" s="16">
        <v>1074.0</v>
      </c>
      <c r="C13" s="19">
        <f t="shared" si="1"/>
        <v>0.1105546777</v>
      </c>
      <c r="D13" s="18">
        <f t="shared" si="2"/>
        <v>1.289462866</v>
      </c>
      <c r="E13" s="16">
        <v>23203.0</v>
      </c>
      <c r="F13" s="18">
        <f t="shared" si="3"/>
        <v>10.05203686</v>
      </c>
      <c r="G13" s="18">
        <f t="shared" si="4"/>
        <v>69.22538488</v>
      </c>
      <c r="H13" s="20">
        <v>470.0</v>
      </c>
      <c r="I13" s="16">
        <v>270.5</v>
      </c>
      <c r="J13" s="18">
        <f t="shared" si="5"/>
        <v>0.5755319149</v>
      </c>
      <c r="K13" s="18">
        <f t="shared" si="6"/>
        <v>46.77197181</v>
      </c>
      <c r="L13" s="16">
        <v>4.28</v>
      </c>
      <c r="M13" s="18">
        <f t="shared" si="7"/>
        <v>1.43833796</v>
      </c>
      <c r="N13" s="18">
        <f t="shared" si="8"/>
        <v>66.2816954</v>
      </c>
      <c r="O13" s="18">
        <f t="shared" si="9"/>
        <v>41.8566122</v>
      </c>
    </row>
    <row r="14" ht="13.5" customHeight="1">
      <c r="A14" s="8">
        <v>2005.0</v>
      </c>
      <c r="B14" s="16">
        <v>1056.21</v>
      </c>
      <c r="C14" s="19">
        <f t="shared" si="1"/>
        <v>0.1087234229</v>
      </c>
      <c r="D14" s="18">
        <f t="shared" si="2"/>
        <v>1.268103886</v>
      </c>
      <c r="E14" s="16">
        <v>19512.0</v>
      </c>
      <c r="F14" s="18">
        <f t="shared" si="3"/>
        <v>9.87878494</v>
      </c>
      <c r="G14" s="18">
        <f t="shared" si="4"/>
        <v>65.78101272</v>
      </c>
      <c r="H14" s="16">
        <v>463.0</v>
      </c>
      <c r="I14" s="16">
        <v>256.3</v>
      </c>
      <c r="J14" s="18">
        <f t="shared" si="5"/>
        <v>0.5535637149</v>
      </c>
      <c r="K14" s="18">
        <f t="shared" si="6"/>
        <v>42.71159649</v>
      </c>
      <c r="L14" s="16">
        <v>4.42</v>
      </c>
      <c r="M14" s="18">
        <f t="shared" si="7"/>
        <v>1.449958484</v>
      </c>
      <c r="N14" s="18">
        <f t="shared" si="8"/>
        <v>65.38780895</v>
      </c>
      <c r="O14" s="18">
        <f t="shared" si="9"/>
        <v>40.30073915</v>
      </c>
    </row>
    <row r="15" ht="13.5" customHeight="1">
      <c r="A15" s="8">
        <v>2004.0</v>
      </c>
      <c r="B15" s="16">
        <v>589.7</v>
      </c>
      <c r="C15" s="19">
        <f t="shared" si="1"/>
        <v>0.06070213543</v>
      </c>
      <c r="D15" s="18">
        <f t="shared" si="2"/>
        <v>0.708003959</v>
      </c>
      <c r="E15" s="16">
        <v>13378.0</v>
      </c>
      <c r="F15" s="18">
        <f t="shared" si="3"/>
        <v>9.501366846</v>
      </c>
      <c r="G15" s="18">
        <f t="shared" si="4"/>
        <v>58.27767089</v>
      </c>
      <c r="I15" s="16">
        <v>262.4</v>
      </c>
      <c r="L15" s="16">
        <v>4.4</v>
      </c>
      <c r="M15" s="18">
        <f t="shared" si="7"/>
        <v>1.448315469</v>
      </c>
      <c r="N15" s="18">
        <f t="shared" si="8"/>
        <v>65.51419473</v>
      </c>
    </row>
    <row r="16" ht="13.5" customHeight="1">
      <c r="A16" s="8">
        <v>2003.0</v>
      </c>
      <c r="B16" s="16">
        <v>485.0</v>
      </c>
      <c r="C16" s="19">
        <f t="shared" si="1"/>
        <v>0.04992459842</v>
      </c>
      <c r="D16" s="18">
        <f t="shared" si="2"/>
        <v>0.5822993389</v>
      </c>
      <c r="E16" s="16">
        <v>10720.0</v>
      </c>
      <c r="F16" s="18">
        <f t="shared" si="3"/>
        <v>9.279866435</v>
      </c>
      <c r="G16" s="18">
        <f t="shared" si="4"/>
        <v>53.87408419</v>
      </c>
      <c r="I16" s="16">
        <v>250.5</v>
      </c>
      <c r="M16" s="18"/>
      <c r="N16" s="18"/>
    </row>
    <row r="17" ht="13.5" customHeight="1">
      <c r="A17" s="8">
        <v>2002.0</v>
      </c>
      <c r="B17" s="16">
        <v>412.81</v>
      </c>
      <c r="C17" s="19">
        <f t="shared" si="1"/>
        <v>0.04249355355</v>
      </c>
      <c r="D17" s="18">
        <f t="shared" si="2"/>
        <v>0.4956267837</v>
      </c>
      <c r="E17" s="16">
        <v>9274.0</v>
      </c>
      <c r="F17" s="18">
        <f t="shared" si="3"/>
        <v>9.134970065</v>
      </c>
      <c r="G17" s="18">
        <f t="shared" si="4"/>
        <v>50.99344066</v>
      </c>
      <c r="I17" s="16">
        <v>250.4</v>
      </c>
      <c r="L17" s="16">
        <v>4.2</v>
      </c>
      <c r="M17" s="18">
        <f>L17^(1/4)</f>
        <v>1.431569123</v>
      </c>
      <c r="N17" s="18">
        <f>100*(1-(L17^(1/4)-1)/(2.3-1))</f>
        <v>66.80237517</v>
      </c>
    </row>
    <row r="18" ht="13.5" customHeight="1">
      <c r="A18" s="8">
        <v>2001.0</v>
      </c>
      <c r="B18" s="16">
        <v>363.44</v>
      </c>
      <c r="C18" s="19">
        <f t="shared" si="1"/>
        <v>0.03741153824</v>
      </c>
      <c r="D18" s="18">
        <f t="shared" si="2"/>
        <v>0.4363523128</v>
      </c>
      <c r="E18" s="16">
        <v>9632.0</v>
      </c>
      <c r="F18" s="18">
        <f t="shared" si="3"/>
        <v>9.172846168</v>
      </c>
      <c r="G18" s="18">
        <f t="shared" si="4"/>
        <v>51.74644468</v>
      </c>
      <c r="I18" s="16">
        <v>240.4</v>
      </c>
      <c r="M18" s="18"/>
      <c r="N18" s="18"/>
    </row>
    <row r="19" ht="13.5" customHeight="1">
      <c r="A19" s="8">
        <v>2000.0</v>
      </c>
      <c r="B19" s="16">
        <v>446.64</v>
      </c>
      <c r="C19" s="19">
        <f t="shared" si="1"/>
        <v>0.04597592296</v>
      </c>
      <c r="D19" s="18">
        <f t="shared" si="2"/>
        <v>0.5362436633</v>
      </c>
      <c r="E19" s="16">
        <v>7481.0</v>
      </c>
      <c r="F19" s="18">
        <f t="shared" si="3"/>
        <v>8.920121752</v>
      </c>
      <c r="G19" s="18">
        <f t="shared" si="4"/>
        <v>46.72210242</v>
      </c>
      <c r="I19" s="16">
        <v>237.2</v>
      </c>
      <c r="M19" s="18"/>
      <c r="N19" s="18"/>
    </row>
    <row r="20" ht="13.5" customHeight="1">
      <c r="A20" s="8">
        <v>1999.0</v>
      </c>
      <c r="B20" s="16">
        <v>294.45</v>
      </c>
      <c r="C20" s="19">
        <f t="shared" si="1"/>
        <v>0.03030989279</v>
      </c>
      <c r="D20" s="18">
        <f t="shared" si="2"/>
        <v>0.3535217326</v>
      </c>
      <c r="E20" s="16">
        <v>6880.0</v>
      </c>
      <c r="F20" s="18">
        <f t="shared" si="3"/>
        <v>8.836373931</v>
      </c>
      <c r="G20" s="18">
        <f t="shared" si="4"/>
        <v>45.0571358</v>
      </c>
      <c r="I20" s="16">
        <v>244.0</v>
      </c>
      <c r="L20" s="16">
        <v>2.7</v>
      </c>
      <c r="M20" s="18">
        <f>L20^(1/4)</f>
        <v>1.281861019</v>
      </c>
      <c r="N20" s="18">
        <f>100*(1-(L20^(1/4)-1)/(2.3-1))</f>
        <v>78.31838314</v>
      </c>
    </row>
    <row r="21" ht="13.5" customHeight="1">
      <c r="A21" s="8">
        <v>1998.0</v>
      </c>
      <c r="B21" s="16">
        <v>270.4736</v>
      </c>
      <c r="C21" s="19">
        <f t="shared" si="1"/>
        <v>0.02784182652</v>
      </c>
      <c r="D21" s="18">
        <f t="shared" si="2"/>
        <v>0.3247352546</v>
      </c>
      <c r="E21" s="16">
        <v>6377.0</v>
      </c>
      <c r="F21" s="18">
        <f t="shared" si="3"/>
        <v>8.760453046</v>
      </c>
      <c r="G21" s="18">
        <f t="shared" si="4"/>
        <v>43.54777428</v>
      </c>
      <c r="I21" s="16">
        <v>242.7</v>
      </c>
      <c r="M21" s="18"/>
      <c r="N21" s="18"/>
    </row>
    <row r="22" ht="13.5" customHeight="1">
      <c r="A22" s="8">
        <v>1997.0</v>
      </c>
      <c r="B22" s="16">
        <v>248.9887</v>
      </c>
      <c r="C22" s="19">
        <f t="shared" si="1"/>
        <v>0.02563022857</v>
      </c>
      <c r="D22" s="18">
        <f t="shared" si="2"/>
        <v>0.2989401142</v>
      </c>
      <c r="E22" s="16">
        <v>6344.0</v>
      </c>
      <c r="F22" s="18">
        <f t="shared" si="3"/>
        <v>8.755264763</v>
      </c>
      <c r="G22" s="18">
        <f t="shared" si="4"/>
        <v>43.4446275</v>
      </c>
      <c r="I22" s="16">
        <v>260.8</v>
      </c>
      <c r="L22" s="16">
        <v>2.0</v>
      </c>
      <c r="M22" s="18">
        <f t="shared" ref="M22:M26" si="10">L22^(1/4)</f>
        <v>1.189207115</v>
      </c>
      <c r="N22" s="18">
        <f t="shared" ref="N22:N26" si="11">100*(1-(L22^(1/4)-1)/(2.3-1))</f>
        <v>85.44560654</v>
      </c>
    </row>
    <row r="23" ht="13.5" customHeight="1">
      <c r="A23" s="8">
        <v>1996.0</v>
      </c>
      <c r="B23" s="16">
        <v>211.5886</v>
      </c>
      <c r="C23" s="19">
        <f t="shared" si="1"/>
        <v>0.02178036265</v>
      </c>
      <c r="D23" s="18">
        <f t="shared" si="2"/>
        <v>0.2540369111</v>
      </c>
      <c r="E23" s="16">
        <v>5376.0</v>
      </c>
      <c r="F23" s="18">
        <f t="shared" si="3"/>
        <v>8.589699882</v>
      </c>
      <c r="G23" s="18">
        <f t="shared" si="4"/>
        <v>40.15307917</v>
      </c>
      <c r="I23" s="16">
        <v>243.1</v>
      </c>
      <c r="L23" s="16">
        <v>0.8</v>
      </c>
      <c r="M23" s="18">
        <f t="shared" si="10"/>
        <v>0.945741609</v>
      </c>
      <c r="N23" s="18">
        <f t="shared" si="11"/>
        <v>104.1737224</v>
      </c>
    </row>
    <row r="24" ht="13.5" customHeight="1">
      <c r="A24" s="8">
        <v>1995.0</v>
      </c>
      <c r="B24" s="16">
        <v>167.5816</v>
      </c>
      <c r="C24" s="19">
        <f t="shared" si="1"/>
        <v>0.01725040017</v>
      </c>
      <c r="D24" s="18">
        <f t="shared" si="2"/>
        <v>0.2012013503</v>
      </c>
      <c r="E24" s="16">
        <v>4265.0</v>
      </c>
      <c r="F24" s="18">
        <f t="shared" si="3"/>
        <v>8.35819746</v>
      </c>
      <c r="G24" s="18">
        <f t="shared" si="4"/>
        <v>35.55064533</v>
      </c>
      <c r="I24" s="16">
        <v>234.1</v>
      </c>
      <c r="L24" s="16">
        <v>1.3</v>
      </c>
      <c r="M24" s="18">
        <f t="shared" si="10"/>
        <v>1.067789972</v>
      </c>
      <c r="N24" s="18">
        <f t="shared" si="11"/>
        <v>94.78538674</v>
      </c>
    </row>
    <row r="25" ht="13.5" customHeight="1">
      <c r="A25" s="8">
        <v>1994.0</v>
      </c>
      <c r="B25" s="16">
        <v>131.8183</v>
      </c>
      <c r="C25" s="19">
        <f t="shared" si="1"/>
        <v>0.01356902204</v>
      </c>
      <c r="D25" s="18">
        <f t="shared" si="2"/>
        <v>0.1582633174</v>
      </c>
      <c r="E25" s="16">
        <v>3366.0</v>
      </c>
      <c r="F25" s="18">
        <f t="shared" si="3"/>
        <v>8.121480375</v>
      </c>
      <c r="G25" s="18">
        <f t="shared" si="4"/>
        <v>30.84454025</v>
      </c>
      <c r="I25" s="16">
        <v>232.2</v>
      </c>
      <c r="L25" s="16">
        <v>0.5</v>
      </c>
      <c r="M25" s="18">
        <f t="shared" si="10"/>
        <v>0.8408964153</v>
      </c>
      <c r="N25" s="18">
        <f t="shared" si="11"/>
        <v>112.2387373</v>
      </c>
    </row>
    <row r="26" ht="13.5" customHeight="1">
      <c r="A26" s="8">
        <v>1993.0</v>
      </c>
      <c r="B26" s="16">
        <v>97.15</v>
      </c>
      <c r="C26" s="19">
        <f t="shared" si="1"/>
        <v>0.01000036028</v>
      </c>
      <c r="D26" s="18">
        <f t="shared" si="2"/>
        <v>0.1166399604</v>
      </c>
      <c r="E26" s="16">
        <v>2468.0</v>
      </c>
      <c r="F26" s="18">
        <f t="shared" si="3"/>
        <v>7.811163385</v>
      </c>
      <c r="G26" s="18">
        <f t="shared" si="4"/>
        <v>24.6752164</v>
      </c>
      <c r="I26" s="16">
        <v>218.6</v>
      </c>
      <c r="L26" s="16">
        <v>0.4</v>
      </c>
      <c r="M26" s="18">
        <f t="shared" si="10"/>
        <v>0.7952707288</v>
      </c>
      <c r="N26" s="18">
        <f t="shared" si="11"/>
        <v>115.7484055</v>
      </c>
    </row>
    <row r="27" ht="13.5" customHeight="1">
      <c r="A27" s="8">
        <v>1992.0</v>
      </c>
      <c r="B27" s="16">
        <v>71.3196</v>
      </c>
      <c r="C27" s="19">
        <f t="shared" si="1"/>
        <v>0.007341448225</v>
      </c>
      <c r="D27" s="18">
        <f t="shared" si="2"/>
        <v>0.085627538</v>
      </c>
      <c r="E27" s="16">
        <v>1833.0</v>
      </c>
      <c r="F27" s="18">
        <f t="shared" si="3"/>
        <v>7.513709248</v>
      </c>
      <c r="G27" s="18">
        <f t="shared" si="4"/>
        <v>18.76161527</v>
      </c>
      <c r="I27" s="16">
        <v>216.9</v>
      </c>
    </row>
    <row r="28" ht="13.5" customHeight="1">
      <c r="A28" s="8">
        <v>1991.0</v>
      </c>
      <c r="B28" s="16">
        <v>59.69</v>
      </c>
      <c r="C28" s="19">
        <f t="shared" si="1"/>
        <v>0.006144328411</v>
      </c>
      <c r="D28" s="18">
        <f t="shared" si="2"/>
        <v>0.07166484028</v>
      </c>
      <c r="E28" s="16">
        <v>1556.0</v>
      </c>
      <c r="F28" s="18">
        <f t="shared" si="3"/>
        <v>7.349873705</v>
      </c>
      <c r="G28" s="18">
        <f t="shared" si="4"/>
        <v>15.50444741</v>
      </c>
      <c r="I28" s="16">
        <v>208.0</v>
      </c>
    </row>
    <row r="29" ht="13.5" customHeight="1">
      <c r="A29" s="8">
        <v>1990.0</v>
      </c>
      <c r="B29" s="16">
        <v>58.2</v>
      </c>
      <c r="C29" s="19">
        <f t="shared" si="1"/>
        <v>0.00599095181</v>
      </c>
      <c r="D29" s="18">
        <f t="shared" si="2"/>
        <v>0.06987592066</v>
      </c>
      <c r="E29" s="16">
        <v>1547.0</v>
      </c>
      <c r="F29" s="18">
        <f t="shared" si="3"/>
        <v>7.344072851</v>
      </c>
      <c r="G29" s="18">
        <f t="shared" si="4"/>
        <v>15.38912228</v>
      </c>
      <c r="I29" s="16">
        <v>203.7</v>
      </c>
    </row>
    <row r="30" ht="13.5" customHeight="1">
      <c r="A30" s="8">
        <v>1989.0</v>
      </c>
      <c r="B30" s="16">
        <v>55.92</v>
      </c>
      <c r="C30" s="19">
        <f t="shared" si="1"/>
        <v>0.005756254729</v>
      </c>
      <c r="D30" s="18">
        <f t="shared" si="2"/>
        <v>0.06713851346</v>
      </c>
      <c r="E30" s="16">
        <v>1519.0</v>
      </c>
      <c r="F30" s="18">
        <f t="shared" si="3"/>
        <v>7.325807503</v>
      </c>
      <c r="G30" s="18">
        <f t="shared" si="4"/>
        <v>15.02599409</v>
      </c>
    </row>
    <row r="31" ht="13.5" customHeight="1">
      <c r="A31" s="8">
        <v>1988.0</v>
      </c>
      <c r="B31" s="16">
        <v>50.6</v>
      </c>
      <c r="C31" s="19">
        <f t="shared" si="1"/>
        <v>0.005208628206</v>
      </c>
      <c r="D31" s="18">
        <f t="shared" si="2"/>
        <v>0.06075122999</v>
      </c>
      <c r="E31" s="16">
        <v>1401.0</v>
      </c>
      <c r="F31" s="18">
        <f t="shared" si="3"/>
        <v>7.244941546</v>
      </c>
      <c r="G31" s="18">
        <f t="shared" si="4"/>
        <v>13.418321</v>
      </c>
    </row>
    <row r="32" ht="13.5" customHeight="1">
      <c r="A32" s="8">
        <v>1987.0</v>
      </c>
      <c r="B32" s="16">
        <v>39.0</v>
      </c>
      <c r="C32" s="19">
        <f t="shared" si="1"/>
        <v>0.004014555337</v>
      </c>
      <c r="D32" s="18">
        <f t="shared" si="2"/>
        <v>0.04682407055</v>
      </c>
      <c r="F32" s="18"/>
      <c r="G32" s="18"/>
    </row>
    <row r="33" ht="13.5" customHeight="1">
      <c r="A33" s="8">
        <v>1986.0</v>
      </c>
      <c r="C33" s="19"/>
      <c r="D33" s="18"/>
      <c r="F33" s="18"/>
      <c r="G33" s="18"/>
    </row>
    <row r="34" ht="13.5" customHeight="1">
      <c r="A34" s="8">
        <v>1985.0</v>
      </c>
      <c r="B34" s="16">
        <v>31.4</v>
      </c>
      <c r="C34" s="19">
        <f>B34/9714.65</f>
        <v>0.003232231732</v>
      </c>
      <c r="D34" s="18">
        <f>100*(1-ABS((C34-8.5737)/8.5737))</f>
        <v>0.03769937988</v>
      </c>
      <c r="E34" s="16">
        <v>904.0</v>
      </c>
      <c r="F34" s="18">
        <f>LN(E34)</f>
        <v>6.80682936</v>
      </c>
      <c r="G34" s="18">
        <f>100*((LN(E34)-6.57)/(11.6-6.57))</f>
        <v>4.708337185</v>
      </c>
      <c r="I34" s="16">
        <v>181.3</v>
      </c>
    </row>
    <row r="35" ht="13.5" customHeight="1">
      <c r="A35" s="8">
        <v>1984.0</v>
      </c>
      <c r="C35" s="19"/>
      <c r="D35" s="18"/>
      <c r="F35" s="18"/>
      <c r="G35" s="18"/>
    </row>
    <row r="36" ht="13.5" customHeight="1">
      <c r="A36" s="8">
        <v>1983.0</v>
      </c>
      <c r="C36" s="19"/>
      <c r="D36" s="18"/>
      <c r="F36" s="18"/>
      <c r="G36" s="18"/>
    </row>
    <row r="37" ht="13.5" customHeight="1">
      <c r="A37" s="8">
        <v>1982.0</v>
      </c>
      <c r="C37" s="19"/>
      <c r="D37" s="18"/>
      <c r="F37" s="18"/>
      <c r="G37" s="18"/>
    </row>
    <row r="38" ht="13.5" customHeight="1">
      <c r="A38" s="8">
        <v>1981.0</v>
      </c>
      <c r="C38" s="19"/>
      <c r="D38" s="18"/>
      <c r="F38" s="18"/>
      <c r="G38" s="18"/>
    </row>
    <row r="39" ht="13.5" customHeight="1">
      <c r="A39" s="8">
        <v>1980.0</v>
      </c>
      <c r="B39" s="16">
        <v>14.2</v>
      </c>
      <c r="C39" s="19">
        <f t="shared" ref="C39:C41" si="12">B39/9714.65</f>
        <v>0.001461709892</v>
      </c>
      <c r="D39" s="18">
        <f t="shared" ref="D39:D41" si="13">100*(1-ABS((C39-8.5737)/8.5737))</f>
        <v>0.01704876415</v>
      </c>
      <c r="E39" s="16">
        <v>439.0</v>
      </c>
      <c r="F39" s="18">
        <f>LN(E39)</f>
        <v>6.084499413</v>
      </c>
      <c r="G39" s="18">
        <v>0.0</v>
      </c>
      <c r="I39" s="16">
        <v>145.9</v>
      </c>
    </row>
    <row r="40" ht="13.5" customHeight="1">
      <c r="A40" s="8">
        <v>1979.0</v>
      </c>
      <c r="B40" s="16">
        <v>13.3</v>
      </c>
      <c r="C40" s="19">
        <f t="shared" si="12"/>
        <v>0.001369066307</v>
      </c>
      <c r="D40" s="18">
        <f t="shared" si="13"/>
        <v>0.01596820867</v>
      </c>
      <c r="F40" s="18"/>
      <c r="G40" s="18"/>
    </row>
    <row r="41" ht="13.5" customHeight="1">
      <c r="A41" s="8">
        <v>1978.0</v>
      </c>
      <c r="B41" s="16">
        <v>12.6</v>
      </c>
      <c r="C41" s="19">
        <f t="shared" si="12"/>
        <v>0.001297010186</v>
      </c>
      <c r="D41" s="18">
        <f t="shared" si="13"/>
        <v>0.01512777664</v>
      </c>
      <c r="E41" s="16">
        <v>408.0</v>
      </c>
      <c r="F41" s="18">
        <f>LN(E41)</f>
        <v>6.011267174</v>
      </c>
      <c r="G41" s="18">
        <v>0.0</v>
      </c>
      <c r="I41" s="16">
        <v>138.2</v>
      </c>
    </row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3" width="11.88"/>
    <col customWidth="1" min="4" max="4" width="13.13"/>
    <col customWidth="1" min="5" max="5" width="12.5"/>
    <col customWidth="1" min="6" max="6" width="14.25"/>
    <col customWidth="1" min="7" max="7" width="15.25"/>
    <col customWidth="1" min="8" max="8" width="14.13"/>
    <col customWidth="1" min="9" max="9" width="14.0"/>
    <col customWidth="1" min="10" max="10" width="13.25"/>
    <col customWidth="1" min="11" max="11" width="15.25"/>
    <col customWidth="1" min="12" max="12" width="9.88"/>
    <col customWidth="1" min="13" max="13" width="11.13"/>
    <col customWidth="1" min="14" max="14" width="11.88"/>
    <col customWidth="1" min="15" max="15" width="11.38"/>
    <col customWidth="1" min="16" max="26" width="7.63"/>
  </cols>
  <sheetData>
    <row r="1" ht="14.25" customHeight="1">
      <c r="A1" s="1"/>
      <c r="B1" s="1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3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13</v>
      </c>
      <c r="N1" s="3" t="s">
        <v>14</v>
      </c>
      <c r="O1" s="3" t="s">
        <v>15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7">
        <v>2017.0</v>
      </c>
      <c r="B2" s="9">
        <v>30632.99</v>
      </c>
      <c r="C2" s="9">
        <f t="shared" ref="C2:C41" si="1">B2/6340.5</f>
        <v>4.831320874</v>
      </c>
      <c r="D2" s="9">
        <f t="shared" ref="D2:D41" si="2">100*(1-ABS((C2-8.5737)/8.5737))</f>
        <v>56.35047732</v>
      </c>
      <c r="E2" s="9">
        <v>126634.0</v>
      </c>
      <c r="F2" s="9">
        <f t="shared" ref="F2:F41" si="3">LN(E2)</f>
        <v>11.74905632</v>
      </c>
      <c r="G2" s="12">
        <v>100.0</v>
      </c>
      <c r="H2" s="9">
        <v>2418.33</v>
      </c>
      <c r="I2" s="12">
        <v>1372.65</v>
      </c>
      <c r="J2" s="12">
        <f t="shared" ref="J2:J41" si="4">I2/H2</f>
        <v>0.5676024364</v>
      </c>
      <c r="K2" s="12">
        <f t="shared" ref="K2:K41" si="5">100*(LN(J2)-LN(36.76%))/(LN(95.86%)-LN(36.76%))</f>
        <v>45.32452725</v>
      </c>
      <c r="L2" s="12">
        <v>3.9</v>
      </c>
      <c r="M2" s="12">
        <f t="shared" ref="M2:M41" si="6">L2^(1/4)</f>
        <v>1.405290634</v>
      </c>
      <c r="N2" s="12">
        <f t="shared" ref="N2:N30" si="7">100*(1-(L2^(1/4)-1)/(2.3-1))</f>
        <v>68.82379739</v>
      </c>
      <c r="O2" s="14">
        <f t="shared" ref="O2:O41" si="8">(1/6)*G2+(1/6)*K2+(1/3)*D2+(1/3)*N2</f>
        <v>65.94551278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7">
        <v>2016.0</v>
      </c>
      <c r="B3" s="9">
        <v>28183.51</v>
      </c>
      <c r="C3" s="9">
        <f t="shared" si="1"/>
        <v>4.444998029</v>
      </c>
      <c r="D3" s="9">
        <f t="shared" si="2"/>
        <v>51.84457152</v>
      </c>
      <c r="E3" s="9">
        <v>116582.0</v>
      </c>
      <c r="F3" s="9">
        <f t="shared" si="3"/>
        <v>11.66635017</v>
      </c>
      <c r="G3" s="12">
        <v>100.0</v>
      </c>
      <c r="H3" s="9">
        <v>2419.7</v>
      </c>
      <c r="I3" s="12">
        <v>1365.24</v>
      </c>
      <c r="J3" s="12">
        <f t="shared" si="4"/>
        <v>0.5642187048</v>
      </c>
      <c r="K3" s="12">
        <f t="shared" si="5"/>
        <v>44.70069615</v>
      </c>
      <c r="L3" s="12">
        <v>4.1</v>
      </c>
      <c r="M3" s="12">
        <f t="shared" si="6"/>
        <v>1.422970721</v>
      </c>
      <c r="N3" s="12">
        <f t="shared" si="7"/>
        <v>67.46379068</v>
      </c>
      <c r="O3" s="14">
        <f t="shared" si="8"/>
        <v>63.88623676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7">
        <v>2015.0</v>
      </c>
      <c r="B4" s="9">
        <v>25659.18</v>
      </c>
      <c r="C4" s="9">
        <f t="shared" si="1"/>
        <v>4.046870121</v>
      </c>
      <c r="D4" s="9">
        <f t="shared" si="2"/>
        <v>47.20097648</v>
      </c>
      <c r="E4" s="9">
        <v>106009.0</v>
      </c>
      <c r="F4" s="9">
        <f t="shared" si="3"/>
        <v>11.57127928</v>
      </c>
      <c r="G4" s="12">
        <f>'南京'!G2</f>
        <v>100</v>
      </c>
      <c r="H4" s="9">
        <v>2415.27</v>
      </c>
      <c r="I4" s="12">
        <v>1361.51</v>
      </c>
      <c r="J4" s="12">
        <f t="shared" si="4"/>
        <v>0.5637092333</v>
      </c>
      <c r="K4" s="12">
        <f t="shared" si="5"/>
        <v>44.60644511</v>
      </c>
      <c r="L4" s="12">
        <v>4.0</v>
      </c>
      <c r="M4" s="12">
        <f t="shared" si="6"/>
        <v>1.414213562</v>
      </c>
      <c r="N4" s="12">
        <f t="shared" si="7"/>
        <v>68.13741828</v>
      </c>
      <c r="O4" s="14">
        <f t="shared" si="8"/>
        <v>62.54720577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7">
        <v>2014.0</v>
      </c>
      <c r="B5" s="9">
        <v>24068.2</v>
      </c>
      <c r="C5" s="9">
        <f t="shared" si="1"/>
        <v>3.795946692</v>
      </c>
      <c r="D5" s="9">
        <f t="shared" si="2"/>
        <v>44.27431205</v>
      </c>
      <c r="E5" s="9">
        <v>99438.0</v>
      </c>
      <c r="F5" s="9">
        <f t="shared" si="3"/>
        <v>11.50728961</v>
      </c>
      <c r="G5" s="12">
        <f t="shared" ref="G5:G41" si="9">100*((LN(E5)-6.57)/(11.6-6.57))</f>
        <v>98.15685116</v>
      </c>
      <c r="H5" s="9">
        <v>2425.68</v>
      </c>
      <c r="I5" s="12">
        <v>1365.63</v>
      </c>
      <c r="J5" s="12">
        <f t="shared" si="4"/>
        <v>0.5629885228</v>
      </c>
      <c r="K5" s="12">
        <f t="shared" si="5"/>
        <v>44.47296975</v>
      </c>
      <c r="L5" s="12">
        <v>4.1</v>
      </c>
      <c r="M5" s="12">
        <f t="shared" si="6"/>
        <v>1.422970721</v>
      </c>
      <c r="N5" s="12">
        <f t="shared" si="7"/>
        <v>67.46379068</v>
      </c>
      <c r="O5" s="14">
        <f t="shared" si="8"/>
        <v>61.01767106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7">
        <v>2013.0</v>
      </c>
      <c r="B6" s="9">
        <v>22264.06</v>
      </c>
      <c r="C6" s="9">
        <f t="shared" si="1"/>
        <v>3.511404463</v>
      </c>
      <c r="D6" s="9">
        <f t="shared" si="2"/>
        <v>40.95553219</v>
      </c>
      <c r="E6" s="9">
        <v>92852.0</v>
      </c>
      <c r="F6" s="9">
        <f t="shared" si="3"/>
        <v>11.43876211</v>
      </c>
      <c r="G6" s="12">
        <f t="shared" si="9"/>
        <v>96.79447528</v>
      </c>
      <c r="H6" s="9">
        <v>2415.15</v>
      </c>
      <c r="I6" s="12">
        <v>1368.91</v>
      </c>
      <c r="J6" s="12">
        <f t="shared" si="4"/>
        <v>0.5668012339</v>
      </c>
      <c r="K6" s="12">
        <f t="shared" si="5"/>
        <v>45.17715274</v>
      </c>
      <c r="L6" s="12">
        <v>4.0</v>
      </c>
      <c r="M6" s="12">
        <f t="shared" si="6"/>
        <v>1.414213562</v>
      </c>
      <c r="N6" s="12">
        <f t="shared" si="7"/>
        <v>68.13741828</v>
      </c>
      <c r="O6" s="14">
        <f t="shared" si="8"/>
        <v>60.02625483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7">
        <v>2012.0</v>
      </c>
      <c r="B7" s="9">
        <v>20558.98</v>
      </c>
      <c r="C7" s="9">
        <f t="shared" si="1"/>
        <v>3.242485608</v>
      </c>
      <c r="D7" s="9">
        <f t="shared" si="2"/>
        <v>37.81897674</v>
      </c>
      <c r="E7" s="9">
        <v>86969.0</v>
      </c>
      <c r="F7" s="9">
        <f t="shared" si="3"/>
        <v>11.37330701</v>
      </c>
      <c r="G7" s="12">
        <f t="shared" si="9"/>
        <v>95.49318116</v>
      </c>
      <c r="H7" s="9">
        <v>2380.43</v>
      </c>
      <c r="I7" s="12">
        <v>1115.5</v>
      </c>
      <c r="J7" s="12">
        <f t="shared" si="4"/>
        <v>0.4686128137</v>
      </c>
      <c r="K7" s="12">
        <f t="shared" si="5"/>
        <v>25.3298828</v>
      </c>
      <c r="L7" s="12">
        <v>3.1</v>
      </c>
      <c r="M7" s="12">
        <f t="shared" si="6"/>
        <v>1.326906811</v>
      </c>
      <c r="N7" s="12">
        <f t="shared" si="7"/>
        <v>74.8533222</v>
      </c>
      <c r="O7" s="14">
        <f t="shared" si="8"/>
        <v>57.6946103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>
        <v>2011.0</v>
      </c>
      <c r="B8" s="9">
        <v>19539.07</v>
      </c>
      <c r="C8" s="9">
        <f t="shared" si="1"/>
        <v>3.081629209</v>
      </c>
      <c r="D8" s="9">
        <f t="shared" si="2"/>
        <v>35.94281593</v>
      </c>
      <c r="E8" s="9">
        <v>84037.0</v>
      </c>
      <c r="F8" s="9">
        <f t="shared" si="3"/>
        <v>11.33901246</v>
      </c>
      <c r="G8" s="12">
        <f t="shared" si="9"/>
        <v>94.81138086</v>
      </c>
      <c r="H8" s="9">
        <v>2347.46</v>
      </c>
      <c r="I8" s="12">
        <v>1104.33</v>
      </c>
      <c r="J8" s="12">
        <f t="shared" si="4"/>
        <v>0.470436131</v>
      </c>
      <c r="K8" s="12">
        <f t="shared" si="5"/>
        <v>25.73503873</v>
      </c>
      <c r="L8" s="12">
        <v>3.5</v>
      </c>
      <c r="M8" s="12">
        <f t="shared" si="6"/>
        <v>1.3677824</v>
      </c>
      <c r="N8" s="12">
        <f t="shared" si="7"/>
        <v>71.70904616</v>
      </c>
      <c r="O8" s="14">
        <f t="shared" si="8"/>
        <v>55.97502396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>
        <v>2010.0</v>
      </c>
      <c r="B9" s="9">
        <v>17436.85</v>
      </c>
      <c r="C9" s="9">
        <f t="shared" si="1"/>
        <v>2.750074915</v>
      </c>
      <c r="D9" s="9">
        <f t="shared" si="2"/>
        <v>32.07570728</v>
      </c>
      <c r="E9" s="9">
        <v>77275.0</v>
      </c>
      <c r="F9" s="9">
        <f t="shared" si="3"/>
        <v>11.25512577</v>
      </c>
      <c r="G9" s="12">
        <f t="shared" si="9"/>
        <v>93.14365342</v>
      </c>
      <c r="H9" s="9">
        <v>2302.66</v>
      </c>
      <c r="I9" s="12">
        <v>1090.76</v>
      </c>
      <c r="J9" s="12">
        <f t="shared" si="4"/>
        <v>0.473695639</v>
      </c>
      <c r="K9" s="12">
        <f t="shared" si="5"/>
        <v>26.45543057</v>
      </c>
      <c r="L9" s="12">
        <v>4.4</v>
      </c>
      <c r="M9" s="12">
        <f t="shared" si="6"/>
        <v>1.448315469</v>
      </c>
      <c r="N9" s="12">
        <f t="shared" si="7"/>
        <v>65.51419473</v>
      </c>
      <c r="O9" s="14">
        <f t="shared" si="8"/>
        <v>52.463148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7">
        <v>2009.0</v>
      </c>
      <c r="B10" s="9">
        <v>15287.56</v>
      </c>
      <c r="C10" s="9">
        <f t="shared" si="1"/>
        <v>2.411096917</v>
      </c>
      <c r="D10" s="9">
        <f t="shared" si="2"/>
        <v>28.12201169</v>
      </c>
      <c r="E10" s="9">
        <v>70273.0</v>
      </c>
      <c r="F10" s="9">
        <f t="shared" si="3"/>
        <v>11.16014294</v>
      </c>
      <c r="G10" s="12">
        <f t="shared" si="9"/>
        <v>91.25532675</v>
      </c>
      <c r="H10" s="9">
        <v>2210.28</v>
      </c>
      <c r="I10" s="12">
        <v>1064.42</v>
      </c>
      <c r="J10" s="12">
        <f t="shared" si="4"/>
        <v>0.4815769948</v>
      </c>
      <c r="K10" s="12">
        <f t="shared" si="5"/>
        <v>28.17702589</v>
      </c>
      <c r="L10" s="12">
        <v>4.3</v>
      </c>
      <c r="M10" s="12">
        <f t="shared" si="6"/>
        <v>1.440015325</v>
      </c>
      <c r="N10" s="12">
        <f t="shared" si="7"/>
        <v>66.15266733</v>
      </c>
      <c r="O10" s="14">
        <f t="shared" si="8"/>
        <v>51.33028512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7">
        <v>2008.0</v>
      </c>
      <c r="B11" s="9">
        <v>14276.79</v>
      </c>
      <c r="C11" s="9">
        <f t="shared" si="1"/>
        <v>2.251682044</v>
      </c>
      <c r="D11" s="9">
        <f t="shared" si="2"/>
        <v>26.26266424</v>
      </c>
      <c r="E11" s="9">
        <v>67916.0</v>
      </c>
      <c r="F11" s="9">
        <f t="shared" si="3"/>
        <v>11.12602693</v>
      </c>
      <c r="G11" s="12">
        <f t="shared" si="9"/>
        <v>90.57707607</v>
      </c>
      <c r="H11" s="9">
        <v>2140.65</v>
      </c>
      <c r="I11" s="12">
        <v>1053.24</v>
      </c>
      <c r="J11" s="12">
        <f t="shared" si="4"/>
        <v>0.4920187793</v>
      </c>
      <c r="K11" s="12">
        <f t="shared" si="5"/>
        <v>30.41502713</v>
      </c>
      <c r="L11" s="12">
        <v>4.2</v>
      </c>
      <c r="M11" s="12">
        <f t="shared" si="6"/>
        <v>1.431569123</v>
      </c>
      <c r="N11" s="12">
        <f t="shared" si="7"/>
        <v>66.80237517</v>
      </c>
      <c r="O11" s="14">
        <f t="shared" si="8"/>
        <v>51.18703034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>
        <v>2007.0</v>
      </c>
      <c r="B12" s="9">
        <v>12668.89</v>
      </c>
      <c r="C12" s="9">
        <f t="shared" si="1"/>
        <v>1.998090056</v>
      </c>
      <c r="D12" s="9">
        <f t="shared" si="2"/>
        <v>23.30487486</v>
      </c>
      <c r="E12" s="9">
        <v>62909.0</v>
      </c>
      <c r="F12" s="9">
        <f t="shared" si="3"/>
        <v>11.04944452</v>
      </c>
      <c r="G12" s="12">
        <f t="shared" si="9"/>
        <v>89.05456296</v>
      </c>
      <c r="H12" s="9">
        <v>2063.58</v>
      </c>
      <c r="I12" s="12">
        <v>877.0</v>
      </c>
      <c r="J12" s="12">
        <f t="shared" si="4"/>
        <v>0.4249895812</v>
      </c>
      <c r="K12" s="12">
        <f t="shared" si="5"/>
        <v>15.13536964</v>
      </c>
      <c r="L12" s="12">
        <v>4.2</v>
      </c>
      <c r="M12" s="12">
        <f t="shared" si="6"/>
        <v>1.431569123</v>
      </c>
      <c r="N12" s="12">
        <f t="shared" si="7"/>
        <v>66.80237517</v>
      </c>
      <c r="O12" s="14">
        <f t="shared" si="8"/>
        <v>47.40073878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>
        <v>2006.0</v>
      </c>
      <c r="B13" s="9">
        <v>10718.04</v>
      </c>
      <c r="C13" s="9">
        <f t="shared" si="1"/>
        <v>1.690409274</v>
      </c>
      <c r="D13" s="9">
        <f t="shared" si="2"/>
        <v>19.71621673</v>
      </c>
      <c r="E13" s="9">
        <v>55615.0</v>
      </c>
      <c r="F13" s="9">
        <f t="shared" si="3"/>
        <v>10.92620823</v>
      </c>
      <c r="G13" s="12">
        <f t="shared" si="9"/>
        <v>86.60453734</v>
      </c>
      <c r="H13" s="9">
        <v>1964.11</v>
      </c>
      <c r="I13" s="12">
        <v>886.0</v>
      </c>
      <c r="J13" s="12">
        <f t="shared" si="4"/>
        <v>0.4510948979</v>
      </c>
      <c r="K13" s="12">
        <f t="shared" si="5"/>
        <v>21.35492287</v>
      </c>
      <c r="L13" s="12">
        <v>4.4</v>
      </c>
      <c r="M13" s="12">
        <f t="shared" si="6"/>
        <v>1.448315469</v>
      </c>
      <c r="N13" s="12">
        <f t="shared" si="7"/>
        <v>65.51419473</v>
      </c>
      <c r="O13" s="14">
        <f t="shared" si="8"/>
        <v>46.40338052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>
        <v>2005.0</v>
      </c>
      <c r="B14" s="9">
        <v>9365.54</v>
      </c>
      <c r="C14" s="9">
        <f t="shared" si="1"/>
        <v>1.477098021</v>
      </c>
      <c r="D14" s="9">
        <f t="shared" si="2"/>
        <v>17.22824476</v>
      </c>
      <c r="E14" s="9">
        <v>50282.0</v>
      </c>
      <c r="F14" s="9">
        <f t="shared" si="3"/>
        <v>10.82540244</v>
      </c>
      <c r="G14" s="12">
        <f t="shared" si="9"/>
        <v>84.60044611</v>
      </c>
      <c r="H14" s="9">
        <v>1890.26</v>
      </c>
      <c r="I14" s="12">
        <v>969.24</v>
      </c>
      <c r="J14" s="12">
        <f t="shared" si="4"/>
        <v>0.5127548591</v>
      </c>
      <c r="K14" s="12">
        <f t="shared" si="5"/>
        <v>34.72195613</v>
      </c>
      <c r="L14" s="12">
        <v>4.4</v>
      </c>
      <c r="M14" s="12">
        <f t="shared" si="6"/>
        <v>1.448315469</v>
      </c>
      <c r="N14" s="12">
        <f t="shared" si="7"/>
        <v>65.51419473</v>
      </c>
      <c r="O14" s="14">
        <f t="shared" si="8"/>
        <v>47.4678802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7">
        <v>2004.0</v>
      </c>
      <c r="B15" s="9">
        <v>8165.38</v>
      </c>
      <c r="C15" s="9">
        <f t="shared" si="1"/>
        <v>1.287813264</v>
      </c>
      <c r="D15" s="9">
        <f t="shared" si="2"/>
        <v>15.02050764</v>
      </c>
      <c r="E15" s="9">
        <v>45353.0</v>
      </c>
      <c r="F15" s="9">
        <f t="shared" si="3"/>
        <v>10.72223161</v>
      </c>
      <c r="G15" s="12">
        <f t="shared" si="9"/>
        <v>82.54933609</v>
      </c>
      <c r="H15" s="9">
        <v>1834.98</v>
      </c>
      <c r="I15" s="12">
        <v>978.31</v>
      </c>
      <c r="J15" s="12">
        <f t="shared" si="4"/>
        <v>0.5331447754</v>
      </c>
      <c r="K15" s="12">
        <f t="shared" si="5"/>
        <v>38.79039769</v>
      </c>
      <c r="L15" s="12">
        <v>4.5</v>
      </c>
      <c r="M15" s="12">
        <f t="shared" si="6"/>
        <v>1.456475315</v>
      </c>
      <c r="N15" s="12">
        <f t="shared" si="7"/>
        <v>64.88651422</v>
      </c>
      <c r="O15" s="14">
        <f t="shared" si="8"/>
        <v>46.85896292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>
        <v>2003.0</v>
      </c>
      <c r="B16" s="9">
        <v>6762.38</v>
      </c>
      <c r="C16" s="9">
        <f t="shared" si="1"/>
        <v>1.066537339</v>
      </c>
      <c r="D16" s="9">
        <f t="shared" si="2"/>
        <v>12.43963912</v>
      </c>
      <c r="E16" s="9">
        <v>38878.0</v>
      </c>
      <c r="F16" s="9">
        <f t="shared" si="3"/>
        <v>10.56818382</v>
      </c>
      <c r="G16" s="12">
        <f t="shared" si="9"/>
        <v>79.4867558</v>
      </c>
      <c r="H16" s="9">
        <v>1765.84</v>
      </c>
      <c r="I16" s="12">
        <v>854.61</v>
      </c>
      <c r="J16" s="12">
        <f t="shared" si="4"/>
        <v>0.4839679699</v>
      </c>
      <c r="K16" s="12">
        <f t="shared" si="5"/>
        <v>28.69374089</v>
      </c>
      <c r="L16" s="12">
        <v>4.9</v>
      </c>
      <c r="M16" s="12">
        <f t="shared" si="6"/>
        <v>1.487815298</v>
      </c>
      <c r="N16" s="12">
        <f t="shared" si="7"/>
        <v>62.47574628</v>
      </c>
      <c r="O16" s="14">
        <f t="shared" si="8"/>
        <v>43.00187792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>
        <v>2002.0</v>
      </c>
      <c r="B17" s="9">
        <v>5795.02</v>
      </c>
      <c r="C17" s="9">
        <f t="shared" si="1"/>
        <v>0.9139689299</v>
      </c>
      <c r="D17" s="9">
        <f t="shared" si="2"/>
        <v>10.66014591</v>
      </c>
      <c r="E17" s="9">
        <v>34277.0</v>
      </c>
      <c r="F17" s="9">
        <f t="shared" si="3"/>
        <v>10.44222985</v>
      </c>
      <c r="G17" s="12">
        <f t="shared" si="9"/>
        <v>76.98270088</v>
      </c>
      <c r="H17" s="9">
        <v>1712.97</v>
      </c>
      <c r="I17" s="12">
        <v>829.72</v>
      </c>
      <c r="J17" s="12">
        <f t="shared" si="4"/>
        <v>0.4843750912</v>
      </c>
      <c r="K17" s="12">
        <f t="shared" si="5"/>
        <v>28.7814697</v>
      </c>
      <c r="L17" s="12">
        <v>4.8</v>
      </c>
      <c r="M17" s="12">
        <f t="shared" si="6"/>
        <v>1.480165609</v>
      </c>
      <c r="N17" s="12">
        <f t="shared" si="7"/>
        <v>63.06418392</v>
      </c>
      <c r="O17" s="14">
        <f t="shared" si="8"/>
        <v>42.20213837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>
        <v>2001.0</v>
      </c>
      <c r="B18" s="9">
        <v>5257.66</v>
      </c>
      <c r="C18" s="9">
        <f t="shared" si="1"/>
        <v>0.8292185159</v>
      </c>
      <c r="D18" s="9">
        <f t="shared" si="2"/>
        <v>9.671653031</v>
      </c>
      <c r="E18" s="9">
        <v>32089.0</v>
      </c>
      <c r="F18" s="9">
        <f t="shared" si="3"/>
        <v>10.37626857</v>
      </c>
      <c r="G18" s="12">
        <f t="shared" si="9"/>
        <v>75.67134337</v>
      </c>
      <c r="H18" s="9">
        <v>1668.33</v>
      </c>
      <c r="I18" s="12">
        <v>792.26</v>
      </c>
      <c r="J18" s="12">
        <f t="shared" si="4"/>
        <v>0.4748820677</v>
      </c>
      <c r="K18" s="12">
        <f t="shared" si="5"/>
        <v>26.71641619</v>
      </c>
      <c r="L18" s="12">
        <v>4.3</v>
      </c>
      <c r="M18" s="12">
        <f t="shared" si="6"/>
        <v>1.440015325</v>
      </c>
      <c r="N18" s="12">
        <f t="shared" si="7"/>
        <v>66.15266733</v>
      </c>
      <c r="O18" s="14">
        <f t="shared" si="8"/>
        <v>42.33940005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>
        <v>2000.0</v>
      </c>
      <c r="B19" s="9">
        <v>4812.15</v>
      </c>
      <c r="C19" s="9">
        <f t="shared" si="1"/>
        <v>0.7589543411</v>
      </c>
      <c r="D19" s="9">
        <f t="shared" si="2"/>
        <v>8.852121501</v>
      </c>
      <c r="E19" s="9">
        <v>30307.0</v>
      </c>
      <c r="F19" s="9">
        <f t="shared" si="3"/>
        <v>10.31913399</v>
      </c>
      <c r="G19" s="12">
        <f t="shared" si="9"/>
        <v>74.53546696</v>
      </c>
      <c r="H19" s="9">
        <v>1608.6</v>
      </c>
      <c r="I19" s="12">
        <v>828.35</v>
      </c>
      <c r="J19" s="12">
        <f t="shared" si="4"/>
        <v>0.514950889</v>
      </c>
      <c r="K19" s="12">
        <f t="shared" si="5"/>
        <v>35.16783587</v>
      </c>
      <c r="L19" s="12">
        <v>3.5</v>
      </c>
      <c r="M19" s="12">
        <f t="shared" si="6"/>
        <v>1.3677824</v>
      </c>
      <c r="N19" s="12">
        <f t="shared" si="7"/>
        <v>71.70904616</v>
      </c>
      <c r="O19" s="14">
        <f t="shared" si="8"/>
        <v>45.13760636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7">
        <v>1999.0</v>
      </c>
      <c r="B20" s="9">
        <v>4222.3</v>
      </c>
      <c r="C20" s="9">
        <f t="shared" si="1"/>
        <v>0.6659254002</v>
      </c>
      <c r="D20" s="9">
        <f t="shared" si="2"/>
        <v>7.767071395</v>
      </c>
      <c r="E20" s="9">
        <v>27293.0</v>
      </c>
      <c r="F20" s="9">
        <f t="shared" si="3"/>
        <v>10.21438554</v>
      </c>
      <c r="G20" s="12">
        <f t="shared" si="9"/>
        <v>72.4529928</v>
      </c>
      <c r="H20" s="9">
        <v>1567.0</v>
      </c>
      <c r="I20" s="12">
        <v>812.09</v>
      </c>
      <c r="J20" s="12">
        <f t="shared" si="4"/>
        <v>0.5182450542</v>
      </c>
      <c r="K20" s="12">
        <f t="shared" si="5"/>
        <v>35.83312708</v>
      </c>
      <c r="L20" s="12">
        <v>3.1</v>
      </c>
      <c r="M20" s="12">
        <f t="shared" si="6"/>
        <v>1.326906811</v>
      </c>
      <c r="N20" s="12">
        <f t="shared" si="7"/>
        <v>74.8533222</v>
      </c>
      <c r="O20" s="14">
        <f t="shared" si="8"/>
        <v>45.58781785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>
        <v>1998.0</v>
      </c>
      <c r="B21" s="9">
        <v>3831.0</v>
      </c>
      <c r="C21" s="9">
        <f t="shared" si="1"/>
        <v>0.6042110244</v>
      </c>
      <c r="D21" s="9">
        <f t="shared" si="2"/>
        <v>7.047261093</v>
      </c>
      <c r="E21" s="9">
        <v>25405.0</v>
      </c>
      <c r="F21" s="9">
        <f t="shared" si="3"/>
        <v>10.14270128</v>
      </c>
      <c r="G21" s="12">
        <f t="shared" si="9"/>
        <v>71.02785853</v>
      </c>
      <c r="H21" s="9">
        <v>1527.0</v>
      </c>
      <c r="I21" s="12">
        <v>836.21</v>
      </c>
      <c r="J21" s="12">
        <f t="shared" si="4"/>
        <v>0.547616241</v>
      </c>
      <c r="K21" s="12">
        <f t="shared" si="5"/>
        <v>41.58459084</v>
      </c>
      <c r="L21" s="12">
        <v>2.9</v>
      </c>
      <c r="M21" s="12">
        <f t="shared" si="6"/>
        <v>1.30496691</v>
      </c>
      <c r="N21" s="12">
        <f t="shared" si="7"/>
        <v>76.54100691</v>
      </c>
      <c r="O21" s="14">
        <f t="shared" si="8"/>
        <v>46.63149756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7">
        <v>1997.0</v>
      </c>
      <c r="B22" s="9">
        <v>3465.28</v>
      </c>
      <c r="C22" s="9">
        <f t="shared" si="1"/>
        <v>0.5465310307</v>
      </c>
      <c r="D22" s="9">
        <f t="shared" si="2"/>
        <v>6.374506114</v>
      </c>
      <c r="E22" s="9">
        <v>23573.0</v>
      </c>
      <c r="F22" s="9">
        <f t="shared" si="3"/>
        <v>10.06785727</v>
      </c>
      <c r="G22" s="12">
        <f t="shared" si="9"/>
        <v>69.53990593</v>
      </c>
      <c r="H22" s="9">
        <v>1489.0</v>
      </c>
      <c r="I22" s="12">
        <v>847.25</v>
      </c>
      <c r="J22" s="12">
        <f t="shared" si="4"/>
        <v>0.5690060443</v>
      </c>
      <c r="K22" s="12">
        <f t="shared" si="5"/>
        <v>45.58220847</v>
      </c>
      <c r="L22" s="12">
        <v>2.8</v>
      </c>
      <c r="M22" s="12">
        <f t="shared" si="6"/>
        <v>1.293568728</v>
      </c>
      <c r="N22" s="12">
        <f t="shared" si="7"/>
        <v>77.41779018</v>
      </c>
      <c r="O22" s="14">
        <f t="shared" si="8"/>
        <v>47.1177845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7">
        <v>1996.0</v>
      </c>
      <c r="B23" s="9">
        <v>2980.75</v>
      </c>
      <c r="C23" s="9">
        <f t="shared" si="1"/>
        <v>0.4701127671</v>
      </c>
      <c r="D23" s="9">
        <f t="shared" si="2"/>
        <v>5.483195903</v>
      </c>
      <c r="E23" s="9">
        <v>20808.0</v>
      </c>
      <c r="F23" s="9">
        <f t="shared" si="3"/>
        <v>9.943092807</v>
      </c>
      <c r="G23" s="12">
        <f t="shared" si="9"/>
        <v>67.05949915</v>
      </c>
      <c r="H23" s="9">
        <v>1451.0</v>
      </c>
      <c r="I23" s="12">
        <v>851.21</v>
      </c>
      <c r="J23" s="12">
        <f t="shared" si="4"/>
        <v>0.5866368022</v>
      </c>
      <c r="K23" s="12">
        <f t="shared" si="5"/>
        <v>48.76588302</v>
      </c>
      <c r="L23" s="12">
        <v>2.7</v>
      </c>
      <c r="M23" s="12">
        <f t="shared" si="6"/>
        <v>1.281861019</v>
      </c>
      <c r="N23" s="12">
        <f t="shared" si="7"/>
        <v>78.31838314</v>
      </c>
      <c r="O23" s="14">
        <f t="shared" si="8"/>
        <v>47.23809004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7">
        <v>1995.0</v>
      </c>
      <c r="B24" s="9">
        <v>2518.08</v>
      </c>
      <c r="C24" s="9">
        <f t="shared" si="1"/>
        <v>0.3971421812</v>
      </c>
      <c r="D24" s="9">
        <f t="shared" si="2"/>
        <v>4.632097942</v>
      </c>
      <c r="E24" s="9">
        <v>17910.0</v>
      </c>
      <c r="F24" s="9">
        <f t="shared" si="3"/>
        <v>9.793114495</v>
      </c>
      <c r="G24" s="12">
        <f t="shared" si="9"/>
        <v>64.07782296</v>
      </c>
      <c r="H24" s="9">
        <v>1414.0</v>
      </c>
      <c r="I24" s="12">
        <v>856.0</v>
      </c>
      <c r="J24" s="12">
        <f t="shared" si="4"/>
        <v>0.6053748232</v>
      </c>
      <c r="K24" s="12">
        <f t="shared" si="5"/>
        <v>52.0462817</v>
      </c>
      <c r="L24" s="12">
        <v>2.7</v>
      </c>
      <c r="M24" s="12">
        <f t="shared" si="6"/>
        <v>1.281861019</v>
      </c>
      <c r="N24" s="12">
        <f t="shared" si="7"/>
        <v>78.31838314</v>
      </c>
      <c r="O24" s="14">
        <f t="shared" si="8"/>
        <v>47.0041778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7">
        <v>1994.0</v>
      </c>
      <c r="B25" s="9">
        <v>1990.86</v>
      </c>
      <c r="C25" s="9">
        <f t="shared" si="1"/>
        <v>0.3139910102</v>
      </c>
      <c r="D25" s="9">
        <f t="shared" si="2"/>
        <v>3.662257954</v>
      </c>
      <c r="E25" s="9">
        <v>14328.0</v>
      </c>
      <c r="F25" s="9">
        <f t="shared" si="3"/>
        <v>9.569970944</v>
      </c>
      <c r="G25" s="12">
        <f t="shared" si="9"/>
        <v>59.64156946</v>
      </c>
      <c r="H25" s="9">
        <v>1398.0</v>
      </c>
      <c r="I25" s="12">
        <v>786.04</v>
      </c>
      <c r="J25" s="12">
        <f t="shared" si="4"/>
        <v>0.562260372</v>
      </c>
      <c r="K25" s="12">
        <f t="shared" si="5"/>
        <v>44.3379428</v>
      </c>
      <c r="L25" s="12">
        <v>2.8</v>
      </c>
      <c r="M25" s="12">
        <f t="shared" si="6"/>
        <v>1.293568728</v>
      </c>
      <c r="N25" s="12">
        <f t="shared" si="7"/>
        <v>77.41779018</v>
      </c>
      <c r="O25" s="14">
        <f t="shared" si="8"/>
        <v>44.35660142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7">
        <v>1993.0</v>
      </c>
      <c r="B26" s="9">
        <v>1519.23</v>
      </c>
      <c r="C26" s="9">
        <f t="shared" si="1"/>
        <v>0.2396072865</v>
      </c>
      <c r="D26" s="9">
        <f t="shared" si="2"/>
        <v>2.794677753</v>
      </c>
      <c r="E26" s="9">
        <v>11061.0</v>
      </c>
      <c r="F26" s="9">
        <f t="shared" si="3"/>
        <v>9.311180687</v>
      </c>
      <c r="G26" s="12">
        <f t="shared" si="9"/>
        <v>54.49663393</v>
      </c>
      <c r="H26" s="9">
        <v>1381.0</v>
      </c>
      <c r="I26" s="12">
        <v>740.3</v>
      </c>
      <c r="J26" s="12">
        <f t="shared" si="4"/>
        <v>0.5360608255</v>
      </c>
      <c r="K26" s="12">
        <f t="shared" si="5"/>
        <v>39.35948965</v>
      </c>
      <c r="L26" s="12">
        <v>2.4</v>
      </c>
      <c r="M26" s="12">
        <f t="shared" si="6"/>
        <v>1.244665955</v>
      </c>
      <c r="N26" s="12">
        <f t="shared" si="7"/>
        <v>81.17954196</v>
      </c>
      <c r="O26" s="14">
        <f t="shared" si="8"/>
        <v>43.63409383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7">
        <v>1992.0</v>
      </c>
      <c r="B27" s="9">
        <v>1114.32</v>
      </c>
      <c r="C27" s="9">
        <f t="shared" si="1"/>
        <v>0.1757463922</v>
      </c>
      <c r="D27" s="9">
        <f t="shared" si="2"/>
        <v>2.049831371</v>
      </c>
      <c r="E27" s="9">
        <v>8208.0</v>
      </c>
      <c r="F27" s="9">
        <f t="shared" si="3"/>
        <v>9.012864567</v>
      </c>
      <c r="G27" s="12">
        <f t="shared" si="9"/>
        <v>48.56589597</v>
      </c>
      <c r="H27" s="9">
        <v>1365.0</v>
      </c>
      <c r="I27" s="12">
        <v>806.91</v>
      </c>
      <c r="J27" s="12">
        <f t="shared" si="4"/>
        <v>0.5911428571</v>
      </c>
      <c r="K27" s="12">
        <f t="shared" si="5"/>
        <v>49.56421251</v>
      </c>
      <c r="L27" s="12">
        <v>1.7</v>
      </c>
      <c r="M27" s="12">
        <f t="shared" si="6"/>
        <v>1.141858345</v>
      </c>
      <c r="N27" s="12">
        <f t="shared" si="7"/>
        <v>89.08781958</v>
      </c>
      <c r="O27" s="14">
        <f t="shared" si="8"/>
        <v>46.73423507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7">
        <v>1991.0</v>
      </c>
      <c r="B28" s="9">
        <v>893.77</v>
      </c>
      <c r="C28" s="9">
        <f t="shared" si="1"/>
        <v>0.1409620692</v>
      </c>
      <c r="D28" s="9">
        <f t="shared" si="2"/>
        <v>1.644121782</v>
      </c>
      <c r="E28" s="9">
        <v>6661.0</v>
      </c>
      <c r="F28" s="9">
        <f t="shared" si="3"/>
        <v>8.804024902</v>
      </c>
      <c r="G28" s="12">
        <f t="shared" si="9"/>
        <v>44.41401396</v>
      </c>
      <c r="H28" s="9">
        <v>1350.0</v>
      </c>
      <c r="I28" s="12">
        <v>798.13</v>
      </c>
      <c r="J28" s="12">
        <f t="shared" si="4"/>
        <v>0.5912074074</v>
      </c>
      <c r="K28" s="12">
        <f t="shared" si="5"/>
        <v>49.5756045</v>
      </c>
      <c r="L28" s="12">
        <v>1.4</v>
      </c>
      <c r="M28" s="12">
        <f t="shared" si="6"/>
        <v>1.087757306</v>
      </c>
      <c r="N28" s="12">
        <f t="shared" si="7"/>
        <v>93.249438</v>
      </c>
      <c r="O28" s="14">
        <f t="shared" si="8"/>
        <v>47.29612301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7">
        <v>1990.0</v>
      </c>
      <c r="B29" s="9">
        <v>781.66</v>
      </c>
      <c r="C29" s="9">
        <f t="shared" si="1"/>
        <v>0.1232804984</v>
      </c>
      <c r="D29" s="9">
        <f t="shared" si="2"/>
        <v>1.43789144</v>
      </c>
      <c r="E29" s="9">
        <v>5911.0</v>
      </c>
      <c r="F29" s="9">
        <f t="shared" si="3"/>
        <v>8.684570301</v>
      </c>
      <c r="G29" s="12">
        <f t="shared" si="9"/>
        <v>42.03917099</v>
      </c>
      <c r="H29" s="9">
        <v>1334.0</v>
      </c>
      <c r="I29" s="12">
        <v>788.0</v>
      </c>
      <c r="J29" s="12">
        <f t="shared" si="4"/>
        <v>0.5907046477</v>
      </c>
      <c r="K29" s="12">
        <f t="shared" si="5"/>
        <v>49.48684334</v>
      </c>
      <c r="L29" s="12">
        <v>1.5</v>
      </c>
      <c r="M29" s="12">
        <f t="shared" si="6"/>
        <v>1.10668192</v>
      </c>
      <c r="N29" s="12">
        <f t="shared" si="7"/>
        <v>91.79369848</v>
      </c>
      <c r="O29" s="14">
        <f t="shared" si="8"/>
        <v>46.33153236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7">
        <v>1989.0</v>
      </c>
      <c r="B30" s="9">
        <v>696.54</v>
      </c>
      <c r="C30" s="9">
        <f t="shared" si="1"/>
        <v>0.1098556896</v>
      </c>
      <c r="D30" s="9">
        <f t="shared" si="2"/>
        <v>1.281310165</v>
      </c>
      <c r="E30" s="9">
        <v>5362.0</v>
      </c>
      <c r="F30" s="9">
        <f t="shared" si="3"/>
        <v>8.587092319</v>
      </c>
      <c r="G30" s="12">
        <f t="shared" si="9"/>
        <v>40.10123894</v>
      </c>
      <c r="H30" s="9">
        <v>1311.0</v>
      </c>
      <c r="I30" s="12">
        <v>784.96</v>
      </c>
      <c r="J30" s="12">
        <f t="shared" si="4"/>
        <v>0.5987490465</v>
      </c>
      <c r="K30" s="12">
        <f t="shared" si="5"/>
        <v>50.89808146</v>
      </c>
      <c r="L30" s="12">
        <v>1.3</v>
      </c>
      <c r="M30" s="12">
        <f t="shared" si="6"/>
        <v>1.067789972</v>
      </c>
      <c r="N30" s="12">
        <f t="shared" si="7"/>
        <v>94.78538674</v>
      </c>
      <c r="O30" s="14">
        <f t="shared" si="8"/>
        <v>47.1887857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7">
        <v>1988.0</v>
      </c>
      <c r="B31" s="9">
        <v>648.3</v>
      </c>
      <c r="C31" s="9">
        <f t="shared" si="1"/>
        <v>0.1022474568</v>
      </c>
      <c r="D31" s="9">
        <f t="shared" si="2"/>
        <v>1.192570965</v>
      </c>
      <c r="E31" s="9">
        <v>5080.0</v>
      </c>
      <c r="F31" s="9">
        <f t="shared" si="3"/>
        <v>8.533066541</v>
      </c>
      <c r="G31" s="12">
        <f t="shared" si="9"/>
        <v>39.0271678</v>
      </c>
      <c r="H31" s="9">
        <v>1288.0</v>
      </c>
      <c r="I31" s="12">
        <v>792.13</v>
      </c>
      <c r="J31" s="12">
        <f t="shared" si="4"/>
        <v>0.615007764</v>
      </c>
      <c r="K31" s="12">
        <f t="shared" si="5"/>
        <v>53.69338004</v>
      </c>
      <c r="L31" s="12">
        <v>0.9</v>
      </c>
      <c r="M31" s="12">
        <f t="shared" si="6"/>
        <v>0.9740037464</v>
      </c>
      <c r="N31" s="12">
        <v>100.0</v>
      </c>
      <c r="O31" s="14">
        <f t="shared" si="8"/>
        <v>49.18428163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7">
        <v>1987.0</v>
      </c>
      <c r="B32" s="9">
        <v>545.46</v>
      </c>
      <c r="C32" s="9">
        <f t="shared" si="1"/>
        <v>0.08602791578</v>
      </c>
      <c r="D32" s="9">
        <f t="shared" si="2"/>
        <v>1.003393118</v>
      </c>
      <c r="E32" s="9">
        <v>4340.0</v>
      </c>
      <c r="F32" s="9">
        <f t="shared" si="3"/>
        <v>8.375629627</v>
      </c>
      <c r="G32" s="12">
        <f t="shared" si="9"/>
        <v>35.89720929</v>
      </c>
      <c r="H32" s="9">
        <v>1265.0</v>
      </c>
      <c r="I32" s="12">
        <v>788.12</v>
      </c>
      <c r="J32" s="12">
        <f t="shared" si="4"/>
        <v>0.6230197628</v>
      </c>
      <c r="K32" s="12">
        <f t="shared" si="5"/>
        <v>55.04378574</v>
      </c>
      <c r="L32" s="12">
        <v>0.6</v>
      </c>
      <c r="M32" s="12">
        <f t="shared" si="6"/>
        <v>0.8801117368</v>
      </c>
      <c r="N32" s="12">
        <v>100.0</v>
      </c>
      <c r="O32" s="14">
        <f t="shared" si="8"/>
        <v>48.82463021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7">
        <v>1986.0</v>
      </c>
      <c r="B33" s="9">
        <v>490.83</v>
      </c>
      <c r="C33" s="9">
        <f t="shared" si="1"/>
        <v>0.07741187604</v>
      </c>
      <c r="D33" s="9">
        <f t="shared" si="2"/>
        <v>0.9028992854</v>
      </c>
      <c r="E33" s="9">
        <v>3956.0</v>
      </c>
      <c r="F33" s="9">
        <f t="shared" si="3"/>
        <v>8.282988693</v>
      </c>
      <c r="G33" s="12">
        <f t="shared" si="9"/>
        <v>34.05544121</v>
      </c>
      <c r="H33" s="9">
        <v>1249.0</v>
      </c>
      <c r="I33" s="12">
        <v>782.99</v>
      </c>
      <c r="J33" s="12">
        <f t="shared" si="4"/>
        <v>0.6268935148</v>
      </c>
      <c r="K33" s="12">
        <f t="shared" si="5"/>
        <v>55.69048288</v>
      </c>
      <c r="L33" s="12">
        <v>0.4</v>
      </c>
      <c r="M33" s="12">
        <f t="shared" si="6"/>
        <v>0.7952707288</v>
      </c>
      <c r="N33" s="12">
        <v>100.0</v>
      </c>
      <c r="O33" s="14">
        <f t="shared" si="8"/>
        <v>48.59195378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7">
        <v>1985.0</v>
      </c>
      <c r="B34" s="9">
        <v>466.75</v>
      </c>
      <c r="C34" s="9">
        <f t="shared" si="1"/>
        <v>0.07361406829</v>
      </c>
      <c r="D34" s="9">
        <f t="shared" si="2"/>
        <v>0.8586032669</v>
      </c>
      <c r="E34" s="9">
        <v>3811.0</v>
      </c>
      <c r="F34" s="9">
        <f t="shared" si="3"/>
        <v>8.245646901</v>
      </c>
      <c r="G34" s="12">
        <f t="shared" si="9"/>
        <v>33.31305966</v>
      </c>
      <c r="H34" s="9">
        <v>1233.0</v>
      </c>
      <c r="I34" s="12">
        <v>776.0</v>
      </c>
      <c r="J34" s="12">
        <f t="shared" si="4"/>
        <v>0.6293592863</v>
      </c>
      <c r="K34" s="12">
        <f t="shared" si="5"/>
        <v>56.10004894</v>
      </c>
      <c r="L34" s="12">
        <v>0.2</v>
      </c>
      <c r="M34" s="12">
        <f t="shared" si="6"/>
        <v>0.668740305</v>
      </c>
      <c r="N34" s="12">
        <v>100.0</v>
      </c>
      <c r="O34" s="14">
        <f t="shared" si="8"/>
        <v>48.52171919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7">
        <v>1984.0</v>
      </c>
      <c r="B35" s="9">
        <v>390.85</v>
      </c>
      <c r="C35" s="9">
        <f t="shared" si="1"/>
        <v>0.06164340352</v>
      </c>
      <c r="D35" s="9">
        <f t="shared" si="2"/>
        <v>0.7189825107</v>
      </c>
      <c r="E35" s="9">
        <v>3232.0</v>
      </c>
      <c r="F35" s="9">
        <f t="shared" si="3"/>
        <v>8.08085642</v>
      </c>
      <c r="G35" s="12">
        <f t="shared" si="9"/>
        <v>30.03690695</v>
      </c>
      <c r="H35" s="9">
        <v>1217.0</v>
      </c>
      <c r="I35" s="12">
        <v>769.79</v>
      </c>
      <c r="J35" s="12">
        <f t="shared" si="4"/>
        <v>0.6325308135</v>
      </c>
      <c r="K35" s="12">
        <f t="shared" si="5"/>
        <v>56.6244885</v>
      </c>
      <c r="L35" s="12">
        <v>0.4</v>
      </c>
      <c r="M35" s="12">
        <f t="shared" si="6"/>
        <v>0.7952707288</v>
      </c>
      <c r="N35" s="12">
        <v>100.0</v>
      </c>
      <c r="O35" s="14">
        <f t="shared" si="8"/>
        <v>48.01656008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7">
        <v>1983.0</v>
      </c>
      <c r="B36" s="9">
        <v>351.81</v>
      </c>
      <c r="C36" s="9">
        <f t="shared" si="1"/>
        <v>0.0554861604</v>
      </c>
      <c r="D36" s="9">
        <f t="shared" si="2"/>
        <v>0.6471670387</v>
      </c>
      <c r="E36" s="9">
        <v>2947.0</v>
      </c>
      <c r="F36" s="9">
        <f t="shared" si="3"/>
        <v>7.988542983</v>
      </c>
      <c r="G36" s="12">
        <f t="shared" si="9"/>
        <v>28.20164976</v>
      </c>
      <c r="H36" s="9">
        <v>1201.0</v>
      </c>
      <c r="I36" s="12">
        <v>768.9</v>
      </c>
      <c r="J36" s="12">
        <f t="shared" si="4"/>
        <v>0.6402164863</v>
      </c>
      <c r="K36" s="12">
        <f t="shared" si="5"/>
        <v>57.88455251</v>
      </c>
      <c r="L36" s="12">
        <v>0.2</v>
      </c>
      <c r="M36" s="12">
        <f t="shared" si="6"/>
        <v>0.668740305</v>
      </c>
      <c r="N36" s="12">
        <v>100.0</v>
      </c>
      <c r="O36" s="14">
        <f t="shared" si="8"/>
        <v>47.89675606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7">
        <v>1982.0</v>
      </c>
      <c r="B37" s="9">
        <v>337.07</v>
      </c>
      <c r="C37" s="9">
        <f t="shared" si="1"/>
        <v>0.0531614226</v>
      </c>
      <c r="D37" s="9">
        <f t="shared" si="2"/>
        <v>0.6200522832</v>
      </c>
      <c r="E37" s="9">
        <v>2864.0</v>
      </c>
      <c r="F37" s="9">
        <f t="shared" si="3"/>
        <v>7.959974528</v>
      </c>
      <c r="G37" s="12">
        <f t="shared" si="9"/>
        <v>27.63368843</v>
      </c>
      <c r="H37" s="9">
        <v>1186.0</v>
      </c>
      <c r="I37" s="12">
        <v>764.03</v>
      </c>
      <c r="J37" s="12">
        <f t="shared" si="4"/>
        <v>0.6442074199</v>
      </c>
      <c r="K37" s="12">
        <f t="shared" si="5"/>
        <v>58.53291092</v>
      </c>
      <c r="L37" s="12">
        <v>0.5</v>
      </c>
      <c r="M37" s="12">
        <f t="shared" si="6"/>
        <v>0.8408964153</v>
      </c>
      <c r="N37" s="12">
        <v>100.0</v>
      </c>
      <c r="O37" s="14">
        <f t="shared" si="8"/>
        <v>47.90111732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7">
        <v>1981.0</v>
      </c>
      <c r="B38" s="9">
        <v>324.76</v>
      </c>
      <c r="C38" s="9">
        <f t="shared" si="1"/>
        <v>0.05121993534</v>
      </c>
      <c r="D38" s="9">
        <f t="shared" si="2"/>
        <v>0.5974075992</v>
      </c>
      <c r="E38" s="9">
        <v>2800.0</v>
      </c>
      <c r="F38" s="9">
        <f t="shared" si="3"/>
        <v>7.937374696</v>
      </c>
      <c r="G38" s="12">
        <f t="shared" si="9"/>
        <v>27.1843876</v>
      </c>
      <c r="H38" s="9">
        <v>1168.0</v>
      </c>
      <c r="I38" s="9">
        <v>750.22</v>
      </c>
      <c r="J38" s="12">
        <f t="shared" si="4"/>
        <v>0.6423116438</v>
      </c>
      <c r="K38" s="12">
        <f t="shared" si="5"/>
        <v>58.22542959</v>
      </c>
      <c r="L38" s="12">
        <v>0.7</v>
      </c>
      <c r="M38" s="12">
        <f t="shared" si="6"/>
        <v>0.9146912192</v>
      </c>
      <c r="N38" s="12">
        <v>100.0</v>
      </c>
      <c r="O38" s="14">
        <f t="shared" si="8"/>
        <v>47.76743873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7">
        <v>1980.0</v>
      </c>
      <c r="B39" s="9">
        <v>311.89</v>
      </c>
      <c r="C39" s="9">
        <f t="shared" si="1"/>
        <v>0.04919012696</v>
      </c>
      <c r="D39" s="9">
        <f t="shared" si="2"/>
        <v>0.5737327754</v>
      </c>
      <c r="E39" s="9">
        <v>2725.0</v>
      </c>
      <c r="F39" s="9">
        <f t="shared" si="3"/>
        <v>7.910223707</v>
      </c>
      <c r="G39" s="12">
        <f t="shared" si="9"/>
        <v>26.6446065</v>
      </c>
      <c r="H39" s="9">
        <v>1152.0</v>
      </c>
      <c r="I39" s="9">
        <v>731.0</v>
      </c>
      <c r="J39" s="12">
        <f t="shared" si="4"/>
        <v>0.6345486111</v>
      </c>
      <c r="K39" s="12">
        <f t="shared" si="5"/>
        <v>56.95678193</v>
      </c>
      <c r="L39" s="12">
        <v>3.2</v>
      </c>
      <c r="M39" s="12">
        <f t="shared" si="6"/>
        <v>1.33748061</v>
      </c>
      <c r="N39" s="12">
        <f t="shared" ref="N39:N41" si="10">100*(1-(L39^(1/4)-1)/(2.3-1))</f>
        <v>74.03995308</v>
      </c>
      <c r="O39" s="14">
        <f t="shared" si="8"/>
        <v>38.80479336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7">
        <v>1979.0</v>
      </c>
      <c r="B40" s="9">
        <v>286.43</v>
      </c>
      <c r="C40" s="9">
        <f t="shared" si="1"/>
        <v>0.04517467077</v>
      </c>
      <c r="D40" s="9">
        <f t="shared" si="2"/>
        <v>0.5268981976</v>
      </c>
      <c r="E40" s="9">
        <v>2556.0</v>
      </c>
      <c r="F40" s="9">
        <f t="shared" si="3"/>
        <v>7.846198815</v>
      </c>
      <c r="G40" s="12">
        <f t="shared" si="9"/>
        <v>25.37174583</v>
      </c>
      <c r="H40" s="9">
        <v>1137.0</v>
      </c>
      <c r="I40" s="9">
        <v>712.59</v>
      </c>
      <c r="J40" s="12">
        <f t="shared" si="4"/>
        <v>0.6267282322</v>
      </c>
      <c r="K40" s="12">
        <f t="shared" si="5"/>
        <v>55.66297176</v>
      </c>
      <c r="L40" s="12">
        <v>1.2</v>
      </c>
      <c r="M40" s="12">
        <f t="shared" si="6"/>
        <v>1.046635139</v>
      </c>
      <c r="N40" s="12">
        <f t="shared" si="10"/>
        <v>96.41268159</v>
      </c>
      <c r="O40" s="14">
        <f t="shared" si="8"/>
        <v>45.81897953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7">
        <v>1978.0</v>
      </c>
      <c r="B41" s="9">
        <v>272.81</v>
      </c>
      <c r="C41" s="9">
        <f t="shared" si="1"/>
        <v>0.04302657519</v>
      </c>
      <c r="D41" s="9">
        <f t="shared" si="2"/>
        <v>0.501843722</v>
      </c>
      <c r="E41" s="9">
        <v>2485.0</v>
      </c>
      <c r="F41" s="9">
        <f t="shared" si="3"/>
        <v>7.818027939</v>
      </c>
      <c r="G41" s="12">
        <f t="shared" si="9"/>
        <v>24.81168864</v>
      </c>
      <c r="H41" s="9">
        <v>1104.0</v>
      </c>
      <c r="I41" s="9">
        <v>698.32</v>
      </c>
      <c r="J41" s="12">
        <f t="shared" si="4"/>
        <v>0.6325362319</v>
      </c>
      <c r="K41" s="12">
        <f t="shared" si="5"/>
        <v>56.62538223</v>
      </c>
      <c r="L41" s="12">
        <v>2.3</v>
      </c>
      <c r="M41" s="12">
        <f t="shared" si="6"/>
        <v>1.231493032</v>
      </c>
      <c r="N41" s="12">
        <f t="shared" si="10"/>
        <v>82.19284366</v>
      </c>
      <c r="O41" s="14">
        <f t="shared" si="8"/>
        <v>41.13774094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D42" s="11"/>
      <c r="G42" s="11"/>
      <c r="K42" s="17"/>
      <c r="N42" s="11"/>
      <c r="O42" s="11"/>
    </row>
    <row r="43" ht="14.25" customHeight="1">
      <c r="D43" s="11"/>
      <c r="G43" s="11"/>
      <c r="K43" s="17"/>
      <c r="N43" s="11"/>
      <c r="O43" s="11"/>
    </row>
    <row r="44" ht="14.25" customHeight="1">
      <c r="D44" s="11"/>
      <c r="G44" s="11"/>
      <c r="K44" s="17"/>
      <c r="N44" s="11"/>
      <c r="O44" s="11"/>
    </row>
    <row r="45" ht="14.25" customHeight="1">
      <c r="D45" s="11"/>
      <c r="G45" s="11"/>
      <c r="K45" s="17"/>
      <c r="N45" s="11"/>
      <c r="O45" s="11"/>
    </row>
    <row r="46" ht="14.25" customHeight="1">
      <c r="D46" s="11"/>
      <c r="G46" s="11"/>
      <c r="K46" s="17"/>
      <c r="N46" s="11"/>
      <c r="O46" s="11"/>
    </row>
    <row r="47" ht="14.25" customHeight="1">
      <c r="D47" s="11"/>
      <c r="G47" s="11"/>
      <c r="K47" s="17"/>
      <c r="N47" s="11"/>
      <c r="O47" s="11"/>
    </row>
    <row r="48" ht="14.25" customHeight="1">
      <c r="D48" s="11"/>
      <c r="G48" s="11"/>
      <c r="K48" s="17"/>
      <c r="N48" s="11"/>
      <c r="O48" s="11"/>
    </row>
    <row r="49" ht="14.25" customHeight="1">
      <c r="D49" s="11"/>
      <c r="G49" s="11"/>
      <c r="K49" s="17"/>
      <c r="N49" s="11"/>
      <c r="O49" s="11"/>
    </row>
    <row r="50" ht="14.25" customHeight="1">
      <c r="D50" s="11"/>
      <c r="G50" s="11"/>
      <c r="K50" s="17"/>
      <c r="N50" s="11"/>
      <c r="O50" s="11"/>
    </row>
    <row r="51" ht="14.25" customHeight="1">
      <c r="D51" s="11"/>
      <c r="G51" s="11"/>
      <c r="K51" s="17"/>
      <c r="N51" s="11"/>
      <c r="O51" s="11"/>
    </row>
    <row r="52" ht="14.25" customHeight="1">
      <c r="D52" s="11"/>
      <c r="G52" s="11"/>
      <c r="K52" s="17"/>
      <c r="N52" s="11"/>
      <c r="O52" s="11"/>
    </row>
    <row r="53" ht="14.25" customHeight="1">
      <c r="D53" s="11"/>
      <c r="G53" s="11"/>
      <c r="K53" s="17"/>
      <c r="N53" s="11"/>
      <c r="O53" s="11"/>
    </row>
    <row r="54" ht="14.25" customHeight="1">
      <c r="D54" s="11"/>
      <c r="G54" s="11"/>
      <c r="K54" s="17"/>
      <c r="N54" s="11"/>
      <c r="O54" s="11"/>
    </row>
    <row r="55" ht="14.25" customHeight="1">
      <c r="D55" s="11"/>
      <c r="G55" s="11"/>
      <c r="K55" s="17"/>
      <c r="N55" s="11"/>
      <c r="O55" s="11"/>
    </row>
    <row r="56" ht="14.25" customHeight="1">
      <c r="D56" s="11"/>
      <c r="G56" s="11"/>
      <c r="K56" s="17"/>
      <c r="N56" s="11"/>
      <c r="O56" s="11"/>
    </row>
    <row r="57" ht="14.25" customHeight="1">
      <c r="D57" s="11"/>
      <c r="G57" s="11"/>
      <c r="K57" s="17"/>
      <c r="N57" s="11"/>
      <c r="O57" s="11"/>
    </row>
    <row r="58" ht="14.25" customHeight="1">
      <c r="D58" s="11"/>
      <c r="G58" s="11"/>
      <c r="K58" s="17"/>
      <c r="N58" s="11"/>
      <c r="O58" s="11"/>
    </row>
    <row r="59" ht="14.25" customHeight="1">
      <c r="D59" s="11"/>
      <c r="G59" s="11"/>
      <c r="K59" s="17"/>
      <c r="N59" s="11"/>
      <c r="O59" s="11"/>
    </row>
    <row r="60" ht="14.25" customHeight="1">
      <c r="D60" s="11"/>
      <c r="G60" s="11"/>
      <c r="K60" s="17"/>
      <c r="N60" s="11"/>
      <c r="O60" s="11"/>
    </row>
    <row r="61" ht="14.25" customHeight="1">
      <c r="D61" s="11"/>
      <c r="G61" s="11"/>
      <c r="K61" s="17"/>
      <c r="N61" s="11"/>
      <c r="O61" s="11"/>
    </row>
    <row r="62" ht="14.25" customHeight="1">
      <c r="D62" s="11"/>
      <c r="G62" s="11"/>
      <c r="K62" s="17"/>
      <c r="N62" s="11"/>
      <c r="O62" s="11"/>
    </row>
    <row r="63" ht="14.25" customHeight="1">
      <c r="D63" s="11"/>
      <c r="G63" s="11"/>
      <c r="K63" s="17"/>
      <c r="N63" s="11"/>
      <c r="O63" s="11"/>
    </row>
    <row r="64" ht="14.25" customHeight="1">
      <c r="D64" s="11"/>
      <c r="G64" s="11"/>
      <c r="K64" s="17"/>
      <c r="N64" s="11"/>
      <c r="O64" s="11"/>
    </row>
    <row r="65" ht="14.25" customHeight="1">
      <c r="D65" s="11"/>
      <c r="G65" s="11"/>
      <c r="K65" s="17"/>
      <c r="N65" s="11"/>
      <c r="O65" s="11"/>
    </row>
    <row r="66" ht="14.25" customHeight="1">
      <c r="D66" s="11"/>
      <c r="G66" s="11"/>
      <c r="K66" s="17"/>
      <c r="N66" s="11"/>
      <c r="O66" s="11"/>
    </row>
    <row r="67" ht="14.25" customHeight="1">
      <c r="D67" s="11"/>
      <c r="G67" s="11"/>
      <c r="K67" s="17"/>
      <c r="N67" s="11"/>
      <c r="O67" s="11"/>
    </row>
    <row r="68" ht="14.25" customHeight="1">
      <c r="D68" s="11"/>
      <c r="G68" s="11"/>
      <c r="K68" s="17"/>
      <c r="N68" s="11"/>
      <c r="O68" s="11"/>
    </row>
    <row r="69" ht="14.25" customHeight="1">
      <c r="D69" s="11"/>
      <c r="G69" s="11"/>
      <c r="K69" s="17"/>
      <c r="N69" s="11"/>
      <c r="O69" s="11"/>
    </row>
    <row r="70" ht="14.25" customHeight="1">
      <c r="D70" s="11"/>
      <c r="G70" s="11"/>
      <c r="K70" s="17"/>
      <c r="N70" s="11"/>
      <c r="O70" s="11"/>
    </row>
    <row r="71" ht="14.25" customHeight="1">
      <c r="D71" s="11"/>
      <c r="G71" s="11"/>
      <c r="K71" s="17"/>
      <c r="N71" s="11"/>
      <c r="O71" s="11"/>
    </row>
    <row r="72" ht="14.25" customHeight="1">
      <c r="D72" s="11"/>
      <c r="G72" s="11"/>
      <c r="K72" s="17"/>
      <c r="N72" s="11"/>
      <c r="O72" s="11"/>
    </row>
    <row r="73" ht="14.25" customHeight="1">
      <c r="D73" s="11"/>
      <c r="G73" s="11"/>
      <c r="K73" s="17"/>
      <c r="N73" s="11"/>
      <c r="O73" s="11"/>
    </row>
    <row r="74" ht="14.25" customHeight="1">
      <c r="D74" s="11"/>
      <c r="G74" s="11"/>
      <c r="K74" s="17"/>
      <c r="N74" s="11"/>
      <c r="O74" s="11"/>
    </row>
    <row r="75" ht="14.25" customHeight="1">
      <c r="D75" s="11"/>
      <c r="G75" s="11"/>
      <c r="K75" s="17"/>
      <c r="N75" s="11"/>
      <c r="O75" s="11"/>
    </row>
    <row r="76" ht="14.25" customHeight="1">
      <c r="D76" s="11"/>
      <c r="G76" s="11"/>
      <c r="K76" s="17"/>
      <c r="N76" s="11"/>
      <c r="O76" s="11"/>
    </row>
    <row r="77" ht="14.25" customHeight="1">
      <c r="D77" s="11"/>
      <c r="G77" s="11"/>
      <c r="K77" s="17"/>
      <c r="N77" s="11"/>
      <c r="O77" s="11"/>
    </row>
    <row r="78" ht="14.25" customHeight="1">
      <c r="D78" s="11"/>
      <c r="G78" s="11"/>
      <c r="K78" s="17"/>
      <c r="N78" s="11"/>
      <c r="O78" s="11"/>
    </row>
    <row r="79" ht="14.25" customHeight="1">
      <c r="D79" s="11"/>
      <c r="G79" s="11"/>
      <c r="K79" s="17"/>
      <c r="N79" s="11"/>
      <c r="O79" s="11"/>
    </row>
    <row r="80" ht="14.25" customHeight="1">
      <c r="D80" s="11"/>
      <c r="G80" s="11"/>
      <c r="K80" s="17"/>
      <c r="N80" s="11"/>
      <c r="O80" s="11"/>
    </row>
    <row r="81" ht="14.25" customHeight="1">
      <c r="D81" s="11"/>
      <c r="G81" s="11"/>
      <c r="K81" s="17"/>
      <c r="N81" s="11"/>
      <c r="O81" s="11"/>
    </row>
    <row r="82" ht="14.25" customHeight="1">
      <c r="D82" s="11"/>
      <c r="G82" s="11"/>
      <c r="K82" s="17"/>
      <c r="N82" s="11"/>
      <c r="O82" s="11"/>
    </row>
    <row r="83" ht="14.25" customHeight="1">
      <c r="D83" s="11"/>
      <c r="G83" s="11"/>
      <c r="K83" s="17"/>
      <c r="N83" s="11"/>
      <c r="O83" s="11"/>
    </row>
    <row r="84" ht="14.25" customHeight="1">
      <c r="D84" s="11"/>
      <c r="G84" s="11"/>
      <c r="K84" s="17"/>
      <c r="N84" s="11"/>
      <c r="O84" s="11"/>
    </row>
    <row r="85" ht="14.25" customHeight="1">
      <c r="D85" s="11"/>
      <c r="G85" s="11"/>
      <c r="K85" s="17"/>
      <c r="N85" s="11"/>
      <c r="O85" s="11"/>
    </row>
    <row r="86" ht="14.25" customHeight="1">
      <c r="D86" s="11"/>
      <c r="G86" s="11"/>
      <c r="K86" s="17"/>
      <c r="N86" s="11"/>
      <c r="O86" s="11"/>
    </row>
    <row r="87" ht="14.25" customHeight="1">
      <c r="D87" s="11"/>
      <c r="G87" s="11"/>
      <c r="K87" s="17"/>
      <c r="N87" s="11"/>
      <c r="O87" s="11"/>
    </row>
    <row r="88" ht="14.25" customHeight="1">
      <c r="D88" s="11"/>
      <c r="G88" s="11"/>
      <c r="K88" s="17"/>
      <c r="N88" s="11"/>
      <c r="O88" s="11"/>
    </row>
    <row r="89" ht="14.25" customHeight="1">
      <c r="D89" s="11"/>
      <c r="G89" s="11"/>
      <c r="K89" s="17"/>
      <c r="N89" s="11"/>
      <c r="O89" s="11"/>
    </row>
    <row r="90" ht="14.25" customHeight="1">
      <c r="D90" s="11"/>
      <c r="G90" s="11"/>
      <c r="K90" s="17"/>
      <c r="N90" s="11"/>
      <c r="O90" s="11"/>
    </row>
    <row r="91" ht="14.25" customHeight="1">
      <c r="D91" s="11"/>
      <c r="G91" s="11"/>
      <c r="K91" s="17"/>
      <c r="N91" s="11"/>
      <c r="O91" s="11"/>
    </row>
    <row r="92" ht="14.25" customHeight="1">
      <c r="D92" s="11"/>
      <c r="G92" s="11"/>
      <c r="K92" s="17"/>
      <c r="N92" s="11"/>
      <c r="O92" s="11"/>
    </row>
    <row r="93" ht="14.25" customHeight="1">
      <c r="D93" s="11"/>
      <c r="G93" s="11"/>
      <c r="K93" s="17"/>
      <c r="N93" s="11"/>
      <c r="O93" s="11"/>
    </row>
    <row r="94" ht="14.25" customHeight="1">
      <c r="D94" s="11"/>
      <c r="G94" s="11"/>
      <c r="K94" s="17"/>
      <c r="N94" s="11"/>
      <c r="O94" s="11"/>
    </row>
    <row r="95" ht="14.25" customHeight="1">
      <c r="D95" s="11"/>
      <c r="G95" s="11"/>
      <c r="K95" s="17"/>
      <c r="N95" s="11"/>
      <c r="O95" s="11"/>
    </row>
    <row r="96" ht="14.25" customHeight="1">
      <c r="D96" s="11"/>
      <c r="G96" s="11"/>
      <c r="K96" s="17"/>
      <c r="N96" s="11"/>
      <c r="O96" s="11"/>
    </row>
    <row r="97" ht="14.25" customHeight="1">
      <c r="D97" s="11"/>
      <c r="G97" s="11"/>
      <c r="K97" s="17"/>
      <c r="N97" s="11"/>
      <c r="O97" s="11"/>
    </row>
    <row r="98" ht="14.25" customHeight="1">
      <c r="D98" s="11"/>
      <c r="G98" s="11"/>
      <c r="K98" s="17"/>
      <c r="N98" s="11"/>
      <c r="O98" s="11"/>
    </row>
    <row r="99" ht="14.25" customHeight="1">
      <c r="D99" s="11"/>
      <c r="G99" s="11"/>
      <c r="K99" s="17"/>
      <c r="N99" s="11"/>
      <c r="O99" s="11"/>
    </row>
    <row r="100" ht="14.25" customHeight="1">
      <c r="D100" s="11"/>
      <c r="G100" s="11"/>
      <c r="K100" s="17"/>
      <c r="N100" s="11"/>
      <c r="O100" s="11"/>
    </row>
    <row r="101" ht="14.25" customHeight="1">
      <c r="D101" s="11"/>
      <c r="G101" s="11"/>
      <c r="K101" s="17"/>
      <c r="N101" s="11"/>
      <c r="O101" s="11"/>
    </row>
    <row r="102" ht="14.25" customHeight="1">
      <c r="D102" s="11"/>
      <c r="G102" s="11"/>
      <c r="K102" s="17"/>
      <c r="N102" s="11"/>
      <c r="O102" s="11"/>
    </row>
    <row r="103" ht="14.25" customHeight="1">
      <c r="D103" s="11"/>
      <c r="G103" s="11"/>
      <c r="K103" s="17"/>
      <c r="N103" s="11"/>
      <c r="O103" s="11"/>
    </row>
    <row r="104" ht="14.25" customHeight="1">
      <c r="D104" s="11"/>
      <c r="G104" s="11"/>
      <c r="K104" s="17"/>
      <c r="N104" s="11"/>
      <c r="O104" s="11"/>
    </row>
    <row r="105" ht="14.25" customHeight="1">
      <c r="D105" s="11"/>
      <c r="G105" s="11"/>
      <c r="K105" s="17"/>
      <c r="N105" s="11"/>
      <c r="O105" s="11"/>
    </row>
    <row r="106" ht="14.25" customHeight="1">
      <c r="D106" s="11"/>
      <c r="G106" s="11"/>
      <c r="K106" s="17"/>
      <c r="N106" s="11"/>
      <c r="O106" s="11"/>
    </row>
    <row r="107" ht="14.25" customHeight="1">
      <c r="D107" s="11"/>
      <c r="G107" s="11"/>
      <c r="K107" s="17"/>
      <c r="N107" s="11"/>
      <c r="O107" s="11"/>
    </row>
    <row r="108" ht="14.25" customHeight="1">
      <c r="D108" s="11"/>
      <c r="G108" s="11"/>
      <c r="K108" s="17"/>
      <c r="N108" s="11"/>
      <c r="O108" s="11"/>
    </row>
    <row r="109" ht="14.25" customHeight="1">
      <c r="D109" s="11"/>
      <c r="G109" s="11"/>
      <c r="K109" s="17"/>
      <c r="N109" s="11"/>
      <c r="O109" s="11"/>
    </row>
    <row r="110" ht="14.25" customHeight="1">
      <c r="D110" s="11"/>
      <c r="G110" s="11"/>
      <c r="K110" s="17"/>
      <c r="N110" s="11"/>
      <c r="O110" s="11"/>
    </row>
    <row r="111" ht="14.25" customHeight="1">
      <c r="D111" s="11"/>
      <c r="G111" s="11"/>
      <c r="K111" s="17"/>
      <c r="N111" s="11"/>
      <c r="O111" s="11"/>
    </row>
    <row r="112" ht="14.25" customHeight="1">
      <c r="D112" s="11"/>
      <c r="G112" s="11"/>
      <c r="K112" s="17"/>
      <c r="N112" s="11"/>
      <c r="O112" s="11"/>
    </row>
    <row r="113" ht="14.25" customHeight="1">
      <c r="D113" s="11"/>
      <c r="G113" s="11"/>
      <c r="K113" s="17"/>
      <c r="N113" s="11"/>
      <c r="O113" s="11"/>
    </row>
    <row r="114" ht="14.25" customHeight="1">
      <c r="D114" s="11"/>
      <c r="G114" s="11"/>
      <c r="K114" s="17"/>
      <c r="N114" s="11"/>
      <c r="O114" s="11"/>
    </row>
    <row r="115" ht="14.25" customHeight="1">
      <c r="D115" s="11"/>
      <c r="G115" s="11"/>
      <c r="K115" s="17"/>
      <c r="N115" s="11"/>
      <c r="O115" s="11"/>
    </row>
    <row r="116" ht="14.25" customHeight="1">
      <c r="D116" s="11"/>
      <c r="G116" s="11"/>
      <c r="K116" s="17"/>
      <c r="N116" s="11"/>
      <c r="O116" s="11"/>
    </row>
    <row r="117" ht="14.25" customHeight="1">
      <c r="D117" s="11"/>
      <c r="G117" s="11"/>
      <c r="K117" s="17"/>
      <c r="N117" s="11"/>
      <c r="O117" s="11"/>
    </row>
    <row r="118" ht="14.25" customHeight="1">
      <c r="D118" s="11"/>
      <c r="G118" s="11"/>
      <c r="K118" s="17"/>
      <c r="N118" s="11"/>
      <c r="O118" s="11"/>
    </row>
    <row r="119" ht="14.25" customHeight="1">
      <c r="D119" s="11"/>
      <c r="G119" s="11"/>
      <c r="K119" s="17"/>
      <c r="N119" s="11"/>
      <c r="O119" s="11"/>
    </row>
    <row r="120" ht="14.25" customHeight="1">
      <c r="D120" s="11"/>
      <c r="G120" s="11"/>
      <c r="K120" s="17"/>
      <c r="N120" s="11"/>
      <c r="O120" s="11"/>
    </row>
    <row r="121" ht="14.25" customHeight="1">
      <c r="D121" s="11"/>
      <c r="G121" s="11"/>
      <c r="K121" s="17"/>
      <c r="N121" s="11"/>
      <c r="O121" s="11"/>
    </row>
    <row r="122" ht="14.25" customHeight="1">
      <c r="D122" s="11"/>
      <c r="G122" s="11"/>
      <c r="K122" s="17"/>
      <c r="N122" s="11"/>
      <c r="O122" s="11"/>
    </row>
    <row r="123" ht="14.25" customHeight="1">
      <c r="D123" s="11"/>
      <c r="G123" s="11"/>
      <c r="K123" s="17"/>
      <c r="N123" s="11"/>
      <c r="O123" s="11"/>
    </row>
    <row r="124" ht="14.25" customHeight="1">
      <c r="D124" s="11"/>
      <c r="G124" s="11"/>
      <c r="K124" s="17"/>
      <c r="N124" s="11"/>
      <c r="O124" s="11"/>
    </row>
    <row r="125" ht="14.25" customHeight="1">
      <c r="D125" s="11"/>
      <c r="G125" s="11"/>
      <c r="K125" s="17"/>
      <c r="N125" s="11"/>
      <c r="O125" s="11"/>
    </row>
    <row r="126" ht="14.25" customHeight="1">
      <c r="D126" s="11"/>
      <c r="G126" s="11"/>
      <c r="K126" s="17"/>
      <c r="N126" s="11"/>
      <c r="O126" s="11"/>
    </row>
    <row r="127" ht="14.25" customHeight="1">
      <c r="D127" s="11"/>
      <c r="G127" s="11"/>
      <c r="K127" s="17"/>
      <c r="N127" s="11"/>
      <c r="O127" s="11"/>
    </row>
    <row r="128" ht="14.25" customHeight="1">
      <c r="D128" s="11"/>
      <c r="G128" s="11"/>
      <c r="K128" s="17"/>
      <c r="N128" s="11"/>
      <c r="O128" s="11"/>
    </row>
    <row r="129" ht="14.25" customHeight="1">
      <c r="D129" s="11"/>
      <c r="G129" s="11"/>
      <c r="K129" s="17"/>
      <c r="N129" s="11"/>
      <c r="O129" s="11"/>
    </row>
    <row r="130" ht="14.25" customHeight="1">
      <c r="D130" s="11"/>
      <c r="G130" s="11"/>
      <c r="K130" s="17"/>
      <c r="N130" s="11"/>
      <c r="O130" s="11"/>
    </row>
    <row r="131" ht="14.25" customHeight="1">
      <c r="D131" s="11"/>
      <c r="G131" s="11"/>
      <c r="K131" s="17"/>
      <c r="N131" s="11"/>
      <c r="O131" s="11"/>
    </row>
    <row r="132" ht="14.25" customHeight="1">
      <c r="D132" s="11"/>
      <c r="G132" s="11"/>
      <c r="K132" s="17"/>
      <c r="N132" s="11"/>
      <c r="O132" s="11"/>
    </row>
    <row r="133" ht="14.25" customHeight="1">
      <c r="D133" s="11"/>
      <c r="G133" s="11"/>
      <c r="K133" s="17"/>
      <c r="N133" s="11"/>
      <c r="O133" s="11"/>
    </row>
    <row r="134" ht="14.25" customHeight="1">
      <c r="D134" s="11"/>
      <c r="G134" s="11"/>
      <c r="K134" s="17"/>
      <c r="N134" s="11"/>
      <c r="O134" s="11"/>
    </row>
    <row r="135" ht="14.25" customHeight="1">
      <c r="D135" s="11"/>
      <c r="G135" s="11"/>
      <c r="K135" s="17"/>
      <c r="N135" s="11"/>
      <c r="O135" s="11"/>
    </row>
    <row r="136" ht="14.25" customHeight="1">
      <c r="D136" s="11"/>
      <c r="G136" s="11"/>
      <c r="K136" s="17"/>
      <c r="N136" s="11"/>
      <c r="O136" s="11"/>
    </row>
    <row r="137" ht="14.25" customHeight="1">
      <c r="D137" s="11"/>
      <c r="G137" s="11"/>
      <c r="K137" s="17"/>
      <c r="N137" s="11"/>
      <c r="O137" s="11"/>
    </row>
    <row r="138" ht="14.25" customHeight="1">
      <c r="D138" s="11"/>
      <c r="G138" s="11"/>
      <c r="K138" s="17"/>
      <c r="N138" s="11"/>
      <c r="O138" s="11"/>
    </row>
    <row r="139" ht="14.25" customHeight="1">
      <c r="D139" s="11"/>
      <c r="G139" s="11"/>
      <c r="K139" s="17"/>
      <c r="N139" s="11"/>
      <c r="O139" s="11"/>
    </row>
    <row r="140" ht="14.25" customHeight="1">
      <c r="D140" s="11"/>
      <c r="G140" s="11"/>
      <c r="K140" s="17"/>
      <c r="N140" s="11"/>
      <c r="O140" s="11"/>
    </row>
    <row r="141" ht="14.25" customHeight="1">
      <c r="D141" s="11"/>
      <c r="G141" s="11"/>
      <c r="K141" s="17"/>
      <c r="N141" s="11"/>
      <c r="O141" s="11"/>
    </row>
    <row r="142" ht="14.25" customHeight="1">
      <c r="D142" s="11"/>
      <c r="G142" s="11"/>
      <c r="K142" s="17"/>
      <c r="N142" s="11"/>
      <c r="O142" s="11"/>
    </row>
    <row r="143" ht="14.25" customHeight="1">
      <c r="D143" s="11"/>
      <c r="G143" s="11"/>
      <c r="K143" s="17"/>
      <c r="N143" s="11"/>
      <c r="O143" s="11"/>
    </row>
    <row r="144" ht="14.25" customHeight="1">
      <c r="D144" s="11"/>
      <c r="G144" s="11"/>
      <c r="K144" s="17"/>
      <c r="N144" s="11"/>
      <c r="O144" s="11"/>
    </row>
    <row r="145" ht="14.25" customHeight="1">
      <c r="D145" s="11"/>
      <c r="G145" s="11"/>
      <c r="K145" s="17"/>
      <c r="N145" s="11"/>
      <c r="O145" s="11"/>
    </row>
    <row r="146" ht="14.25" customHeight="1">
      <c r="D146" s="11"/>
      <c r="G146" s="11"/>
      <c r="K146" s="17"/>
      <c r="N146" s="11"/>
      <c r="O146" s="11"/>
    </row>
    <row r="147" ht="14.25" customHeight="1">
      <c r="D147" s="11"/>
      <c r="G147" s="11"/>
      <c r="K147" s="17"/>
      <c r="N147" s="11"/>
      <c r="O147" s="11"/>
    </row>
    <row r="148" ht="14.25" customHeight="1">
      <c r="D148" s="11"/>
      <c r="G148" s="11"/>
      <c r="K148" s="17"/>
      <c r="N148" s="11"/>
      <c r="O148" s="11"/>
    </row>
    <row r="149" ht="14.25" customHeight="1">
      <c r="D149" s="11"/>
      <c r="G149" s="11"/>
      <c r="K149" s="17"/>
      <c r="N149" s="11"/>
      <c r="O149" s="11"/>
    </row>
    <row r="150" ht="14.25" customHeight="1">
      <c r="D150" s="11"/>
      <c r="G150" s="11"/>
      <c r="K150" s="17"/>
      <c r="N150" s="11"/>
      <c r="O150" s="11"/>
    </row>
    <row r="151" ht="14.25" customHeight="1">
      <c r="D151" s="11"/>
      <c r="G151" s="11"/>
      <c r="K151" s="17"/>
      <c r="N151" s="11"/>
      <c r="O151" s="11"/>
    </row>
    <row r="152" ht="14.25" customHeight="1">
      <c r="D152" s="11"/>
      <c r="G152" s="11"/>
      <c r="K152" s="17"/>
      <c r="N152" s="11"/>
      <c r="O152" s="11"/>
    </row>
    <row r="153" ht="14.25" customHeight="1">
      <c r="D153" s="11"/>
      <c r="G153" s="11"/>
      <c r="K153" s="17"/>
      <c r="N153" s="11"/>
      <c r="O153" s="11"/>
    </row>
    <row r="154" ht="14.25" customHeight="1">
      <c r="D154" s="11"/>
      <c r="G154" s="11"/>
      <c r="K154" s="17"/>
      <c r="N154" s="11"/>
      <c r="O154" s="11"/>
    </row>
    <row r="155" ht="14.25" customHeight="1">
      <c r="D155" s="11"/>
      <c r="G155" s="11"/>
      <c r="K155" s="17"/>
      <c r="N155" s="11"/>
      <c r="O155" s="11"/>
    </row>
    <row r="156" ht="14.25" customHeight="1">
      <c r="D156" s="11"/>
      <c r="G156" s="11"/>
      <c r="K156" s="17"/>
      <c r="N156" s="11"/>
      <c r="O156" s="11"/>
    </row>
    <row r="157" ht="14.25" customHeight="1">
      <c r="D157" s="11"/>
      <c r="G157" s="11"/>
      <c r="K157" s="17"/>
      <c r="N157" s="11"/>
      <c r="O157" s="11"/>
    </row>
    <row r="158" ht="14.25" customHeight="1">
      <c r="D158" s="11"/>
      <c r="G158" s="11"/>
      <c r="K158" s="17"/>
      <c r="N158" s="11"/>
      <c r="O158" s="11"/>
    </row>
    <row r="159" ht="14.25" customHeight="1">
      <c r="D159" s="11"/>
      <c r="G159" s="11"/>
      <c r="K159" s="17"/>
      <c r="N159" s="11"/>
      <c r="O159" s="11"/>
    </row>
    <row r="160" ht="14.25" customHeight="1">
      <c r="D160" s="11"/>
      <c r="G160" s="11"/>
      <c r="K160" s="17"/>
      <c r="N160" s="11"/>
      <c r="O160" s="11"/>
    </row>
    <row r="161" ht="14.25" customHeight="1">
      <c r="D161" s="11"/>
      <c r="G161" s="11"/>
      <c r="K161" s="17"/>
      <c r="N161" s="11"/>
      <c r="O161" s="11"/>
    </row>
    <row r="162" ht="14.25" customHeight="1">
      <c r="D162" s="11"/>
      <c r="G162" s="11"/>
      <c r="K162" s="17"/>
      <c r="N162" s="11"/>
      <c r="O162" s="11"/>
    </row>
    <row r="163" ht="14.25" customHeight="1">
      <c r="D163" s="11"/>
      <c r="G163" s="11"/>
      <c r="K163" s="17"/>
      <c r="N163" s="11"/>
      <c r="O163" s="11"/>
    </row>
    <row r="164" ht="14.25" customHeight="1">
      <c r="D164" s="11"/>
      <c r="G164" s="11"/>
      <c r="K164" s="17"/>
      <c r="N164" s="11"/>
      <c r="O164" s="11"/>
    </row>
    <row r="165" ht="14.25" customHeight="1">
      <c r="D165" s="11"/>
      <c r="G165" s="11"/>
      <c r="K165" s="17"/>
      <c r="N165" s="11"/>
      <c r="O165" s="11"/>
    </row>
    <row r="166" ht="14.25" customHeight="1">
      <c r="D166" s="11"/>
      <c r="G166" s="11"/>
      <c r="K166" s="17"/>
      <c r="N166" s="11"/>
      <c r="O166" s="11"/>
    </row>
    <row r="167" ht="14.25" customHeight="1">
      <c r="D167" s="11"/>
      <c r="G167" s="11"/>
      <c r="K167" s="17"/>
      <c r="N167" s="11"/>
      <c r="O167" s="11"/>
    </row>
    <row r="168" ht="14.25" customHeight="1">
      <c r="D168" s="11"/>
      <c r="G168" s="11"/>
      <c r="K168" s="17"/>
      <c r="N168" s="11"/>
      <c r="O168" s="11"/>
    </row>
    <row r="169" ht="14.25" customHeight="1">
      <c r="D169" s="11"/>
      <c r="G169" s="11"/>
      <c r="K169" s="17"/>
      <c r="N169" s="11"/>
      <c r="O169" s="11"/>
    </row>
    <row r="170" ht="14.25" customHeight="1">
      <c r="D170" s="11"/>
      <c r="G170" s="11"/>
      <c r="K170" s="17"/>
      <c r="N170" s="11"/>
      <c r="O170" s="11"/>
    </row>
    <row r="171" ht="14.25" customHeight="1">
      <c r="D171" s="11"/>
      <c r="G171" s="11"/>
      <c r="K171" s="17"/>
      <c r="N171" s="11"/>
      <c r="O171" s="11"/>
    </row>
    <row r="172" ht="14.25" customHeight="1">
      <c r="D172" s="11"/>
      <c r="G172" s="11"/>
      <c r="K172" s="17"/>
      <c r="N172" s="11"/>
      <c r="O172" s="11"/>
    </row>
    <row r="173" ht="14.25" customHeight="1">
      <c r="D173" s="11"/>
      <c r="G173" s="11"/>
      <c r="K173" s="17"/>
      <c r="N173" s="11"/>
      <c r="O173" s="11"/>
    </row>
    <row r="174" ht="14.25" customHeight="1">
      <c r="D174" s="11"/>
      <c r="G174" s="11"/>
      <c r="K174" s="17"/>
      <c r="N174" s="11"/>
      <c r="O174" s="11"/>
    </row>
    <row r="175" ht="14.25" customHeight="1">
      <c r="D175" s="11"/>
      <c r="G175" s="11"/>
      <c r="K175" s="17"/>
      <c r="N175" s="11"/>
      <c r="O175" s="11"/>
    </row>
    <row r="176" ht="14.25" customHeight="1">
      <c r="D176" s="11"/>
      <c r="G176" s="11"/>
      <c r="K176" s="17"/>
      <c r="N176" s="11"/>
      <c r="O176" s="11"/>
    </row>
    <row r="177" ht="14.25" customHeight="1">
      <c r="D177" s="11"/>
      <c r="G177" s="11"/>
      <c r="K177" s="17"/>
      <c r="N177" s="11"/>
      <c r="O177" s="11"/>
    </row>
    <row r="178" ht="14.25" customHeight="1">
      <c r="D178" s="11"/>
      <c r="G178" s="11"/>
      <c r="K178" s="17"/>
      <c r="N178" s="11"/>
      <c r="O178" s="11"/>
    </row>
    <row r="179" ht="14.25" customHeight="1">
      <c r="D179" s="11"/>
      <c r="G179" s="11"/>
      <c r="K179" s="17"/>
      <c r="N179" s="11"/>
      <c r="O179" s="11"/>
    </row>
    <row r="180" ht="14.25" customHeight="1">
      <c r="D180" s="11"/>
      <c r="G180" s="11"/>
      <c r="K180" s="17"/>
      <c r="N180" s="11"/>
      <c r="O180" s="11"/>
    </row>
    <row r="181" ht="14.25" customHeight="1">
      <c r="D181" s="11"/>
      <c r="G181" s="11"/>
      <c r="K181" s="17"/>
      <c r="N181" s="11"/>
      <c r="O181" s="11"/>
    </row>
    <row r="182" ht="14.25" customHeight="1">
      <c r="D182" s="11"/>
      <c r="G182" s="11"/>
      <c r="K182" s="17"/>
      <c r="N182" s="11"/>
      <c r="O182" s="11"/>
    </row>
    <row r="183" ht="14.25" customHeight="1">
      <c r="D183" s="11"/>
      <c r="G183" s="11"/>
      <c r="K183" s="17"/>
      <c r="N183" s="11"/>
      <c r="O183" s="11"/>
    </row>
    <row r="184" ht="14.25" customHeight="1">
      <c r="D184" s="11"/>
      <c r="G184" s="11"/>
      <c r="K184" s="17"/>
      <c r="N184" s="11"/>
      <c r="O184" s="11"/>
    </row>
    <row r="185" ht="14.25" customHeight="1">
      <c r="D185" s="11"/>
      <c r="G185" s="11"/>
      <c r="K185" s="17"/>
      <c r="N185" s="11"/>
      <c r="O185" s="11"/>
    </row>
    <row r="186" ht="14.25" customHeight="1">
      <c r="D186" s="11"/>
      <c r="G186" s="11"/>
      <c r="K186" s="17"/>
      <c r="N186" s="11"/>
      <c r="O186" s="11"/>
    </row>
    <row r="187" ht="14.25" customHeight="1">
      <c r="D187" s="11"/>
      <c r="G187" s="11"/>
      <c r="K187" s="17"/>
      <c r="N187" s="11"/>
      <c r="O187" s="11"/>
    </row>
    <row r="188" ht="14.25" customHeight="1">
      <c r="D188" s="11"/>
      <c r="G188" s="11"/>
      <c r="K188" s="17"/>
      <c r="N188" s="11"/>
      <c r="O188" s="11"/>
    </row>
    <row r="189" ht="14.25" customHeight="1">
      <c r="D189" s="11"/>
      <c r="G189" s="11"/>
      <c r="K189" s="17"/>
      <c r="N189" s="11"/>
      <c r="O189" s="11"/>
    </row>
    <row r="190" ht="14.25" customHeight="1">
      <c r="D190" s="11"/>
      <c r="G190" s="11"/>
      <c r="K190" s="17"/>
      <c r="N190" s="11"/>
      <c r="O190" s="11"/>
    </row>
    <row r="191" ht="14.25" customHeight="1">
      <c r="D191" s="11"/>
      <c r="G191" s="11"/>
      <c r="K191" s="17"/>
      <c r="N191" s="11"/>
      <c r="O191" s="11"/>
    </row>
    <row r="192" ht="14.25" customHeight="1">
      <c r="D192" s="11"/>
      <c r="G192" s="11"/>
      <c r="K192" s="17"/>
      <c r="N192" s="11"/>
      <c r="O192" s="11"/>
    </row>
    <row r="193" ht="14.25" customHeight="1">
      <c r="D193" s="11"/>
      <c r="G193" s="11"/>
      <c r="K193" s="17"/>
      <c r="N193" s="11"/>
      <c r="O193" s="11"/>
    </row>
    <row r="194" ht="14.25" customHeight="1">
      <c r="D194" s="11"/>
      <c r="G194" s="11"/>
      <c r="K194" s="17"/>
      <c r="N194" s="11"/>
      <c r="O194" s="11"/>
    </row>
    <row r="195" ht="14.25" customHeight="1">
      <c r="D195" s="11"/>
      <c r="G195" s="11"/>
      <c r="K195" s="17"/>
      <c r="N195" s="11"/>
      <c r="O195" s="11"/>
    </row>
    <row r="196" ht="14.25" customHeight="1">
      <c r="D196" s="11"/>
      <c r="G196" s="11"/>
      <c r="K196" s="17"/>
      <c r="N196" s="11"/>
      <c r="O196" s="11"/>
    </row>
    <row r="197" ht="14.25" customHeight="1">
      <c r="D197" s="11"/>
      <c r="G197" s="11"/>
      <c r="K197" s="17"/>
      <c r="N197" s="11"/>
      <c r="O197" s="11"/>
    </row>
    <row r="198" ht="14.25" customHeight="1">
      <c r="D198" s="11"/>
      <c r="G198" s="11"/>
      <c r="K198" s="17"/>
      <c r="N198" s="11"/>
      <c r="O198" s="11"/>
    </row>
    <row r="199" ht="14.25" customHeight="1">
      <c r="D199" s="11"/>
      <c r="G199" s="11"/>
      <c r="K199" s="17"/>
      <c r="N199" s="11"/>
      <c r="O199" s="11"/>
    </row>
    <row r="200" ht="14.25" customHeight="1">
      <c r="D200" s="11"/>
      <c r="G200" s="11"/>
      <c r="K200" s="17"/>
      <c r="N200" s="11"/>
      <c r="O200" s="11"/>
    </row>
    <row r="201" ht="14.25" customHeight="1">
      <c r="D201" s="11"/>
      <c r="G201" s="11"/>
      <c r="K201" s="17"/>
      <c r="N201" s="11"/>
      <c r="O201" s="11"/>
    </row>
    <row r="202" ht="14.25" customHeight="1">
      <c r="D202" s="11"/>
      <c r="G202" s="11"/>
      <c r="K202" s="17"/>
      <c r="N202" s="11"/>
      <c r="O202" s="11"/>
    </row>
    <row r="203" ht="14.25" customHeight="1">
      <c r="D203" s="11"/>
      <c r="G203" s="11"/>
      <c r="K203" s="17"/>
      <c r="N203" s="11"/>
      <c r="O203" s="11"/>
    </row>
    <row r="204" ht="14.25" customHeight="1">
      <c r="D204" s="11"/>
      <c r="G204" s="11"/>
      <c r="K204" s="17"/>
      <c r="N204" s="11"/>
      <c r="O204" s="11"/>
    </row>
    <row r="205" ht="14.25" customHeight="1">
      <c r="D205" s="11"/>
      <c r="G205" s="11"/>
      <c r="K205" s="17"/>
      <c r="N205" s="11"/>
      <c r="O205" s="11"/>
    </row>
    <row r="206" ht="14.25" customHeight="1">
      <c r="D206" s="11"/>
      <c r="G206" s="11"/>
      <c r="K206" s="17"/>
      <c r="N206" s="11"/>
      <c r="O206" s="11"/>
    </row>
    <row r="207" ht="14.25" customHeight="1">
      <c r="D207" s="11"/>
      <c r="G207" s="11"/>
      <c r="K207" s="17"/>
      <c r="N207" s="11"/>
      <c r="O207" s="11"/>
    </row>
    <row r="208" ht="14.25" customHeight="1">
      <c r="D208" s="11"/>
      <c r="G208" s="11"/>
      <c r="K208" s="17"/>
      <c r="N208" s="11"/>
      <c r="O208" s="11"/>
    </row>
    <row r="209" ht="14.25" customHeight="1">
      <c r="D209" s="11"/>
      <c r="G209" s="11"/>
      <c r="K209" s="17"/>
      <c r="N209" s="11"/>
      <c r="O209" s="11"/>
    </row>
    <row r="210" ht="14.25" customHeight="1">
      <c r="D210" s="11"/>
      <c r="G210" s="11"/>
      <c r="K210" s="17"/>
      <c r="N210" s="11"/>
      <c r="O210" s="11"/>
    </row>
    <row r="211" ht="14.25" customHeight="1">
      <c r="D211" s="11"/>
      <c r="G211" s="11"/>
      <c r="K211" s="17"/>
      <c r="N211" s="11"/>
      <c r="O211" s="11"/>
    </row>
    <row r="212" ht="14.25" customHeight="1">
      <c r="D212" s="11"/>
      <c r="G212" s="11"/>
      <c r="K212" s="17"/>
      <c r="N212" s="11"/>
      <c r="O212" s="11"/>
    </row>
    <row r="213" ht="14.25" customHeight="1">
      <c r="D213" s="11"/>
      <c r="G213" s="11"/>
      <c r="K213" s="17"/>
      <c r="N213" s="11"/>
      <c r="O213" s="11"/>
    </row>
    <row r="214" ht="14.25" customHeight="1">
      <c r="D214" s="11"/>
      <c r="G214" s="11"/>
      <c r="K214" s="17"/>
      <c r="N214" s="11"/>
      <c r="O214" s="11"/>
    </row>
    <row r="215" ht="14.25" customHeight="1">
      <c r="D215" s="11"/>
      <c r="G215" s="11"/>
      <c r="K215" s="17"/>
      <c r="N215" s="11"/>
      <c r="O215" s="11"/>
    </row>
    <row r="216" ht="14.25" customHeight="1">
      <c r="D216" s="11"/>
      <c r="G216" s="11"/>
      <c r="K216" s="17"/>
      <c r="N216" s="11"/>
      <c r="O216" s="11"/>
    </row>
    <row r="217" ht="14.25" customHeight="1">
      <c r="D217" s="11"/>
      <c r="G217" s="11"/>
      <c r="K217" s="17"/>
      <c r="N217" s="11"/>
      <c r="O217" s="11"/>
    </row>
    <row r="218" ht="14.25" customHeight="1">
      <c r="D218" s="11"/>
      <c r="G218" s="11"/>
      <c r="K218" s="17"/>
      <c r="N218" s="11"/>
      <c r="O218" s="11"/>
    </row>
    <row r="219" ht="14.25" customHeight="1">
      <c r="D219" s="11"/>
      <c r="G219" s="11"/>
      <c r="K219" s="17"/>
      <c r="N219" s="11"/>
      <c r="O219" s="11"/>
    </row>
    <row r="220" ht="14.25" customHeight="1">
      <c r="D220" s="11"/>
      <c r="G220" s="11"/>
      <c r="K220" s="17"/>
      <c r="N220" s="11"/>
      <c r="O220" s="11"/>
    </row>
    <row r="221" ht="14.25" customHeight="1">
      <c r="D221" s="11"/>
      <c r="G221" s="11"/>
      <c r="K221" s="17"/>
      <c r="N221" s="11"/>
      <c r="O221" s="11"/>
    </row>
    <row r="222" ht="14.25" customHeight="1">
      <c r="D222" s="11"/>
      <c r="G222" s="11"/>
      <c r="K222" s="17"/>
      <c r="N222" s="11"/>
      <c r="O222" s="11"/>
    </row>
    <row r="223" ht="14.25" customHeight="1">
      <c r="D223" s="11"/>
      <c r="G223" s="11"/>
      <c r="K223" s="17"/>
      <c r="N223" s="11"/>
      <c r="O223" s="11"/>
    </row>
    <row r="224" ht="14.25" customHeight="1">
      <c r="D224" s="11"/>
      <c r="G224" s="11"/>
      <c r="K224" s="17"/>
      <c r="N224" s="11"/>
      <c r="O224" s="11"/>
    </row>
    <row r="225" ht="14.25" customHeight="1">
      <c r="D225" s="11"/>
      <c r="G225" s="11"/>
      <c r="K225" s="17"/>
      <c r="N225" s="11"/>
      <c r="O225" s="11"/>
    </row>
    <row r="226" ht="14.25" customHeight="1">
      <c r="D226" s="11"/>
      <c r="G226" s="11"/>
      <c r="K226" s="17"/>
      <c r="N226" s="11"/>
      <c r="O226" s="11"/>
    </row>
    <row r="227" ht="14.25" customHeight="1">
      <c r="D227" s="11"/>
      <c r="G227" s="11"/>
      <c r="K227" s="17"/>
      <c r="N227" s="11"/>
      <c r="O227" s="11"/>
    </row>
    <row r="228" ht="14.25" customHeight="1">
      <c r="D228" s="11"/>
      <c r="G228" s="11"/>
      <c r="K228" s="17"/>
      <c r="N228" s="11"/>
      <c r="O228" s="11"/>
    </row>
    <row r="229" ht="14.25" customHeight="1">
      <c r="D229" s="11"/>
      <c r="G229" s="11"/>
      <c r="K229" s="17"/>
      <c r="N229" s="11"/>
      <c r="O229" s="11"/>
    </row>
    <row r="230" ht="14.25" customHeight="1">
      <c r="D230" s="11"/>
      <c r="G230" s="11"/>
      <c r="K230" s="17"/>
      <c r="N230" s="11"/>
      <c r="O230" s="11"/>
    </row>
    <row r="231" ht="14.25" customHeight="1">
      <c r="D231" s="11"/>
      <c r="G231" s="11"/>
      <c r="K231" s="17"/>
      <c r="N231" s="11"/>
      <c r="O231" s="11"/>
    </row>
    <row r="232" ht="14.25" customHeight="1">
      <c r="D232" s="11"/>
      <c r="G232" s="11"/>
      <c r="K232" s="17"/>
      <c r="N232" s="11"/>
      <c r="O232" s="11"/>
    </row>
    <row r="233" ht="14.25" customHeight="1">
      <c r="D233" s="11"/>
      <c r="G233" s="11"/>
      <c r="K233" s="17"/>
      <c r="N233" s="11"/>
      <c r="O233" s="11"/>
    </row>
    <row r="234" ht="14.25" customHeight="1">
      <c r="D234" s="11"/>
      <c r="G234" s="11"/>
      <c r="K234" s="17"/>
      <c r="N234" s="11"/>
      <c r="O234" s="11"/>
    </row>
    <row r="235" ht="14.25" customHeight="1">
      <c r="D235" s="11"/>
      <c r="G235" s="11"/>
      <c r="K235" s="17"/>
      <c r="N235" s="11"/>
      <c r="O235" s="11"/>
    </row>
    <row r="236" ht="14.25" customHeight="1">
      <c r="D236" s="11"/>
      <c r="G236" s="11"/>
      <c r="K236" s="17"/>
      <c r="N236" s="11"/>
      <c r="O236" s="11"/>
    </row>
    <row r="237" ht="14.25" customHeight="1">
      <c r="D237" s="11"/>
      <c r="G237" s="11"/>
      <c r="K237" s="17"/>
      <c r="N237" s="11"/>
      <c r="O237" s="11"/>
    </row>
    <row r="238" ht="14.25" customHeight="1">
      <c r="D238" s="11"/>
      <c r="G238" s="11"/>
      <c r="K238" s="17"/>
      <c r="N238" s="11"/>
      <c r="O238" s="11"/>
    </row>
    <row r="239" ht="14.25" customHeight="1">
      <c r="D239" s="11"/>
      <c r="G239" s="11"/>
      <c r="K239" s="17"/>
      <c r="N239" s="11"/>
      <c r="O239" s="11"/>
    </row>
    <row r="240" ht="14.25" customHeight="1">
      <c r="D240" s="11"/>
      <c r="G240" s="11"/>
      <c r="K240" s="17"/>
      <c r="N240" s="11"/>
      <c r="O240" s="11"/>
    </row>
    <row r="241" ht="14.25" customHeight="1">
      <c r="D241" s="11"/>
      <c r="G241" s="11"/>
      <c r="K241" s="17"/>
      <c r="N241" s="11"/>
      <c r="O241" s="11"/>
    </row>
    <row r="242" ht="14.25" customHeight="1">
      <c r="D242" s="11"/>
      <c r="G242" s="11"/>
      <c r="K242" s="17"/>
      <c r="N242" s="11"/>
      <c r="O242" s="11"/>
    </row>
    <row r="243" ht="14.25" customHeight="1">
      <c r="D243" s="11"/>
      <c r="G243" s="11"/>
      <c r="K243" s="17"/>
      <c r="N243" s="11"/>
      <c r="O243" s="11"/>
    </row>
    <row r="244" ht="14.25" customHeight="1">
      <c r="D244" s="11"/>
      <c r="G244" s="11"/>
      <c r="K244" s="17"/>
      <c r="N244" s="11"/>
      <c r="O244" s="11"/>
    </row>
    <row r="245" ht="14.25" customHeight="1">
      <c r="D245" s="11"/>
      <c r="G245" s="11"/>
      <c r="K245" s="17"/>
      <c r="N245" s="11"/>
      <c r="O245" s="11"/>
    </row>
    <row r="246" ht="14.25" customHeight="1">
      <c r="D246" s="11"/>
      <c r="G246" s="11"/>
      <c r="K246" s="17"/>
      <c r="N246" s="11"/>
      <c r="O246" s="11"/>
    </row>
    <row r="247" ht="14.25" customHeight="1">
      <c r="D247" s="11"/>
      <c r="G247" s="11"/>
      <c r="K247" s="17"/>
      <c r="N247" s="11"/>
      <c r="O247" s="11"/>
    </row>
    <row r="248" ht="14.25" customHeight="1">
      <c r="D248" s="11"/>
      <c r="G248" s="11"/>
      <c r="K248" s="17"/>
      <c r="N248" s="11"/>
      <c r="O248" s="11"/>
    </row>
    <row r="249" ht="14.25" customHeight="1">
      <c r="D249" s="11"/>
      <c r="G249" s="11"/>
      <c r="K249" s="17"/>
      <c r="N249" s="11"/>
      <c r="O249" s="11"/>
    </row>
    <row r="250" ht="14.25" customHeight="1">
      <c r="D250" s="11"/>
      <c r="G250" s="11"/>
      <c r="K250" s="17"/>
      <c r="N250" s="11"/>
      <c r="O250" s="11"/>
    </row>
    <row r="251" ht="14.25" customHeight="1">
      <c r="D251" s="11"/>
      <c r="G251" s="11"/>
      <c r="K251" s="17"/>
      <c r="N251" s="11"/>
      <c r="O251" s="11"/>
    </row>
    <row r="252" ht="14.25" customHeight="1">
      <c r="D252" s="11"/>
      <c r="G252" s="11"/>
      <c r="K252" s="17"/>
      <c r="N252" s="11"/>
      <c r="O252" s="11"/>
    </row>
    <row r="253" ht="14.25" customHeight="1">
      <c r="D253" s="11"/>
      <c r="G253" s="11"/>
      <c r="K253" s="17"/>
      <c r="N253" s="11"/>
      <c r="O253" s="11"/>
    </row>
    <row r="254" ht="14.25" customHeight="1">
      <c r="D254" s="11"/>
      <c r="G254" s="11"/>
      <c r="K254" s="17"/>
      <c r="N254" s="11"/>
      <c r="O254" s="11"/>
    </row>
    <row r="255" ht="14.25" customHeight="1">
      <c r="D255" s="11"/>
      <c r="G255" s="11"/>
      <c r="K255" s="17"/>
      <c r="N255" s="11"/>
      <c r="O255" s="11"/>
    </row>
    <row r="256" ht="14.25" customHeight="1">
      <c r="D256" s="11"/>
      <c r="G256" s="11"/>
      <c r="K256" s="17"/>
      <c r="N256" s="11"/>
      <c r="O256" s="11"/>
    </row>
    <row r="257" ht="14.25" customHeight="1">
      <c r="D257" s="11"/>
      <c r="G257" s="11"/>
      <c r="K257" s="17"/>
      <c r="N257" s="11"/>
      <c r="O257" s="11"/>
    </row>
    <row r="258" ht="14.25" customHeight="1">
      <c r="D258" s="11"/>
      <c r="G258" s="11"/>
      <c r="K258" s="17"/>
      <c r="N258" s="11"/>
      <c r="O258" s="11"/>
    </row>
    <row r="259" ht="14.25" customHeight="1">
      <c r="D259" s="11"/>
      <c r="G259" s="11"/>
      <c r="K259" s="17"/>
      <c r="N259" s="11"/>
      <c r="O259" s="11"/>
    </row>
    <row r="260" ht="14.25" customHeight="1">
      <c r="D260" s="11"/>
      <c r="G260" s="11"/>
      <c r="K260" s="17"/>
      <c r="N260" s="11"/>
      <c r="O260" s="11"/>
    </row>
    <row r="261" ht="14.25" customHeight="1">
      <c r="D261" s="11"/>
      <c r="G261" s="11"/>
      <c r="K261" s="17"/>
      <c r="N261" s="11"/>
      <c r="O261" s="11"/>
    </row>
    <row r="262" ht="14.25" customHeight="1">
      <c r="D262" s="11"/>
      <c r="G262" s="11"/>
      <c r="K262" s="17"/>
      <c r="N262" s="11"/>
      <c r="O262" s="11"/>
    </row>
    <row r="263" ht="14.25" customHeight="1">
      <c r="D263" s="11"/>
      <c r="G263" s="11"/>
      <c r="K263" s="17"/>
      <c r="N263" s="11"/>
      <c r="O263" s="11"/>
    </row>
    <row r="264" ht="14.25" customHeight="1">
      <c r="D264" s="11"/>
      <c r="G264" s="11"/>
      <c r="K264" s="17"/>
      <c r="N264" s="11"/>
      <c r="O264" s="11"/>
    </row>
    <row r="265" ht="14.25" customHeight="1">
      <c r="D265" s="11"/>
      <c r="G265" s="11"/>
      <c r="K265" s="17"/>
      <c r="N265" s="11"/>
      <c r="O265" s="11"/>
    </row>
    <row r="266" ht="14.25" customHeight="1">
      <c r="D266" s="11"/>
      <c r="G266" s="11"/>
      <c r="K266" s="17"/>
      <c r="N266" s="11"/>
      <c r="O266" s="11"/>
    </row>
    <row r="267" ht="14.25" customHeight="1">
      <c r="D267" s="11"/>
      <c r="G267" s="11"/>
      <c r="K267" s="17"/>
      <c r="N267" s="11"/>
      <c r="O267" s="11"/>
    </row>
    <row r="268" ht="14.25" customHeight="1">
      <c r="D268" s="11"/>
      <c r="G268" s="11"/>
      <c r="K268" s="17"/>
      <c r="N268" s="11"/>
      <c r="O268" s="11"/>
    </row>
    <row r="269" ht="14.25" customHeight="1">
      <c r="D269" s="11"/>
      <c r="G269" s="11"/>
      <c r="K269" s="17"/>
      <c r="N269" s="11"/>
      <c r="O269" s="11"/>
    </row>
    <row r="270" ht="14.25" customHeight="1">
      <c r="D270" s="11"/>
      <c r="G270" s="11"/>
      <c r="K270" s="17"/>
      <c r="N270" s="11"/>
      <c r="O270" s="11"/>
    </row>
    <row r="271" ht="14.25" customHeight="1">
      <c r="D271" s="11"/>
      <c r="G271" s="11"/>
      <c r="K271" s="17"/>
      <c r="N271" s="11"/>
      <c r="O271" s="11"/>
    </row>
    <row r="272" ht="14.25" customHeight="1">
      <c r="D272" s="11"/>
      <c r="G272" s="11"/>
      <c r="K272" s="17"/>
      <c r="N272" s="11"/>
      <c r="O272" s="11"/>
    </row>
    <row r="273" ht="14.25" customHeight="1">
      <c r="D273" s="11"/>
      <c r="G273" s="11"/>
      <c r="K273" s="17"/>
      <c r="N273" s="11"/>
      <c r="O273" s="11"/>
    </row>
    <row r="274" ht="14.25" customHeight="1">
      <c r="D274" s="11"/>
      <c r="G274" s="11"/>
      <c r="K274" s="17"/>
      <c r="N274" s="11"/>
      <c r="O274" s="11"/>
    </row>
    <row r="275" ht="14.25" customHeight="1">
      <c r="D275" s="11"/>
      <c r="G275" s="11"/>
      <c r="K275" s="17"/>
      <c r="N275" s="11"/>
      <c r="O275" s="11"/>
    </row>
    <row r="276" ht="14.25" customHeight="1">
      <c r="D276" s="11"/>
      <c r="G276" s="11"/>
      <c r="K276" s="17"/>
      <c r="N276" s="11"/>
      <c r="O276" s="11"/>
    </row>
    <row r="277" ht="14.25" customHeight="1">
      <c r="D277" s="11"/>
      <c r="G277" s="11"/>
      <c r="K277" s="17"/>
      <c r="N277" s="11"/>
      <c r="O277" s="11"/>
    </row>
    <row r="278" ht="14.25" customHeight="1">
      <c r="D278" s="11"/>
      <c r="G278" s="11"/>
      <c r="K278" s="17"/>
      <c r="N278" s="11"/>
      <c r="O278" s="11"/>
    </row>
    <row r="279" ht="14.25" customHeight="1">
      <c r="D279" s="11"/>
      <c r="G279" s="11"/>
      <c r="K279" s="17"/>
      <c r="N279" s="11"/>
      <c r="O279" s="11"/>
    </row>
    <row r="280" ht="14.25" customHeight="1">
      <c r="D280" s="11"/>
      <c r="G280" s="11"/>
      <c r="K280" s="17"/>
      <c r="N280" s="11"/>
      <c r="O280" s="11"/>
    </row>
    <row r="281" ht="14.25" customHeight="1">
      <c r="D281" s="11"/>
      <c r="G281" s="11"/>
      <c r="K281" s="17"/>
      <c r="N281" s="11"/>
      <c r="O281" s="11"/>
    </row>
    <row r="282" ht="14.25" customHeight="1">
      <c r="D282" s="11"/>
      <c r="G282" s="11"/>
      <c r="K282" s="17"/>
      <c r="N282" s="11"/>
      <c r="O282" s="11"/>
    </row>
    <row r="283" ht="14.25" customHeight="1">
      <c r="D283" s="11"/>
      <c r="G283" s="11"/>
      <c r="K283" s="17"/>
      <c r="N283" s="11"/>
      <c r="O283" s="11"/>
    </row>
    <row r="284" ht="14.25" customHeight="1">
      <c r="D284" s="11"/>
      <c r="G284" s="11"/>
      <c r="K284" s="17"/>
      <c r="N284" s="11"/>
      <c r="O284" s="11"/>
    </row>
    <row r="285" ht="14.25" customHeight="1">
      <c r="D285" s="11"/>
      <c r="G285" s="11"/>
      <c r="K285" s="17"/>
      <c r="N285" s="11"/>
      <c r="O285" s="11"/>
    </row>
    <row r="286" ht="14.25" customHeight="1">
      <c r="D286" s="11"/>
      <c r="G286" s="11"/>
      <c r="K286" s="17"/>
      <c r="N286" s="11"/>
      <c r="O286" s="11"/>
    </row>
    <row r="287" ht="14.25" customHeight="1">
      <c r="D287" s="11"/>
      <c r="G287" s="11"/>
      <c r="K287" s="17"/>
      <c r="N287" s="11"/>
      <c r="O287" s="11"/>
    </row>
    <row r="288" ht="14.25" customHeight="1">
      <c r="D288" s="11"/>
      <c r="G288" s="11"/>
      <c r="K288" s="17"/>
      <c r="N288" s="11"/>
      <c r="O288" s="11"/>
    </row>
    <row r="289" ht="14.25" customHeight="1">
      <c r="D289" s="11"/>
      <c r="G289" s="11"/>
      <c r="K289" s="17"/>
      <c r="N289" s="11"/>
      <c r="O289" s="11"/>
    </row>
    <row r="290" ht="14.25" customHeight="1">
      <c r="D290" s="11"/>
      <c r="G290" s="11"/>
      <c r="K290" s="17"/>
      <c r="N290" s="11"/>
      <c r="O290" s="11"/>
    </row>
    <row r="291" ht="14.25" customHeight="1">
      <c r="D291" s="11"/>
      <c r="G291" s="11"/>
      <c r="K291" s="17"/>
      <c r="N291" s="11"/>
      <c r="O291" s="11"/>
    </row>
    <row r="292" ht="14.25" customHeight="1">
      <c r="D292" s="11"/>
      <c r="G292" s="11"/>
      <c r="K292" s="17"/>
      <c r="N292" s="11"/>
      <c r="O292" s="11"/>
    </row>
    <row r="293" ht="14.25" customHeight="1">
      <c r="D293" s="11"/>
      <c r="G293" s="11"/>
      <c r="K293" s="17"/>
      <c r="N293" s="11"/>
      <c r="O293" s="11"/>
    </row>
    <row r="294" ht="14.25" customHeight="1">
      <c r="D294" s="11"/>
      <c r="G294" s="11"/>
      <c r="K294" s="17"/>
      <c r="N294" s="11"/>
      <c r="O294" s="11"/>
    </row>
    <row r="295" ht="14.25" customHeight="1">
      <c r="D295" s="11"/>
      <c r="G295" s="11"/>
      <c r="K295" s="17"/>
      <c r="N295" s="11"/>
      <c r="O295" s="11"/>
    </row>
    <row r="296" ht="14.25" customHeight="1">
      <c r="D296" s="11"/>
      <c r="G296" s="11"/>
      <c r="K296" s="17"/>
      <c r="N296" s="11"/>
      <c r="O296" s="11"/>
    </row>
    <row r="297" ht="14.25" customHeight="1">
      <c r="D297" s="11"/>
      <c r="G297" s="11"/>
      <c r="K297" s="17"/>
      <c r="N297" s="11"/>
      <c r="O297" s="11"/>
    </row>
    <row r="298" ht="14.25" customHeight="1">
      <c r="D298" s="11"/>
      <c r="G298" s="11"/>
      <c r="K298" s="17"/>
      <c r="N298" s="11"/>
      <c r="O298" s="11"/>
    </row>
    <row r="299" ht="14.25" customHeight="1">
      <c r="D299" s="11"/>
      <c r="G299" s="11"/>
      <c r="K299" s="17"/>
      <c r="N299" s="11"/>
      <c r="O299" s="11"/>
    </row>
    <row r="300" ht="14.25" customHeight="1">
      <c r="D300" s="11"/>
      <c r="G300" s="11"/>
      <c r="K300" s="17"/>
      <c r="N300" s="11"/>
      <c r="O300" s="11"/>
    </row>
    <row r="301" ht="14.25" customHeight="1">
      <c r="D301" s="11"/>
      <c r="G301" s="11"/>
      <c r="K301" s="17"/>
      <c r="N301" s="11"/>
      <c r="O301" s="11"/>
    </row>
    <row r="302" ht="14.25" customHeight="1">
      <c r="D302" s="11"/>
      <c r="G302" s="11"/>
      <c r="K302" s="17"/>
      <c r="N302" s="11"/>
      <c r="O302" s="11"/>
    </row>
    <row r="303" ht="14.25" customHeight="1">
      <c r="D303" s="11"/>
      <c r="G303" s="11"/>
      <c r="K303" s="17"/>
      <c r="N303" s="11"/>
      <c r="O303" s="11"/>
    </row>
    <row r="304" ht="14.25" customHeight="1">
      <c r="D304" s="11"/>
      <c r="G304" s="11"/>
      <c r="K304" s="17"/>
      <c r="N304" s="11"/>
      <c r="O304" s="11"/>
    </row>
    <row r="305" ht="14.25" customHeight="1">
      <c r="D305" s="11"/>
      <c r="G305" s="11"/>
      <c r="K305" s="17"/>
      <c r="N305" s="11"/>
      <c r="O305" s="11"/>
    </row>
    <row r="306" ht="14.25" customHeight="1">
      <c r="D306" s="11"/>
      <c r="G306" s="11"/>
      <c r="K306" s="17"/>
      <c r="N306" s="11"/>
      <c r="O306" s="11"/>
    </row>
    <row r="307" ht="14.25" customHeight="1">
      <c r="D307" s="11"/>
      <c r="G307" s="11"/>
      <c r="K307" s="17"/>
      <c r="N307" s="11"/>
      <c r="O307" s="11"/>
    </row>
    <row r="308" ht="14.25" customHeight="1">
      <c r="D308" s="11"/>
      <c r="G308" s="11"/>
      <c r="K308" s="17"/>
      <c r="N308" s="11"/>
      <c r="O308" s="11"/>
    </row>
    <row r="309" ht="14.25" customHeight="1">
      <c r="D309" s="11"/>
      <c r="G309" s="11"/>
      <c r="K309" s="17"/>
      <c r="N309" s="11"/>
      <c r="O309" s="11"/>
    </row>
    <row r="310" ht="14.25" customHeight="1">
      <c r="D310" s="11"/>
      <c r="G310" s="11"/>
      <c r="K310" s="17"/>
      <c r="N310" s="11"/>
      <c r="O310" s="11"/>
    </row>
    <row r="311" ht="14.25" customHeight="1">
      <c r="D311" s="11"/>
      <c r="G311" s="11"/>
      <c r="K311" s="17"/>
      <c r="N311" s="11"/>
      <c r="O311" s="11"/>
    </row>
    <row r="312" ht="14.25" customHeight="1">
      <c r="D312" s="11"/>
      <c r="G312" s="11"/>
      <c r="K312" s="17"/>
      <c r="N312" s="11"/>
      <c r="O312" s="11"/>
    </row>
    <row r="313" ht="14.25" customHeight="1">
      <c r="D313" s="11"/>
      <c r="G313" s="11"/>
      <c r="K313" s="17"/>
      <c r="N313" s="11"/>
      <c r="O313" s="11"/>
    </row>
    <row r="314" ht="14.25" customHeight="1">
      <c r="D314" s="11"/>
      <c r="G314" s="11"/>
      <c r="K314" s="17"/>
      <c r="N314" s="11"/>
      <c r="O314" s="11"/>
    </row>
    <row r="315" ht="14.25" customHeight="1">
      <c r="D315" s="11"/>
      <c r="G315" s="11"/>
      <c r="K315" s="17"/>
      <c r="N315" s="11"/>
      <c r="O315" s="11"/>
    </row>
    <row r="316" ht="14.25" customHeight="1">
      <c r="D316" s="11"/>
      <c r="G316" s="11"/>
      <c r="K316" s="17"/>
      <c r="N316" s="11"/>
      <c r="O316" s="11"/>
    </row>
    <row r="317" ht="14.25" customHeight="1">
      <c r="D317" s="11"/>
      <c r="G317" s="11"/>
      <c r="K317" s="17"/>
      <c r="N317" s="11"/>
      <c r="O317" s="11"/>
    </row>
    <row r="318" ht="14.25" customHeight="1">
      <c r="D318" s="11"/>
      <c r="G318" s="11"/>
      <c r="K318" s="17"/>
      <c r="N318" s="11"/>
      <c r="O318" s="11"/>
    </row>
    <row r="319" ht="14.25" customHeight="1">
      <c r="D319" s="11"/>
      <c r="G319" s="11"/>
      <c r="K319" s="17"/>
      <c r="N319" s="11"/>
      <c r="O319" s="11"/>
    </row>
    <row r="320" ht="14.25" customHeight="1">
      <c r="D320" s="11"/>
      <c r="G320" s="11"/>
      <c r="K320" s="17"/>
      <c r="N320" s="11"/>
      <c r="O320" s="11"/>
    </row>
    <row r="321" ht="14.25" customHeight="1">
      <c r="D321" s="11"/>
      <c r="G321" s="11"/>
      <c r="K321" s="17"/>
      <c r="N321" s="11"/>
      <c r="O321" s="11"/>
    </row>
    <row r="322" ht="14.25" customHeight="1">
      <c r="D322" s="11"/>
      <c r="G322" s="11"/>
      <c r="K322" s="17"/>
      <c r="N322" s="11"/>
      <c r="O322" s="11"/>
    </row>
    <row r="323" ht="14.25" customHeight="1">
      <c r="D323" s="11"/>
      <c r="G323" s="11"/>
      <c r="K323" s="17"/>
      <c r="N323" s="11"/>
      <c r="O323" s="11"/>
    </row>
    <row r="324" ht="14.25" customHeight="1">
      <c r="D324" s="11"/>
      <c r="G324" s="11"/>
      <c r="K324" s="17"/>
      <c r="N324" s="11"/>
      <c r="O324" s="11"/>
    </row>
    <row r="325" ht="14.25" customHeight="1">
      <c r="D325" s="11"/>
      <c r="G325" s="11"/>
      <c r="K325" s="17"/>
      <c r="N325" s="11"/>
      <c r="O325" s="11"/>
    </row>
    <row r="326" ht="14.25" customHeight="1">
      <c r="D326" s="11"/>
      <c r="G326" s="11"/>
      <c r="K326" s="17"/>
      <c r="N326" s="11"/>
      <c r="O326" s="11"/>
    </row>
    <row r="327" ht="14.25" customHeight="1">
      <c r="D327" s="11"/>
      <c r="G327" s="11"/>
      <c r="K327" s="17"/>
      <c r="N327" s="11"/>
      <c r="O327" s="11"/>
    </row>
    <row r="328" ht="14.25" customHeight="1">
      <c r="D328" s="11"/>
      <c r="G328" s="11"/>
      <c r="K328" s="17"/>
      <c r="N328" s="11"/>
      <c r="O328" s="11"/>
    </row>
    <row r="329" ht="14.25" customHeight="1">
      <c r="D329" s="11"/>
      <c r="G329" s="11"/>
      <c r="K329" s="17"/>
      <c r="N329" s="11"/>
      <c r="O329" s="11"/>
    </row>
    <row r="330" ht="14.25" customHeight="1">
      <c r="D330" s="11"/>
      <c r="G330" s="11"/>
      <c r="K330" s="17"/>
      <c r="N330" s="11"/>
      <c r="O330" s="11"/>
    </row>
    <row r="331" ht="14.25" customHeight="1">
      <c r="D331" s="11"/>
      <c r="G331" s="11"/>
      <c r="K331" s="17"/>
      <c r="N331" s="11"/>
      <c r="O331" s="11"/>
    </row>
    <row r="332" ht="14.25" customHeight="1">
      <c r="D332" s="11"/>
      <c r="G332" s="11"/>
      <c r="K332" s="17"/>
      <c r="N332" s="11"/>
      <c r="O332" s="11"/>
    </row>
    <row r="333" ht="14.25" customHeight="1">
      <c r="D333" s="11"/>
      <c r="G333" s="11"/>
      <c r="K333" s="17"/>
      <c r="N333" s="11"/>
      <c r="O333" s="11"/>
    </row>
    <row r="334" ht="14.25" customHeight="1">
      <c r="D334" s="11"/>
      <c r="G334" s="11"/>
      <c r="K334" s="17"/>
      <c r="N334" s="11"/>
      <c r="O334" s="11"/>
    </row>
    <row r="335" ht="14.25" customHeight="1">
      <c r="D335" s="11"/>
      <c r="G335" s="11"/>
      <c r="K335" s="17"/>
      <c r="N335" s="11"/>
      <c r="O335" s="11"/>
    </row>
    <row r="336" ht="14.25" customHeight="1">
      <c r="D336" s="11"/>
      <c r="G336" s="11"/>
      <c r="K336" s="17"/>
      <c r="N336" s="11"/>
      <c r="O336" s="11"/>
    </row>
    <row r="337" ht="14.25" customHeight="1">
      <c r="D337" s="11"/>
      <c r="G337" s="11"/>
      <c r="K337" s="17"/>
      <c r="N337" s="11"/>
      <c r="O337" s="11"/>
    </row>
    <row r="338" ht="14.25" customHeight="1">
      <c r="D338" s="11"/>
      <c r="G338" s="11"/>
      <c r="K338" s="17"/>
      <c r="N338" s="11"/>
      <c r="O338" s="11"/>
    </row>
    <row r="339" ht="14.25" customHeight="1">
      <c r="D339" s="11"/>
      <c r="G339" s="11"/>
      <c r="K339" s="17"/>
      <c r="N339" s="11"/>
      <c r="O339" s="11"/>
    </row>
    <row r="340" ht="14.25" customHeight="1">
      <c r="D340" s="11"/>
      <c r="G340" s="11"/>
      <c r="K340" s="17"/>
      <c r="N340" s="11"/>
      <c r="O340" s="11"/>
    </row>
    <row r="341" ht="14.25" customHeight="1">
      <c r="D341" s="11"/>
      <c r="G341" s="11"/>
      <c r="K341" s="17"/>
      <c r="N341" s="11"/>
      <c r="O341" s="11"/>
    </row>
    <row r="342" ht="14.25" customHeight="1">
      <c r="D342" s="11"/>
      <c r="G342" s="11"/>
      <c r="K342" s="17"/>
      <c r="N342" s="11"/>
      <c r="O342" s="11"/>
    </row>
    <row r="343" ht="14.25" customHeight="1">
      <c r="D343" s="11"/>
      <c r="G343" s="11"/>
      <c r="K343" s="17"/>
      <c r="N343" s="11"/>
      <c r="O343" s="11"/>
    </row>
    <row r="344" ht="14.25" customHeight="1">
      <c r="D344" s="11"/>
      <c r="G344" s="11"/>
      <c r="K344" s="17"/>
      <c r="N344" s="11"/>
      <c r="O344" s="11"/>
    </row>
    <row r="345" ht="14.25" customHeight="1">
      <c r="D345" s="11"/>
      <c r="G345" s="11"/>
      <c r="K345" s="17"/>
      <c r="N345" s="11"/>
      <c r="O345" s="11"/>
    </row>
    <row r="346" ht="14.25" customHeight="1">
      <c r="D346" s="11"/>
      <c r="G346" s="11"/>
      <c r="K346" s="17"/>
      <c r="N346" s="11"/>
      <c r="O346" s="11"/>
    </row>
    <row r="347" ht="14.25" customHeight="1">
      <c r="D347" s="11"/>
      <c r="G347" s="11"/>
      <c r="K347" s="17"/>
      <c r="N347" s="11"/>
      <c r="O347" s="11"/>
    </row>
    <row r="348" ht="14.25" customHeight="1">
      <c r="D348" s="11"/>
      <c r="G348" s="11"/>
      <c r="K348" s="17"/>
      <c r="N348" s="11"/>
      <c r="O348" s="11"/>
    </row>
    <row r="349" ht="14.25" customHeight="1">
      <c r="D349" s="11"/>
      <c r="G349" s="11"/>
      <c r="K349" s="17"/>
      <c r="N349" s="11"/>
      <c r="O349" s="11"/>
    </row>
    <row r="350" ht="14.25" customHeight="1">
      <c r="D350" s="11"/>
      <c r="G350" s="11"/>
      <c r="K350" s="17"/>
      <c r="N350" s="11"/>
      <c r="O350" s="11"/>
    </row>
    <row r="351" ht="14.25" customHeight="1">
      <c r="D351" s="11"/>
      <c r="G351" s="11"/>
      <c r="K351" s="17"/>
      <c r="N351" s="11"/>
      <c r="O351" s="11"/>
    </row>
    <row r="352" ht="14.25" customHeight="1">
      <c r="D352" s="11"/>
      <c r="G352" s="11"/>
      <c r="K352" s="17"/>
      <c r="N352" s="11"/>
      <c r="O352" s="11"/>
    </row>
    <row r="353" ht="14.25" customHeight="1">
      <c r="D353" s="11"/>
      <c r="G353" s="11"/>
      <c r="K353" s="17"/>
      <c r="N353" s="11"/>
      <c r="O353" s="11"/>
    </row>
    <row r="354" ht="14.25" customHeight="1">
      <c r="D354" s="11"/>
      <c r="G354" s="11"/>
      <c r="K354" s="17"/>
      <c r="N354" s="11"/>
      <c r="O354" s="11"/>
    </row>
    <row r="355" ht="14.25" customHeight="1">
      <c r="D355" s="11"/>
      <c r="G355" s="11"/>
      <c r="K355" s="17"/>
      <c r="N355" s="11"/>
      <c r="O355" s="11"/>
    </row>
    <row r="356" ht="14.25" customHeight="1">
      <c r="D356" s="11"/>
      <c r="G356" s="11"/>
      <c r="K356" s="17"/>
      <c r="N356" s="11"/>
      <c r="O356" s="11"/>
    </row>
    <row r="357" ht="14.25" customHeight="1">
      <c r="D357" s="11"/>
      <c r="G357" s="11"/>
      <c r="K357" s="17"/>
      <c r="N357" s="11"/>
      <c r="O357" s="11"/>
    </row>
    <row r="358" ht="14.25" customHeight="1">
      <c r="D358" s="11"/>
      <c r="G358" s="11"/>
      <c r="K358" s="17"/>
      <c r="N358" s="11"/>
      <c r="O358" s="11"/>
    </row>
    <row r="359" ht="14.25" customHeight="1">
      <c r="D359" s="11"/>
      <c r="G359" s="11"/>
      <c r="K359" s="17"/>
      <c r="N359" s="11"/>
      <c r="O359" s="11"/>
    </row>
    <row r="360" ht="14.25" customHeight="1">
      <c r="D360" s="11"/>
      <c r="G360" s="11"/>
      <c r="K360" s="17"/>
      <c r="N360" s="11"/>
      <c r="O360" s="11"/>
    </row>
    <row r="361" ht="14.25" customHeight="1">
      <c r="D361" s="11"/>
      <c r="G361" s="11"/>
      <c r="K361" s="17"/>
      <c r="N361" s="11"/>
      <c r="O361" s="11"/>
    </row>
    <row r="362" ht="14.25" customHeight="1">
      <c r="D362" s="11"/>
      <c r="G362" s="11"/>
      <c r="K362" s="17"/>
      <c r="N362" s="11"/>
      <c r="O362" s="11"/>
    </row>
    <row r="363" ht="14.25" customHeight="1">
      <c r="D363" s="11"/>
      <c r="G363" s="11"/>
      <c r="K363" s="17"/>
      <c r="N363" s="11"/>
      <c r="O363" s="11"/>
    </row>
    <row r="364" ht="14.25" customHeight="1">
      <c r="D364" s="11"/>
      <c r="G364" s="11"/>
      <c r="K364" s="17"/>
      <c r="N364" s="11"/>
      <c r="O364" s="11"/>
    </row>
    <row r="365" ht="14.25" customHeight="1">
      <c r="D365" s="11"/>
      <c r="G365" s="11"/>
      <c r="K365" s="17"/>
      <c r="N365" s="11"/>
      <c r="O365" s="11"/>
    </row>
    <row r="366" ht="14.25" customHeight="1">
      <c r="D366" s="11"/>
      <c r="G366" s="11"/>
      <c r="K366" s="17"/>
      <c r="N366" s="11"/>
      <c r="O366" s="11"/>
    </row>
    <row r="367" ht="14.25" customHeight="1">
      <c r="D367" s="11"/>
      <c r="G367" s="11"/>
      <c r="K367" s="17"/>
      <c r="N367" s="11"/>
      <c r="O367" s="11"/>
    </row>
    <row r="368" ht="14.25" customHeight="1">
      <c r="D368" s="11"/>
      <c r="G368" s="11"/>
      <c r="K368" s="17"/>
      <c r="N368" s="11"/>
      <c r="O368" s="11"/>
    </row>
    <row r="369" ht="14.25" customHeight="1">
      <c r="D369" s="11"/>
      <c r="G369" s="11"/>
      <c r="K369" s="17"/>
      <c r="N369" s="11"/>
      <c r="O369" s="11"/>
    </row>
    <row r="370" ht="14.25" customHeight="1">
      <c r="D370" s="11"/>
      <c r="G370" s="11"/>
      <c r="K370" s="17"/>
      <c r="N370" s="11"/>
      <c r="O370" s="11"/>
    </row>
    <row r="371" ht="14.25" customHeight="1">
      <c r="D371" s="11"/>
      <c r="G371" s="11"/>
      <c r="K371" s="17"/>
      <c r="N371" s="11"/>
      <c r="O371" s="11"/>
    </row>
    <row r="372" ht="14.25" customHeight="1">
      <c r="D372" s="11"/>
      <c r="G372" s="11"/>
      <c r="K372" s="17"/>
      <c r="N372" s="11"/>
      <c r="O372" s="11"/>
    </row>
    <row r="373" ht="14.25" customHeight="1">
      <c r="D373" s="11"/>
      <c r="G373" s="11"/>
      <c r="K373" s="17"/>
      <c r="N373" s="11"/>
      <c r="O373" s="11"/>
    </row>
    <row r="374" ht="14.25" customHeight="1">
      <c r="D374" s="11"/>
      <c r="G374" s="11"/>
      <c r="K374" s="17"/>
      <c r="N374" s="11"/>
      <c r="O374" s="11"/>
    </row>
    <row r="375" ht="14.25" customHeight="1">
      <c r="D375" s="11"/>
      <c r="G375" s="11"/>
      <c r="K375" s="17"/>
      <c r="N375" s="11"/>
      <c r="O375" s="11"/>
    </row>
    <row r="376" ht="14.25" customHeight="1">
      <c r="D376" s="11"/>
      <c r="G376" s="11"/>
      <c r="K376" s="17"/>
      <c r="N376" s="11"/>
      <c r="O376" s="11"/>
    </row>
    <row r="377" ht="14.25" customHeight="1">
      <c r="D377" s="11"/>
      <c r="G377" s="11"/>
      <c r="K377" s="17"/>
      <c r="N377" s="11"/>
      <c r="O377" s="11"/>
    </row>
    <row r="378" ht="14.25" customHeight="1">
      <c r="D378" s="11"/>
      <c r="G378" s="11"/>
      <c r="K378" s="17"/>
      <c r="N378" s="11"/>
      <c r="O378" s="11"/>
    </row>
    <row r="379" ht="14.25" customHeight="1">
      <c r="D379" s="11"/>
      <c r="G379" s="11"/>
      <c r="K379" s="17"/>
      <c r="N379" s="11"/>
      <c r="O379" s="11"/>
    </row>
    <row r="380" ht="14.25" customHeight="1">
      <c r="D380" s="11"/>
      <c r="G380" s="11"/>
      <c r="K380" s="17"/>
      <c r="N380" s="11"/>
      <c r="O380" s="11"/>
    </row>
    <row r="381" ht="14.25" customHeight="1">
      <c r="D381" s="11"/>
      <c r="G381" s="11"/>
      <c r="K381" s="17"/>
      <c r="N381" s="11"/>
      <c r="O381" s="11"/>
    </row>
    <row r="382" ht="14.25" customHeight="1">
      <c r="D382" s="11"/>
      <c r="G382" s="11"/>
      <c r="K382" s="17"/>
      <c r="N382" s="11"/>
      <c r="O382" s="11"/>
    </row>
    <row r="383" ht="14.25" customHeight="1">
      <c r="D383" s="11"/>
      <c r="G383" s="11"/>
      <c r="K383" s="17"/>
      <c r="N383" s="11"/>
      <c r="O383" s="11"/>
    </row>
    <row r="384" ht="14.25" customHeight="1">
      <c r="D384" s="11"/>
      <c r="G384" s="11"/>
      <c r="K384" s="17"/>
      <c r="N384" s="11"/>
      <c r="O384" s="11"/>
    </row>
    <row r="385" ht="14.25" customHeight="1">
      <c r="D385" s="11"/>
      <c r="G385" s="11"/>
      <c r="K385" s="17"/>
      <c r="N385" s="11"/>
      <c r="O385" s="11"/>
    </row>
    <row r="386" ht="14.25" customHeight="1">
      <c r="D386" s="11"/>
      <c r="G386" s="11"/>
      <c r="K386" s="17"/>
      <c r="N386" s="11"/>
      <c r="O386" s="11"/>
    </row>
    <row r="387" ht="14.25" customHeight="1">
      <c r="D387" s="11"/>
      <c r="G387" s="11"/>
      <c r="K387" s="17"/>
      <c r="N387" s="11"/>
      <c r="O387" s="11"/>
    </row>
    <row r="388" ht="14.25" customHeight="1">
      <c r="D388" s="11"/>
      <c r="G388" s="11"/>
      <c r="K388" s="17"/>
      <c r="N388" s="11"/>
      <c r="O388" s="11"/>
    </row>
    <row r="389" ht="14.25" customHeight="1">
      <c r="D389" s="11"/>
      <c r="G389" s="11"/>
      <c r="K389" s="17"/>
      <c r="N389" s="11"/>
      <c r="O389" s="11"/>
    </row>
    <row r="390" ht="14.25" customHeight="1">
      <c r="D390" s="11"/>
      <c r="G390" s="11"/>
      <c r="K390" s="17"/>
      <c r="N390" s="11"/>
      <c r="O390" s="11"/>
    </row>
    <row r="391" ht="14.25" customHeight="1">
      <c r="D391" s="11"/>
      <c r="G391" s="11"/>
      <c r="K391" s="17"/>
      <c r="N391" s="11"/>
      <c r="O391" s="11"/>
    </row>
    <row r="392" ht="14.25" customHeight="1">
      <c r="D392" s="11"/>
      <c r="G392" s="11"/>
      <c r="K392" s="17"/>
      <c r="N392" s="11"/>
      <c r="O392" s="11"/>
    </row>
    <row r="393" ht="14.25" customHeight="1">
      <c r="D393" s="11"/>
      <c r="G393" s="11"/>
      <c r="K393" s="17"/>
      <c r="N393" s="11"/>
      <c r="O393" s="11"/>
    </row>
    <row r="394" ht="14.25" customHeight="1">
      <c r="D394" s="11"/>
      <c r="G394" s="11"/>
      <c r="K394" s="17"/>
      <c r="N394" s="11"/>
      <c r="O394" s="11"/>
    </row>
    <row r="395" ht="14.25" customHeight="1">
      <c r="D395" s="11"/>
      <c r="G395" s="11"/>
      <c r="K395" s="17"/>
      <c r="N395" s="11"/>
      <c r="O395" s="11"/>
    </row>
    <row r="396" ht="14.25" customHeight="1">
      <c r="D396" s="11"/>
      <c r="G396" s="11"/>
      <c r="K396" s="17"/>
      <c r="N396" s="11"/>
      <c r="O396" s="11"/>
    </row>
    <row r="397" ht="14.25" customHeight="1">
      <c r="D397" s="11"/>
      <c r="G397" s="11"/>
      <c r="K397" s="17"/>
      <c r="N397" s="11"/>
      <c r="O397" s="11"/>
    </row>
    <row r="398" ht="14.25" customHeight="1">
      <c r="D398" s="11"/>
      <c r="G398" s="11"/>
      <c r="K398" s="17"/>
      <c r="N398" s="11"/>
      <c r="O398" s="11"/>
    </row>
    <row r="399" ht="14.25" customHeight="1">
      <c r="D399" s="11"/>
      <c r="G399" s="11"/>
      <c r="K399" s="17"/>
      <c r="N399" s="11"/>
      <c r="O399" s="11"/>
    </row>
    <row r="400" ht="14.25" customHeight="1">
      <c r="D400" s="11"/>
      <c r="G400" s="11"/>
      <c r="K400" s="17"/>
      <c r="N400" s="11"/>
      <c r="O400" s="11"/>
    </row>
    <row r="401" ht="14.25" customHeight="1">
      <c r="D401" s="11"/>
      <c r="G401" s="11"/>
      <c r="K401" s="17"/>
      <c r="N401" s="11"/>
      <c r="O401" s="11"/>
    </row>
    <row r="402" ht="14.25" customHeight="1">
      <c r="D402" s="11"/>
      <c r="G402" s="11"/>
      <c r="K402" s="17"/>
      <c r="N402" s="11"/>
      <c r="O402" s="11"/>
    </row>
    <row r="403" ht="14.25" customHeight="1">
      <c r="D403" s="11"/>
      <c r="G403" s="11"/>
      <c r="K403" s="17"/>
      <c r="N403" s="11"/>
      <c r="O403" s="11"/>
    </row>
    <row r="404" ht="14.25" customHeight="1">
      <c r="D404" s="11"/>
      <c r="G404" s="11"/>
      <c r="K404" s="17"/>
      <c r="N404" s="11"/>
      <c r="O404" s="11"/>
    </row>
    <row r="405" ht="14.25" customHeight="1">
      <c r="D405" s="11"/>
      <c r="G405" s="11"/>
      <c r="K405" s="17"/>
      <c r="N405" s="11"/>
      <c r="O405" s="11"/>
    </row>
    <row r="406" ht="14.25" customHeight="1">
      <c r="D406" s="11"/>
      <c r="G406" s="11"/>
      <c r="K406" s="17"/>
      <c r="N406" s="11"/>
      <c r="O406" s="11"/>
    </row>
    <row r="407" ht="14.25" customHeight="1">
      <c r="D407" s="11"/>
      <c r="G407" s="11"/>
      <c r="K407" s="17"/>
      <c r="N407" s="11"/>
      <c r="O407" s="11"/>
    </row>
    <row r="408" ht="14.25" customHeight="1">
      <c r="D408" s="11"/>
      <c r="G408" s="11"/>
      <c r="K408" s="17"/>
      <c r="N408" s="11"/>
      <c r="O408" s="11"/>
    </row>
    <row r="409" ht="14.25" customHeight="1">
      <c r="D409" s="11"/>
      <c r="G409" s="11"/>
      <c r="K409" s="17"/>
      <c r="N409" s="11"/>
      <c r="O409" s="11"/>
    </row>
    <row r="410" ht="14.25" customHeight="1">
      <c r="D410" s="11"/>
      <c r="G410" s="11"/>
      <c r="K410" s="17"/>
      <c r="N410" s="11"/>
      <c r="O410" s="11"/>
    </row>
    <row r="411" ht="14.25" customHeight="1">
      <c r="D411" s="11"/>
      <c r="G411" s="11"/>
      <c r="K411" s="17"/>
      <c r="N411" s="11"/>
      <c r="O411" s="11"/>
    </row>
    <row r="412" ht="14.25" customHeight="1">
      <c r="D412" s="11"/>
      <c r="G412" s="11"/>
      <c r="K412" s="17"/>
      <c r="N412" s="11"/>
      <c r="O412" s="11"/>
    </row>
    <row r="413" ht="14.25" customHeight="1">
      <c r="D413" s="11"/>
      <c r="G413" s="11"/>
      <c r="K413" s="17"/>
      <c r="N413" s="11"/>
      <c r="O413" s="11"/>
    </row>
    <row r="414" ht="14.25" customHeight="1">
      <c r="D414" s="11"/>
      <c r="G414" s="11"/>
      <c r="K414" s="17"/>
      <c r="N414" s="11"/>
      <c r="O414" s="11"/>
    </row>
    <row r="415" ht="14.25" customHeight="1">
      <c r="D415" s="11"/>
      <c r="G415" s="11"/>
      <c r="K415" s="17"/>
      <c r="N415" s="11"/>
      <c r="O415" s="11"/>
    </row>
    <row r="416" ht="14.25" customHeight="1">
      <c r="D416" s="11"/>
      <c r="G416" s="11"/>
      <c r="K416" s="17"/>
      <c r="N416" s="11"/>
      <c r="O416" s="11"/>
    </row>
    <row r="417" ht="14.25" customHeight="1">
      <c r="D417" s="11"/>
      <c r="G417" s="11"/>
      <c r="K417" s="17"/>
      <c r="N417" s="11"/>
      <c r="O417" s="11"/>
    </row>
    <row r="418" ht="14.25" customHeight="1">
      <c r="D418" s="11"/>
      <c r="G418" s="11"/>
      <c r="K418" s="17"/>
      <c r="N418" s="11"/>
      <c r="O418" s="11"/>
    </row>
    <row r="419" ht="14.25" customHeight="1">
      <c r="D419" s="11"/>
      <c r="G419" s="11"/>
      <c r="K419" s="17"/>
      <c r="N419" s="11"/>
      <c r="O419" s="11"/>
    </row>
    <row r="420" ht="14.25" customHeight="1">
      <c r="D420" s="11"/>
      <c r="G420" s="11"/>
      <c r="K420" s="17"/>
      <c r="N420" s="11"/>
      <c r="O420" s="11"/>
    </row>
    <row r="421" ht="14.25" customHeight="1">
      <c r="D421" s="11"/>
      <c r="G421" s="11"/>
      <c r="K421" s="17"/>
      <c r="N421" s="11"/>
      <c r="O421" s="11"/>
    </row>
    <row r="422" ht="14.25" customHeight="1">
      <c r="D422" s="11"/>
      <c r="G422" s="11"/>
      <c r="K422" s="17"/>
      <c r="N422" s="11"/>
      <c r="O422" s="11"/>
    </row>
    <row r="423" ht="14.25" customHeight="1">
      <c r="D423" s="11"/>
      <c r="G423" s="11"/>
      <c r="K423" s="17"/>
      <c r="N423" s="11"/>
      <c r="O423" s="11"/>
    </row>
    <row r="424" ht="14.25" customHeight="1">
      <c r="D424" s="11"/>
      <c r="G424" s="11"/>
      <c r="K424" s="17"/>
      <c r="N424" s="11"/>
      <c r="O424" s="11"/>
    </row>
    <row r="425" ht="14.25" customHeight="1">
      <c r="D425" s="11"/>
      <c r="G425" s="11"/>
      <c r="K425" s="17"/>
      <c r="N425" s="11"/>
      <c r="O425" s="11"/>
    </row>
    <row r="426" ht="14.25" customHeight="1">
      <c r="D426" s="11"/>
      <c r="G426" s="11"/>
      <c r="K426" s="17"/>
      <c r="N426" s="11"/>
      <c r="O426" s="11"/>
    </row>
    <row r="427" ht="14.25" customHeight="1">
      <c r="D427" s="11"/>
      <c r="G427" s="11"/>
      <c r="K427" s="17"/>
      <c r="N427" s="11"/>
      <c r="O427" s="11"/>
    </row>
    <row r="428" ht="14.25" customHeight="1">
      <c r="D428" s="11"/>
      <c r="G428" s="11"/>
      <c r="K428" s="17"/>
      <c r="N428" s="11"/>
      <c r="O428" s="11"/>
    </row>
    <row r="429" ht="14.25" customHeight="1">
      <c r="D429" s="11"/>
      <c r="G429" s="11"/>
      <c r="K429" s="17"/>
      <c r="N429" s="11"/>
      <c r="O429" s="11"/>
    </row>
    <row r="430" ht="14.25" customHeight="1">
      <c r="D430" s="11"/>
      <c r="G430" s="11"/>
      <c r="K430" s="17"/>
      <c r="N430" s="11"/>
      <c r="O430" s="11"/>
    </row>
    <row r="431" ht="14.25" customHeight="1">
      <c r="D431" s="11"/>
      <c r="G431" s="11"/>
      <c r="K431" s="17"/>
      <c r="N431" s="11"/>
      <c r="O431" s="11"/>
    </row>
    <row r="432" ht="14.25" customHeight="1">
      <c r="D432" s="11"/>
      <c r="G432" s="11"/>
      <c r="K432" s="17"/>
      <c r="N432" s="11"/>
      <c r="O432" s="11"/>
    </row>
    <row r="433" ht="14.25" customHeight="1">
      <c r="D433" s="11"/>
      <c r="G433" s="11"/>
      <c r="K433" s="17"/>
      <c r="N433" s="11"/>
      <c r="O433" s="11"/>
    </row>
    <row r="434" ht="14.25" customHeight="1">
      <c r="D434" s="11"/>
      <c r="G434" s="11"/>
      <c r="K434" s="17"/>
      <c r="N434" s="11"/>
      <c r="O434" s="11"/>
    </row>
    <row r="435" ht="14.25" customHeight="1">
      <c r="D435" s="11"/>
      <c r="G435" s="11"/>
      <c r="K435" s="17"/>
      <c r="N435" s="11"/>
      <c r="O435" s="11"/>
    </row>
    <row r="436" ht="14.25" customHeight="1">
      <c r="D436" s="11"/>
      <c r="G436" s="11"/>
      <c r="K436" s="17"/>
      <c r="N436" s="11"/>
      <c r="O436" s="11"/>
    </row>
    <row r="437" ht="14.25" customHeight="1">
      <c r="D437" s="11"/>
      <c r="G437" s="11"/>
      <c r="K437" s="17"/>
      <c r="N437" s="11"/>
      <c r="O437" s="11"/>
    </row>
    <row r="438" ht="14.25" customHeight="1">
      <c r="D438" s="11"/>
      <c r="G438" s="11"/>
      <c r="K438" s="17"/>
      <c r="N438" s="11"/>
      <c r="O438" s="11"/>
    </row>
    <row r="439" ht="14.25" customHeight="1">
      <c r="D439" s="11"/>
      <c r="G439" s="11"/>
      <c r="K439" s="17"/>
      <c r="N439" s="11"/>
      <c r="O439" s="11"/>
    </row>
    <row r="440" ht="14.25" customHeight="1">
      <c r="D440" s="11"/>
      <c r="G440" s="11"/>
      <c r="K440" s="17"/>
      <c r="N440" s="11"/>
      <c r="O440" s="11"/>
    </row>
    <row r="441" ht="14.25" customHeight="1">
      <c r="D441" s="11"/>
      <c r="G441" s="11"/>
      <c r="K441" s="17"/>
      <c r="N441" s="11"/>
      <c r="O441" s="11"/>
    </row>
    <row r="442" ht="14.25" customHeight="1">
      <c r="D442" s="11"/>
      <c r="G442" s="11"/>
      <c r="K442" s="17"/>
      <c r="N442" s="11"/>
      <c r="O442" s="11"/>
    </row>
    <row r="443" ht="14.25" customHeight="1">
      <c r="D443" s="11"/>
      <c r="G443" s="11"/>
      <c r="K443" s="17"/>
      <c r="N443" s="11"/>
      <c r="O443" s="11"/>
    </row>
    <row r="444" ht="14.25" customHeight="1">
      <c r="D444" s="11"/>
      <c r="G444" s="11"/>
      <c r="K444" s="17"/>
      <c r="N444" s="11"/>
      <c r="O444" s="11"/>
    </row>
    <row r="445" ht="14.25" customHeight="1">
      <c r="D445" s="11"/>
      <c r="G445" s="11"/>
      <c r="K445" s="17"/>
      <c r="N445" s="11"/>
      <c r="O445" s="11"/>
    </row>
    <row r="446" ht="14.25" customHeight="1">
      <c r="D446" s="11"/>
      <c r="G446" s="11"/>
      <c r="K446" s="17"/>
      <c r="N446" s="11"/>
      <c r="O446" s="11"/>
    </row>
    <row r="447" ht="14.25" customHeight="1">
      <c r="D447" s="11"/>
      <c r="G447" s="11"/>
      <c r="K447" s="17"/>
      <c r="N447" s="11"/>
      <c r="O447" s="11"/>
    </row>
    <row r="448" ht="14.25" customHeight="1">
      <c r="D448" s="11"/>
      <c r="G448" s="11"/>
      <c r="K448" s="17"/>
      <c r="N448" s="11"/>
      <c r="O448" s="11"/>
    </row>
    <row r="449" ht="14.25" customHeight="1">
      <c r="D449" s="11"/>
      <c r="G449" s="11"/>
      <c r="K449" s="17"/>
      <c r="N449" s="11"/>
      <c r="O449" s="11"/>
    </row>
    <row r="450" ht="14.25" customHeight="1">
      <c r="D450" s="11"/>
      <c r="G450" s="11"/>
      <c r="K450" s="17"/>
      <c r="N450" s="11"/>
      <c r="O450" s="11"/>
    </row>
    <row r="451" ht="14.25" customHeight="1">
      <c r="D451" s="11"/>
      <c r="G451" s="11"/>
      <c r="K451" s="17"/>
      <c r="N451" s="11"/>
      <c r="O451" s="11"/>
    </row>
    <row r="452" ht="14.25" customHeight="1">
      <c r="D452" s="11"/>
      <c r="G452" s="11"/>
      <c r="K452" s="17"/>
      <c r="N452" s="11"/>
      <c r="O452" s="11"/>
    </row>
    <row r="453" ht="14.25" customHeight="1">
      <c r="D453" s="11"/>
      <c r="G453" s="11"/>
      <c r="K453" s="17"/>
      <c r="N453" s="11"/>
      <c r="O453" s="11"/>
    </row>
    <row r="454" ht="14.25" customHeight="1">
      <c r="D454" s="11"/>
      <c r="G454" s="11"/>
      <c r="K454" s="17"/>
      <c r="N454" s="11"/>
      <c r="O454" s="11"/>
    </row>
    <row r="455" ht="14.25" customHeight="1">
      <c r="D455" s="11"/>
      <c r="G455" s="11"/>
      <c r="K455" s="17"/>
      <c r="N455" s="11"/>
      <c r="O455" s="11"/>
    </row>
    <row r="456" ht="14.25" customHeight="1">
      <c r="D456" s="11"/>
      <c r="G456" s="11"/>
      <c r="K456" s="17"/>
      <c r="N456" s="11"/>
      <c r="O456" s="11"/>
    </row>
    <row r="457" ht="14.25" customHeight="1">
      <c r="D457" s="11"/>
      <c r="G457" s="11"/>
      <c r="K457" s="17"/>
      <c r="N457" s="11"/>
      <c r="O457" s="11"/>
    </row>
    <row r="458" ht="14.25" customHeight="1">
      <c r="D458" s="11"/>
      <c r="G458" s="11"/>
      <c r="K458" s="17"/>
      <c r="N458" s="11"/>
      <c r="O458" s="11"/>
    </row>
    <row r="459" ht="14.25" customHeight="1">
      <c r="D459" s="11"/>
      <c r="G459" s="11"/>
      <c r="K459" s="17"/>
      <c r="N459" s="11"/>
      <c r="O459" s="11"/>
    </row>
    <row r="460" ht="14.25" customHeight="1">
      <c r="D460" s="11"/>
      <c r="G460" s="11"/>
      <c r="K460" s="17"/>
      <c r="N460" s="11"/>
      <c r="O460" s="11"/>
    </row>
    <row r="461" ht="14.25" customHeight="1">
      <c r="D461" s="11"/>
      <c r="G461" s="11"/>
      <c r="K461" s="17"/>
      <c r="N461" s="11"/>
      <c r="O461" s="11"/>
    </row>
    <row r="462" ht="14.25" customHeight="1">
      <c r="D462" s="11"/>
      <c r="G462" s="11"/>
      <c r="K462" s="17"/>
      <c r="N462" s="11"/>
      <c r="O462" s="11"/>
    </row>
    <row r="463" ht="14.25" customHeight="1">
      <c r="D463" s="11"/>
      <c r="G463" s="11"/>
      <c r="K463" s="17"/>
      <c r="N463" s="11"/>
      <c r="O463" s="11"/>
    </row>
    <row r="464" ht="14.25" customHeight="1">
      <c r="D464" s="11"/>
      <c r="G464" s="11"/>
      <c r="K464" s="17"/>
      <c r="N464" s="11"/>
      <c r="O464" s="11"/>
    </row>
    <row r="465" ht="14.25" customHeight="1">
      <c r="D465" s="11"/>
      <c r="G465" s="11"/>
      <c r="K465" s="17"/>
      <c r="N465" s="11"/>
      <c r="O465" s="11"/>
    </row>
    <row r="466" ht="14.25" customHeight="1">
      <c r="D466" s="11"/>
      <c r="G466" s="11"/>
      <c r="K466" s="17"/>
      <c r="N466" s="11"/>
      <c r="O466" s="11"/>
    </row>
    <row r="467" ht="14.25" customHeight="1">
      <c r="D467" s="11"/>
      <c r="G467" s="11"/>
      <c r="K467" s="17"/>
      <c r="N467" s="11"/>
      <c r="O467" s="11"/>
    </row>
    <row r="468" ht="14.25" customHeight="1">
      <c r="D468" s="11"/>
      <c r="G468" s="11"/>
      <c r="K468" s="17"/>
      <c r="N468" s="11"/>
      <c r="O468" s="11"/>
    </row>
    <row r="469" ht="14.25" customHeight="1">
      <c r="D469" s="11"/>
      <c r="G469" s="11"/>
      <c r="K469" s="17"/>
      <c r="N469" s="11"/>
      <c r="O469" s="11"/>
    </row>
    <row r="470" ht="14.25" customHeight="1">
      <c r="D470" s="11"/>
      <c r="G470" s="11"/>
      <c r="K470" s="17"/>
      <c r="N470" s="11"/>
      <c r="O470" s="11"/>
    </row>
    <row r="471" ht="14.25" customHeight="1">
      <c r="D471" s="11"/>
      <c r="G471" s="11"/>
      <c r="K471" s="17"/>
      <c r="N471" s="11"/>
      <c r="O471" s="11"/>
    </row>
    <row r="472" ht="14.25" customHeight="1">
      <c r="D472" s="11"/>
      <c r="G472" s="11"/>
      <c r="K472" s="17"/>
      <c r="N472" s="11"/>
      <c r="O472" s="11"/>
    </row>
    <row r="473" ht="14.25" customHeight="1">
      <c r="D473" s="11"/>
      <c r="G473" s="11"/>
      <c r="K473" s="17"/>
      <c r="N473" s="11"/>
      <c r="O473" s="11"/>
    </row>
    <row r="474" ht="14.25" customHeight="1">
      <c r="D474" s="11"/>
      <c r="G474" s="11"/>
      <c r="K474" s="17"/>
      <c r="N474" s="11"/>
      <c r="O474" s="11"/>
    </row>
    <row r="475" ht="14.25" customHeight="1">
      <c r="D475" s="11"/>
      <c r="G475" s="11"/>
      <c r="K475" s="17"/>
      <c r="N475" s="11"/>
      <c r="O475" s="11"/>
    </row>
    <row r="476" ht="14.25" customHeight="1">
      <c r="D476" s="11"/>
      <c r="G476" s="11"/>
      <c r="K476" s="17"/>
      <c r="N476" s="11"/>
      <c r="O476" s="11"/>
    </row>
    <row r="477" ht="14.25" customHeight="1">
      <c r="D477" s="11"/>
      <c r="G477" s="11"/>
      <c r="K477" s="17"/>
      <c r="N477" s="11"/>
      <c r="O477" s="11"/>
    </row>
    <row r="478" ht="14.25" customHeight="1">
      <c r="D478" s="11"/>
      <c r="G478" s="11"/>
      <c r="K478" s="17"/>
      <c r="N478" s="11"/>
      <c r="O478" s="11"/>
    </row>
    <row r="479" ht="14.25" customHeight="1">
      <c r="D479" s="11"/>
      <c r="G479" s="11"/>
      <c r="K479" s="17"/>
      <c r="N479" s="11"/>
      <c r="O479" s="11"/>
    </row>
    <row r="480" ht="14.25" customHeight="1">
      <c r="D480" s="11"/>
      <c r="G480" s="11"/>
      <c r="K480" s="17"/>
      <c r="N480" s="11"/>
      <c r="O480" s="11"/>
    </row>
    <row r="481" ht="14.25" customHeight="1">
      <c r="D481" s="11"/>
      <c r="G481" s="11"/>
      <c r="K481" s="17"/>
      <c r="N481" s="11"/>
      <c r="O481" s="11"/>
    </row>
    <row r="482" ht="14.25" customHeight="1">
      <c r="D482" s="11"/>
      <c r="G482" s="11"/>
      <c r="K482" s="17"/>
      <c r="N482" s="11"/>
      <c r="O482" s="11"/>
    </row>
    <row r="483" ht="14.25" customHeight="1">
      <c r="D483" s="11"/>
      <c r="G483" s="11"/>
      <c r="K483" s="17"/>
      <c r="N483" s="11"/>
      <c r="O483" s="11"/>
    </row>
    <row r="484" ht="14.25" customHeight="1">
      <c r="D484" s="11"/>
      <c r="G484" s="11"/>
      <c r="K484" s="17"/>
      <c r="N484" s="11"/>
      <c r="O484" s="11"/>
    </row>
    <row r="485" ht="14.25" customHeight="1">
      <c r="D485" s="11"/>
      <c r="G485" s="11"/>
      <c r="K485" s="17"/>
      <c r="N485" s="11"/>
      <c r="O485" s="11"/>
    </row>
    <row r="486" ht="14.25" customHeight="1">
      <c r="D486" s="11"/>
      <c r="G486" s="11"/>
      <c r="K486" s="17"/>
      <c r="N486" s="11"/>
      <c r="O486" s="11"/>
    </row>
    <row r="487" ht="14.25" customHeight="1">
      <c r="D487" s="11"/>
      <c r="G487" s="11"/>
      <c r="K487" s="17"/>
      <c r="N487" s="11"/>
      <c r="O487" s="11"/>
    </row>
    <row r="488" ht="14.25" customHeight="1">
      <c r="D488" s="11"/>
      <c r="G488" s="11"/>
      <c r="K488" s="17"/>
      <c r="N488" s="11"/>
      <c r="O488" s="11"/>
    </row>
    <row r="489" ht="14.25" customHeight="1">
      <c r="D489" s="11"/>
      <c r="G489" s="11"/>
      <c r="K489" s="17"/>
      <c r="N489" s="11"/>
      <c r="O489" s="11"/>
    </row>
    <row r="490" ht="14.25" customHeight="1">
      <c r="D490" s="11"/>
      <c r="G490" s="11"/>
      <c r="K490" s="17"/>
      <c r="N490" s="11"/>
      <c r="O490" s="11"/>
    </row>
    <row r="491" ht="14.25" customHeight="1">
      <c r="D491" s="11"/>
      <c r="G491" s="11"/>
      <c r="K491" s="17"/>
      <c r="N491" s="11"/>
      <c r="O491" s="11"/>
    </row>
    <row r="492" ht="14.25" customHeight="1">
      <c r="D492" s="11"/>
      <c r="G492" s="11"/>
      <c r="K492" s="17"/>
      <c r="N492" s="11"/>
      <c r="O492" s="11"/>
    </row>
    <row r="493" ht="14.25" customHeight="1">
      <c r="D493" s="11"/>
      <c r="G493" s="11"/>
      <c r="K493" s="17"/>
      <c r="N493" s="11"/>
      <c r="O493" s="11"/>
    </row>
    <row r="494" ht="14.25" customHeight="1">
      <c r="D494" s="11"/>
      <c r="G494" s="11"/>
      <c r="K494" s="17"/>
      <c r="N494" s="11"/>
      <c r="O494" s="11"/>
    </row>
    <row r="495" ht="14.25" customHeight="1">
      <c r="D495" s="11"/>
      <c r="G495" s="11"/>
      <c r="K495" s="17"/>
      <c r="N495" s="11"/>
      <c r="O495" s="11"/>
    </row>
    <row r="496" ht="14.25" customHeight="1">
      <c r="D496" s="11"/>
      <c r="G496" s="11"/>
      <c r="K496" s="17"/>
      <c r="N496" s="11"/>
      <c r="O496" s="11"/>
    </row>
    <row r="497" ht="14.25" customHeight="1">
      <c r="D497" s="11"/>
      <c r="G497" s="11"/>
      <c r="K497" s="17"/>
      <c r="N497" s="11"/>
      <c r="O497" s="11"/>
    </row>
    <row r="498" ht="14.25" customHeight="1">
      <c r="D498" s="11"/>
      <c r="G498" s="11"/>
      <c r="K498" s="17"/>
      <c r="N498" s="11"/>
      <c r="O498" s="11"/>
    </row>
    <row r="499" ht="14.25" customHeight="1">
      <c r="D499" s="11"/>
      <c r="G499" s="11"/>
      <c r="K499" s="17"/>
      <c r="N499" s="11"/>
      <c r="O499" s="11"/>
    </row>
    <row r="500" ht="14.25" customHeight="1">
      <c r="D500" s="11"/>
      <c r="G500" s="11"/>
      <c r="K500" s="17"/>
      <c r="N500" s="11"/>
      <c r="O500" s="11"/>
    </row>
    <row r="501" ht="14.25" customHeight="1">
      <c r="D501" s="11"/>
      <c r="G501" s="11"/>
      <c r="K501" s="17"/>
      <c r="N501" s="11"/>
      <c r="O501" s="11"/>
    </row>
    <row r="502" ht="14.25" customHeight="1">
      <c r="D502" s="11"/>
      <c r="G502" s="11"/>
      <c r="K502" s="17"/>
      <c r="N502" s="11"/>
      <c r="O502" s="11"/>
    </row>
    <row r="503" ht="14.25" customHeight="1">
      <c r="D503" s="11"/>
      <c r="G503" s="11"/>
      <c r="K503" s="17"/>
      <c r="N503" s="11"/>
      <c r="O503" s="11"/>
    </row>
    <row r="504" ht="14.25" customHeight="1">
      <c r="D504" s="11"/>
      <c r="G504" s="11"/>
      <c r="K504" s="17"/>
      <c r="N504" s="11"/>
      <c r="O504" s="11"/>
    </row>
    <row r="505" ht="14.25" customHeight="1">
      <c r="D505" s="11"/>
      <c r="G505" s="11"/>
      <c r="K505" s="17"/>
      <c r="N505" s="11"/>
      <c r="O505" s="11"/>
    </row>
    <row r="506" ht="14.25" customHeight="1">
      <c r="D506" s="11"/>
      <c r="G506" s="11"/>
      <c r="K506" s="17"/>
      <c r="N506" s="11"/>
      <c r="O506" s="11"/>
    </row>
    <row r="507" ht="14.25" customHeight="1">
      <c r="D507" s="11"/>
      <c r="G507" s="11"/>
      <c r="K507" s="17"/>
      <c r="N507" s="11"/>
      <c r="O507" s="11"/>
    </row>
    <row r="508" ht="14.25" customHeight="1">
      <c r="D508" s="11"/>
      <c r="G508" s="11"/>
      <c r="K508" s="17"/>
      <c r="N508" s="11"/>
      <c r="O508" s="11"/>
    </row>
    <row r="509" ht="14.25" customHeight="1">
      <c r="D509" s="11"/>
      <c r="G509" s="11"/>
      <c r="K509" s="17"/>
      <c r="N509" s="11"/>
      <c r="O509" s="11"/>
    </row>
    <row r="510" ht="14.25" customHeight="1">
      <c r="D510" s="11"/>
      <c r="G510" s="11"/>
      <c r="K510" s="17"/>
      <c r="N510" s="11"/>
      <c r="O510" s="11"/>
    </row>
    <row r="511" ht="14.25" customHeight="1">
      <c r="D511" s="11"/>
      <c r="G511" s="11"/>
      <c r="K511" s="17"/>
      <c r="N511" s="11"/>
      <c r="O511" s="11"/>
    </row>
    <row r="512" ht="14.25" customHeight="1">
      <c r="D512" s="11"/>
      <c r="G512" s="11"/>
      <c r="K512" s="17"/>
      <c r="N512" s="11"/>
      <c r="O512" s="11"/>
    </row>
    <row r="513" ht="14.25" customHeight="1">
      <c r="D513" s="11"/>
      <c r="G513" s="11"/>
      <c r="K513" s="17"/>
      <c r="N513" s="11"/>
      <c r="O513" s="11"/>
    </row>
    <row r="514" ht="14.25" customHeight="1">
      <c r="D514" s="11"/>
      <c r="G514" s="11"/>
      <c r="K514" s="17"/>
      <c r="N514" s="11"/>
      <c r="O514" s="11"/>
    </row>
    <row r="515" ht="14.25" customHeight="1">
      <c r="D515" s="11"/>
      <c r="G515" s="11"/>
      <c r="K515" s="17"/>
      <c r="N515" s="11"/>
      <c r="O515" s="11"/>
    </row>
    <row r="516" ht="14.25" customHeight="1">
      <c r="D516" s="11"/>
      <c r="G516" s="11"/>
      <c r="K516" s="17"/>
      <c r="N516" s="11"/>
      <c r="O516" s="11"/>
    </row>
    <row r="517" ht="14.25" customHeight="1">
      <c r="D517" s="11"/>
      <c r="G517" s="11"/>
      <c r="K517" s="17"/>
      <c r="N517" s="11"/>
      <c r="O517" s="11"/>
    </row>
    <row r="518" ht="14.25" customHeight="1">
      <c r="D518" s="11"/>
      <c r="G518" s="11"/>
      <c r="K518" s="17"/>
      <c r="N518" s="11"/>
      <c r="O518" s="11"/>
    </row>
    <row r="519" ht="14.25" customHeight="1">
      <c r="D519" s="11"/>
      <c r="G519" s="11"/>
      <c r="K519" s="17"/>
      <c r="N519" s="11"/>
      <c r="O519" s="11"/>
    </row>
    <row r="520" ht="14.25" customHeight="1">
      <c r="D520" s="11"/>
      <c r="G520" s="11"/>
      <c r="K520" s="17"/>
      <c r="N520" s="11"/>
      <c r="O520" s="11"/>
    </row>
    <row r="521" ht="14.25" customHeight="1">
      <c r="D521" s="11"/>
      <c r="G521" s="11"/>
      <c r="K521" s="17"/>
      <c r="N521" s="11"/>
      <c r="O521" s="11"/>
    </row>
    <row r="522" ht="14.25" customHeight="1">
      <c r="D522" s="11"/>
      <c r="G522" s="11"/>
      <c r="K522" s="17"/>
      <c r="N522" s="11"/>
      <c r="O522" s="11"/>
    </row>
    <row r="523" ht="14.25" customHeight="1">
      <c r="D523" s="11"/>
      <c r="G523" s="11"/>
      <c r="K523" s="17"/>
      <c r="N523" s="11"/>
      <c r="O523" s="11"/>
    </row>
    <row r="524" ht="14.25" customHeight="1">
      <c r="D524" s="11"/>
      <c r="G524" s="11"/>
      <c r="K524" s="17"/>
      <c r="N524" s="11"/>
      <c r="O524" s="11"/>
    </row>
    <row r="525" ht="14.25" customHeight="1">
      <c r="D525" s="11"/>
      <c r="G525" s="11"/>
      <c r="K525" s="17"/>
      <c r="N525" s="11"/>
      <c r="O525" s="11"/>
    </row>
    <row r="526" ht="14.25" customHeight="1">
      <c r="D526" s="11"/>
      <c r="G526" s="11"/>
      <c r="K526" s="17"/>
      <c r="N526" s="11"/>
      <c r="O526" s="11"/>
    </row>
    <row r="527" ht="14.25" customHeight="1">
      <c r="D527" s="11"/>
      <c r="G527" s="11"/>
      <c r="K527" s="17"/>
      <c r="N527" s="11"/>
      <c r="O527" s="11"/>
    </row>
    <row r="528" ht="14.25" customHeight="1">
      <c r="D528" s="11"/>
      <c r="G528" s="11"/>
      <c r="K528" s="17"/>
      <c r="N528" s="11"/>
      <c r="O528" s="11"/>
    </row>
    <row r="529" ht="14.25" customHeight="1">
      <c r="D529" s="11"/>
      <c r="G529" s="11"/>
      <c r="K529" s="17"/>
      <c r="N529" s="11"/>
      <c r="O529" s="11"/>
    </row>
    <row r="530" ht="14.25" customHeight="1">
      <c r="D530" s="11"/>
      <c r="G530" s="11"/>
      <c r="K530" s="17"/>
      <c r="N530" s="11"/>
      <c r="O530" s="11"/>
    </row>
    <row r="531" ht="14.25" customHeight="1">
      <c r="D531" s="11"/>
      <c r="G531" s="11"/>
      <c r="K531" s="17"/>
      <c r="N531" s="11"/>
      <c r="O531" s="11"/>
    </row>
    <row r="532" ht="14.25" customHeight="1">
      <c r="D532" s="11"/>
      <c r="G532" s="11"/>
      <c r="K532" s="17"/>
      <c r="N532" s="11"/>
      <c r="O532" s="11"/>
    </row>
    <row r="533" ht="14.25" customHeight="1">
      <c r="D533" s="11"/>
      <c r="G533" s="11"/>
      <c r="K533" s="17"/>
      <c r="N533" s="11"/>
      <c r="O533" s="11"/>
    </row>
    <row r="534" ht="14.25" customHeight="1">
      <c r="D534" s="11"/>
      <c r="G534" s="11"/>
      <c r="K534" s="17"/>
      <c r="N534" s="11"/>
      <c r="O534" s="11"/>
    </row>
    <row r="535" ht="14.25" customHeight="1">
      <c r="D535" s="11"/>
      <c r="G535" s="11"/>
      <c r="K535" s="17"/>
      <c r="N535" s="11"/>
      <c r="O535" s="11"/>
    </row>
    <row r="536" ht="14.25" customHeight="1">
      <c r="D536" s="11"/>
      <c r="G536" s="11"/>
      <c r="K536" s="17"/>
      <c r="N536" s="11"/>
      <c r="O536" s="11"/>
    </row>
    <row r="537" ht="14.25" customHeight="1">
      <c r="D537" s="11"/>
      <c r="G537" s="11"/>
      <c r="K537" s="17"/>
      <c r="N537" s="11"/>
      <c r="O537" s="11"/>
    </row>
    <row r="538" ht="14.25" customHeight="1">
      <c r="D538" s="11"/>
      <c r="G538" s="11"/>
      <c r="K538" s="17"/>
      <c r="N538" s="11"/>
      <c r="O538" s="11"/>
    </row>
    <row r="539" ht="14.25" customHeight="1">
      <c r="D539" s="11"/>
      <c r="G539" s="11"/>
      <c r="K539" s="17"/>
      <c r="N539" s="11"/>
      <c r="O539" s="11"/>
    </row>
    <row r="540" ht="14.25" customHeight="1">
      <c r="D540" s="11"/>
      <c r="G540" s="11"/>
      <c r="K540" s="17"/>
      <c r="N540" s="11"/>
      <c r="O540" s="11"/>
    </row>
    <row r="541" ht="14.25" customHeight="1">
      <c r="D541" s="11"/>
      <c r="G541" s="11"/>
      <c r="K541" s="17"/>
      <c r="N541" s="11"/>
      <c r="O541" s="11"/>
    </row>
    <row r="542" ht="14.25" customHeight="1">
      <c r="D542" s="11"/>
      <c r="G542" s="11"/>
      <c r="K542" s="17"/>
      <c r="N542" s="11"/>
      <c r="O542" s="11"/>
    </row>
    <row r="543" ht="14.25" customHeight="1">
      <c r="D543" s="11"/>
      <c r="G543" s="11"/>
      <c r="K543" s="17"/>
      <c r="N543" s="11"/>
      <c r="O543" s="11"/>
    </row>
    <row r="544" ht="14.25" customHeight="1">
      <c r="D544" s="11"/>
      <c r="G544" s="11"/>
      <c r="K544" s="17"/>
      <c r="N544" s="11"/>
      <c r="O544" s="11"/>
    </row>
    <row r="545" ht="14.25" customHeight="1">
      <c r="D545" s="11"/>
      <c r="G545" s="11"/>
      <c r="K545" s="17"/>
      <c r="N545" s="11"/>
      <c r="O545" s="11"/>
    </row>
    <row r="546" ht="14.25" customHeight="1">
      <c r="D546" s="11"/>
      <c r="G546" s="11"/>
      <c r="K546" s="17"/>
      <c r="N546" s="11"/>
      <c r="O546" s="11"/>
    </row>
    <row r="547" ht="14.25" customHeight="1">
      <c r="D547" s="11"/>
      <c r="G547" s="11"/>
      <c r="K547" s="17"/>
      <c r="N547" s="11"/>
      <c r="O547" s="11"/>
    </row>
    <row r="548" ht="14.25" customHeight="1">
      <c r="D548" s="11"/>
      <c r="G548" s="11"/>
      <c r="K548" s="17"/>
      <c r="N548" s="11"/>
      <c r="O548" s="11"/>
    </row>
    <row r="549" ht="14.25" customHeight="1">
      <c r="D549" s="11"/>
      <c r="G549" s="11"/>
      <c r="K549" s="17"/>
      <c r="N549" s="11"/>
      <c r="O549" s="11"/>
    </row>
    <row r="550" ht="14.25" customHeight="1">
      <c r="D550" s="11"/>
      <c r="G550" s="11"/>
      <c r="K550" s="17"/>
      <c r="N550" s="11"/>
      <c r="O550" s="11"/>
    </row>
    <row r="551" ht="14.25" customHeight="1">
      <c r="D551" s="11"/>
      <c r="G551" s="11"/>
      <c r="K551" s="17"/>
      <c r="N551" s="11"/>
      <c r="O551" s="11"/>
    </row>
    <row r="552" ht="14.25" customHeight="1">
      <c r="D552" s="11"/>
      <c r="G552" s="11"/>
      <c r="K552" s="17"/>
      <c r="N552" s="11"/>
      <c r="O552" s="11"/>
    </row>
    <row r="553" ht="14.25" customHeight="1">
      <c r="D553" s="11"/>
      <c r="G553" s="11"/>
      <c r="K553" s="17"/>
      <c r="N553" s="11"/>
      <c r="O553" s="11"/>
    </row>
    <row r="554" ht="14.25" customHeight="1">
      <c r="D554" s="11"/>
      <c r="G554" s="11"/>
      <c r="K554" s="17"/>
      <c r="N554" s="11"/>
      <c r="O554" s="11"/>
    </row>
    <row r="555" ht="14.25" customHeight="1">
      <c r="D555" s="11"/>
      <c r="G555" s="11"/>
      <c r="K555" s="17"/>
      <c r="N555" s="11"/>
      <c r="O555" s="11"/>
    </row>
    <row r="556" ht="14.25" customHeight="1">
      <c r="D556" s="11"/>
      <c r="G556" s="11"/>
      <c r="K556" s="17"/>
      <c r="N556" s="11"/>
      <c r="O556" s="11"/>
    </row>
    <row r="557" ht="14.25" customHeight="1">
      <c r="D557" s="11"/>
      <c r="G557" s="11"/>
      <c r="K557" s="17"/>
      <c r="N557" s="11"/>
      <c r="O557" s="11"/>
    </row>
    <row r="558" ht="14.25" customHeight="1">
      <c r="D558" s="11"/>
      <c r="G558" s="11"/>
      <c r="K558" s="17"/>
      <c r="N558" s="11"/>
      <c r="O558" s="11"/>
    </row>
    <row r="559" ht="14.25" customHeight="1">
      <c r="D559" s="11"/>
      <c r="G559" s="11"/>
      <c r="K559" s="17"/>
      <c r="N559" s="11"/>
      <c r="O559" s="11"/>
    </row>
    <row r="560" ht="14.25" customHeight="1">
      <c r="D560" s="11"/>
      <c r="G560" s="11"/>
      <c r="K560" s="17"/>
      <c r="N560" s="11"/>
      <c r="O560" s="11"/>
    </row>
    <row r="561" ht="14.25" customHeight="1">
      <c r="D561" s="11"/>
      <c r="G561" s="11"/>
      <c r="K561" s="17"/>
      <c r="N561" s="11"/>
      <c r="O561" s="11"/>
    </row>
    <row r="562" ht="14.25" customHeight="1">
      <c r="D562" s="11"/>
      <c r="G562" s="11"/>
      <c r="K562" s="17"/>
      <c r="N562" s="11"/>
      <c r="O562" s="11"/>
    </row>
    <row r="563" ht="14.25" customHeight="1">
      <c r="D563" s="11"/>
      <c r="G563" s="11"/>
      <c r="K563" s="17"/>
      <c r="N563" s="11"/>
      <c r="O563" s="11"/>
    </row>
    <row r="564" ht="14.25" customHeight="1">
      <c r="D564" s="11"/>
      <c r="G564" s="11"/>
      <c r="K564" s="17"/>
      <c r="N564" s="11"/>
      <c r="O564" s="11"/>
    </row>
    <row r="565" ht="14.25" customHeight="1">
      <c r="D565" s="11"/>
      <c r="G565" s="11"/>
      <c r="K565" s="17"/>
      <c r="N565" s="11"/>
      <c r="O565" s="11"/>
    </row>
    <row r="566" ht="14.25" customHeight="1">
      <c r="D566" s="11"/>
      <c r="G566" s="11"/>
      <c r="K566" s="17"/>
      <c r="N566" s="11"/>
      <c r="O566" s="11"/>
    </row>
    <row r="567" ht="14.25" customHeight="1">
      <c r="D567" s="11"/>
      <c r="G567" s="11"/>
      <c r="K567" s="17"/>
      <c r="N567" s="11"/>
      <c r="O567" s="11"/>
    </row>
    <row r="568" ht="14.25" customHeight="1">
      <c r="D568" s="11"/>
      <c r="G568" s="11"/>
      <c r="K568" s="17"/>
      <c r="N568" s="11"/>
      <c r="O568" s="11"/>
    </row>
    <row r="569" ht="14.25" customHeight="1">
      <c r="D569" s="11"/>
      <c r="G569" s="11"/>
      <c r="K569" s="17"/>
      <c r="N569" s="11"/>
      <c r="O569" s="11"/>
    </row>
    <row r="570" ht="14.25" customHeight="1">
      <c r="D570" s="11"/>
      <c r="G570" s="11"/>
      <c r="K570" s="17"/>
      <c r="N570" s="11"/>
      <c r="O570" s="11"/>
    </row>
    <row r="571" ht="14.25" customHeight="1">
      <c r="D571" s="11"/>
      <c r="G571" s="11"/>
      <c r="K571" s="17"/>
      <c r="N571" s="11"/>
      <c r="O571" s="11"/>
    </row>
    <row r="572" ht="14.25" customHeight="1">
      <c r="D572" s="11"/>
      <c r="G572" s="11"/>
      <c r="K572" s="17"/>
      <c r="N572" s="11"/>
      <c r="O572" s="11"/>
    </row>
    <row r="573" ht="14.25" customHeight="1">
      <c r="D573" s="11"/>
      <c r="G573" s="11"/>
      <c r="K573" s="17"/>
      <c r="N573" s="11"/>
      <c r="O573" s="11"/>
    </row>
    <row r="574" ht="14.25" customHeight="1">
      <c r="D574" s="11"/>
      <c r="G574" s="11"/>
      <c r="K574" s="17"/>
      <c r="N574" s="11"/>
      <c r="O574" s="11"/>
    </row>
    <row r="575" ht="14.25" customHeight="1">
      <c r="D575" s="11"/>
      <c r="G575" s="11"/>
      <c r="K575" s="17"/>
      <c r="N575" s="11"/>
      <c r="O575" s="11"/>
    </row>
    <row r="576" ht="14.25" customHeight="1">
      <c r="D576" s="11"/>
      <c r="G576" s="11"/>
      <c r="K576" s="17"/>
      <c r="N576" s="11"/>
      <c r="O576" s="11"/>
    </row>
    <row r="577" ht="14.25" customHeight="1">
      <c r="D577" s="11"/>
      <c r="G577" s="11"/>
      <c r="K577" s="17"/>
      <c r="N577" s="11"/>
      <c r="O577" s="11"/>
    </row>
    <row r="578" ht="14.25" customHeight="1">
      <c r="D578" s="11"/>
      <c r="G578" s="11"/>
      <c r="K578" s="17"/>
      <c r="N578" s="11"/>
      <c r="O578" s="11"/>
    </row>
    <row r="579" ht="14.25" customHeight="1">
      <c r="D579" s="11"/>
      <c r="G579" s="11"/>
      <c r="K579" s="17"/>
      <c r="N579" s="11"/>
      <c r="O579" s="11"/>
    </row>
    <row r="580" ht="14.25" customHeight="1">
      <c r="D580" s="11"/>
      <c r="G580" s="11"/>
      <c r="K580" s="17"/>
      <c r="N580" s="11"/>
      <c r="O580" s="11"/>
    </row>
    <row r="581" ht="14.25" customHeight="1">
      <c r="D581" s="11"/>
      <c r="G581" s="11"/>
      <c r="K581" s="17"/>
      <c r="N581" s="11"/>
      <c r="O581" s="11"/>
    </row>
    <row r="582" ht="14.25" customHeight="1">
      <c r="D582" s="11"/>
      <c r="G582" s="11"/>
      <c r="K582" s="17"/>
      <c r="N582" s="11"/>
      <c r="O582" s="11"/>
    </row>
    <row r="583" ht="14.25" customHeight="1">
      <c r="D583" s="11"/>
      <c r="G583" s="11"/>
      <c r="K583" s="17"/>
      <c r="N583" s="11"/>
      <c r="O583" s="11"/>
    </row>
    <row r="584" ht="14.25" customHeight="1">
      <c r="D584" s="11"/>
      <c r="G584" s="11"/>
      <c r="K584" s="17"/>
      <c r="N584" s="11"/>
      <c r="O584" s="11"/>
    </row>
    <row r="585" ht="14.25" customHeight="1">
      <c r="D585" s="11"/>
      <c r="G585" s="11"/>
      <c r="K585" s="17"/>
      <c r="N585" s="11"/>
      <c r="O585" s="11"/>
    </row>
    <row r="586" ht="14.25" customHeight="1">
      <c r="D586" s="11"/>
      <c r="G586" s="11"/>
      <c r="K586" s="17"/>
      <c r="N586" s="11"/>
      <c r="O586" s="11"/>
    </row>
    <row r="587" ht="14.25" customHeight="1">
      <c r="D587" s="11"/>
      <c r="G587" s="11"/>
      <c r="K587" s="17"/>
      <c r="N587" s="11"/>
      <c r="O587" s="11"/>
    </row>
    <row r="588" ht="14.25" customHeight="1">
      <c r="D588" s="11"/>
      <c r="G588" s="11"/>
      <c r="K588" s="17"/>
      <c r="N588" s="11"/>
      <c r="O588" s="11"/>
    </row>
    <row r="589" ht="14.25" customHeight="1">
      <c r="D589" s="11"/>
      <c r="G589" s="11"/>
      <c r="K589" s="17"/>
      <c r="N589" s="11"/>
      <c r="O589" s="11"/>
    </row>
    <row r="590" ht="14.25" customHeight="1">
      <c r="D590" s="11"/>
      <c r="G590" s="11"/>
      <c r="K590" s="17"/>
      <c r="N590" s="11"/>
      <c r="O590" s="11"/>
    </row>
    <row r="591" ht="14.25" customHeight="1">
      <c r="D591" s="11"/>
      <c r="G591" s="11"/>
      <c r="K591" s="17"/>
      <c r="N591" s="11"/>
      <c r="O591" s="11"/>
    </row>
    <row r="592" ht="14.25" customHeight="1">
      <c r="D592" s="11"/>
      <c r="G592" s="11"/>
      <c r="K592" s="17"/>
      <c r="N592" s="11"/>
      <c r="O592" s="11"/>
    </row>
    <row r="593" ht="14.25" customHeight="1">
      <c r="D593" s="11"/>
      <c r="G593" s="11"/>
      <c r="K593" s="17"/>
      <c r="N593" s="11"/>
      <c r="O593" s="11"/>
    </row>
    <row r="594" ht="14.25" customHeight="1">
      <c r="D594" s="11"/>
      <c r="G594" s="11"/>
      <c r="K594" s="17"/>
      <c r="N594" s="11"/>
      <c r="O594" s="11"/>
    </row>
    <row r="595" ht="14.25" customHeight="1">
      <c r="D595" s="11"/>
      <c r="G595" s="11"/>
      <c r="K595" s="17"/>
      <c r="N595" s="11"/>
      <c r="O595" s="11"/>
    </row>
    <row r="596" ht="14.25" customHeight="1">
      <c r="D596" s="11"/>
      <c r="G596" s="11"/>
      <c r="K596" s="17"/>
      <c r="N596" s="11"/>
      <c r="O596" s="11"/>
    </row>
    <row r="597" ht="14.25" customHeight="1">
      <c r="D597" s="11"/>
      <c r="G597" s="11"/>
      <c r="K597" s="17"/>
      <c r="N597" s="11"/>
      <c r="O597" s="11"/>
    </row>
    <row r="598" ht="14.25" customHeight="1">
      <c r="D598" s="11"/>
      <c r="G598" s="11"/>
      <c r="K598" s="17"/>
      <c r="N598" s="11"/>
      <c r="O598" s="11"/>
    </row>
    <row r="599" ht="14.25" customHeight="1">
      <c r="D599" s="11"/>
      <c r="G599" s="11"/>
      <c r="K599" s="17"/>
      <c r="N599" s="11"/>
      <c r="O599" s="11"/>
    </row>
    <row r="600" ht="14.25" customHeight="1">
      <c r="D600" s="11"/>
      <c r="G600" s="11"/>
      <c r="K600" s="17"/>
      <c r="N600" s="11"/>
      <c r="O600" s="11"/>
    </row>
    <row r="601" ht="14.25" customHeight="1">
      <c r="D601" s="11"/>
      <c r="G601" s="11"/>
      <c r="K601" s="17"/>
      <c r="N601" s="11"/>
      <c r="O601" s="11"/>
    </row>
    <row r="602" ht="14.25" customHeight="1">
      <c r="D602" s="11"/>
      <c r="G602" s="11"/>
      <c r="K602" s="17"/>
      <c r="N602" s="11"/>
      <c r="O602" s="11"/>
    </row>
    <row r="603" ht="14.25" customHeight="1">
      <c r="D603" s="11"/>
      <c r="G603" s="11"/>
      <c r="K603" s="17"/>
      <c r="N603" s="11"/>
      <c r="O603" s="11"/>
    </row>
    <row r="604" ht="14.25" customHeight="1">
      <c r="D604" s="11"/>
      <c r="G604" s="11"/>
      <c r="K604" s="17"/>
      <c r="N604" s="11"/>
      <c r="O604" s="11"/>
    </row>
    <row r="605" ht="14.25" customHeight="1">
      <c r="D605" s="11"/>
      <c r="G605" s="11"/>
      <c r="K605" s="17"/>
      <c r="N605" s="11"/>
      <c r="O605" s="11"/>
    </row>
    <row r="606" ht="14.25" customHeight="1">
      <c r="D606" s="11"/>
      <c r="G606" s="11"/>
      <c r="K606" s="17"/>
      <c r="N606" s="11"/>
      <c r="O606" s="11"/>
    </row>
    <row r="607" ht="14.25" customHeight="1">
      <c r="D607" s="11"/>
      <c r="G607" s="11"/>
      <c r="K607" s="17"/>
      <c r="N607" s="11"/>
      <c r="O607" s="11"/>
    </row>
    <row r="608" ht="14.25" customHeight="1">
      <c r="D608" s="11"/>
      <c r="G608" s="11"/>
      <c r="K608" s="17"/>
      <c r="N608" s="11"/>
      <c r="O608" s="11"/>
    </row>
    <row r="609" ht="14.25" customHeight="1">
      <c r="D609" s="11"/>
      <c r="G609" s="11"/>
      <c r="K609" s="17"/>
      <c r="N609" s="11"/>
      <c r="O609" s="11"/>
    </row>
    <row r="610" ht="14.25" customHeight="1">
      <c r="D610" s="11"/>
      <c r="G610" s="11"/>
      <c r="K610" s="17"/>
      <c r="N610" s="11"/>
      <c r="O610" s="11"/>
    </row>
    <row r="611" ht="14.25" customHeight="1">
      <c r="D611" s="11"/>
      <c r="G611" s="11"/>
      <c r="K611" s="17"/>
      <c r="N611" s="11"/>
      <c r="O611" s="11"/>
    </row>
    <row r="612" ht="14.25" customHeight="1">
      <c r="D612" s="11"/>
      <c r="G612" s="11"/>
      <c r="K612" s="17"/>
      <c r="N612" s="11"/>
      <c r="O612" s="11"/>
    </row>
    <row r="613" ht="14.25" customHeight="1">
      <c r="D613" s="11"/>
      <c r="G613" s="11"/>
      <c r="K613" s="17"/>
      <c r="N613" s="11"/>
      <c r="O613" s="11"/>
    </row>
    <row r="614" ht="14.25" customHeight="1">
      <c r="D614" s="11"/>
      <c r="G614" s="11"/>
      <c r="K614" s="17"/>
      <c r="N614" s="11"/>
      <c r="O614" s="11"/>
    </row>
    <row r="615" ht="14.25" customHeight="1">
      <c r="D615" s="11"/>
      <c r="G615" s="11"/>
      <c r="K615" s="17"/>
      <c r="N615" s="11"/>
      <c r="O615" s="11"/>
    </row>
    <row r="616" ht="14.25" customHeight="1">
      <c r="D616" s="11"/>
      <c r="G616" s="11"/>
      <c r="K616" s="17"/>
      <c r="N616" s="11"/>
      <c r="O616" s="11"/>
    </row>
    <row r="617" ht="14.25" customHeight="1">
      <c r="D617" s="11"/>
      <c r="G617" s="11"/>
      <c r="K617" s="17"/>
      <c r="N617" s="11"/>
      <c r="O617" s="11"/>
    </row>
    <row r="618" ht="14.25" customHeight="1">
      <c r="D618" s="11"/>
      <c r="G618" s="11"/>
      <c r="K618" s="17"/>
      <c r="N618" s="11"/>
      <c r="O618" s="11"/>
    </row>
    <row r="619" ht="14.25" customHeight="1">
      <c r="D619" s="11"/>
      <c r="G619" s="11"/>
      <c r="K619" s="17"/>
      <c r="N619" s="11"/>
      <c r="O619" s="11"/>
    </row>
    <row r="620" ht="14.25" customHeight="1">
      <c r="D620" s="11"/>
      <c r="G620" s="11"/>
      <c r="K620" s="17"/>
      <c r="N620" s="11"/>
      <c r="O620" s="11"/>
    </row>
    <row r="621" ht="14.25" customHeight="1">
      <c r="D621" s="11"/>
      <c r="G621" s="11"/>
      <c r="K621" s="17"/>
      <c r="N621" s="11"/>
      <c r="O621" s="11"/>
    </row>
    <row r="622" ht="14.25" customHeight="1">
      <c r="D622" s="11"/>
      <c r="G622" s="11"/>
      <c r="K622" s="17"/>
      <c r="N622" s="11"/>
      <c r="O622" s="11"/>
    </row>
    <row r="623" ht="14.25" customHeight="1">
      <c r="D623" s="11"/>
      <c r="G623" s="11"/>
      <c r="K623" s="17"/>
      <c r="N623" s="11"/>
      <c r="O623" s="11"/>
    </row>
    <row r="624" ht="14.25" customHeight="1">
      <c r="D624" s="11"/>
      <c r="G624" s="11"/>
      <c r="K624" s="17"/>
      <c r="N624" s="11"/>
      <c r="O624" s="11"/>
    </row>
    <row r="625" ht="14.25" customHeight="1">
      <c r="D625" s="11"/>
      <c r="G625" s="11"/>
      <c r="K625" s="17"/>
      <c r="N625" s="11"/>
      <c r="O625" s="11"/>
    </row>
    <row r="626" ht="14.25" customHeight="1">
      <c r="D626" s="11"/>
      <c r="G626" s="11"/>
      <c r="K626" s="17"/>
      <c r="N626" s="11"/>
      <c r="O626" s="11"/>
    </row>
    <row r="627" ht="14.25" customHeight="1">
      <c r="D627" s="11"/>
      <c r="G627" s="11"/>
      <c r="K627" s="17"/>
      <c r="N627" s="11"/>
      <c r="O627" s="11"/>
    </row>
    <row r="628" ht="14.25" customHeight="1">
      <c r="D628" s="11"/>
      <c r="G628" s="11"/>
      <c r="K628" s="17"/>
      <c r="N628" s="11"/>
      <c r="O628" s="11"/>
    </row>
    <row r="629" ht="14.25" customHeight="1">
      <c r="D629" s="11"/>
      <c r="G629" s="11"/>
      <c r="K629" s="17"/>
      <c r="N629" s="11"/>
      <c r="O629" s="11"/>
    </row>
    <row r="630" ht="14.25" customHeight="1">
      <c r="D630" s="11"/>
      <c r="G630" s="11"/>
      <c r="K630" s="17"/>
      <c r="N630" s="11"/>
      <c r="O630" s="11"/>
    </row>
    <row r="631" ht="14.25" customHeight="1">
      <c r="D631" s="11"/>
      <c r="G631" s="11"/>
      <c r="K631" s="17"/>
      <c r="N631" s="11"/>
      <c r="O631" s="11"/>
    </row>
    <row r="632" ht="14.25" customHeight="1">
      <c r="D632" s="11"/>
      <c r="G632" s="11"/>
      <c r="K632" s="17"/>
      <c r="N632" s="11"/>
      <c r="O632" s="11"/>
    </row>
    <row r="633" ht="14.25" customHeight="1">
      <c r="D633" s="11"/>
      <c r="G633" s="11"/>
      <c r="K633" s="17"/>
      <c r="N633" s="11"/>
      <c r="O633" s="11"/>
    </row>
    <row r="634" ht="14.25" customHeight="1">
      <c r="D634" s="11"/>
      <c r="G634" s="11"/>
      <c r="K634" s="17"/>
      <c r="N634" s="11"/>
      <c r="O634" s="11"/>
    </row>
    <row r="635" ht="14.25" customHeight="1">
      <c r="D635" s="11"/>
      <c r="G635" s="11"/>
      <c r="K635" s="17"/>
      <c r="N635" s="11"/>
      <c r="O635" s="11"/>
    </row>
    <row r="636" ht="14.25" customHeight="1">
      <c r="D636" s="11"/>
      <c r="G636" s="11"/>
      <c r="K636" s="17"/>
      <c r="N636" s="11"/>
      <c r="O636" s="11"/>
    </row>
    <row r="637" ht="14.25" customHeight="1">
      <c r="D637" s="11"/>
      <c r="G637" s="11"/>
      <c r="K637" s="17"/>
      <c r="N637" s="11"/>
      <c r="O637" s="11"/>
    </row>
    <row r="638" ht="14.25" customHeight="1">
      <c r="D638" s="11"/>
      <c r="G638" s="11"/>
      <c r="K638" s="17"/>
      <c r="N638" s="11"/>
      <c r="O638" s="11"/>
    </row>
    <row r="639" ht="14.25" customHeight="1">
      <c r="D639" s="11"/>
      <c r="G639" s="11"/>
      <c r="K639" s="17"/>
      <c r="N639" s="11"/>
      <c r="O639" s="11"/>
    </row>
    <row r="640" ht="14.25" customHeight="1">
      <c r="D640" s="11"/>
      <c r="G640" s="11"/>
      <c r="K640" s="17"/>
      <c r="N640" s="11"/>
      <c r="O640" s="11"/>
    </row>
    <row r="641" ht="14.25" customHeight="1">
      <c r="D641" s="11"/>
      <c r="G641" s="11"/>
      <c r="K641" s="17"/>
      <c r="N641" s="11"/>
      <c r="O641" s="11"/>
    </row>
    <row r="642" ht="14.25" customHeight="1">
      <c r="D642" s="11"/>
      <c r="G642" s="11"/>
      <c r="K642" s="17"/>
      <c r="N642" s="11"/>
      <c r="O642" s="11"/>
    </row>
    <row r="643" ht="14.25" customHeight="1">
      <c r="D643" s="11"/>
      <c r="G643" s="11"/>
      <c r="K643" s="17"/>
      <c r="N643" s="11"/>
      <c r="O643" s="11"/>
    </row>
    <row r="644" ht="14.25" customHeight="1">
      <c r="D644" s="11"/>
      <c r="G644" s="11"/>
      <c r="K644" s="17"/>
      <c r="N644" s="11"/>
      <c r="O644" s="11"/>
    </row>
    <row r="645" ht="14.25" customHeight="1">
      <c r="D645" s="11"/>
      <c r="G645" s="11"/>
      <c r="K645" s="17"/>
      <c r="N645" s="11"/>
      <c r="O645" s="11"/>
    </row>
    <row r="646" ht="14.25" customHeight="1">
      <c r="D646" s="11"/>
      <c r="G646" s="11"/>
      <c r="K646" s="17"/>
      <c r="N646" s="11"/>
      <c r="O646" s="11"/>
    </row>
    <row r="647" ht="14.25" customHeight="1">
      <c r="D647" s="11"/>
      <c r="G647" s="11"/>
      <c r="K647" s="17"/>
      <c r="N647" s="11"/>
      <c r="O647" s="11"/>
    </row>
    <row r="648" ht="14.25" customHeight="1">
      <c r="D648" s="11"/>
      <c r="G648" s="11"/>
      <c r="K648" s="17"/>
      <c r="N648" s="11"/>
      <c r="O648" s="11"/>
    </row>
    <row r="649" ht="14.25" customHeight="1">
      <c r="D649" s="11"/>
      <c r="G649" s="11"/>
      <c r="K649" s="17"/>
      <c r="N649" s="11"/>
      <c r="O649" s="11"/>
    </row>
    <row r="650" ht="14.25" customHeight="1">
      <c r="D650" s="11"/>
      <c r="G650" s="11"/>
      <c r="K650" s="17"/>
      <c r="N650" s="11"/>
      <c r="O650" s="11"/>
    </row>
    <row r="651" ht="14.25" customHeight="1">
      <c r="D651" s="11"/>
      <c r="G651" s="11"/>
      <c r="K651" s="17"/>
      <c r="N651" s="11"/>
      <c r="O651" s="11"/>
    </row>
    <row r="652" ht="14.25" customHeight="1">
      <c r="D652" s="11"/>
      <c r="G652" s="11"/>
      <c r="K652" s="17"/>
      <c r="N652" s="11"/>
      <c r="O652" s="11"/>
    </row>
    <row r="653" ht="14.25" customHeight="1">
      <c r="D653" s="11"/>
      <c r="G653" s="11"/>
      <c r="K653" s="17"/>
      <c r="N653" s="11"/>
      <c r="O653" s="11"/>
    </row>
    <row r="654" ht="14.25" customHeight="1">
      <c r="D654" s="11"/>
      <c r="G654" s="11"/>
      <c r="K654" s="17"/>
      <c r="N654" s="11"/>
      <c r="O654" s="11"/>
    </row>
    <row r="655" ht="14.25" customHeight="1">
      <c r="D655" s="11"/>
      <c r="G655" s="11"/>
      <c r="K655" s="17"/>
      <c r="N655" s="11"/>
      <c r="O655" s="11"/>
    </row>
    <row r="656" ht="14.25" customHeight="1">
      <c r="D656" s="11"/>
      <c r="G656" s="11"/>
      <c r="K656" s="17"/>
      <c r="N656" s="11"/>
      <c r="O656" s="11"/>
    </row>
    <row r="657" ht="14.25" customHeight="1">
      <c r="D657" s="11"/>
      <c r="G657" s="11"/>
      <c r="K657" s="17"/>
      <c r="N657" s="11"/>
      <c r="O657" s="11"/>
    </row>
    <row r="658" ht="14.25" customHeight="1">
      <c r="D658" s="11"/>
      <c r="G658" s="11"/>
      <c r="K658" s="17"/>
      <c r="N658" s="11"/>
      <c r="O658" s="11"/>
    </row>
    <row r="659" ht="14.25" customHeight="1">
      <c r="D659" s="11"/>
      <c r="G659" s="11"/>
      <c r="K659" s="17"/>
      <c r="N659" s="11"/>
      <c r="O659" s="11"/>
    </row>
    <row r="660" ht="14.25" customHeight="1">
      <c r="D660" s="11"/>
      <c r="G660" s="11"/>
      <c r="K660" s="17"/>
      <c r="N660" s="11"/>
      <c r="O660" s="11"/>
    </row>
    <row r="661" ht="14.25" customHeight="1">
      <c r="D661" s="11"/>
      <c r="G661" s="11"/>
      <c r="K661" s="17"/>
      <c r="N661" s="11"/>
      <c r="O661" s="11"/>
    </row>
    <row r="662" ht="14.25" customHeight="1">
      <c r="D662" s="11"/>
      <c r="G662" s="11"/>
      <c r="K662" s="17"/>
      <c r="N662" s="11"/>
      <c r="O662" s="11"/>
    </row>
    <row r="663" ht="14.25" customHeight="1">
      <c r="D663" s="11"/>
      <c r="G663" s="11"/>
      <c r="K663" s="17"/>
      <c r="N663" s="11"/>
      <c r="O663" s="11"/>
    </row>
    <row r="664" ht="14.25" customHeight="1">
      <c r="D664" s="11"/>
      <c r="G664" s="11"/>
      <c r="K664" s="17"/>
      <c r="N664" s="11"/>
      <c r="O664" s="11"/>
    </row>
    <row r="665" ht="14.25" customHeight="1">
      <c r="D665" s="11"/>
      <c r="G665" s="11"/>
      <c r="K665" s="17"/>
      <c r="N665" s="11"/>
      <c r="O665" s="11"/>
    </row>
    <row r="666" ht="14.25" customHeight="1">
      <c r="D666" s="11"/>
      <c r="G666" s="11"/>
      <c r="K666" s="17"/>
      <c r="N666" s="11"/>
      <c r="O666" s="11"/>
    </row>
    <row r="667" ht="14.25" customHeight="1">
      <c r="D667" s="11"/>
      <c r="G667" s="11"/>
      <c r="K667" s="17"/>
      <c r="N667" s="11"/>
      <c r="O667" s="11"/>
    </row>
    <row r="668" ht="14.25" customHeight="1">
      <c r="D668" s="11"/>
      <c r="G668" s="11"/>
      <c r="K668" s="17"/>
      <c r="N668" s="11"/>
      <c r="O668" s="11"/>
    </row>
    <row r="669" ht="14.25" customHeight="1">
      <c r="D669" s="11"/>
      <c r="G669" s="11"/>
      <c r="K669" s="17"/>
      <c r="N669" s="11"/>
      <c r="O669" s="11"/>
    </row>
    <row r="670" ht="14.25" customHeight="1">
      <c r="D670" s="11"/>
      <c r="G670" s="11"/>
      <c r="K670" s="17"/>
      <c r="N670" s="11"/>
      <c r="O670" s="11"/>
    </row>
    <row r="671" ht="14.25" customHeight="1">
      <c r="D671" s="11"/>
      <c r="G671" s="11"/>
      <c r="K671" s="17"/>
      <c r="N671" s="11"/>
      <c r="O671" s="11"/>
    </row>
    <row r="672" ht="14.25" customHeight="1">
      <c r="D672" s="11"/>
      <c r="G672" s="11"/>
      <c r="K672" s="17"/>
      <c r="N672" s="11"/>
      <c r="O672" s="11"/>
    </row>
    <row r="673" ht="14.25" customHeight="1">
      <c r="D673" s="11"/>
      <c r="G673" s="11"/>
      <c r="K673" s="17"/>
      <c r="N673" s="11"/>
      <c r="O673" s="11"/>
    </row>
    <row r="674" ht="14.25" customHeight="1">
      <c r="D674" s="11"/>
      <c r="G674" s="11"/>
      <c r="K674" s="17"/>
      <c r="N674" s="11"/>
      <c r="O674" s="11"/>
    </row>
    <row r="675" ht="14.25" customHeight="1">
      <c r="D675" s="11"/>
      <c r="G675" s="11"/>
      <c r="K675" s="17"/>
      <c r="N675" s="11"/>
      <c r="O675" s="11"/>
    </row>
    <row r="676" ht="14.25" customHeight="1">
      <c r="D676" s="11"/>
      <c r="G676" s="11"/>
      <c r="K676" s="17"/>
      <c r="N676" s="11"/>
      <c r="O676" s="11"/>
    </row>
    <row r="677" ht="14.25" customHeight="1">
      <c r="D677" s="11"/>
      <c r="G677" s="11"/>
      <c r="K677" s="17"/>
      <c r="N677" s="11"/>
      <c r="O677" s="11"/>
    </row>
    <row r="678" ht="14.25" customHeight="1">
      <c r="D678" s="11"/>
      <c r="G678" s="11"/>
      <c r="K678" s="17"/>
      <c r="N678" s="11"/>
      <c r="O678" s="11"/>
    </row>
    <row r="679" ht="14.25" customHeight="1">
      <c r="D679" s="11"/>
      <c r="G679" s="11"/>
      <c r="K679" s="17"/>
      <c r="N679" s="11"/>
      <c r="O679" s="11"/>
    </row>
    <row r="680" ht="14.25" customHeight="1">
      <c r="D680" s="11"/>
      <c r="G680" s="11"/>
      <c r="K680" s="17"/>
      <c r="N680" s="11"/>
      <c r="O680" s="11"/>
    </row>
    <row r="681" ht="14.25" customHeight="1">
      <c r="D681" s="11"/>
      <c r="G681" s="11"/>
      <c r="K681" s="17"/>
      <c r="N681" s="11"/>
      <c r="O681" s="11"/>
    </row>
    <row r="682" ht="14.25" customHeight="1">
      <c r="D682" s="11"/>
      <c r="G682" s="11"/>
      <c r="K682" s="17"/>
      <c r="N682" s="11"/>
      <c r="O682" s="11"/>
    </row>
    <row r="683" ht="14.25" customHeight="1">
      <c r="D683" s="11"/>
      <c r="G683" s="11"/>
      <c r="K683" s="17"/>
      <c r="N683" s="11"/>
      <c r="O683" s="11"/>
    </row>
    <row r="684" ht="14.25" customHeight="1">
      <c r="D684" s="11"/>
      <c r="G684" s="11"/>
      <c r="K684" s="17"/>
      <c r="N684" s="11"/>
      <c r="O684" s="11"/>
    </row>
    <row r="685" ht="14.25" customHeight="1">
      <c r="D685" s="11"/>
      <c r="G685" s="11"/>
      <c r="K685" s="17"/>
      <c r="N685" s="11"/>
      <c r="O685" s="11"/>
    </row>
    <row r="686" ht="14.25" customHeight="1">
      <c r="D686" s="11"/>
      <c r="G686" s="11"/>
      <c r="K686" s="17"/>
      <c r="N686" s="11"/>
      <c r="O686" s="11"/>
    </row>
    <row r="687" ht="14.25" customHeight="1">
      <c r="D687" s="11"/>
      <c r="G687" s="11"/>
      <c r="K687" s="17"/>
      <c r="N687" s="11"/>
      <c r="O687" s="11"/>
    </row>
    <row r="688" ht="14.25" customHeight="1">
      <c r="D688" s="11"/>
      <c r="G688" s="11"/>
      <c r="K688" s="17"/>
      <c r="N688" s="11"/>
      <c r="O688" s="11"/>
    </row>
    <row r="689" ht="14.25" customHeight="1">
      <c r="D689" s="11"/>
      <c r="G689" s="11"/>
      <c r="K689" s="17"/>
      <c r="N689" s="11"/>
      <c r="O689" s="11"/>
    </row>
    <row r="690" ht="14.25" customHeight="1">
      <c r="D690" s="11"/>
      <c r="G690" s="11"/>
      <c r="K690" s="17"/>
      <c r="N690" s="11"/>
      <c r="O690" s="11"/>
    </row>
    <row r="691" ht="14.25" customHeight="1">
      <c r="D691" s="11"/>
      <c r="G691" s="11"/>
      <c r="K691" s="17"/>
      <c r="N691" s="11"/>
      <c r="O691" s="11"/>
    </row>
    <row r="692" ht="14.25" customHeight="1">
      <c r="D692" s="11"/>
      <c r="G692" s="11"/>
      <c r="K692" s="17"/>
      <c r="N692" s="11"/>
      <c r="O692" s="11"/>
    </row>
    <row r="693" ht="14.25" customHeight="1">
      <c r="D693" s="11"/>
      <c r="G693" s="11"/>
      <c r="K693" s="17"/>
      <c r="N693" s="11"/>
      <c r="O693" s="11"/>
    </row>
    <row r="694" ht="14.25" customHeight="1">
      <c r="D694" s="11"/>
      <c r="G694" s="11"/>
      <c r="K694" s="17"/>
      <c r="N694" s="11"/>
      <c r="O694" s="11"/>
    </row>
    <row r="695" ht="14.25" customHeight="1">
      <c r="D695" s="11"/>
      <c r="G695" s="11"/>
      <c r="K695" s="17"/>
      <c r="N695" s="11"/>
      <c r="O695" s="11"/>
    </row>
    <row r="696" ht="14.25" customHeight="1">
      <c r="D696" s="11"/>
      <c r="G696" s="11"/>
      <c r="K696" s="17"/>
      <c r="N696" s="11"/>
      <c r="O696" s="11"/>
    </row>
    <row r="697" ht="14.25" customHeight="1">
      <c r="D697" s="11"/>
      <c r="G697" s="11"/>
      <c r="K697" s="17"/>
      <c r="N697" s="11"/>
      <c r="O697" s="11"/>
    </row>
    <row r="698" ht="14.25" customHeight="1">
      <c r="D698" s="11"/>
      <c r="G698" s="11"/>
      <c r="K698" s="17"/>
      <c r="N698" s="11"/>
      <c r="O698" s="11"/>
    </row>
    <row r="699" ht="14.25" customHeight="1">
      <c r="D699" s="11"/>
      <c r="G699" s="11"/>
      <c r="K699" s="17"/>
      <c r="N699" s="11"/>
      <c r="O699" s="11"/>
    </row>
    <row r="700" ht="14.25" customHeight="1">
      <c r="D700" s="11"/>
      <c r="G700" s="11"/>
      <c r="K700" s="17"/>
      <c r="N700" s="11"/>
      <c r="O700" s="11"/>
    </row>
    <row r="701" ht="14.25" customHeight="1">
      <c r="D701" s="11"/>
      <c r="G701" s="11"/>
      <c r="K701" s="17"/>
      <c r="N701" s="11"/>
      <c r="O701" s="11"/>
    </row>
    <row r="702" ht="14.25" customHeight="1">
      <c r="D702" s="11"/>
      <c r="G702" s="11"/>
      <c r="K702" s="17"/>
      <c r="N702" s="11"/>
      <c r="O702" s="11"/>
    </row>
    <row r="703" ht="14.25" customHeight="1">
      <c r="D703" s="11"/>
      <c r="G703" s="11"/>
      <c r="K703" s="17"/>
      <c r="N703" s="11"/>
      <c r="O703" s="11"/>
    </row>
    <row r="704" ht="14.25" customHeight="1">
      <c r="D704" s="11"/>
      <c r="G704" s="11"/>
      <c r="K704" s="17"/>
      <c r="N704" s="11"/>
      <c r="O704" s="11"/>
    </row>
    <row r="705" ht="14.25" customHeight="1">
      <c r="D705" s="11"/>
      <c r="G705" s="11"/>
      <c r="K705" s="17"/>
      <c r="N705" s="11"/>
      <c r="O705" s="11"/>
    </row>
    <row r="706" ht="14.25" customHeight="1">
      <c r="D706" s="11"/>
      <c r="G706" s="11"/>
      <c r="K706" s="17"/>
      <c r="N706" s="11"/>
      <c r="O706" s="11"/>
    </row>
    <row r="707" ht="14.25" customHeight="1">
      <c r="D707" s="11"/>
      <c r="G707" s="11"/>
      <c r="K707" s="17"/>
      <c r="N707" s="11"/>
      <c r="O707" s="11"/>
    </row>
    <row r="708" ht="14.25" customHeight="1">
      <c r="D708" s="11"/>
      <c r="G708" s="11"/>
      <c r="K708" s="17"/>
      <c r="N708" s="11"/>
      <c r="O708" s="11"/>
    </row>
    <row r="709" ht="14.25" customHeight="1">
      <c r="D709" s="11"/>
      <c r="G709" s="11"/>
      <c r="K709" s="17"/>
      <c r="N709" s="11"/>
      <c r="O709" s="11"/>
    </row>
    <row r="710" ht="14.25" customHeight="1">
      <c r="D710" s="11"/>
      <c r="G710" s="11"/>
      <c r="K710" s="17"/>
      <c r="N710" s="11"/>
      <c r="O710" s="11"/>
    </row>
    <row r="711" ht="14.25" customHeight="1">
      <c r="D711" s="11"/>
      <c r="G711" s="11"/>
      <c r="K711" s="17"/>
      <c r="N711" s="11"/>
      <c r="O711" s="11"/>
    </row>
    <row r="712" ht="14.25" customHeight="1">
      <c r="D712" s="11"/>
      <c r="G712" s="11"/>
      <c r="K712" s="17"/>
      <c r="N712" s="11"/>
      <c r="O712" s="11"/>
    </row>
    <row r="713" ht="14.25" customHeight="1">
      <c r="D713" s="11"/>
      <c r="G713" s="11"/>
      <c r="K713" s="17"/>
      <c r="N713" s="11"/>
      <c r="O713" s="11"/>
    </row>
    <row r="714" ht="14.25" customHeight="1">
      <c r="D714" s="11"/>
      <c r="G714" s="11"/>
      <c r="K714" s="17"/>
      <c r="N714" s="11"/>
      <c r="O714" s="11"/>
    </row>
    <row r="715" ht="14.25" customHeight="1">
      <c r="D715" s="11"/>
      <c r="G715" s="11"/>
      <c r="K715" s="17"/>
      <c r="N715" s="11"/>
      <c r="O715" s="11"/>
    </row>
    <row r="716" ht="14.25" customHeight="1">
      <c r="D716" s="11"/>
      <c r="G716" s="11"/>
      <c r="K716" s="17"/>
      <c r="N716" s="11"/>
      <c r="O716" s="11"/>
    </row>
    <row r="717" ht="14.25" customHeight="1">
      <c r="D717" s="11"/>
      <c r="G717" s="11"/>
      <c r="K717" s="17"/>
      <c r="N717" s="11"/>
      <c r="O717" s="11"/>
    </row>
    <row r="718" ht="14.25" customHeight="1">
      <c r="D718" s="11"/>
      <c r="G718" s="11"/>
      <c r="K718" s="17"/>
      <c r="N718" s="11"/>
      <c r="O718" s="11"/>
    </row>
    <row r="719" ht="14.25" customHeight="1">
      <c r="D719" s="11"/>
      <c r="G719" s="11"/>
      <c r="K719" s="17"/>
      <c r="N719" s="11"/>
      <c r="O719" s="11"/>
    </row>
    <row r="720" ht="14.25" customHeight="1">
      <c r="D720" s="11"/>
      <c r="G720" s="11"/>
      <c r="K720" s="17"/>
      <c r="N720" s="11"/>
      <c r="O720" s="11"/>
    </row>
    <row r="721" ht="14.25" customHeight="1">
      <c r="D721" s="11"/>
      <c r="G721" s="11"/>
      <c r="K721" s="17"/>
      <c r="N721" s="11"/>
      <c r="O721" s="11"/>
    </row>
    <row r="722" ht="14.25" customHeight="1">
      <c r="D722" s="11"/>
      <c r="G722" s="11"/>
      <c r="K722" s="17"/>
      <c r="N722" s="11"/>
      <c r="O722" s="11"/>
    </row>
    <row r="723" ht="14.25" customHeight="1">
      <c r="D723" s="11"/>
      <c r="G723" s="11"/>
      <c r="K723" s="17"/>
      <c r="N723" s="11"/>
      <c r="O723" s="11"/>
    </row>
    <row r="724" ht="14.25" customHeight="1">
      <c r="D724" s="11"/>
      <c r="G724" s="11"/>
      <c r="K724" s="17"/>
      <c r="N724" s="11"/>
      <c r="O724" s="11"/>
    </row>
    <row r="725" ht="14.25" customHeight="1">
      <c r="D725" s="11"/>
      <c r="G725" s="11"/>
      <c r="K725" s="17"/>
      <c r="N725" s="11"/>
      <c r="O725" s="11"/>
    </row>
    <row r="726" ht="14.25" customHeight="1">
      <c r="D726" s="11"/>
      <c r="G726" s="11"/>
      <c r="K726" s="17"/>
      <c r="N726" s="11"/>
      <c r="O726" s="11"/>
    </row>
    <row r="727" ht="14.25" customHeight="1">
      <c r="D727" s="11"/>
      <c r="G727" s="11"/>
      <c r="K727" s="17"/>
      <c r="N727" s="11"/>
      <c r="O727" s="11"/>
    </row>
    <row r="728" ht="14.25" customHeight="1">
      <c r="D728" s="11"/>
      <c r="G728" s="11"/>
      <c r="K728" s="17"/>
      <c r="N728" s="11"/>
      <c r="O728" s="11"/>
    </row>
    <row r="729" ht="14.25" customHeight="1">
      <c r="D729" s="11"/>
      <c r="G729" s="11"/>
      <c r="K729" s="17"/>
      <c r="N729" s="11"/>
      <c r="O729" s="11"/>
    </row>
    <row r="730" ht="14.25" customHeight="1">
      <c r="D730" s="11"/>
      <c r="G730" s="11"/>
      <c r="K730" s="17"/>
      <c r="N730" s="11"/>
      <c r="O730" s="11"/>
    </row>
    <row r="731" ht="14.25" customHeight="1">
      <c r="D731" s="11"/>
      <c r="G731" s="11"/>
      <c r="K731" s="17"/>
      <c r="N731" s="11"/>
      <c r="O731" s="11"/>
    </row>
    <row r="732" ht="14.25" customHeight="1">
      <c r="D732" s="11"/>
      <c r="G732" s="11"/>
      <c r="K732" s="17"/>
      <c r="N732" s="11"/>
      <c r="O732" s="11"/>
    </row>
    <row r="733" ht="14.25" customHeight="1">
      <c r="D733" s="11"/>
      <c r="G733" s="11"/>
      <c r="K733" s="17"/>
      <c r="N733" s="11"/>
      <c r="O733" s="11"/>
    </row>
    <row r="734" ht="14.25" customHeight="1">
      <c r="D734" s="11"/>
      <c r="G734" s="11"/>
      <c r="K734" s="17"/>
      <c r="N734" s="11"/>
      <c r="O734" s="11"/>
    </row>
    <row r="735" ht="14.25" customHeight="1">
      <c r="D735" s="11"/>
      <c r="G735" s="11"/>
      <c r="K735" s="17"/>
      <c r="N735" s="11"/>
      <c r="O735" s="11"/>
    </row>
    <row r="736" ht="14.25" customHeight="1">
      <c r="D736" s="11"/>
      <c r="G736" s="11"/>
      <c r="K736" s="17"/>
      <c r="N736" s="11"/>
      <c r="O736" s="11"/>
    </row>
    <row r="737" ht="14.25" customHeight="1">
      <c r="D737" s="11"/>
      <c r="G737" s="11"/>
      <c r="K737" s="17"/>
      <c r="N737" s="11"/>
      <c r="O737" s="11"/>
    </row>
    <row r="738" ht="14.25" customHeight="1">
      <c r="D738" s="11"/>
      <c r="G738" s="11"/>
      <c r="K738" s="17"/>
      <c r="N738" s="11"/>
      <c r="O738" s="11"/>
    </row>
    <row r="739" ht="14.25" customHeight="1">
      <c r="D739" s="11"/>
      <c r="G739" s="11"/>
      <c r="K739" s="17"/>
      <c r="N739" s="11"/>
      <c r="O739" s="11"/>
    </row>
    <row r="740" ht="14.25" customHeight="1">
      <c r="D740" s="11"/>
      <c r="G740" s="11"/>
      <c r="K740" s="17"/>
      <c r="N740" s="11"/>
      <c r="O740" s="11"/>
    </row>
    <row r="741" ht="14.25" customHeight="1">
      <c r="D741" s="11"/>
      <c r="G741" s="11"/>
      <c r="K741" s="17"/>
      <c r="N741" s="11"/>
      <c r="O741" s="11"/>
    </row>
    <row r="742" ht="14.25" customHeight="1">
      <c r="D742" s="11"/>
      <c r="G742" s="11"/>
      <c r="K742" s="17"/>
      <c r="N742" s="11"/>
      <c r="O742" s="11"/>
    </row>
    <row r="743" ht="14.25" customHeight="1">
      <c r="D743" s="11"/>
      <c r="G743" s="11"/>
      <c r="K743" s="17"/>
      <c r="N743" s="11"/>
      <c r="O743" s="11"/>
    </row>
    <row r="744" ht="14.25" customHeight="1">
      <c r="D744" s="11"/>
      <c r="G744" s="11"/>
      <c r="K744" s="17"/>
      <c r="N744" s="11"/>
      <c r="O744" s="11"/>
    </row>
    <row r="745" ht="14.25" customHeight="1">
      <c r="D745" s="11"/>
      <c r="G745" s="11"/>
      <c r="K745" s="17"/>
      <c r="N745" s="11"/>
      <c r="O745" s="11"/>
    </row>
    <row r="746" ht="14.25" customHeight="1">
      <c r="D746" s="11"/>
      <c r="G746" s="11"/>
      <c r="K746" s="17"/>
      <c r="N746" s="11"/>
      <c r="O746" s="11"/>
    </row>
    <row r="747" ht="14.25" customHeight="1">
      <c r="D747" s="11"/>
      <c r="G747" s="11"/>
      <c r="K747" s="17"/>
      <c r="N747" s="11"/>
      <c r="O747" s="11"/>
    </row>
    <row r="748" ht="14.25" customHeight="1">
      <c r="D748" s="11"/>
      <c r="G748" s="11"/>
      <c r="K748" s="17"/>
      <c r="N748" s="11"/>
      <c r="O748" s="11"/>
    </row>
    <row r="749" ht="14.25" customHeight="1">
      <c r="D749" s="11"/>
      <c r="G749" s="11"/>
      <c r="K749" s="17"/>
      <c r="N749" s="11"/>
      <c r="O749" s="11"/>
    </row>
    <row r="750" ht="14.25" customHeight="1">
      <c r="D750" s="11"/>
      <c r="G750" s="11"/>
      <c r="K750" s="17"/>
      <c r="N750" s="11"/>
      <c r="O750" s="11"/>
    </row>
    <row r="751" ht="14.25" customHeight="1">
      <c r="D751" s="11"/>
      <c r="G751" s="11"/>
      <c r="K751" s="17"/>
      <c r="N751" s="11"/>
      <c r="O751" s="11"/>
    </row>
    <row r="752" ht="14.25" customHeight="1">
      <c r="D752" s="11"/>
      <c r="G752" s="11"/>
      <c r="K752" s="17"/>
      <c r="N752" s="11"/>
      <c r="O752" s="11"/>
    </row>
    <row r="753" ht="14.25" customHeight="1">
      <c r="D753" s="11"/>
      <c r="G753" s="11"/>
      <c r="K753" s="17"/>
      <c r="N753" s="11"/>
      <c r="O753" s="11"/>
    </row>
    <row r="754" ht="14.25" customHeight="1">
      <c r="D754" s="11"/>
      <c r="G754" s="11"/>
      <c r="K754" s="17"/>
      <c r="N754" s="11"/>
      <c r="O754" s="11"/>
    </row>
    <row r="755" ht="14.25" customHeight="1">
      <c r="D755" s="11"/>
      <c r="G755" s="11"/>
      <c r="K755" s="17"/>
      <c r="N755" s="11"/>
      <c r="O755" s="11"/>
    </row>
    <row r="756" ht="14.25" customHeight="1">
      <c r="D756" s="11"/>
      <c r="G756" s="11"/>
      <c r="K756" s="17"/>
      <c r="N756" s="11"/>
      <c r="O756" s="11"/>
    </row>
    <row r="757" ht="14.25" customHeight="1">
      <c r="D757" s="11"/>
      <c r="G757" s="11"/>
      <c r="K757" s="17"/>
      <c r="N757" s="11"/>
      <c r="O757" s="11"/>
    </row>
    <row r="758" ht="14.25" customHeight="1">
      <c r="D758" s="11"/>
      <c r="G758" s="11"/>
      <c r="K758" s="17"/>
      <c r="N758" s="11"/>
      <c r="O758" s="11"/>
    </row>
    <row r="759" ht="14.25" customHeight="1">
      <c r="D759" s="11"/>
      <c r="G759" s="11"/>
      <c r="K759" s="17"/>
      <c r="N759" s="11"/>
      <c r="O759" s="11"/>
    </row>
    <row r="760" ht="14.25" customHeight="1">
      <c r="D760" s="11"/>
      <c r="G760" s="11"/>
      <c r="K760" s="17"/>
      <c r="N760" s="11"/>
      <c r="O760" s="11"/>
    </row>
    <row r="761" ht="14.25" customHeight="1">
      <c r="D761" s="11"/>
      <c r="G761" s="11"/>
      <c r="K761" s="17"/>
      <c r="N761" s="11"/>
      <c r="O761" s="11"/>
    </row>
    <row r="762" ht="14.25" customHeight="1">
      <c r="D762" s="11"/>
      <c r="G762" s="11"/>
      <c r="K762" s="17"/>
      <c r="N762" s="11"/>
      <c r="O762" s="11"/>
    </row>
    <row r="763" ht="14.25" customHeight="1">
      <c r="D763" s="11"/>
      <c r="G763" s="11"/>
      <c r="K763" s="17"/>
      <c r="N763" s="11"/>
      <c r="O763" s="11"/>
    </row>
    <row r="764" ht="14.25" customHeight="1">
      <c r="D764" s="11"/>
      <c r="G764" s="11"/>
      <c r="K764" s="17"/>
      <c r="N764" s="11"/>
      <c r="O764" s="11"/>
    </row>
    <row r="765" ht="14.25" customHeight="1">
      <c r="D765" s="11"/>
      <c r="G765" s="11"/>
      <c r="K765" s="17"/>
      <c r="N765" s="11"/>
      <c r="O765" s="11"/>
    </row>
    <row r="766" ht="14.25" customHeight="1">
      <c r="D766" s="11"/>
      <c r="G766" s="11"/>
      <c r="K766" s="17"/>
      <c r="N766" s="11"/>
      <c r="O766" s="11"/>
    </row>
    <row r="767" ht="14.25" customHeight="1">
      <c r="D767" s="11"/>
      <c r="G767" s="11"/>
      <c r="K767" s="17"/>
      <c r="N767" s="11"/>
      <c r="O767" s="11"/>
    </row>
    <row r="768" ht="14.25" customHeight="1">
      <c r="D768" s="11"/>
      <c r="G768" s="11"/>
      <c r="K768" s="17"/>
      <c r="N768" s="11"/>
      <c r="O768" s="11"/>
    </row>
    <row r="769" ht="14.25" customHeight="1">
      <c r="D769" s="11"/>
      <c r="G769" s="11"/>
      <c r="K769" s="17"/>
      <c r="N769" s="11"/>
      <c r="O769" s="11"/>
    </row>
    <row r="770" ht="14.25" customHeight="1">
      <c r="D770" s="11"/>
      <c r="G770" s="11"/>
      <c r="K770" s="17"/>
      <c r="N770" s="11"/>
      <c r="O770" s="11"/>
    </row>
    <row r="771" ht="14.25" customHeight="1">
      <c r="D771" s="11"/>
      <c r="G771" s="11"/>
      <c r="K771" s="17"/>
      <c r="N771" s="11"/>
      <c r="O771" s="11"/>
    </row>
    <row r="772" ht="14.25" customHeight="1">
      <c r="D772" s="11"/>
      <c r="G772" s="11"/>
      <c r="K772" s="17"/>
      <c r="N772" s="11"/>
      <c r="O772" s="11"/>
    </row>
    <row r="773" ht="14.25" customHeight="1">
      <c r="D773" s="11"/>
      <c r="G773" s="11"/>
      <c r="K773" s="17"/>
      <c r="N773" s="11"/>
      <c r="O773" s="11"/>
    </row>
    <row r="774" ht="14.25" customHeight="1">
      <c r="D774" s="11"/>
      <c r="G774" s="11"/>
      <c r="K774" s="17"/>
      <c r="N774" s="11"/>
      <c r="O774" s="11"/>
    </row>
    <row r="775" ht="14.25" customHeight="1">
      <c r="D775" s="11"/>
      <c r="G775" s="11"/>
      <c r="K775" s="17"/>
      <c r="N775" s="11"/>
      <c r="O775" s="11"/>
    </row>
    <row r="776" ht="14.25" customHeight="1">
      <c r="D776" s="11"/>
      <c r="G776" s="11"/>
      <c r="K776" s="17"/>
      <c r="N776" s="11"/>
      <c r="O776" s="11"/>
    </row>
    <row r="777" ht="14.25" customHeight="1">
      <c r="D777" s="11"/>
      <c r="G777" s="11"/>
      <c r="K777" s="17"/>
      <c r="N777" s="11"/>
      <c r="O777" s="11"/>
    </row>
    <row r="778" ht="14.25" customHeight="1">
      <c r="D778" s="11"/>
      <c r="G778" s="11"/>
      <c r="K778" s="17"/>
      <c r="N778" s="11"/>
      <c r="O778" s="11"/>
    </row>
    <row r="779" ht="14.25" customHeight="1">
      <c r="D779" s="11"/>
      <c r="G779" s="11"/>
      <c r="K779" s="17"/>
      <c r="N779" s="11"/>
      <c r="O779" s="11"/>
    </row>
    <row r="780" ht="14.25" customHeight="1">
      <c r="D780" s="11"/>
      <c r="G780" s="11"/>
      <c r="K780" s="17"/>
      <c r="N780" s="11"/>
      <c r="O780" s="11"/>
    </row>
    <row r="781" ht="14.25" customHeight="1">
      <c r="D781" s="11"/>
      <c r="G781" s="11"/>
      <c r="K781" s="17"/>
      <c r="N781" s="11"/>
      <c r="O781" s="11"/>
    </row>
    <row r="782" ht="14.25" customHeight="1">
      <c r="D782" s="11"/>
      <c r="G782" s="11"/>
      <c r="K782" s="17"/>
      <c r="N782" s="11"/>
      <c r="O782" s="11"/>
    </row>
    <row r="783" ht="14.25" customHeight="1">
      <c r="D783" s="11"/>
      <c r="G783" s="11"/>
      <c r="K783" s="17"/>
      <c r="N783" s="11"/>
      <c r="O783" s="11"/>
    </row>
    <row r="784" ht="14.25" customHeight="1">
      <c r="D784" s="11"/>
      <c r="G784" s="11"/>
      <c r="K784" s="17"/>
      <c r="N784" s="11"/>
      <c r="O784" s="11"/>
    </row>
    <row r="785" ht="14.25" customHeight="1">
      <c r="D785" s="11"/>
      <c r="G785" s="11"/>
      <c r="K785" s="17"/>
      <c r="N785" s="11"/>
      <c r="O785" s="11"/>
    </row>
    <row r="786" ht="14.25" customHeight="1">
      <c r="D786" s="11"/>
      <c r="G786" s="11"/>
      <c r="K786" s="17"/>
      <c r="N786" s="11"/>
      <c r="O786" s="11"/>
    </row>
    <row r="787" ht="14.25" customHeight="1">
      <c r="D787" s="11"/>
      <c r="G787" s="11"/>
      <c r="K787" s="17"/>
      <c r="N787" s="11"/>
      <c r="O787" s="11"/>
    </row>
    <row r="788" ht="14.25" customHeight="1">
      <c r="D788" s="11"/>
      <c r="G788" s="11"/>
      <c r="K788" s="17"/>
      <c r="N788" s="11"/>
      <c r="O788" s="11"/>
    </row>
    <row r="789" ht="14.25" customHeight="1">
      <c r="D789" s="11"/>
      <c r="G789" s="11"/>
      <c r="K789" s="17"/>
      <c r="N789" s="11"/>
      <c r="O789" s="11"/>
    </row>
    <row r="790" ht="14.25" customHeight="1">
      <c r="D790" s="11"/>
      <c r="G790" s="11"/>
      <c r="K790" s="17"/>
      <c r="N790" s="11"/>
      <c r="O790" s="11"/>
    </row>
    <row r="791" ht="14.25" customHeight="1">
      <c r="D791" s="11"/>
      <c r="G791" s="11"/>
      <c r="K791" s="17"/>
      <c r="N791" s="11"/>
      <c r="O791" s="11"/>
    </row>
    <row r="792" ht="14.25" customHeight="1">
      <c r="D792" s="11"/>
      <c r="G792" s="11"/>
      <c r="K792" s="17"/>
      <c r="N792" s="11"/>
      <c r="O792" s="11"/>
    </row>
    <row r="793" ht="14.25" customHeight="1">
      <c r="D793" s="11"/>
      <c r="G793" s="11"/>
      <c r="K793" s="17"/>
      <c r="N793" s="11"/>
      <c r="O793" s="11"/>
    </row>
    <row r="794" ht="14.25" customHeight="1">
      <c r="D794" s="11"/>
      <c r="G794" s="11"/>
      <c r="K794" s="17"/>
      <c r="N794" s="11"/>
      <c r="O794" s="11"/>
    </row>
    <row r="795" ht="14.25" customHeight="1">
      <c r="D795" s="11"/>
      <c r="G795" s="11"/>
      <c r="K795" s="17"/>
      <c r="N795" s="11"/>
      <c r="O795" s="11"/>
    </row>
    <row r="796" ht="14.25" customHeight="1">
      <c r="D796" s="11"/>
      <c r="G796" s="11"/>
      <c r="K796" s="17"/>
      <c r="N796" s="11"/>
      <c r="O796" s="11"/>
    </row>
    <row r="797" ht="14.25" customHeight="1">
      <c r="D797" s="11"/>
      <c r="G797" s="11"/>
      <c r="K797" s="17"/>
      <c r="N797" s="11"/>
      <c r="O797" s="11"/>
    </row>
    <row r="798" ht="14.25" customHeight="1">
      <c r="D798" s="11"/>
      <c r="G798" s="11"/>
      <c r="K798" s="17"/>
      <c r="N798" s="11"/>
      <c r="O798" s="11"/>
    </row>
    <row r="799" ht="14.25" customHeight="1">
      <c r="D799" s="11"/>
      <c r="G799" s="11"/>
      <c r="K799" s="17"/>
      <c r="N799" s="11"/>
      <c r="O799" s="11"/>
    </row>
    <row r="800" ht="14.25" customHeight="1">
      <c r="D800" s="11"/>
      <c r="G800" s="11"/>
      <c r="K800" s="17"/>
      <c r="N800" s="11"/>
      <c r="O800" s="11"/>
    </row>
    <row r="801" ht="14.25" customHeight="1">
      <c r="D801" s="11"/>
      <c r="G801" s="11"/>
      <c r="K801" s="17"/>
      <c r="N801" s="11"/>
      <c r="O801" s="11"/>
    </row>
    <row r="802" ht="14.25" customHeight="1">
      <c r="D802" s="11"/>
      <c r="G802" s="11"/>
      <c r="K802" s="17"/>
      <c r="N802" s="11"/>
      <c r="O802" s="11"/>
    </row>
    <row r="803" ht="14.25" customHeight="1">
      <c r="D803" s="11"/>
      <c r="G803" s="11"/>
      <c r="K803" s="17"/>
      <c r="N803" s="11"/>
      <c r="O803" s="11"/>
    </row>
    <row r="804" ht="14.25" customHeight="1">
      <c r="D804" s="11"/>
      <c r="G804" s="11"/>
      <c r="K804" s="17"/>
      <c r="N804" s="11"/>
      <c r="O804" s="11"/>
    </row>
    <row r="805" ht="14.25" customHeight="1">
      <c r="D805" s="11"/>
      <c r="G805" s="11"/>
      <c r="K805" s="17"/>
      <c r="N805" s="11"/>
      <c r="O805" s="11"/>
    </row>
    <row r="806" ht="14.25" customHeight="1">
      <c r="D806" s="11"/>
      <c r="G806" s="11"/>
      <c r="K806" s="17"/>
      <c r="N806" s="11"/>
      <c r="O806" s="11"/>
    </row>
    <row r="807" ht="14.25" customHeight="1">
      <c r="D807" s="11"/>
      <c r="G807" s="11"/>
      <c r="K807" s="17"/>
      <c r="N807" s="11"/>
      <c r="O807" s="11"/>
    </row>
    <row r="808" ht="14.25" customHeight="1">
      <c r="D808" s="11"/>
      <c r="G808" s="11"/>
      <c r="K808" s="17"/>
      <c r="N808" s="11"/>
      <c r="O808" s="11"/>
    </row>
    <row r="809" ht="14.25" customHeight="1">
      <c r="D809" s="11"/>
      <c r="G809" s="11"/>
      <c r="K809" s="17"/>
      <c r="N809" s="11"/>
      <c r="O809" s="11"/>
    </row>
    <row r="810" ht="14.25" customHeight="1">
      <c r="D810" s="11"/>
      <c r="G810" s="11"/>
      <c r="K810" s="17"/>
      <c r="N810" s="11"/>
      <c r="O810" s="11"/>
    </row>
    <row r="811" ht="14.25" customHeight="1">
      <c r="D811" s="11"/>
      <c r="G811" s="11"/>
      <c r="K811" s="17"/>
      <c r="N811" s="11"/>
      <c r="O811" s="11"/>
    </row>
    <row r="812" ht="14.25" customHeight="1">
      <c r="D812" s="11"/>
      <c r="G812" s="11"/>
      <c r="K812" s="17"/>
      <c r="N812" s="11"/>
      <c r="O812" s="11"/>
    </row>
    <row r="813" ht="14.25" customHeight="1">
      <c r="D813" s="11"/>
      <c r="G813" s="11"/>
      <c r="K813" s="17"/>
      <c r="N813" s="11"/>
      <c r="O813" s="11"/>
    </row>
    <row r="814" ht="14.25" customHeight="1">
      <c r="D814" s="11"/>
      <c r="G814" s="11"/>
      <c r="K814" s="17"/>
      <c r="N814" s="11"/>
      <c r="O814" s="11"/>
    </row>
    <row r="815" ht="14.25" customHeight="1">
      <c r="D815" s="11"/>
      <c r="G815" s="11"/>
      <c r="K815" s="17"/>
      <c r="N815" s="11"/>
      <c r="O815" s="11"/>
    </row>
    <row r="816" ht="14.25" customHeight="1">
      <c r="D816" s="11"/>
      <c r="G816" s="11"/>
      <c r="K816" s="17"/>
      <c r="N816" s="11"/>
      <c r="O816" s="11"/>
    </row>
    <row r="817" ht="14.25" customHeight="1">
      <c r="D817" s="11"/>
      <c r="G817" s="11"/>
      <c r="K817" s="17"/>
      <c r="N817" s="11"/>
      <c r="O817" s="11"/>
    </row>
    <row r="818" ht="14.25" customHeight="1">
      <c r="D818" s="11"/>
      <c r="G818" s="11"/>
      <c r="K818" s="17"/>
      <c r="N818" s="11"/>
      <c r="O818" s="11"/>
    </row>
    <row r="819" ht="14.25" customHeight="1">
      <c r="D819" s="11"/>
      <c r="G819" s="11"/>
      <c r="K819" s="17"/>
      <c r="N819" s="11"/>
      <c r="O819" s="11"/>
    </row>
    <row r="820" ht="14.25" customHeight="1">
      <c r="D820" s="11"/>
      <c r="G820" s="11"/>
      <c r="K820" s="17"/>
      <c r="N820" s="11"/>
      <c r="O820" s="11"/>
    </row>
    <row r="821" ht="14.25" customHeight="1">
      <c r="D821" s="11"/>
      <c r="G821" s="11"/>
      <c r="K821" s="17"/>
      <c r="N821" s="11"/>
      <c r="O821" s="11"/>
    </row>
    <row r="822" ht="14.25" customHeight="1">
      <c r="D822" s="11"/>
      <c r="G822" s="11"/>
      <c r="K822" s="17"/>
      <c r="N822" s="11"/>
      <c r="O822" s="11"/>
    </row>
    <row r="823" ht="14.25" customHeight="1">
      <c r="D823" s="11"/>
      <c r="G823" s="11"/>
      <c r="K823" s="17"/>
      <c r="N823" s="11"/>
      <c r="O823" s="11"/>
    </row>
    <row r="824" ht="14.25" customHeight="1">
      <c r="D824" s="11"/>
      <c r="G824" s="11"/>
      <c r="K824" s="17"/>
      <c r="N824" s="11"/>
      <c r="O824" s="11"/>
    </row>
    <row r="825" ht="14.25" customHeight="1">
      <c r="D825" s="11"/>
      <c r="G825" s="11"/>
      <c r="K825" s="17"/>
      <c r="N825" s="11"/>
      <c r="O825" s="11"/>
    </row>
    <row r="826" ht="14.25" customHeight="1">
      <c r="D826" s="11"/>
      <c r="G826" s="11"/>
      <c r="K826" s="17"/>
      <c r="N826" s="11"/>
      <c r="O826" s="11"/>
    </row>
    <row r="827" ht="14.25" customHeight="1">
      <c r="D827" s="11"/>
      <c r="G827" s="11"/>
      <c r="K827" s="17"/>
      <c r="N827" s="11"/>
      <c r="O827" s="11"/>
    </row>
    <row r="828" ht="14.25" customHeight="1">
      <c r="D828" s="11"/>
      <c r="G828" s="11"/>
      <c r="K828" s="17"/>
      <c r="N828" s="11"/>
      <c r="O828" s="11"/>
    </row>
    <row r="829" ht="14.25" customHeight="1">
      <c r="D829" s="11"/>
      <c r="G829" s="11"/>
      <c r="K829" s="17"/>
      <c r="N829" s="11"/>
      <c r="O829" s="11"/>
    </row>
    <row r="830" ht="14.25" customHeight="1">
      <c r="D830" s="11"/>
      <c r="G830" s="11"/>
      <c r="K830" s="17"/>
      <c r="N830" s="11"/>
      <c r="O830" s="11"/>
    </row>
    <row r="831" ht="14.25" customHeight="1">
      <c r="D831" s="11"/>
      <c r="G831" s="11"/>
      <c r="K831" s="17"/>
      <c r="N831" s="11"/>
      <c r="O831" s="11"/>
    </row>
    <row r="832" ht="14.25" customHeight="1">
      <c r="D832" s="11"/>
      <c r="G832" s="11"/>
      <c r="K832" s="17"/>
      <c r="N832" s="11"/>
      <c r="O832" s="11"/>
    </row>
    <row r="833" ht="14.25" customHeight="1">
      <c r="D833" s="11"/>
      <c r="G833" s="11"/>
      <c r="K833" s="17"/>
      <c r="N833" s="11"/>
      <c r="O833" s="11"/>
    </row>
    <row r="834" ht="14.25" customHeight="1">
      <c r="D834" s="11"/>
      <c r="G834" s="11"/>
      <c r="K834" s="17"/>
      <c r="N834" s="11"/>
      <c r="O834" s="11"/>
    </row>
    <row r="835" ht="14.25" customHeight="1">
      <c r="D835" s="11"/>
      <c r="G835" s="11"/>
      <c r="K835" s="17"/>
      <c r="N835" s="11"/>
      <c r="O835" s="11"/>
    </row>
    <row r="836" ht="14.25" customHeight="1">
      <c r="D836" s="11"/>
      <c r="G836" s="11"/>
      <c r="K836" s="17"/>
      <c r="N836" s="11"/>
      <c r="O836" s="11"/>
    </row>
    <row r="837" ht="14.25" customHeight="1">
      <c r="D837" s="11"/>
      <c r="G837" s="11"/>
      <c r="K837" s="17"/>
      <c r="N837" s="11"/>
      <c r="O837" s="11"/>
    </row>
    <row r="838" ht="14.25" customHeight="1">
      <c r="D838" s="11"/>
      <c r="G838" s="11"/>
      <c r="K838" s="17"/>
      <c r="N838" s="11"/>
      <c r="O838" s="11"/>
    </row>
    <row r="839" ht="14.25" customHeight="1">
      <c r="D839" s="11"/>
      <c r="G839" s="11"/>
      <c r="K839" s="17"/>
      <c r="N839" s="11"/>
      <c r="O839" s="11"/>
    </row>
    <row r="840" ht="14.25" customHeight="1">
      <c r="D840" s="11"/>
      <c r="G840" s="11"/>
      <c r="K840" s="17"/>
      <c r="N840" s="11"/>
      <c r="O840" s="11"/>
    </row>
    <row r="841" ht="14.25" customHeight="1">
      <c r="D841" s="11"/>
      <c r="G841" s="11"/>
      <c r="K841" s="17"/>
      <c r="N841" s="11"/>
      <c r="O841" s="11"/>
    </row>
    <row r="842" ht="14.25" customHeight="1">
      <c r="D842" s="11"/>
      <c r="G842" s="11"/>
      <c r="K842" s="17"/>
      <c r="N842" s="11"/>
      <c r="O842" s="11"/>
    </row>
    <row r="843" ht="14.25" customHeight="1">
      <c r="D843" s="11"/>
      <c r="G843" s="11"/>
      <c r="K843" s="17"/>
      <c r="N843" s="11"/>
      <c r="O843" s="11"/>
    </row>
    <row r="844" ht="14.25" customHeight="1">
      <c r="D844" s="11"/>
      <c r="G844" s="11"/>
      <c r="K844" s="17"/>
      <c r="N844" s="11"/>
      <c r="O844" s="11"/>
    </row>
    <row r="845" ht="14.25" customHeight="1">
      <c r="D845" s="11"/>
      <c r="G845" s="11"/>
      <c r="K845" s="17"/>
      <c r="N845" s="11"/>
      <c r="O845" s="11"/>
    </row>
    <row r="846" ht="14.25" customHeight="1">
      <c r="D846" s="11"/>
      <c r="G846" s="11"/>
      <c r="K846" s="17"/>
      <c r="N846" s="11"/>
      <c r="O846" s="11"/>
    </row>
    <row r="847" ht="14.25" customHeight="1">
      <c r="D847" s="11"/>
      <c r="G847" s="11"/>
      <c r="K847" s="17"/>
      <c r="N847" s="11"/>
      <c r="O847" s="11"/>
    </row>
    <row r="848" ht="14.25" customHeight="1">
      <c r="D848" s="11"/>
      <c r="G848" s="11"/>
      <c r="K848" s="17"/>
      <c r="N848" s="11"/>
      <c r="O848" s="11"/>
    </row>
    <row r="849" ht="14.25" customHeight="1">
      <c r="D849" s="11"/>
      <c r="G849" s="11"/>
      <c r="K849" s="17"/>
      <c r="N849" s="11"/>
      <c r="O849" s="11"/>
    </row>
    <row r="850" ht="14.25" customHeight="1">
      <c r="D850" s="11"/>
      <c r="G850" s="11"/>
      <c r="K850" s="17"/>
      <c r="N850" s="11"/>
      <c r="O850" s="11"/>
    </row>
    <row r="851" ht="14.25" customHeight="1">
      <c r="D851" s="11"/>
      <c r="G851" s="11"/>
      <c r="K851" s="17"/>
      <c r="N851" s="11"/>
      <c r="O851" s="11"/>
    </row>
    <row r="852" ht="14.25" customHeight="1">
      <c r="D852" s="11"/>
      <c r="G852" s="11"/>
      <c r="K852" s="17"/>
      <c r="N852" s="11"/>
      <c r="O852" s="11"/>
    </row>
    <row r="853" ht="14.25" customHeight="1">
      <c r="D853" s="11"/>
      <c r="G853" s="11"/>
      <c r="K853" s="17"/>
      <c r="N853" s="11"/>
      <c r="O853" s="11"/>
    </row>
    <row r="854" ht="14.25" customHeight="1">
      <c r="D854" s="11"/>
      <c r="G854" s="11"/>
      <c r="K854" s="17"/>
      <c r="N854" s="11"/>
      <c r="O854" s="11"/>
    </row>
    <row r="855" ht="14.25" customHeight="1">
      <c r="D855" s="11"/>
      <c r="G855" s="11"/>
      <c r="K855" s="17"/>
      <c r="N855" s="11"/>
      <c r="O855" s="11"/>
    </row>
    <row r="856" ht="14.25" customHeight="1">
      <c r="D856" s="11"/>
      <c r="G856" s="11"/>
      <c r="K856" s="17"/>
      <c r="N856" s="11"/>
      <c r="O856" s="11"/>
    </row>
    <row r="857" ht="14.25" customHeight="1">
      <c r="D857" s="11"/>
      <c r="G857" s="11"/>
      <c r="K857" s="17"/>
      <c r="N857" s="11"/>
      <c r="O857" s="11"/>
    </row>
    <row r="858" ht="14.25" customHeight="1">
      <c r="D858" s="11"/>
      <c r="G858" s="11"/>
      <c r="K858" s="17"/>
      <c r="N858" s="11"/>
      <c r="O858" s="11"/>
    </row>
    <row r="859" ht="14.25" customHeight="1">
      <c r="D859" s="11"/>
      <c r="G859" s="11"/>
      <c r="K859" s="17"/>
      <c r="N859" s="11"/>
      <c r="O859" s="11"/>
    </row>
    <row r="860" ht="14.25" customHeight="1">
      <c r="D860" s="11"/>
      <c r="G860" s="11"/>
      <c r="K860" s="17"/>
      <c r="N860" s="11"/>
      <c r="O860" s="11"/>
    </row>
    <row r="861" ht="14.25" customHeight="1">
      <c r="D861" s="11"/>
      <c r="G861" s="11"/>
      <c r="K861" s="17"/>
      <c r="N861" s="11"/>
      <c r="O861" s="11"/>
    </row>
    <row r="862" ht="14.25" customHeight="1">
      <c r="D862" s="11"/>
      <c r="G862" s="11"/>
      <c r="K862" s="17"/>
      <c r="N862" s="11"/>
      <c r="O862" s="11"/>
    </row>
    <row r="863" ht="14.25" customHeight="1">
      <c r="D863" s="11"/>
      <c r="G863" s="11"/>
      <c r="K863" s="17"/>
      <c r="N863" s="11"/>
      <c r="O863" s="11"/>
    </row>
    <row r="864" ht="14.25" customHeight="1">
      <c r="D864" s="11"/>
      <c r="G864" s="11"/>
      <c r="K864" s="17"/>
      <c r="N864" s="11"/>
      <c r="O864" s="11"/>
    </row>
    <row r="865" ht="14.25" customHeight="1">
      <c r="D865" s="11"/>
      <c r="G865" s="11"/>
      <c r="K865" s="17"/>
      <c r="N865" s="11"/>
      <c r="O865" s="11"/>
    </row>
    <row r="866" ht="14.25" customHeight="1">
      <c r="D866" s="11"/>
      <c r="G866" s="11"/>
      <c r="K866" s="17"/>
      <c r="N866" s="11"/>
      <c r="O866" s="11"/>
    </row>
    <row r="867" ht="14.25" customHeight="1">
      <c r="D867" s="11"/>
      <c r="G867" s="11"/>
      <c r="K867" s="17"/>
      <c r="N867" s="11"/>
      <c r="O867" s="11"/>
    </row>
    <row r="868" ht="14.25" customHeight="1">
      <c r="D868" s="11"/>
      <c r="G868" s="11"/>
      <c r="K868" s="17"/>
      <c r="N868" s="11"/>
      <c r="O868" s="11"/>
    </row>
    <row r="869" ht="14.25" customHeight="1">
      <c r="D869" s="11"/>
      <c r="G869" s="11"/>
      <c r="K869" s="17"/>
      <c r="N869" s="11"/>
      <c r="O869" s="11"/>
    </row>
    <row r="870" ht="14.25" customHeight="1">
      <c r="D870" s="11"/>
      <c r="G870" s="11"/>
      <c r="K870" s="17"/>
      <c r="N870" s="11"/>
      <c r="O870" s="11"/>
    </row>
    <row r="871" ht="14.25" customHeight="1">
      <c r="D871" s="11"/>
      <c r="G871" s="11"/>
      <c r="K871" s="17"/>
      <c r="N871" s="11"/>
      <c r="O871" s="11"/>
    </row>
    <row r="872" ht="14.25" customHeight="1">
      <c r="D872" s="11"/>
      <c r="G872" s="11"/>
      <c r="K872" s="17"/>
      <c r="N872" s="11"/>
      <c r="O872" s="11"/>
    </row>
    <row r="873" ht="14.25" customHeight="1">
      <c r="D873" s="11"/>
      <c r="G873" s="11"/>
      <c r="K873" s="17"/>
      <c r="N873" s="11"/>
      <c r="O873" s="11"/>
    </row>
    <row r="874" ht="14.25" customHeight="1">
      <c r="D874" s="11"/>
      <c r="G874" s="11"/>
      <c r="K874" s="17"/>
      <c r="N874" s="11"/>
      <c r="O874" s="11"/>
    </row>
    <row r="875" ht="14.25" customHeight="1">
      <c r="D875" s="11"/>
      <c r="G875" s="11"/>
      <c r="K875" s="17"/>
      <c r="N875" s="11"/>
      <c r="O875" s="11"/>
    </row>
    <row r="876" ht="14.25" customHeight="1">
      <c r="D876" s="11"/>
      <c r="G876" s="11"/>
      <c r="K876" s="17"/>
      <c r="N876" s="11"/>
      <c r="O876" s="11"/>
    </row>
    <row r="877" ht="14.25" customHeight="1">
      <c r="D877" s="11"/>
      <c r="G877" s="11"/>
      <c r="K877" s="17"/>
      <c r="N877" s="11"/>
      <c r="O877" s="11"/>
    </row>
    <row r="878" ht="14.25" customHeight="1">
      <c r="D878" s="11"/>
      <c r="G878" s="11"/>
      <c r="K878" s="17"/>
      <c r="N878" s="11"/>
      <c r="O878" s="11"/>
    </row>
    <row r="879" ht="14.25" customHeight="1">
      <c r="D879" s="11"/>
      <c r="G879" s="11"/>
      <c r="K879" s="17"/>
      <c r="N879" s="11"/>
      <c r="O879" s="11"/>
    </row>
    <row r="880" ht="14.25" customHeight="1">
      <c r="D880" s="11"/>
      <c r="G880" s="11"/>
      <c r="K880" s="17"/>
      <c r="N880" s="11"/>
      <c r="O880" s="11"/>
    </row>
    <row r="881" ht="14.25" customHeight="1">
      <c r="D881" s="11"/>
      <c r="G881" s="11"/>
      <c r="K881" s="17"/>
      <c r="N881" s="11"/>
      <c r="O881" s="11"/>
    </row>
    <row r="882" ht="14.25" customHeight="1">
      <c r="D882" s="11"/>
      <c r="G882" s="11"/>
      <c r="K882" s="17"/>
      <c r="N882" s="11"/>
      <c r="O882" s="11"/>
    </row>
    <row r="883" ht="14.25" customHeight="1">
      <c r="D883" s="11"/>
      <c r="G883" s="11"/>
      <c r="K883" s="17"/>
      <c r="N883" s="11"/>
      <c r="O883" s="11"/>
    </row>
    <row r="884" ht="14.25" customHeight="1">
      <c r="D884" s="11"/>
      <c r="G884" s="11"/>
      <c r="K884" s="17"/>
      <c r="N884" s="11"/>
      <c r="O884" s="11"/>
    </row>
    <row r="885" ht="14.25" customHeight="1">
      <c r="D885" s="11"/>
      <c r="G885" s="11"/>
      <c r="K885" s="17"/>
      <c r="N885" s="11"/>
      <c r="O885" s="11"/>
    </row>
    <row r="886" ht="14.25" customHeight="1">
      <c r="D886" s="11"/>
      <c r="G886" s="11"/>
      <c r="K886" s="17"/>
      <c r="N886" s="11"/>
      <c r="O886" s="11"/>
    </row>
    <row r="887" ht="14.25" customHeight="1">
      <c r="D887" s="11"/>
      <c r="G887" s="11"/>
      <c r="K887" s="17"/>
      <c r="N887" s="11"/>
      <c r="O887" s="11"/>
    </row>
    <row r="888" ht="14.25" customHeight="1">
      <c r="D888" s="11"/>
      <c r="G888" s="11"/>
      <c r="K888" s="17"/>
      <c r="N888" s="11"/>
      <c r="O888" s="11"/>
    </row>
    <row r="889" ht="14.25" customHeight="1">
      <c r="D889" s="11"/>
      <c r="G889" s="11"/>
      <c r="K889" s="17"/>
      <c r="N889" s="11"/>
      <c r="O889" s="11"/>
    </row>
    <row r="890" ht="14.25" customHeight="1">
      <c r="D890" s="11"/>
      <c r="G890" s="11"/>
      <c r="K890" s="17"/>
      <c r="N890" s="11"/>
      <c r="O890" s="11"/>
    </row>
    <row r="891" ht="14.25" customHeight="1">
      <c r="D891" s="11"/>
      <c r="G891" s="11"/>
      <c r="K891" s="17"/>
      <c r="N891" s="11"/>
      <c r="O891" s="11"/>
    </row>
    <row r="892" ht="14.25" customHeight="1">
      <c r="D892" s="11"/>
      <c r="G892" s="11"/>
      <c r="K892" s="17"/>
      <c r="N892" s="11"/>
      <c r="O892" s="11"/>
    </row>
    <row r="893" ht="14.25" customHeight="1">
      <c r="D893" s="11"/>
      <c r="G893" s="11"/>
      <c r="K893" s="17"/>
      <c r="N893" s="11"/>
      <c r="O893" s="11"/>
    </row>
    <row r="894" ht="14.25" customHeight="1">
      <c r="D894" s="11"/>
      <c r="G894" s="11"/>
      <c r="K894" s="17"/>
      <c r="N894" s="11"/>
      <c r="O894" s="11"/>
    </row>
    <row r="895" ht="14.25" customHeight="1">
      <c r="D895" s="11"/>
      <c r="G895" s="11"/>
      <c r="K895" s="17"/>
      <c r="N895" s="11"/>
      <c r="O895" s="11"/>
    </row>
    <row r="896" ht="14.25" customHeight="1">
      <c r="D896" s="11"/>
      <c r="G896" s="11"/>
      <c r="K896" s="17"/>
      <c r="N896" s="11"/>
      <c r="O896" s="11"/>
    </row>
    <row r="897" ht="14.25" customHeight="1">
      <c r="D897" s="11"/>
      <c r="G897" s="11"/>
      <c r="K897" s="17"/>
      <c r="N897" s="11"/>
      <c r="O897" s="11"/>
    </row>
    <row r="898" ht="14.25" customHeight="1">
      <c r="D898" s="11"/>
      <c r="G898" s="11"/>
      <c r="K898" s="17"/>
      <c r="N898" s="11"/>
      <c r="O898" s="11"/>
    </row>
    <row r="899" ht="14.25" customHeight="1">
      <c r="D899" s="11"/>
      <c r="G899" s="11"/>
      <c r="K899" s="17"/>
      <c r="N899" s="11"/>
      <c r="O899" s="11"/>
    </row>
    <row r="900" ht="14.25" customHeight="1">
      <c r="D900" s="11"/>
      <c r="G900" s="11"/>
      <c r="K900" s="17"/>
      <c r="N900" s="11"/>
      <c r="O900" s="11"/>
    </row>
    <row r="901" ht="14.25" customHeight="1">
      <c r="D901" s="11"/>
      <c r="G901" s="11"/>
      <c r="K901" s="17"/>
      <c r="N901" s="11"/>
      <c r="O901" s="11"/>
    </row>
    <row r="902" ht="14.25" customHeight="1">
      <c r="D902" s="11"/>
      <c r="G902" s="11"/>
      <c r="K902" s="17"/>
      <c r="N902" s="11"/>
      <c r="O902" s="11"/>
    </row>
    <row r="903" ht="14.25" customHeight="1">
      <c r="D903" s="11"/>
      <c r="G903" s="11"/>
      <c r="K903" s="17"/>
      <c r="N903" s="11"/>
      <c r="O903" s="11"/>
    </row>
    <row r="904" ht="14.25" customHeight="1">
      <c r="D904" s="11"/>
      <c r="G904" s="11"/>
      <c r="K904" s="17"/>
      <c r="N904" s="11"/>
      <c r="O904" s="11"/>
    </row>
    <row r="905" ht="14.25" customHeight="1">
      <c r="D905" s="11"/>
      <c r="G905" s="11"/>
      <c r="K905" s="17"/>
      <c r="N905" s="11"/>
      <c r="O905" s="11"/>
    </row>
    <row r="906" ht="14.25" customHeight="1">
      <c r="D906" s="11"/>
      <c r="G906" s="11"/>
      <c r="K906" s="17"/>
      <c r="N906" s="11"/>
      <c r="O906" s="11"/>
    </row>
    <row r="907" ht="14.25" customHeight="1">
      <c r="D907" s="11"/>
      <c r="G907" s="11"/>
      <c r="K907" s="17"/>
      <c r="N907" s="11"/>
      <c r="O907" s="11"/>
    </row>
    <row r="908" ht="14.25" customHeight="1">
      <c r="D908" s="11"/>
      <c r="G908" s="11"/>
      <c r="K908" s="17"/>
      <c r="N908" s="11"/>
      <c r="O908" s="11"/>
    </row>
    <row r="909" ht="14.25" customHeight="1">
      <c r="D909" s="11"/>
      <c r="G909" s="11"/>
      <c r="K909" s="17"/>
      <c r="N909" s="11"/>
      <c r="O909" s="11"/>
    </row>
    <row r="910" ht="14.25" customHeight="1">
      <c r="D910" s="11"/>
      <c r="G910" s="11"/>
      <c r="K910" s="17"/>
      <c r="N910" s="11"/>
      <c r="O910" s="11"/>
    </row>
    <row r="911" ht="14.25" customHeight="1">
      <c r="D911" s="11"/>
      <c r="G911" s="11"/>
      <c r="K911" s="17"/>
      <c r="N911" s="11"/>
      <c r="O911" s="11"/>
    </row>
    <row r="912" ht="14.25" customHeight="1">
      <c r="D912" s="11"/>
      <c r="G912" s="11"/>
      <c r="K912" s="17"/>
      <c r="N912" s="11"/>
      <c r="O912" s="11"/>
    </row>
    <row r="913" ht="14.25" customHeight="1">
      <c r="D913" s="11"/>
      <c r="G913" s="11"/>
      <c r="K913" s="17"/>
      <c r="N913" s="11"/>
      <c r="O913" s="11"/>
    </row>
    <row r="914" ht="14.25" customHeight="1">
      <c r="D914" s="11"/>
      <c r="G914" s="11"/>
      <c r="K914" s="17"/>
      <c r="N914" s="11"/>
      <c r="O914" s="11"/>
    </row>
    <row r="915" ht="14.25" customHeight="1">
      <c r="D915" s="11"/>
      <c r="G915" s="11"/>
      <c r="K915" s="17"/>
      <c r="N915" s="11"/>
      <c r="O915" s="11"/>
    </row>
    <row r="916" ht="14.25" customHeight="1">
      <c r="D916" s="11"/>
      <c r="G916" s="11"/>
      <c r="K916" s="17"/>
      <c r="N916" s="11"/>
      <c r="O916" s="11"/>
    </row>
    <row r="917" ht="14.25" customHeight="1">
      <c r="D917" s="11"/>
      <c r="G917" s="11"/>
      <c r="K917" s="17"/>
      <c r="N917" s="11"/>
      <c r="O917" s="11"/>
    </row>
    <row r="918" ht="14.25" customHeight="1">
      <c r="D918" s="11"/>
      <c r="G918" s="11"/>
      <c r="K918" s="17"/>
      <c r="N918" s="11"/>
      <c r="O918" s="11"/>
    </row>
    <row r="919" ht="14.25" customHeight="1">
      <c r="D919" s="11"/>
      <c r="G919" s="11"/>
      <c r="K919" s="17"/>
      <c r="N919" s="11"/>
      <c r="O919" s="11"/>
    </row>
    <row r="920" ht="14.25" customHeight="1">
      <c r="D920" s="11"/>
      <c r="G920" s="11"/>
      <c r="K920" s="17"/>
      <c r="N920" s="11"/>
      <c r="O920" s="11"/>
    </row>
    <row r="921" ht="14.25" customHeight="1">
      <c r="D921" s="11"/>
      <c r="G921" s="11"/>
      <c r="K921" s="17"/>
      <c r="N921" s="11"/>
      <c r="O921" s="11"/>
    </row>
    <row r="922" ht="14.25" customHeight="1">
      <c r="D922" s="11"/>
      <c r="G922" s="11"/>
      <c r="K922" s="17"/>
      <c r="N922" s="11"/>
      <c r="O922" s="11"/>
    </row>
    <row r="923" ht="14.25" customHeight="1">
      <c r="D923" s="11"/>
      <c r="G923" s="11"/>
      <c r="K923" s="17"/>
      <c r="N923" s="11"/>
      <c r="O923" s="11"/>
    </row>
    <row r="924" ht="14.25" customHeight="1">
      <c r="D924" s="11"/>
      <c r="G924" s="11"/>
      <c r="K924" s="17"/>
      <c r="N924" s="11"/>
      <c r="O924" s="11"/>
    </row>
    <row r="925" ht="14.25" customHeight="1">
      <c r="D925" s="11"/>
      <c r="G925" s="11"/>
      <c r="K925" s="17"/>
      <c r="N925" s="11"/>
      <c r="O925" s="11"/>
    </row>
    <row r="926" ht="14.25" customHeight="1">
      <c r="D926" s="11"/>
      <c r="G926" s="11"/>
      <c r="K926" s="17"/>
      <c r="N926" s="11"/>
      <c r="O926" s="11"/>
    </row>
    <row r="927" ht="14.25" customHeight="1">
      <c r="D927" s="11"/>
      <c r="G927" s="11"/>
      <c r="K927" s="17"/>
      <c r="N927" s="11"/>
      <c r="O927" s="11"/>
    </row>
    <row r="928" ht="14.25" customHeight="1">
      <c r="D928" s="11"/>
      <c r="G928" s="11"/>
      <c r="K928" s="17"/>
      <c r="N928" s="11"/>
      <c r="O928" s="11"/>
    </row>
    <row r="929" ht="14.25" customHeight="1">
      <c r="D929" s="11"/>
      <c r="G929" s="11"/>
      <c r="K929" s="17"/>
      <c r="N929" s="11"/>
      <c r="O929" s="11"/>
    </row>
    <row r="930" ht="14.25" customHeight="1">
      <c r="D930" s="11"/>
      <c r="G930" s="11"/>
      <c r="K930" s="17"/>
      <c r="N930" s="11"/>
      <c r="O930" s="11"/>
    </row>
    <row r="931" ht="14.25" customHeight="1">
      <c r="D931" s="11"/>
      <c r="G931" s="11"/>
      <c r="K931" s="17"/>
      <c r="N931" s="11"/>
      <c r="O931" s="11"/>
    </row>
    <row r="932" ht="14.25" customHeight="1">
      <c r="D932" s="11"/>
      <c r="G932" s="11"/>
      <c r="K932" s="17"/>
      <c r="N932" s="11"/>
      <c r="O932" s="11"/>
    </row>
    <row r="933" ht="14.25" customHeight="1">
      <c r="D933" s="11"/>
      <c r="G933" s="11"/>
      <c r="K933" s="17"/>
      <c r="N933" s="11"/>
      <c r="O933" s="11"/>
    </row>
    <row r="934" ht="14.25" customHeight="1">
      <c r="D934" s="11"/>
      <c r="G934" s="11"/>
      <c r="K934" s="17"/>
      <c r="N934" s="11"/>
      <c r="O934" s="11"/>
    </row>
    <row r="935" ht="14.25" customHeight="1">
      <c r="D935" s="11"/>
      <c r="G935" s="11"/>
      <c r="K935" s="17"/>
      <c r="N935" s="11"/>
      <c r="O935" s="11"/>
    </row>
    <row r="936" ht="14.25" customHeight="1">
      <c r="D936" s="11"/>
      <c r="G936" s="11"/>
      <c r="K936" s="17"/>
      <c r="N936" s="11"/>
      <c r="O936" s="11"/>
    </row>
    <row r="937" ht="14.25" customHeight="1">
      <c r="D937" s="11"/>
      <c r="G937" s="11"/>
      <c r="K937" s="17"/>
      <c r="N937" s="11"/>
      <c r="O937" s="11"/>
    </row>
    <row r="938" ht="14.25" customHeight="1">
      <c r="D938" s="11"/>
      <c r="G938" s="11"/>
      <c r="K938" s="17"/>
      <c r="N938" s="11"/>
      <c r="O938" s="11"/>
    </row>
    <row r="939" ht="14.25" customHeight="1">
      <c r="D939" s="11"/>
      <c r="G939" s="11"/>
      <c r="K939" s="17"/>
      <c r="N939" s="11"/>
      <c r="O939" s="11"/>
    </row>
    <row r="940" ht="14.25" customHeight="1">
      <c r="D940" s="11"/>
      <c r="G940" s="11"/>
      <c r="K940" s="17"/>
      <c r="N940" s="11"/>
      <c r="O940" s="11"/>
    </row>
    <row r="941" ht="14.25" customHeight="1">
      <c r="D941" s="11"/>
      <c r="G941" s="11"/>
      <c r="K941" s="17"/>
      <c r="N941" s="11"/>
      <c r="O941" s="11"/>
    </row>
    <row r="942" ht="14.25" customHeight="1">
      <c r="D942" s="11"/>
      <c r="G942" s="11"/>
      <c r="K942" s="17"/>
      <c r="N942" s="11"/>
      <c r="O942" s="11"/>
    </row>
    <row r="943" ht="14.25" customHeight="1">
      <c r="D943" s="11"/>
      <c r="G943" s="11"/>
      <c r="K943" s="17"/>
      <c r="N943" s="11"/>
      <c r="O943" s="11"/>
    </row>
    <row r="944" ht="14.25" customHeight="1">
      <c r="D944" s="11"/>
      <c r="G944" s="11"/>
      <c r="K944" s="17"/>
      <c r="N944" s="11"/>
      <c r="O944" s="11"/>
    </row>
    <row r="945" ht="14.25" customHeight="1">
      <c r="D945" s="11"/>
      <c r="G945" s="11"/>
      <c r="K945" s="17"/>
      <c r="N945" s="11"/>
      <c r="O945" s="11"/>
    </row>
    <row r="946" ht="14.25" customHeight="1">
      <c r="D946" s="11"/>
      <c r="G946" s="11"/>
      <c r="K946" s="17"/>
      <c r="N946" s="11"/>
      <c r="O946" s="11"/>
    </row>
    <row r="947" ht="14.25" customHeight="1">
      <c r="D947" s="11"/>
      <c r="G947" s="11"/>
      <c r="K947" s="17"/>
      <c r="N947" s="11"/>
      <c r="O947" s="11"/>
    </row>
    <row r="948" ht="14.25" customHeight="1">
      <c r="D948" s="11"/>
      <c r="G948" s="11"/>
      <c r="K948" s="17"/>
      <c r="N948" s="11"/>
      <c r="O948" s="11"/>
    </row>
    <row r="949" ht="14.25" customHeight="1">
      <c r="D949" s="11"/>
      <c r="G949" s="11"/>
      <c r="K949" s="17"/>
      <c r="N949" s="11"/>
      <c r="O949" s="11"/>
    </row>
    <row r="950" ht="14.25" customHeight="1">
      <c r="D950" s="11"/>
      <c r="G950" s="11"/>
      <c r="K950" s="17"/>
      <c r="N950" s="11"/>
      <c r="O950" s="11"/>
    </row>
    <row r="951" ht="14.25" customHeight="1">
      <c r="D951" s="11"/>
      <c r="G951" s="11"/>
      <c r="K951" s="17"/>
      <c r="N951" s="11"/>
      <c r="O951" s="11"/>
    </row>
    <row r="952" ht="14.25" customHeight="1">
      <c r="D952" s="11"/>
      <c r="G952" s="11"/>
      <c r="K952" s="17"/>
      <c r="N952" s="11"/>
      <c r="O952" s="11"/>
    </row>
    <row r="953" ht="14.25" customHeight="1">
      <c r="D953" s="11"/>
      <c r="G953" s="11"/>
      <c r="K953" s="17"/>
      <c r="N953" s="11"/>
      <c r="O953" s="11"/>
    </row>
    <row r="954" ht="14.25" customHeight="1">
      <c r="D954" s="11"/>
      <c r="G954" s="11"/>
      <c r="K954" s="17"/>
      <c r="N954" s="11"/>
      <c r="O954" s="11"/>
    </row>
    <row r="955" ht="14.25" customHeight="1">
      <c r="D955" s="11"/>
      <c r="G955" s="11"/>
      <c r="K955" s="17"/>
      <c r="N955" s="11"/>
      <c r="O955" s="11"/>
    </row>
    <row r="956" ht="14.25" customHeight="1">
      <c r="D956" s="11"/>
      <c r="G956" s="11"/>
      <c r="K956" s="17"/>
      <c r="N956" s="11"/>
      <c r="O956" s="11"/>
    </row>
    <row r="957" ht="14.25" customHeight="1">
      <c r="D957" s="11"/>
      <c r="G957" s="11"/>
      <c r="K957" s="17"/>
      <c r="N957" s="11"/>
      <c r="O957" s="11"/>
    </row>
    <row r="958" ht="14.25" customHeight="1">
      <c r="D958" s="11"/>
      <c r="G958" s="11"/>
      <c r="K958" s="17"/>
      <c r="N958" s="11"/>
      <c r="O958" s="11"/>
    </row>
    <row r="959" ht="14.25" customHeight="1">
      <c r="D959" s="11"/>
      <c r="G959" s="11"/>
      <c r="K959" s="17"/>
      <c r="N959" s="11"/>
      <c r="O959" s="11"/>
    </row>
    <row r="960" ht="14.25" customHeight="1">
      <c r="D960" s="11"/>
      <c r="G960" s="11"/>
      <c r="K960" s="17"/>
      <c r="N960" s="11"/>
      <c r="O960" s="11"/>
    </row>
    <row r="961" ht="14.25" customHeight="1">
      <c r="D961" s="11"/>
      <c r="G961" s="11"/>
      <c r="K961" s="17"/>
      <c r="N961" s="11"/>
      <c r="O961" s="11"/>
    </row>
    <row r="962" ht="14.25" customHeight="1">
      <c r="D962" s="11"/>
      <c r="G962" s="11"/>
      <c r="K962" s="17"/>
      <c r="N962" s="11"/>
      <c r="O962" s="11"/>
    </row>
    <row r="963" ht="14.25" customHeight="1">
      <c r="D963" s="11"/>
      <c r="G963" s="11"/>
      <c r="K963" s="17"/>
      <c r="N963" s="11"/>
      <c r="O963" s="11"/>
    </row>
    <row r="964" ht="14.25" customHeight="1">
      <c r="D964" s="11"/>
      <c r="G964" s="11"/>
      <c r="K964" s="17"/>
      <c r="N964" s="11"/>
      <c r="O964" s="11"/>
    </row>
    <row r="965" ht="14.25" customHeight="1">
      <c r="D965" s="11"/>
      <c r="G965" s="11"/>
      <c r="K965" s="17"/>
      <c r="N965" s="11"/>
      <c r="O965" s="11"/>
    </row>
    <row r="966" ht="14.25" customHeight="1">
      <c r="D966" s="11"/>
      <c r="G966" s="11"/>
      <c r="K966" s="17"/>
      <c r="N966" s="11"/>
      <c r="O966" s="11"/>
    </row>
    <row r="967" ht="14.25" customHeight="1">
      <c r="D967" s="11"/>
      <c r="G967" s="11"/>
      <c r="K967" s="17"/>
      <c r="N967" s="11"/>
      <c r="O967" s="11"/>
    </row>
    <row r="968" ht="14.25" customHeight="1">
      <c r="D968" s="11"/>
      <c r="G968" s="11"/>
      <c r="K968" s="17"/>
      <c r="N968" s="11"/>
      <c r="O968" s="11"/>
    </row>
    <row r="969" ht="14.25" customHeight="1">
      <c r="D969" s="11"/>
      <c r="G969" s="11"/>
      <c r="K969" s="17"/>
      <c r="N969" s="11"/>
      <c r="O969" s="11"/>
    </row>
    <row r="970" ht="14.25" customHeight="1">
      <c r="D970" s="11"/>
      <c r="G970" s="11"/>
      <c r="K970" s="17"/>
      <c r="N970" s="11"/>
      <c r="O970" s="11"/>
    </row>
    <row r="971" ht="14.25" customHeight="1">
      <c r="D971" s="11"/>
      <c r="G971" s="11"/>
      <c r="K971" s="17"/>
      <c r="N971" s="11"/>
      <c r="O971" s="11"/>
    </row>
    <row r="972" ht="14.25" customHeight="1">
      <c r="D972" s="11"/>
      <c r="G972" s="11"/>
      <c r="K972" s="17"/>
      <c r="N972" s="11"/>
      <c r="O972" s="11"/>
    </row>
    <row r="973" ht="14.25" customHeight="1">
      <c r="D973" s="11"/>
      <c r="G973" s="11"/>
      <c r="K973" s="17"/>
      <c r="N973" s="11"/>
      <c r="O973" s="11"/>
    </row>
    <row r="974" ht="14.25" customHeight="1">
      <c r="D974" s="11"/>
      <c r="G974" s="11"/>
      <c r="K974" s="17"/>
      <c r="N974" s="11"/>
      <c r="O974" s="11"/>
    </row>
    <row r="975" ht="14.25" customHeight="1">
      <c r="D975" s="11"/>
      <c r="G975" s="11"/>
      <c r="K975" s="17"/>
      <c r="N975" s="11"/>
      <c r="O975" s="11"/>
    </row>
    <row r="976" ht="14.25" customHeight="1">
      <c r="D976" s="11"/>
      <c r="G976" s="11"/>
      <c r="K976" s="17"/>
      <c r="N976" s="11"/>
      <c r="O976" s="11"/>
    </row>
    <row r="977" ht="14.25" customHeight="1">
      <c r="D977" s="11"/>
      <c r="G977" s="11"/>
      <c r="K977" s="17"/>
      <c r="N977" s="11"/>
      <c r="O977" s="11"/>
    </row>
    <row r="978" ht="14.25" customHeight="1">
      <c r="D978" s="11"/>
      <c r="G978" s="11"/>
      <c r="K978" s="17"/>
      <c r="N978" s="11"/>
      <c r="O978" s="11"/>
    </row>
    <row r="979" ht="14.25" customHeight="1">
      <c r="D979" s="11"/>
      <c r="G979" s="11"/>
      <c r="K979" s="17"/>
      <c r="N979" s="11"/>
      <c r="O979" s="11"/>
    </row>
    <row r="980" ht="14.25" customHeight="1">
      <c r="D980" s="11"/>
      <c r="G980" s="11"/>
      <c r="K980" s="17"/>
      <c r="N980" s="11"/>
      <c r="O980" s="11"/>
    </row>
    <row r="981" ht="14.25" customHeight="1">
      <c r="D981" s="11"/>
      <c r="G981" s="11"/>
      <c r="K981" s="17"/>
      <c r="N981" s="11"/>
      <c r="O981" s="11"/>
    </row>
    <row r="982" ht="14.25" customHeight="1">
      <c r="D982" s="11"/>
      <c r="G982" s="11"/>
      <c r="K982" s="17"/>
      <c r="N982" s="11"/>
      <c r="O982" s="11"/>
    </row>
    <row r="983" ht="14.25" customHeight="1">
      <c r="D983" s="11"/>
      <c r="G983" s="11"/>
      <c r="K983" s="17"/>
      <c r="N983" s="11"/>
      <c r="O983" s="11"/>
    </row>
    <row r="984" ht="14.25" customHeight="1">
      <c r="D984" s="11"/>
      <c r="G984" s="11"/>
      <c r="K984" s="17"/>
      <c r="N984" s="11"/>
      <c r="O984" s="11"/>
    </row>
    <row r="985" ht="14.25" customHeight="1">
      <c r="D985" s="11"/>
      <c r="G985" s="11"/>
      <c r="K985" s="17"/>
      <c r="N985" s="11"/>
      <c r="O985" s="11"/>
    </row>
    <row r="986" ht="14.25" customHeight="1">
      <c r="D986" s="11"/>
      <c r="G986" s="11"/>
      <c r="K986" s="17"/>
      <c r="N986" s="11"/>
      <c r="O986" s="11"/>
    </row>
    <row r="987" ht="14.25" customHeight="1">
      <c r="D987" s="11"/>
      <c r="G987" s="11"/>
      <c r="K987" s="17"/>
      <c r="N987" s="11"/>
      <c r="O987" s="11"/>
    </row>
    <row r="988" ht="14.25" customHeight="1">
      <c r="D988" s="11"/>
      <c r="G988" s="11"/>
      <c r="K988" s="17"/>
      <c r="N988" s="11"/>
      <c r="O988" s="11"/>
    </row>
    <row r="989" ht="14.25" customHeight="1">
      <c r="D989" s="11"/>
      <c r="G989" s="11"/>
      <c r="K989" s="17"/>
      <c r="N989" s="11"/>
      <c r="O989" s="11"/>
    </row>
    <row r="990" ht="14.25" customHeight="1">
      <c r="D990" s="11"/>
      <c r="G990" s="11"/>
      <c r="K990" s="17"/>
      <c r="N990" s="11"/>
      <c r="O990" s="11"/>
    </row>
    <row r="991" ht="14.25" customHeight="1">
      <c r="D991" s="11"/>
      <c r="G991" s="11"/>
      <c r="K991" s="17"/>
      <c r="N991" s="11"/>
      <c r="O991" s="11"/>
    </row>
    <row r="992" ht="14.25" customHeight="1">
      <c r="D992" s="11"/>
      <c r="G992" s="11"/>
      <c r="K992" s="17"/>
      <c r="N992" s="11"/>
      <c r="O992" s="11"/>
    </row>
    <row r="993" ht="14.25" customHeight="1">
      <c r="D993" s="11"/>
      <c r="G993" s="11"/>
      <c r="K993" s="17"/>
      <c r="N993" s="11"/>
      <c r="O993" s="11"/>
    </row>
    <row r="994" ht="14.25" customHeight="1">
      <c r="D994" s="11"/>
      <c r="G994" s="11"/>
      <c r="K994" s="17"/>
      <c r="N994" s="11"/>
      <c r="O994" s="11"/>
    </row>
    <row r="995" ht="14.25" customHeight="1">
      <c r="D995" s="11"/>
      <c r="G995" s="11"/>
      <c r="K995" s="17"/>
      <c r="N995" s="11"/>
      <c r="O995" s="11"/>
    </row>
    <row r="996" ht="14.25" customHeight="1">
      <c r="D996" s="11"/>
      <c r="G996" s="11"/>
      <c r="K996" s="17"/>
      <c r="N996" s="11"/>
      <c r="O996" s="11"/>
    </row>
    <row r="997" ht="14.25" customHeight="1">
      <c r="D997" s="11"/>
      <c r="G997" s="11"/>
      <c r="K997" s="17"/>
      <c r="N997" s="11"/>
      <c r="O997" s="11"/>
    </row>
    <row r="998" ht="14.25" customHeight="1">
      <c r="D998" s="11"/>
      <c r="G998" s="11"/>
      <c r="K998" s="17"/>
      <c r="N998" s="11"/>
      <c r="O998" s="11"/>
    </row>
    <row r="999" ht="14.25" customHeight="1">
      <c r="D999" s="11"/>
      <c r="G999" s="11"/>
      <c r="K999" s="17"/>
      <c r="N999" s="11"/>
      <c r="O999" s="11"/>
    </row>
    <row r="1000" ht="14.25" customHeight="1">
      <c r="D1000" s="11"/>
      <c r="G1000" s="11"/>
      <c r="K1000" s="17"/>
      <c r="N1000" s="11"/>
      <c r="O1000" s="11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0"/>
    <col customWidth="1" min="3" max="3" width="9.63"/>
    <col customWidth="1" min="4" max="4" width="11.63"/>
    <col customWidth="1" min="5" max="5" width="11.5"/>
    <col customWidth="1" min="6" max="6" width="13.88"/>
    <col customWidth="1" min="7" max="7" width="14.63"/>
    <col customWidth="1" min="8" max="8" width="13.88"/>
    <col customWidth="1" min="9" max="9" width="13.13"/>
    <col customWidth="1" min="10" max="10" width="12.25"/>
    <col customWidth="1" min="11" max="11" width="14.75"/>
    <col customWidth="1" min="12" max="12" width="10.25"/>
    <col customWidth="1" min="13" max="13" width="10.38"/>
    <col customWidth="1" min="14" max="15" width="8.88"/>
    <col customWidth="1" min="16" max="26" width="7.63"/>
  </cols>
  <sheetData>
    <row r="1" ht="13.5" customHeight="1">
      <c r="A1" s="1"/>
      <c r="B1" s="1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3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13</v>
      </c>
      <c r="N1" s="3" t="s">
        <v>14</v>
      </c>
      <c r="O1" s="3" t="s">
        <v>15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8">
        <v>2017.0</v>
      </c>
      <c r="B2" s="10">
        <v>11715.1</v>
      </c>
      <c r="C2" s="10">
        <f t="shared" ref="C2:C41" si="1">B2/6582.31</f>
        <v>1.779785516</v>
      </c>
      <c r="D2" s="10">
        <f t="shared" ref="D2:D41" si="2">100*(1-ABS((C2-8.5737)/8.5737))</f>
        <v>20.75866331</v>
      </c>
      <c r="E2" s="10">
        <v>141103.0</v>
      </c>
      <c r="F2" s="10">
        <f t="shared" ref="F2:F41" si="3">LN(E2)</f>
        <v>11.8572454</v>
      </c>
      <c r="G2" s="10">
        <v>100.0</v>
      </c>
      <c r="H2" s="10">
        <v>833.5</v>
      </c>
      <c r="I2" s="10">
        <v>457.6</v>
      </c>
      <c r="J2" s="10">
        <f t="shared" ref="J2:J14" si="4">I2/H2</f>
        <v>0.549010198</v>
      </c>
      <c r="K2" s="10">
        <f t="shared" ref="K2:K14" si="5">100*(LN(J2)-LN(36.76%))/(LN(95.86%)-LN(36.76%))</f>
        <v>41.84983053</v>
      </c>
      <c r="L2" s="10">
        <v>1.82</v>
      </c>
      <c r="M2" s="10">
        <f t="shared" ref="M2:M14" si="6">L2^(1/4)</f>
        <v>1.161496344</v>
      </c>
      <c r="N2" s="10">
        <f t="shared" ref="N2:N14" si="7">100*(1-(L2^(1/4)-1)/(2.3-1))</f>
        <v>87.57720433</v>
      </c>
      <c r="O2" s="13">
        <f t="shared" ref="O2:O14" si="8">(1/6)*G2+(1/6)*K2+(1/3)*D2+(1/3)*N2</f>
        <v>59.7535943</v>
      </c>
    </row>
    <row r="3" ht="13.5" customHeight="1">
      <c r="A3" s="8">
        <v>2016.0</v>
      </c>
      <c r="B3" s="10">
        <v>10503.02</v>
      </c>
      <c r="C3" s="10">
        <f t="shared" si="1"/>
        <v>1.595643475</v>
      </c>
      <c r="D3" s="10">
        <f t="shared" si="2"/>
        <v>18.61090865</v>
      </c>
      <c r="E3" s="10">
        <v>127264.0</v>
      </c>
      <c r="F3" s="10">
        <f t="shared" si="3"/>
        <v>11.75401895</v>
      </c>
      <c r="G3" s="10">
        <v>100.0</v>
      </c>
      <c r="H3" s="10">
        <v>827.0</v>
      </c>
      <c r="I3" s="10">
        <v>456.0</v>
      </c>
      <c r="J3" s="10">
        <f t="shared" si="4"/>
        <v>0.5513905683</v>
      </c>
      <c r="K3" s="10">
        <f t="shared" si="5"/>
        <v>42.30121016</v>
      </c>
      <c r="L3" s="10">
        <v>1.88</v>
      </c>
      <c r="M3" s="10">
        <f t="shared" si="6"/>
        <v>1.170952997</v>
      </c>
      <c r="N3" s="10">
        <f t="shared" si="7"/>
        <v>86.8497695</v>
      </c>
      <c r="O3" s="13">
        <f t="shared" si="8"/>
        <v>58.87042774</v>
      </c>
    </row>
    <row r="4" ht="13.5" customHeight="1">
      <c r="A4" s="8">
        <v>2015.0</v>
      </c>
      <c r="B4" s="10">
        <v>9861.56</v>
      </c>
      <c r="C4" s="10">
        <f t="shared" si="1"/>
        <v>1.498191364</v>
      </c>
      <c r="D4" s="10">
        <f t="shared" si="2"/>
        <v>17.47426857</v>
      </c>
      <c r="E4" s="10">
        <v>118171.0</v>
      </c>
      <c r="F4" s="10">
        <f t="shared" si="3"/>
        <v>11.67988801</v>
      </c>
      <c r="G4" s="10">
        <v>100.0</v>
      </c>
      <c r="H4" s="10">
        <v>823.59</v>
      </c>
      <c r="I4" s="10">
        <v>455.0</v>
      </c>
      <c r="J4" s="10">
        <f t="shared" si="4"/>
        <v>0.5524593548</v>
      </c>
      <c r="K4" s="10">
        <f t="shared" si="5"/>
        <v>42.50324611</v>
      </c>
      <c r="L4" s="10">
        <v>1.9</v>
      </c>
      <c r="M4" s="10">
        <f t="shared" si="6"/>
        <v>1.174054886</v>
      </c>
      <c r="N4" s="10">
        <f t="shared" si="7"/>
        <v>86.61116262</v>
      </c>
      <c r="O4" s="13">
        <f t="shared" si="8"/>
        <v>58.44568475</v>
      </c>
    </row>
    <row r="5" ht="13.5" customHeight="1">
      <c r="A5" s="8">
        <v>2014.0</v>
      </c>
      <c r="B5" s="10">
        <v>8956.05</v>
      </c>
      <c r="C5" s="10">
        <f t="shared" si="1"/>
        <v>1.360624158</v>
      </c>
      <c r="D5" s="10">
        <f t="shared" si="2"/>
        <v>15.86974303</v>
      </c>
      <c r="E5" s="10">
        <v>107545.0</v>
      </c>
      <c r="F5" s="10">
        <f t="shared" si="3"/>
        <v>11.58566464</v>
      </c>
      <c r="G5" s="10">
        <f t="shared" ref="G5:G41" si="9">100*((LN(E5)-6.57)/(11.6-6.57))</f>
        <v>99.71500286</v>
      </c>
      <c r="H5" s="10">
        <v>821.61</v>
      </c>
      <c r="I5" s="10">
        <v>488.9</v>
      </c>
      <c r="J5" s="10">
        <f t="shared" si="4"/>
        <v>0.59505118</v>
      </c>
      <c r="K5" s="10">
        <f t="shared" si="5"/>
        <v>50.25173022</v>
      </c>
      <c r="L5" s="10">
        <v>2.5</v>
      </c>
      <c r="M5" s="10">
        <f t="shared" si="6"/>
        <v>1.25743343</v>
      </c>
      <c r="N5" s="10">
        <f t="shared" si="7"/>
        <v>80.19742849</v>
      </c>
      <c r="O5" s="13">
        <f t="shared" si="8"/>
        <v>57.01684602</v>
      </c>
    </row>
    <row r="6" ht="13.5" customHeight="1">
      <c r="A6" s="8">
        <v>2013.0</v>
      </c>
      <c r="B6" s="10">
        <v>8199.49</v>
      </c>
      <c r="C6" s="10">
        <f t="shared" si="1"/>
        <v>1.245685785</v>
      </c>
      <c r="D6" s="10">
        <f t="shared" si="2"/>
        <v>14.5291506</v>
      </c>
      <c r="E6" s="10">
        <v>98011.0</v>
      </c>
      <c r="F6" s="10">
        <f t="shared" si="3"/>
        <v>11.492835</v>
      </c>
      <c r="G6" s="10">
        <f t="shared" si="9"/>
        <v>97.86948303</v>
      </c>
      <c r="H6" s="10">
        <v>818.78</v>
      </c>
      <c r="I6" s="10">
        <v>481.2</v>
      </c>
      <c r="J6" s="10">
        <f t="shared" si="4"/>
        <v>0.5877036567</v>
      </c>
      <c r="K6" s="10">
        <f t="shared" si="5"/>
        <v>48.95544834</v>
      </c>
      <c r="L6" s="10">
        <v>2.67</v>
      </c>
      <c r="M6" s="10">
        <f t="shared" si="6"/>
        <v>1.278285361</v>
      </c>
      <c r="N6" s="10">
        <f t="shared" si="7"/>
        <v>78.59343378</v>
      </c>
      <c r="O6" s="13">
        <f t="shared" si="8"/>
        <v>55.51168335</v>
      </c>
    </row>
    <row r="7" ht="13.5" customHeight="1">
      <c r="A7" s="8">
        <v>2012.0</v>
      </c>
      <c r="B7" s="10">
        <v>7306.54</v>
      </c>
      <c r="C7" s="10">
        <f t="shared" si="1"/>
        <v>1.110026723</v>
      </c>
      <c r="D7" s="10">
        <f t="shared" si="2"/>
        <v>12.94688085</v>
      </c>
      <c r="E7" s="10">
        <v>89816.0</v>
      </c>
      <c r="F7" s="10">
        <f t="shared" si="3"/>
        <v>11.40551841</v>
      </c>
      <c r="G7" s="10">
        <f t="shared" si="9"/>
        <v>96.13356684</v>
      </c>
      <c r="H7" s="10">
        <v>816.1</v>
      </c>
      <c r="I7" s="10">
        <v>478.0</v>
      </c>
      <c r="J7" s="10">
        <f t="shared" si="4"/>
        <v>0.5857125352</v>
      </c>
      <c r="K7" s="10">
        <f t="shared" si="5"/>
        <v>48.60137461</v>
      </c>
      <c r="L7" s="10">
        <v>2.69</v>
      </c>
      <c r="M7" s="10">
        <f t="shared" si="6"/>
        <v>1.280672459</v>
      </c>
      <c r="N7" s="10">
        <f t="shared" si="7"/>
        <v>78.40981086</v>
      </c>
      <c r="O7" s="13">
        <f t="shared" si="8"/>
        <v>54.57472081</v>
      </c>
    </row>
    <row r="8" ht="13.5" customHeight="1">
      <c r="A8" s="8">
        <v>2011.0</v>
      </c>
      <c r="B8" s="10">
        <v>6230.2</v>
      </c>
      <c r="C8" s="10">
        <f t="shared" si="1"/>
        <v>0.9465066215</v>
      </c>
      <c r="D8" s="10">
        <f t="shared" si="2"/>
        <v>11.03965174</v>
      </c>
      <c r="E8" s="10">
        <v>76263.0</v>
      </c>
      <c r="F8" s="10">
        <f t="shared" si="3"/>
        <v>11.24194317</v>
      </c>
      <c r="G8" s="10">
        <f t="shared" si="9"/>
        <v>92.88157399</v>
      </c>
      <c r="H8" s="10">
        <v>810.91</v>
      </c>
      <c r="I8" s="10">
        <v>468.34</v>
      </c>
      <c r="J8" s="10">
        <f t="shared" si="4"/>
        <v>0.5775486799</v>
      </c>
      <c r="K8" s="10">
        <f t="shared" si="5"/>
        <v>47.13693049</v>
      </c>
      <c r="L8" s="10">
        <v>2.65</v>
      </c>
      <c r="M8" s="10">
        <f t="shared" si="6"/>
        <v>1.275884814</v>
      </c>
      <c r="N8" s="10">
        <f t="shared" si="7"/>
        <v>78.7780912</v>
      </c>
      <c r="O8" s="13">
        <f t="shared" si="8"/>
        <v>53.27566506</v>
      </c>
    </row>
    <row r="9" ht="13.5" customHeight="1">
      <c r="A9" s="8">
        <v>2010.0</v>
      </c>
      <c r="B9" s="10">
        <v>5198.2</v>
      </c>
      <c r="C9" s="10">
        <f t="shared" si="1"/>
        <v>0.7897227569</v>
      </c>
      <c r="D9" s="10">
        <f t="shared" si="2"/>
        <v>9.210991251</v>
      </c>
      <c r="E9" s="10">
        <v>66132.0</v>
      </c>
      <c r="F9" s="10">
        <f t="shared" si="3"/>
        <v>11.09940802</v>
      </c>
      <c r="G9" s="10">
        <f t="shared" si="9"/>
        <v>90.04787323</v>
      </c>
      <c r="H9" s="10">
        <v>800.8</v>
      </c>
      <c r="I9" s="10">
        <v>457.8</v>
      </c>
      <c r="J9" s="10">
        <f t="shared" si="4"/>
        <v>0.5716783217</v>
      </c>
      <c r="K9" s="10">
        <f t="shared" si="5"/>
        <v>46.07104591</v>
      </c>
      <c r="L9" s="10">
        <v>2.6</v>
      </c>
      <c r="M9" s="10">
        <f t="shared" si="6"/>
        <v>1.269823432</v>
      </c>
      <c r="N9" s="10">
        <f t="shared" si="7"/>
        <v>79.24435135</v>
      </c>
      <c r="O9" s="13">
        <f t="shared" si="8"/>
        <v>52.17160072</v>
      </c>
    </row>
    <row r="10" ht="13.5" customHeight="1">
      <c r="A10" s="8">
        <v>2009.0</v>
      </c>
      <c r="B10" s="10">
        <v>4287.25</v>
      </c>
      <c r="C10" s="10">
        <f t="shared" si="1"/>
        <v>0.6513290927</v>
      </c>
      <c r="D10" s="10">
        <f t="shared" si="2"/>
        <v>7.596826256</v>
      </c>
      <c r="E10" s="10">
        <v>55290.0</v>
      </c>
      <c r="F10" s="10">
        <f t="shared" si="3"/>
        <v>10.92034734</v>
      </c>
      <c r="G10" s="10">
        <f t="shared" si="9"/>
        <v>86.48801867</v>
      </c>
      <c r="H10" s="10">
        <v>771.31</v>
      </c>
      <c r="I10" s="10">
        <v>407.7</v>
      </c>
      <c r="J10" s="10">
        <f t="shared" si="4"/>
        <v>0.5285812449</v>
      </c>
      <c r="K10" s="10">
        <f t="shared" si="5"/>
        <v>37.89350849</v>
      </c>
      <c r="L10" s="10">
        <v>3.0</v>
      </c>
      <c r="M10" s="10">
        <f t="shared" si="6"/>
        <v>1.316074013</v>
      </c>
      <c r="N10" s="10">
        <f t="shared" si="7"/>
        <v>75.68661439</v>
      </c>
      <c r="O10" s="13">
        <f t="shared" si="8"/>
        <v>48.49140141</v>
      </c>
    </row>
    <row r="11" ht="13.5" customHeight="1">
      <c r="A11" s="8">
        <v>2008.0</v>
      </c>
      <c r="B11" s="10">
        <v>3859.57</v>
      </c>
      <c r="C11" s="10">
        <f t="shared" si="1"/>
        <v>0.5863549423</v>
      </c>
      <c r="D11" s="10">
        <f t="shared" si="2"/>
        <v>6.838995326</v>
      </c>
      <c r="E11" s="10">
        <v>50327.0</v>
      </c>
      <c r="F11" s="10">
        <f t="shared" si="3"/>
        <v>10.82629699</v>
      </c>
      <c r="G11" s="10">
        <f t="shared" si="9"/>
        <v>84.61823045</v>
      </c>
      <c r="H11" s="10">
        <v>759.0</v>
      </c>
      <c r="I11" s="10">
        <v>380.4</v>
      </c>
      <c r="J11" s="10">
        <f t="shared" si="4"/>
        <v>0.5011857708</v>
      </c>
      <c r="K11" s="10">
        <f t="shared" si="5"/>
        <v>32.34099075</v>
      </c>
      <c r="L11" s="10">
        <v>3.2</v>
      </c>
      <c r="M11" s="10">
        <f t="shared" si="6"/>
        <v>1.33748061</v>
      </c>
      <c r="N11" s="10">
        <f t="shared" si="7"/>
        <v>74.03995308</v>
      </c>
      <c r="O11" s="13">
        <f t="shared" si="8"/>
        <v>46.452853</v>
      </c>
    </row>
    <row r="12" ht="13.5" customHeight="1">
      <c r="A12" s="8">
        <v>2007.0</v>
      </c>
      <c r="B12" s="10">
        <v>3381.18</v>
      </c>
      <c r="C12" s="10">
        <f t="shared" si="1"/>
        <v>0.5136768095</v>
      </c>
      <c r="D12" s="10">
        <f t="shared" si="2"/>
        <v>5.991308414</v>
      </c>
      <c r="E12" s="10">
        <v>45743.0</v>
      </c>
      <c r="F12" s="10">
        <f t="shared" si="3"/>
        <v>10.73079405</v>
      </c>
      <c r="G12" s="10">
        <f t="shared" si="9"/>
        <v>82.71956369</v>
      </c>
      <c r="H12" s="10">
        <v>741.3</v>
      </c>
      <c r="I12" s="10">
        <v>368.0</v>
      </c>
      <c r="J12" s="10">
        <f t="shared" si="4"/>
        <v>0.496425199</v>
      </c>
      <c r="K12" s="10">
        <f t="shared" si="5"/>
        <v>31.34524417</v>
      </c>
      <c r="L12" s="10">
        <v>3.3</v>
      </c>
      <c r="M12" s="10">
        <f t="shared" si="6"/>
        <v>1.347809413</v>
      </c>
      <c r="N12" s="10">
        <f t="shared" si="7"/>
        <v>73.24542981</v>
      </c>
      <c r="O12" s="13">
        <f t="shared" si="8"/>
        <v>45.42304738</v>
      </c>
    </row>
    <row r="13" ht="13.5" customHeight="1">
      <c r="A13" s="8">
        <v>2006.0</v>
      </c>
      <c r="B13" s="10">
        <v>2855.81</v>
      </c>
      <c r="C13" s="10">
        <f t="shared" si="1"/>
        <v>0.4338613648</v>
      </c>
      <c r="D13" s="10">
        <f t="shared" si="2"/>
        <v>5.060374923</v>
      </c>
      <c r="E13" s="10">
        <v>40072.0</v>
      </c>
      <c r="F13" s="10">
        <f t="shared" si="3"/>
        <v>10.59843312</v>
      </c>
      <c r="G13" s="10">
        <f t="shared" si="9"/>
        <v>80.0881335</v>
      </c>
      <c r="H13" s="10">
        <v>719.0</v>
      </c>
      <c r="I13" s="10">
        <v>339.0</v>
      </c>
      <c r="J13" s="10">
        <f t="shared" si="4"/>
        <v>0.471488178</v>
      </c>
      <c r="K13" s="10">
        <f t="shared" si="5"/>
        <v>25.96809831</v>
      </c>
      <c r="L13" s="10">
        <v>3.3</v>
      </c>
      <c r="M13" s="10">
        <f t="shared" si="6"/>
        <v>1.347809413</v>
      </c>
      <c r="N13" s="10">
        <f t="shared" si="7"/>
        <v>73.24542981</v>
      </c>
      <c r="O13" s="13">
        <f t="shared" si="8"/>
        <v>43.77797354</v>
      </c>
    </row>
    <row r="14" ht="13.5" customHeight="1">
      <c r="A14" s="8">
        <v>2005.0</v>
      </c>
      <c r="B14" s="10">
        <v>2478.26</v>
      </c>
      <c r="C14" s="10">
        <f t="shared" si="1"/>
        <v>0.3765030817</v>
      </c>
      <c r="D14" s="10">
        <f t="shared" si="2"/>
        <v>4.39137224</v>
      </c>
      <c r="E14" s="10">
        <v>36112.0</v>
      </c>
      <c r="F14" s="10">
        <f t="shared" si="3"/>
        <v>10.4943805</v>
      </c>
      <c r="G14" s="10">
        <f t="shared" si="9"/>
        <v>78.01949302</v>
      </c>
      <c r="H14" s="10">
        <v>690.0</v>
      </c>
      <c r="I14" s="10">
        <v>317.0</v>
      </c>
      <c r="J14" s="10">
        <f t="shared" si="4"/>
        <v>0.4594202899</v>
      </c>
      <c r="K14" s="10">
        <f t="shared" si="5"/>
        <v>23.26291781</v>
      </c>
      <c r="L14" s="10">
        <v>3.4</v>
      </c>
      <c r="M14" s="10">
        <f t="shared" si="6"/>
        <v>1.357906069</v>
      </c>
      <c r="N14" s="10">
        <f t="shared" si="7"/>
        <v>72.46876394</v>
      </c>
      <c r="O14" s="13">
        <f t="shared" si="8"/>
        <v>42.5004472</v>
      </c>
    </row>
    <row r="15" ht="13.5" customHeight="1">
      <c r="A15" s="8">
        <v>2004.0</v>
      </c>
      <c r="B15" s="10">
        <v>2087.1</v>
      </c>
      <c r="C15" s="10">
        <f t="shared" si="1"/>
        <v>0.3170771355</v>
      </c>
      <c r="D15" s="10">
        <f t="shared" si="2"/>
        <v>3.698253211</v>
      </c>
      <c r="E15" s="10">
        <v>35770.0</v>
      </c>
      <c r="F15" s="10">
        <f t="shared" si="3"/>
        <v>10.48486483</v>
      </c>
      <c r="G15" s="10">
        <f t="shared" si="9"/>
        <v>77.83031476</v>
      </c>
      <c r="H15" s="10"/>
      <c r="I15" s="16">
        <v>306.74</v>
      </c>
      <c r="J15" s="10"/>
      <c r="K15" s="10"/>
      <c r="L15" s="10"/>
      <c r="M15" s="10"/>
      <c r="N15" s="10"/>
      <c r="O15" s="13"/>
    </row>
    <row r="16" ht="13.5" customHeight="1">
      <c r="A16" s="8">
        <v>2003.0</v>
      </c>
      <c r="B16" s="10">
        <v>1690.77</v>
      </c>
      <c r="C16" s="10">
        <f t="shared" si="1"/>
        <v>0.2568657508</v>
      </c>
      <c r="D16" s="10">
        <f t="shared" si="2"/>
        <v>2.99597316</v>
      </c>
      <c r="E16" s="10">
        <v>29780.0</v>
      </c>
      <c r="F16" s="10">
        <f t="shared" si="3"/>
        <v>10.30159231</v>
      </c>
      <c r="G16" s="10">
        <f t="shared" si="9"/>
        <v>74.18672577</v>
      </c>
      <c r="H16" s="10"/>
      <c r="I16" s="16">
        <v>280.7</v>
      </c>
      <c r="J16" s="10"/>
      <c r="K16" s="10"/>
      <c r="L16" s="10"/>
      <c r="M16" s="10"/>
      <c r="N16" s="10"/>
      <c r="O16" s="13"/>
    </row>
    <row r="17" ht="13.5" customHeight="1">
      <c r="A17" s="8">
        <v>2002.0</v>
      </c>
      <c r="B17" s="10">
        <v>1385.14</v>
      </c>
      <c r="C17" s="10">
        <f t="shared" si="1"/>
        <v>0.2104337231</v>
      </c>
      <c r="D17" s="10">
        <f t="shared" si="2"/>
        <v>2.454409684</v>
      </c>
      <c r="E17" s="10">
        <v>24816.0</v>
      </c>
      <c r="F17" s="10">
        <f t="shared" si="3"/>
        <v>10.11924389</v>
      </c>
      <c r="G17" s="10">
        <f t="shared" si="9"/>
        <v>70.56150866</v>
      </c>
      <c r="H17" s="10"/>
      <c r="I17" s="16">
        <v>270.3</v>
      </c>
      <c r="J17" s="10"/>
      <c r="K17" s="10"/>
      <c r="L17" s="10"/>
      <c r="M17" s="10"/>
      <c r="N17" s="10"/>
      <c r="O17" s="13"/>
    </row>
    <row r="18" ht="13.5" customHeight="1">
      <c r="A18" s="8">
        <v>2001.0</v>
      </c>
      <c r="B18" s="10">
        <v>1218.51</v>
      </c>
      <c r="C18" s="10">
        <f t="shared" si="1"/>
        <v>0.185118902</v>
      </c>
      <c r="D18" s="10">
        <f t="shared" si="2"/>
        <v>2.159148349</v>
      </c>
      <c r="E18" s="10">
        <v>22197.0</v>
      </c>
      <c r="F18" s="10">
        <f t="shared" si="3"/>
        <v>10.00771242</v>
      </c>
      <c r="G18" s="10">
        <f t="shared" si="9"/>
        <v>68.34418337</v>
      </c>
      <c r="H18" s="10"/>
      <c r="I18" s="16">
        <v>266.66</v>
      </c>
      <c r="J18" s="10"/>
      <c r="K18" s="10"/>
      <c r="L18" s="10"/>
      <c r="M18" s="10"/>
      <c r="N18" s="10"/>
      <c r="O18" s="13"/>
    </row>
    <row r="19" ht="13.5" customHeight="1">
      <c r="A19" s="8">
        <v>2000.0</v>
      </c>
      <c r="B19" s="10">
        <v>1073.54</v>
      </c>
      <c r="C19" s="10">
        <f t="shared" si="1"/>
        <v>0.163094719</v>
      </c>
      <c r="D19" s="10">
        <f t="shared" si="2"/>
        <v>1.902267621</v>
      </c>
      <c r="E19" s="10">
        <v>19838.0</v>
      </c>
      <c r="F19" s="10">
        <f t="shared" si="3"/>
        <v>9.895354569</v>
      </c>
      <c r="G19" s="10">
        <f t="shared" si="9"/>
        <v>66.11042881</v>
      </c>
      <c r="H19" s="10"/>
      <c r="I19" s="16">
        <v>267.0</v>
      </c>
      <c r="J19" s="10"/>
      <c r="K19" s="10"/>
      <c r="L19" s="10"/>
      <c r="M19" s="10"/>
      <c r="N19" s="10"/>
      <c r="O19" s="13"/>
    </row>
    <row r="20" ht="13.5" customHeight="1">
      <c r="A20" s="8">
        <v>1999.0</v>
      </c>
      <c r="B20" s="10">
        <v>937.89</v>
      </c>
      <c r="C20" s="10">
        <f t="shared" si="1"/>
        <v>0.1424864523</v>
      </c>
      <c r="D20" s="10">
        <f t="shared" si="2"/>
        <v>1.66190154</v>
      </c>
      <c r="E20" s="10">
        <v>17535.0</v>
      </c>
      <c r="F20" s="10">
        <f t="shared" si="3"/>
        <v>9.771954163</v>
      </c>
      <c r="G20" s="10">
        <f t="shared" si="9"/>
        <v>63.65714041</v>
      </c>
      <c r="H20" s="10"/>
      <c r="I20" s="16">
        <v>266.81</v>
      </c>
      <c r="J20" s="10"/>
      <c r="K20" s="10"/>
      <c r="L20" s="10"/>
      <c r="M20" s="10"/>
      <c r="N20" s="10"/>
      <c r="O20" s="13"/>
    </row>
    <row r="21" ht="13.5" customHeight="1">
      <c r="A21" s="8">
        <v>1998.0</v>
      </c>
      <c r="B21" s="10">
        <v>850.24</v>
      </c>
      <c r="C21" s="10">
        <f t="shared" si="1"/>
        <v>0.1291704584</v>
      </c>
      <c r="D21" s="10">
        <f t="shared" si="2"/>
        <v>1.506589435</v>
      </c>
      <c r="E21" s="10">
        <v>16010.0</v>
      </c>
      <c r="F21" s="10">
        <f t="shared" si="3"/>
        <v>9.680968806</v>
      </c>
      <c r="G21" s="10">
        <f t="shared" si="9"/>
        <v>61.8482864</v>
      </c>
      <c r="H21" s="10"/>
      <c r="I21" s="16">
        <v>278.63</v>
      </c>
      <c r="J21" s="10"/>
      <c r="K21" s="10"/>
      <c r="L21" s="10"/>
      <c r="M21" s="10"/>
      <c r="N21" s="10"/>
      <c r="O21" s="13"/>
    </row>
    <row r="22" ht="13.5" customHeight="1">
      <c r="A22" s="8">
        <v>1997.0</v>
      </c>
      <c r="B22" s="10">
        <v>773.78</v>
      </c>
      <c r="C22" s="10">
        <f t="shared" si="1"/>
        <v>0.1175544756</v>
      </c>
      <c r="D22" s="10">
        <f t="shared" si="2"/>
        <v>1.371105539</v>
      </c>
      <c r="E22" s="10">
        <v>14665.0</v>
      </c>
      <c r="F22" s="10">
        <f t="shared" si="3"/>
        <v>9.593218981</v>
      </c>
      <c r="G22" s="10">
        <f t="shared" si="9"/>
        <v>60.10375709</v>
      </c>
      <c r="H22" s="10"/>
      <c r="I22" s="16">
        <v>300.81</v>
      </c>
      <c r="J22" s="10"/>
      <c r="K22" s="10"/>
      <c r="L22" s="10"/>
      <c r="M22" s="10"/>
      <c r="N22" s="10"/>
      <c r="O22" s="13"/>
    </row>
    <row r="23" ht="13.5" customHeight="1">
      <c r="A23" s="8">
        <v>1996.0</v>
      </c>
      <c r="B23" s="10">
        <v>682.78</v>
      </c>
      <c r="C23" s="10">
        <f t="shared" si="1"/>
        <v>0.1037295418</v>
      </c>
      <c r="D23" s="10">
        <f t="shared" si="2"/>
        <v>1.209857375</v>
      </c>
      <c r="E23" s="10">
        <v>13041.0</v>
      </c>
      <c r="F23" s="10">
        <f t="shared" si="3"/>
        <v>9.47585352</v>
      </c>
      <c r="G23" s="10">
        <f t="shared" si="9"/>
        <v>57.77044771</v>
      </c>
      <c r="H23" s="10"/>
      <c r="I23" s="16">
        <v>297.31</v>
      </c>
      <c r="J23" s="10"/>
      <c r="K23" s="10"/>
      <c r="L23" s="10"/>
      <c r="M23" s="10"/>
      <c r="N23" s="10"/>
      <c r="O23" s="13"/>
    </row>
    <row r="24" ht="13.5" customHeight="1">
      <c r="A24" s="8">
        <v>1995.0</v>
      </c>
      <c r="B24" s="10">
        <v>584.59</v>
      </c>
      <c r="C24" s="10">
        <f t="shared" si="1"/>
        <v>0.08881228626</v>
      </c>
      <c r="D24" s="10">
        <f t="shared" si="2"/>
        <v>1.035868835</v>
      </c>
      <c r="E24" s="10">
        <v>11242.0</v>
      </c>
      <c r="F24" s="10">
        <f t="shared" si="3"/>
        <v>9.327412044</v>
      </c>
      <c r="G24" s="10">
        <f t="shared" si="9"/>
        <v>54.81932492</v>
      </c>
      <c r="H24" s="10"/>
      <c r="I24" s="16">
        <v>298.75</v>
      </c>
      <c r="J24" s="10"/>
      <c r="K24" s="10"/>
      <c r="L24" s="10"/>
      <c r="M24" s="10"/>
      <c r="N24" s="10"/>
      <c r="O24" s="13"/>
    </row>
    <row r="25" ht="13.5" customHeight="1">
      <c r="A25" s="8">
        <v>1994.0</v>
      </c>
      <c r="B25" s="10">
        <v>472.17</v>
      </c>
      <c r="C25" s="10">
        <f t="shared" si="1"/>
        <v>0.07173317574</v>
      </c>
      <c r="D25" s="10">
        <f t="shared" si="2"/>
        <v>0.836665334</v>
      </c>
      <c r="E25" s="10">
        <v>9142.0</v>
      </c>
      <c r="F25" s="10">
        <f t="shared" si="3"/>
        <v>9.120634459</v>
      </c>
      <c r="G25" s="10">
        <f t="shared" si="9"/>
        <v>50.70843855</v>
      </c>
      <c r="H25" s="10"/>
      <c r="I25" s="16">
        <v>296.13</v>
      </c>
      <c r="J25" s="10"/>
      <c r="K25" s="10"/>
      <c r="L25" s="10"/>
      <c r="M25" s="10"/>
      <c r="N25" s="10"/>
      <c r="O25" s="13"/>
    </row>
    <row r="26" ht="13.5" customHeight="1">
      <c r="A26" s="8">
        <v>1993.0</v>
      </c>
      <c r="B26" s="10">
        <v>355.25</v>
      </c>
      <c r="C26" s="10">
        <f t="shared" si="1"/>
        <v>0.05397041464</v>
      </c>
      <c r="D26" s="10">
        <f t="shared" si="2"/>
        <v>0.6294880232</v>
      </c>
      <c r="E26" s="10">
        <v>6933.0</v>
      </c>
      <c r="F26" s="10">
        <f t="shared" si="3"/>
        <v>8.844047899</v>
      </c>
      <c r="G26" s="10">
        <f t="shared" si="9"/>
        <v>45.20969978</v>
      </c>
      <c r="H26" s="10"/>
      <c r="I26" s="16">
        <v>296.01</v>
      </c>
      <c r="J26" s="10"/>
      <c r="K26" s="10"/>
      <c r="L26" s="10"/>
      <c r="M26" s="10"/>
      <c r="N26" s="10"/>
      <c r="O26" s="13"/>
    </row>
    <row r="27" ht="13.5" customHeight="1">
      <c r="A27" s="8">
        <v>1992.0</v>
      </c>
      <c r="B27" s="10">
        <v>263.67</v>
      </c>
      <c r="C27" s="10">
        <f t="shared" si="1"/>
        <v>0.04005736588</v>
      </c>
      <c r="D27" s="10">
        <f t="shared" si="2"/>
        <v>0.467212124</v>
      </c>
      <c r="E27" s="10">
        <v>5188.0</v>
      </c>
      <c r="F27" s="10">
        <f t="shared" si="3"/>
        <v>8.554103545</v>
      </c>
      <c r="G27" s="10">
        <f t="shared" si="9"/>
        <v>39.44539852</v>
      </c>
      <c r="H27" s="10"/>
      <c r="I27" s="16">
        <v>283.46</v>
      </c>
      <c r="J27" s="10"/>
      <c r="K27" s="10"/>
      <c r="L27" s="10"/>
      <c r="M27" s="10"/>
      <c r="N27" s="10"/>
      <c r="O27" s="13"/>
    </row>
    <row r="28" ht="13.5" customHeight="1">
      <c r="A28" s="8">
        <v>1991.0</v>
      </c>
      <c r="B28" s="10">
        <v>202.37</v>
      </c>
      <c r="C28" s="10">
        <f t="shared" si="1"/>
        <v>0.03074452586</v>
      </c>
      <c r="D28" s="10">
        <f t="shared" si="2"/>
        <v>0.3585911084</v>
      </c>
      <c r="E28" s="10">
        <v>4014.0</v>
      </c>
      <c r="F28" s="10">
        <f t="shared" si="3"/>
        <v>8.297543529</v>
      </c>
      <c r="G28" s="10">
        <f t="shared" si="9"/>
        <v>34.34480178</v>
      </c>
      <c r="H28" s="10"/>
      <c r="I28" s="16">
        <v>281.99</v>
      </c>
      <c r="J28" s="10"/>
      <c r="K28" s="10"/>
      <c r="L28" s="10"/>
      <c r="M28" s="10"/>
      <c r="N28" s="10"/>
      <c r="O28" s="13"/>
    </row>
    <row r="29" ht="13.5" customHeight="1">
      <c r="A29" s="8">
        <v>1990.0</v>
      </c>
      <c r="B29" s="10">
        <v>176.52</v>
      </c>
      <c r="C29" s="10">
        <f t="shared" si="1"/>
        <v>0.02681733312</v>
      </c>
      <c r="D29" s="10">
        <f t="shared" si="2"/>
        <v>0.3127859982</v>
      </c>
      <c r="E29" s="10">
        <v>3538.0</v>
      </c>
      <c r="F29" s="10">
        <f t="shared" si="3"/>
        <v>8.171316875</v>
      </c>
      <c r="G29" s="10">
        <f t="shared" si="9"/>
        <v>31.83532554</v>
      </c>
      <c r="H29" s="10"/>
      <c r="I29" s="16">
        <v>277.29</v>
      </c>
      <c r="J29" s="10"/>
      <c r="K29" s="10"/>
      <c r="L29" s="10"/>
      <c r="M29" s="10"/>
      <c r="N29" s="10"/>
      <c r="O29" s="13"/>
    </row>
    <row r="30" ht="13.5" customHeight="1">
      <c r="A30" s="8">
        <v>1989.0</v>
      </c>
      <c r="B30" s="10">
        <v>152.29</v>
      </c>
      <c r="C30" s="10">
        <f t="shared" si="1"/>
        <v>0.0231362546</v>
      </c>
      <c r="D30" s="10">
        <f t="shared" si="2"/>
        <v>0.2698514597</v>
      </c>
      <c r="E30" s="10">
        <v>3094.0</v>
      </c>
      <c r="F30" s="10">
        <f t="shared" si="3"/>
        <v>8.037220031</v>
      </c>
      <c r="G30" s="10">
        <f t="shared" si="9"/>
        <v>29.16938432</v>
      </c>
      <c r="H30" s="10"/>
      <c r="I30" s="16">
        <v>273.17</v>
      </c>
      <c r="J30" s="10"/>
      <c r="K30" s="10"/>
      <c r="L30" s="10"/>
      <c r="M30" s="10"/>
      <c r="N30" s="10"/>
      <c r="O30" s="13"/>
    </row>
    <row r="31" ht="13.5" customHeight="1">
      <c r="A31" s="8">
        <v>1988.0</v>
      </c>
      <c r="B31" s="10">
        <v>142.07</v>
      </c>
      <c r="C31" s="10">
        <f t="shared" si="1"/>
        <v>0.02158360819</v>
      </c>
      <c r="D31" s="10">
        <f t="shared" si="2"/>
        <v>0.2517420505</v>
      </c>
      <c r="E31" s="10">
        <v>2935.0</v>
      </c>
      <c r="F31" s="10">
        <f t="shared" si="3"/>
        <v>7.984462732</v>
      </c>
      <c r="G31" s="10">
        <f t="shared" si="9"/>
        <v>28.12053146</v>
      </c>
      <c r="H31" s="10"/>
      <c r="I31" s="16">
        <v>272.53</v>
      </c>
      <c r="J31" s="10"/>
      <c r="K31" s="10"/>
      <c r="L31" s="10"/>
      <c r="M31" s="10"/>
      <c r="N31" s="10"/>
      <c r="O31" s="13"/>
    </row>
    <row r="32" ht="13.5" customHeight="1">
      <c r="A32" s="8">
        <v>1987.0</v>
      </c>
      <c r="B32" s="10">
        <v>116.03</v>
      </c>
      <c r="C32" s="10">
        <f t="shared" si="1"/>
        <v>0.01762755021</v>
      </c>
      <c r="D32" s="10">
        <f t="shared" si="2"/>
        <v>0.2056002683</v>
      </c>
      <c r="E32" s="10">
        <v>2439.0</v>
      </c>
      <c r="F32" s="10">
        <f t="shared" si="3"/>
        <v>7.799343398</v>
      </c>
      <c r="G32" s="10">
        <f t="shared" si="9"/>
        <v>24.4402266</v>
      </c>
      <c r="H32" s="10"/>
      <c r="I32" s="16">
        <v>269.98</v>
      </c>
      <c r="J32" s="10"/>
      <c r="K32" s="10"/>
      <c r="L32" s="10"/>
      <c r="M32" s="10"/>
      <c r="N32" s="10"/>
      <c r="O32" s="13"/>
    </row>
    <row r="33" ht="13.5" customHeight="1">
      <c r="A33" s="8">
        <v>1986.0</v>
      </c>
      <c r="B33" s="10">
        <v>95.46</v>
      </c>
      <c r="C33" s="10">
        <f t="shared" si="1"/>
        <v>0.01450250748</v>
      </c>
      <c r="D33" s="10">
        <f t="shared" si="2"/>
        <v>0.1691510955</v>
      </c>
      <c r="E33" s="10">
        <v>2037.0</v>
      </c>
      <c r="F33" s="10">
        <f t="shared" si="3"/>
        <v>7.619233416</v>
      </c>
      <c r="G33" s="10">
        <f t="shared" si="9"/>
        <v>20.85951126</v>
      </c>
      <c r="H33" s="10"/>
      <c r="I33" s="16">
        <v>261.72</v>
      </c>
      <c r="J33" s="10"/>
      <c r="K33" s="10"/>
      <c r="L33" s="10"/>
      <c r="M33" s="10"/>
      <c r="N33" s="10"/>
      <c r="O33" s="13"/>
    </row>
    <row r="34" ht="13.5" customHeight="1">
      <c r="A34" s="8">
        <v>1985.0</v>
      </c>
      <c r="B34" s="10">
        <v>79.84</v>
      </c>
      <c r="C34" s="10">
        <f t="shared" si="1"/>
        <v>0.01212948038</v>
      </c>
      <c r="D34" s="10">
        <f t="shared" si="2"/>
        <v>0.1414731141</v>
      </c>
      <c r="E34" s="10">
        <v>1723.0</v>
      </c>
      <c r="F34" s="10">
        <f t="shared" si="3"/>
        <v>7.451822237</v>
      </c>
      <c r="G34" s="10">
        <f t="shared" si="9"/>
        <v>17.53125719</v>
      </c>
      <c r="H34" s="10"/>
      <c r="I34" s="16">
        <v>254.75</v>
      </c>
      <c r="J34" s="10"/>
      <c r="K34" s="10"/>
      <c r="L34" s="10"/>
      <c r="M34" s="10"/>
      <c r="N34" s="10"/>
      <c r="O34" s="13"/>
    </row>
    <row r="35" ht="13.5" customHeight="1">
      <c r="A35" s="8">
        <v>1984.0</v>
      </c>
      <c r="B35" s="10">
        <v>65.09</v>
      </c>
      <c r="C35" s="10">
        <f t="shared" si="1"/>
        <v>0.009888625726</v>
      </c>
      <c r="D35" s="10">
        <f t="shared" si="2"/>
        <v>0.1153367359</v>
      </c>
      <c r="E35" s="10">
        <v>1420.0</v>
      </c>
      <c r="F35" s="10">
        <f t="shared" si="3"/>
        <v>7.258412151</v>
      </c>
      <c r="G35" s="10">
        <f t="shared" si="9"/>
        <v>13.68612625</v>
      </c>
      <c r="H35" s="10"/>
      <c r="I35" s="16">
        <v>242.8</v>
      </c>
      <c r="J35" s="10"/>
      <c r="K35" s="10"/>
      <c r="L35" s="10"/>
      <c r="M35" s="10"/>
      <c r="N35" s="10"/>
      <c r="O35" s="13"/>
    </row>
    <row r="36" ht="13.5" customHeight="1">
      <c r="A36" s="8">
        <v>1983.0</v>
      </c>
      <c r="B36" s="10">
        <v>51.1</v>
      </c>
      <c r="C36" s="10">
        <f t="shared" si="1"/>
        <v>0.007763232057</v>
      </c>
      <c r="D36" s="10">
        <f t="shared" si="2"/>
        <v>0.0905470457</v>
      </c>
      <c r="E36" s="10">
        <v>1127.0</v>
      </c>
      <c r="F36" s="10">
        <f t="shared" si="3"/>
        <v>7.027314514</v>
      </c>
      <c r="G36" s="10">
        <f t="shared" si="9"/>
        <v>9.091739842</v>
      </c>
      <c r="H36" s="10"/>
      <c r="I36" s="16">
        <v>235.24</v>
      </c>
      <c r="J36" s="10"/>
      <c r="K36" s="10"/>
      <c r="L36" s="10"/>
      <c r="M36" s="10"/>
      <c r="N36" s="10"/>
      <c r="O36" s="13"/>
    </row>
    <row r="37" ht="13.5" customHeight="1">
      <c r="A37" s="8">
        <v>1982.0</v>
      </c>
      <c r="B37" s="10">
        <v>47.97</v>
      </c>
      <c r="C37" s="10">
        <f t="shared" si="1"/>
        <v>0.007287715103</v>
      </c>
      <c r="D37" s="10">
        <f t="shared" si="2"/>
        <v>0.08500081765</v>
      </c>
      <c r="E37" s="10">
        <v>1073.0</v>
      </c>
      <c r="F37" s="10">
        <f t="shared" si="3"/>
        <v>6.978213743</v>
      </c>
      <c r="G37" s="10">
        <f t="shared" si="9"/>
        <v>8.115581364</v>
      </c>
      <c r="H37" s="10"/>
      <c r="I37" s="16">
        <v>231.66</v>
      </c>
      <c r="J37" s="10"/>
      <c r="K37" s="10"/>
      <c r="L37" s="10"/>
      <c r="M37" s="10"/>
      <c r="N37" s="10"/>
      <c r="O37" s="13"/>
    </row>
    <row r="38" ht="13.5" customHeight="1">
      <c r="A38" s="8">
        <v>1981.0</v>
      </c>
      <c r="B38" s="10">
        <v>43.72</v>
      </c>
      <c r="C38" s="10">
        <f t="shared" si="1"/>
        <v>0.006642045118</v>
      </c>
      <c r="D38" s="10">
        <f t="shared" si="2"/>
        <v>0.07746999683</v>
      </c>
      <c r="E38" s="10">
        <v>994.0</v>
      </c>
      <c r="F38" s="10">
        <f t="shared" si="3"/>
        <v>6.901737207</v>
      </c>
      <c r="G38" s="10">
        <f t="shared" si="9"/>
        <v>6.595173095</v>
      </c>
      <c r="H38" s="10"/>
      <c r="I38" s="16">
        <v>224.94</v>
      </c>
      <c r="J38" s="10"/>
      <c r="K38" s="10"/>
      <c r="L38" s="10"/>
      <c r="M38" s="10"/>
      <c r="N38" s="10"/>
      <c r="O38" s="13"/>
    </row>
    <row r="39" ht="13.5" customHeight="1">
      <c r="A39" s="8">
        <v>1980.0</v>
      </c>
      <c r="B39" s="10">
        <v>43.0</v>
      </c>
      <c r="C39" s="10">
        <f t="shared" si="1"/>
        <v>0.006532661026</v>
      </c>
      <c r="D39" s="10">
        <f t="shared" si="2"/>
        <v>0.07619418718</v>
      </c>
      <c r="E39" s="10">
        <v>983.0</v>
      </c>
      <c r="F39" s="10">
        <f t="shared" si="3"/>
        <v>6.89060912</v>
      </c>
      <c r="G39" s="10">
        <f t="shared" si="9"/>
        <v>6.37393877</v>
      </c>
      <c r="H39" s="10"/>
      <c r="I39" s="16">
        <v>218.0</v>
      </c>
      <c r="J39" s="10"/>
      <c r="K39" s="10"/>
      <c r="L39" s="10"/>
      <c r="M39" s="10"/>
      <c r="N39" s="10"/>
      <c r="O39" s="13"/>
    </row>
    <row r="40" ht="13.5" customHeight="1">
      <c r="A40" s="8">
        <v>1979.0</v>
      </c>
      <c r="B40" s="10">
        <v>39.18</v>
      </c>
      <c r="C40" s="10">
        <f t="shared" si="1"/>
        <v>0.005952317651</v>
      </c>
      <c r="D40" s="10">
        <f t="shared" si="2"/>
        <v>0.06942530823</v>
      </c>
      <c r="E40" s="10">
        <v>931.0</v>
      </c>
      <c r="F40" s="10">
        <f t="shared" si="3"/>
        <v>6.836259277</v>
      </c>
      <c r="G40" s="10">
        <f t="shared" si="9"/>
        <v>5.293424996</v>
      </c>
      <c r="H40" s="10"/>
      <c r="I40" s="16">
        <v>210.99</v>
      </c>
      <c r="J40" s="10"/>
      <c r="K40" s="10"/>
      <c r="L40" s="10"/>
      <c r="M40" s="10"/>
      <c r="N40" s="10"/>
      <c r="O40" s="13"/>
    </row>
    <row r="41" ht="13.5" customHeight="1">
      <c r="A41" s="8">
        <v>1978.0</v>
      </c>
      <c r="B41" s="10">
        <v>34.42</v>
      </c>
      <c r="C41" s="10">
        <f t="shared" si="1"/>
        <v>0.005229167268</v>
      </c>
      <c r="D41" s="10">
        <f t="shared" si="2"/>
        <v>0.0609907889</v>
      </c>
      <c r="E41" s="10">
        <v>844.0</v>
      </c>
      <c r="F41" s="10">
        <f t="shared" si="3"/>
        <v>6.738152495</v>
      </c>
      <c r="G41" s="10">
        <f t="shared" si="9"/>
        <v>3.34299194</v>
      </c>
      <c r="H41" s="10"/>
      <c r="I41" s="16">
        <v>205.0</v>
      </c>
      <c r="J41" s="10"/>
      <c r="K41" s="10"/>
      <c r="L41" s="10"/>
      <c r="M41" s="10"/>
      <c r="N41" s="10"/>
      <c r="O41" s="13"/>
    </row>
    <row r="42" ht="13.5" customHeight="1">
      <c r="O42" s="11"/>
    </row>
    <row r="43" ht="13.5" customHeight="1">
      <c r="O43" s="11"/>
    </row>
    <row r="44" ht="13.5" customHeight="1">
      <c r="O44" s="11"/>
    </row>
    <row r="45" ht="13.5" customHeight="1">
      <c r="O45" s="11"/>
    </row>
    <row r="46" ht="13.5" customHeight="1">
      <c r="O46" s="11"/>
    </row>
    <row r="47" ht="13.5" customHeight="1">
      <c r="O47" s="11"/>
    </row>
    <row r="48" ht="13.5" customHeight="1">
      <c r="O48" s="11"/>
    </row>
    <row r="49" ht="13.5" customHeight="1">
      <c r="O49" s="11"/>
    </row>
    <row r="50" ht="13.5" customHeight="1">
      <c r="O50" s="11"/>
    </row>
    <row r="51" ht="13.5" customHeight="1">
      <c r="O51" s="11"/>
    </row>
    <row r="52" ht="13.5" customHeight="1">
      <c r="O52" s="11"/>
    </row>
    <row r="53" ht="13.5" customHeight="1">
      <c r="O53" s="11"/>
    </row>
    <row r="54" ht="13.5" customHeight="1">
      <c r="O54" s="11"/>
    </row>
    <row r="55" ht="13.5" customHeight="1">
      <c r="O55" s="11"/>
    </row>
    <row r="56" ht="13.5" customHeight="1">
      <c r="O56" s="11"/>
    </row>
    <row r="57" ht="13.5" customHeight="1">
      <c r="O57" s="11"/>
    </row>
    <row r="58" ht="13.5" customHeight="1">
      <c r="O58" s="11"/>
    </row>
    <row r="59" ht="13.5" customHeight="1">
      <c r="O59" s="11"/>
    </row>
    <row r="60" ht="13.5" customHeight="1">
      <c r="O60" s="11"/>
    </row>
    <row r="61" ht="13.5" customHeight="1">
      <c r="O61" s="11"/>
    </row>
    <row r="62" ht="13.5" customHeight="1">
      <c r="O62" s="11"/>
    </row>
    <row r="63" ht="13.5" customHeight="1">
      <c r="O63" s="11"/>
    </row>
    <row r="64" ht="13.5" customHeight="1">
      <c r="O64" s="11"/>
    </row>
    <row r="65" ht="13.5" customHeight="1">
      <c r="O65" s="11"/>
    </row>
    <row r="66" ht="13.5" customHeight="1">
      <c r="O66" s="11"/>
    </row>
    <row r="67" ht="13.5" customHeight="1">
      <c r="O67" s="11"/>
    </row>
    <row r="68" ht="13.5" customHeight="1">
      <c r="O68" s="11"/>
    </row>
    <row r="69" ht="13.5" customHeight="1">
      <c r="O69" s="11"/>
    </row>
    <row r="70" ht="13.5" customHeight="1">
      <c r="O70" s="11"/>
    </row>
    <row r="71" ht="13.5" customHeight="1">
      <c r="O71" s="11"/>
    </row>
    <row r="72" ht="13.5" customHeight="1">
      <c r="O72" s="11"/>
    </row>
    <row r="73" ht="13.5" customHeight="1">
      <c r="O73" s="11"/>
    </row>
    <row r="74" ht="13.5" customHeight="1">
      <c r="O74" s="11"/>
    </row>
    <row r="75" ht="13.5" customHeight="1">
      <c r="O75" s="11"/>
    </row>
    <row r="76" ht="13.5" customHeight="1">
      <c r="O76" s="11"/>
    </row>
    <row r="77" ht="13.5" customHeight="1">
      <c r="O77" s="11"/>
    </row>
    <row r="78" ht="13.5" customHeight="1">
      <c r="O78" s="11"/>
    </row>
    <row r="79" ht="13.5" customHeight="1">
      <c r="O79" s="11"/>
    </row>
    <row r="80" ht="13.5" customHeight="1">
      <c r="O80" s="11"/>
    </row>
    <row r="81" ht="13.5" customHeight="1">
      <c r="O81" s="11"/>
    </row>
    <row r="82" ht="13.5" customHeight="1">
      <c r="O82" s="11"/>
    </row>
    <row r="83" ht="13.5" customHeight="1">
      <c r="O83" s="11"/>
    </row>
    <row r="84" ht="13.5" customHeight="1">
      <c r="O84" s="11"/>
    </row>
    <row r="85" ht="13.5" customHeight="1">
      <c r="O85" s="11"/>
    </row>
    <row r="86" ht="13.5" customHeight="1">
      <c r="O86" s="11"/>
    </row>
    <row r="87" ht="13.5" customHeight="1">
      <c r="O87" s="11"/>
    </row>
    <row r="88" ht="13.5" customHeight="1">
      <c r="O88" s="11"/>
    </row>
    <row r="89" ht="13.5" customHeight="1">
      <c r="O89" s="11"/>
    </row>
    <row r="90" ht="13.5" customHeight="1">
      <c r="O90" s="11"/>
    </row>
    <row r="91" ht="13.5" customHeight="1">
      <c r="O91" s="11"/>
    </row>
    <row r="92" ht="13.5" customHeight="1">
      <c r="O92" s="11"/>
    </row>
    <row r="93" ht="13.5" customHeight="1">
      <c r="O93" s="11"/>
    </row>
    <row r="94" ht="13.5" customHeight="1">
      <c r="O94" s="11"/>
    </row>
    <row r="95" ht="13.5" customHeight="1">
      <c r="O95" s="11"/>
    </row>
    <row r="96" ht="13.5" customHeight="1">
      <c r="O96" s="11"/>
    </row>
    <row r="97" ht="13.5" customHeight="1">
      <c r="O97" s="11"/>
    </row>
    <row r="98" ht="13.5" customHeight="1">
      <c r="O98" s="11"/>
    </row>
    <row r="99" ht="13.5" customHeight="1">
      <c r="O99" s="11"/>
    </row>
    <row r="100" ht="13.5" customHeight="1">
      <c r="O100" s="11"/>
    </row>
    <row r="101" ht="13.5" customHeight="1">
      <c r="O101" s="11"/>
    </row>
    <row r="102" ht="13.5" customHeight="1">
      <c r="O102" s="11"/>
    </row>
    <row r="103" ht="13.5" customHeight="1">
      <c r="O103" s="11"/>
    </row>
    <row r="104" ht="13.5" customHeight="1">
      <c r="O104" s="11"/>
    </row>
    <row r="105" ht="13.5" customHeight="1">
      <c r="O105" s="11"/>
    </row>
    <row r="106" ht="13.5" customHeight="1">
      <c r="O106" s="11"/>
    </row>
    <row r="107" ht="13.5" customHeight="1">
      <c r="O107" s="11"/>
    </row>
    <row r="108" ht="13.5" customHeight="1">
      <c r="O108" s="11"/>
    </row>
    <row r="109" ht="13.5" customHeight="1">
      <c r="O109" s="11"/>
    </row>
    <row r="110" ht="13.5" customHeight="1">
      <c r="O110" s="11"/>
    </row>
    <row r="111" ht="13.5" customHeight="1">
      <c r="O111" s="11"/>
    </row>
    <row r="112" ht="13.5" customHeight="1">
      <c r="O112" s="11"/>
    </row>
    <row r="113" ht="13.5" customHeight="1">
      <c r="O113" s="11"/>
    </row>
    <row r="114" ht="13.5" customHeight="1">
      <c r="O114" s="11"/>
    </row>
    <row r="115" ht="13.5" customHeight="1">
      <c r="O115" s="11"/>
    </row>
    <row r="116" ht="13.5" customHeight="1">
      <c r="O116" s="11"/>
    </row>
    <row r="117" ht="13.5" customHeight="1">
      <c r="O117" s="11"/>
    </row>
    <row r="118" ht="13.5" customHeight="1">
      <c r="O118" s="11"/>
    </row>
    <row r="119" ht="13.5" customHeight="1">
      <c r="O119" s="11"/>
    </row>
    <row r="120" ht="13.5" customHeight="1">
      <c r="O120" s="11"/>
    </row>
    <row r="121" ht="13.5" customHeight="1">
      <c r="O121" s="11"/>
    </row>
    <row r="122" ht="13.5" customHeight="1">
      <c r="O122" s="11"/>
    </row>
    <row r="123" ht="13.5" customHeight="1">
      <c r="O123" s="11"/>
    </row>
    <row r="124" ht="13.5" customHeight="1">
      <c r="O124" s="11"/>
    </row>
    <row r="125" ht="13.5" customHeight="1">
      <c r="O125" s="11"/>
    </row>
    <row r="126" ht="13.5" customHeight="1">
      <c r="O126" s="11"/>
    </row>
    <row r="127" ht="13.5" customHeight="1">
      <c r="O127" s="11"/>
    </row>
    <row r="128" ht="13.5" customHeight="1">
      <c r="O128" s="11"/>
    </row>
    <row r="129" ht="13.5" customHeight="1">
      <c r="O129" s="11"/>
    </row>
    <row r="130" ht="13.5" customHeight="1">
      <c r="O130" s="11"/>
    </row>
    <row r="131" ht="13.5" customHeight="1">
      <c r="O131" s="11"/>
    </row>
    <row r="132" ht="13.5" customHeight="1">
      <c r="O132" s="11"/>
    </row>
    <row r="133" ht="13.5" customHeight="1">
      <c r="O133" s="11"/>
    </row>
    <row r="134" ht="13.5" customHeight="1">
      <c r="O134" s="11"/>
    </row>
    <row r="135" ht="13.5" customHeight="1">
      <c r="O135" s="11"/>
    </row>
    <row r="136" ht="13.5" customHeight="1">
      <c r="O136" s="11"/>
    </row>
    <row r="137" ht="13.5" customHeight="1">
      <c r="O137" s="11"/>
    </row>
    <row r="138" ht="13.5" customHeight="1">
      <c r="O138" s="11"/>
    </row>
    <row r="139" ht="13.5" customHeight="1">
      <c r="O139" s="11"/>
    </row>
    <row r="140" ht="13.5" customHeight="1">
      <c r="O140" s="11"/>
    </row>
    <row r="141" ht="13.5" customHeight="1">
      <c r="O141" s="11"/>
    </row>
    <row r="142" ht="13.5" customHeight="1">
      <c r="O142" s="11"/>
    </row>
    <row r="143" ht="13.5" customHeight="1">
      <c r="O143" s="11"/>
    </row>
    <row r="144" ht="13.5" customHeight="1">
      <c r="O144" s="11"/>
    </row>
    <row r="145" ht="13.5" customHeight="1">
      <c r="O145" s="11"/>
    </row>
    <row r="146" ht="13.5" customHeight="1">
      <c r="O146" s="11"/>
    </row>
    <row r="147" ht="13.5" customHeight="1">
      <c r="O147" s="11"/>
    </row>
    <row r="148" ht="13.5" customHeight="1">
      <c r="O148" s="11"/>
    </row>
    <row r="149" ht="13.5" customHeight="1">
      <c r="O149" s="11"/>
    </row>
    <row r="150" ht="13.5" customHeight="1">
      <c r="O150" s="11"/>
    </row>
    <row r="151" ht="13.5" customHeight="1">
      <c r="O151" s="11"/>
    </row>
    <row r="152" ht="13.5" customHeight="1">
      <c r="O152" s="11"/>
    </row>
    <row r="153" ht="13.5" customHeight="1">
      <c r="O153" s="11"/>
    </row>
    <row r="154" ht="13.5" customHeight="1">
      <c r="O154" s="11"/>
    </row>
    <row r="155" ht="13.5" customHeight="1">
      <c r="O155" s="11"/>
    </row>
    <row r="156" ht="13.5" customHeight="1">
      <c r="O156" s="11"/>
    </row>
    <row r="157" ht="13.5" customHeight="1">
      <c r="O157" s="11"/>
    </row>
    <row r="158" ht="13.5" customHeight="1">
      <c r="O158" s="11"/>
    </row>
    <row r="159" ht="13.5" customHeight="1">
      <c r="O159" s="11"/>
    </row>
    <row r="160" ht="13.5" customHeight="1">
      <c r="O160" s="11"/>
    </row>
    <row r="161" ht="13.5" customHeight="1">
      <c r="O161" s="11"/>
    </row>
    <row r="162" ht="13.5" customHeight="1">
      <c r="O162" s="11"/>
    </row>
    <row r="163" ht="13.5" customHeight="1">
      <c r="O163" s="11"/>
    </row>
    <row r="164" ht="13.5" customHeight="1">
      <c r="O164" s="11"/>
    </row>
    <row r="165" ht="13.5" customHeight="1">
      <c r="O165" s="11"/>
    </row>
    <row r="166" ht="13.5" customHeight="1">
      <c r="O166" s="11"/>
    </row>
    <row r="167" ht="13.5" customHeight="1">
      <c r="O167" s="11"/>
    </row>
    <row r="168" ht="13.5" customHeight="1">
      <c r="O168" s="11"/>
    </row>
    <row r="169" ht="13.5" customHeight="1">
      <c r="O169" s="11"/>
    </row>
    <row r="170" ht="13.5" customHeight="1">
      <c r="O170" s="11"/>
    </row>
    <row r="171" ht="13.5" customHeight="1">
      <c r="O171" s="11"/>
    </row>
    <row r="172" ht="13.5" customHeight="1">
      <c r="O172" s="11"/>
    </row>
    <row r="173" ht="13.5" customHeight="1">
      <c r="O173" s="11"/>
    </row>
    <row r="174" ht="13.5" customHeight="1">
      <c r="O174" s="11"/>
    </row>
    <row r="175" ht="13.5" customHeight="1">
      <c r="O175" s="11"/>
    </row>
    <row r="176" ht="13.5" customHeight="1">
      <c r="O176" s="11"/>
    </row>
    <row r="177" ht="13.5" customHeight="1">
      <c r="O177" s="11"/>
    </row>
    <row r="178" ht="13.5" customHeight="1">
      <c r="O178" s="11"/>
    </row>
    <row r="179" ht="13.5" customHeight="1">
      <c r="O179" s="11"/>
    </row>
    <row r="180" ht="13.5" customHeight="1">
      <c r="O180" s="11"/>
    </row>
    <row r="181" ht="13.5" customHeight="1">
      <c r="O181" s="11"/>
    </row>
    <row r="182" ht="13.5" customHeight="1">
      <c r="O182" s="11"/>
    </row>
    <row r="183" ht="13.5" customHeight="1">
      <c r="O183" s="11"/>
    </row>
    <row r="184" ht="13.5" customHeight="1">
      <c r="O184" s="11"/>
    </row>
    <row r="185" ht="13.5" customHeight="1">
      <c r="O185" s="11"/>
    </row>
    <row r="186" ht="13.5" customHeight="1">
      <c r="O186" s="11"/>
    </row>
    <row r="187" ht="13.5" customHeight="1">
      <c r="O187" s="11"/>
    </row>
    <row r="188" ht="13.5" customHeight="1">
      <c r="O188" s="11"/>
    </row>
    <row r="189" ht="13.5" customHeight="1">
      <c r="O189" s="11"/>
    </row>
    <row r="190" ht="13.5" customHeight="1">
      <c r="O190" s="11"/>
    </row>
    <row r="191" ht="13.5" customHeight="1">
      <c r="O191" s="11"/>
    </row>
    <row r="192" ht="13.5" customHeight="1">
      <c r="O192" s="11"/>
    </row>
    <row r="193" ht="13.5" customHeight="1">
      <c r="O193" s="11"/>
    </row>
    <row r="194" ht="13.5" customHeight="1">
      <c r="O194" s="11"/>
    </row>
    <row r="195" ht="13.5" customHeight="1">
      <c r="O195" s="11"/>
    </row>
    <row r="196" ht="13.5" customHeight="1">
      <c r="O196" s="11"/>
    </row>
    <row r="197" ht="13.5" customHeight="1">
      <c r="O197" s="11"/>
    </row>
    <row r="198" ht="13.5" customHeight="1">
      <c r="O198" s="11"/>
    </row>
    <row r="199" ht="13.5" customHeight="1">
      <c r="O199" s="11"/>
    </row>
    <row r="200" ht="13.5" customHeight="1">
      <c r="O200" s="11"/>
    </row>
    <row r="201" ht="13.5" customHeight="1">
      <c r="O201" s="11"/>
    </row>
    <row r="202" ht="13.5" customHeight="1">
      <c r="O202" s="11"/>
    </row>
    <row r="203" ht="13.5" customHeight="1">
      <c r="O203" s="11"/>
    </row>
    <row r="204" ht="13.5" customHeight="1">
      <c r="O204" s="11"/>
    </row>
    <row r="205" ht="13.5" customHeight="1">
      <c r="O205" s="11"/>
    </row>
    <row r="206" ht="13.5" customHeight="1">
      <c r="O206" s="11"/>
    </row>
    <row r="207" ht="13.5" customHeight="1">
      <c r="O207" s="11"/>
    </row>
    <row r="208" ht="13.5" customHeight="1">
      <c r="O208" s="11"/>
    </row>
    <row r="209" ht="13.5" customHeight="1">
      <c r="O209" s="11"/>
    </row>
    <row r="210" ht="13.5" customHeight="1">
      <c r="O210" s="11"/>
    </row>
    <row r="211" ht="13.5" customHeight="1">
      <c r="O211" s="11"/>
    </row>
    <row r="212" ht="13.5" customHeight="1">
      <c r="O212" s="11"/>
    </row>
    <row r="213" ht="13.5" customHeight="1">
      <c r="O213" s="11"/>
    </row>
    <row r="214" ht="13.5" customHeight="1">
      <c r="O214" s="11"/>
    </row>
    <row r="215" ht="13.5" customHeight="1">
      <c r="O215" s="11"/>
    </row>
    <row r="216" ht="13.5" customHeight="1">
      <c r="O216" s="11"/>
    </row>
    <row r="217" ht="13.5" customHeight="1">
      <c r="O217" s="11"/>
    </row>
    <row r="218" ht="13.5" customHeight="1">
      <c r="O218" s="11"/>
    </row>
    <row r="219" ht="13.5" customHeight="1">
      <c r="O219" s="11"/>
    </row>
    <row r="220" ht="13.5" customHeight="1">
      <c r="O220" s="11"/>
    </row>
    <row r="221" ht="13.5" customHeight="1">
      <c r="O221" s="11"/>
    </row>
    <row r="222" ht="13.5" customHeight="1">
      <c r="O222" s="11"/>
    </row>
    <row r="223" ht="13.5" customHeight="1">
      <c r="O223" s="11"/>
    </row>
    <row r="224" ht="13.5" customHeight="1">
      <c r="O224" s="11"/>
    </row>
    <row r="225" ht="13.5" customHeight="1">
      <c r="O225" s="11"/>
    </row>
    <row r="226" ht="13.5" customHeight="1">
      <c r="O226" s="11"/>
    </row>
    <row r="227" ht="13.5" customHeight="1">
      <c r="O227" s="11"/>
    </row>
    <row r="228" ht="13.5" customHeight="1">
      <c r="O228" s="11"/>
    </row>
    <row r="229" ht="13.5" customHeight="1">
      <c r="O229" s="11"/>
    </row>
    <row r="230" ht="13.5" customHeight="1">
      <c r="O230" s="11"/>
    </row>
    <row r="231" ht="13.5" customHeight="1">
      <c r="O231" s="11"/>
    </row>
    <row r="232" ht="13.5" customHeight="1">
      <c r="O232" s="11"/>
    </row>
    <row r="233" ht="13.5" customHeight="1">
      <c r="O233" s="11"/>
    </row>
    <row r="234" ht="13.5" customHeight="1">
      <c r="O234" s="11"/>
    </row>
    <row r="235" ht="13.5" customHeight="1">
      <c r="O235" s="11"/>
    </row>
    <row r="236" ht="13.5" customHeight="1">
      <c r="O236" s="11"/>
    </row>
    <row r="237" ht="13.5" customHeight="1">
      <c r="O237" s="11"/>
    </row>
    <row r="238" ht="13.5" customHeight="1">
      <c r="O238" s="11"/>
    </row>
    <row r="239" ht="13.5" customHeight="1">
      <c r="O239" s="11"/>
    </row>
    <row r="240" ht="13.5" customHeight="1">
      <c r="O240" s="11"/>
    </row>
    <row r="241" ht="13.5" customHeight="1">
      <c r="O241" s="11"/>
    </row>
    <row r="242" ht="13.5" customHeight="1">
      <c r="O242" s="11"/>
    </row>
    <row r="243" ht="13.5" customHeight="1">
      <c r="O243" s="11"/>
    </row>
    <row r="244" ht="13.5" customHeight="1">
      <c r="O244" s="11"/>
    </row>
    <row r="245" ht="13.5" customHeight="1">
      <c r="O245" s="11"/>
    </row>
    <row r="246" ht="13.5" customHeight="1">
      <c r="O246" s="11"/>
    </row>
    <row r="247" ht="13.5" customHeight="1">
      <c r="O247" s="11"/>
    </row>
    <row r="248" ht="13.5" customHeight="1">
      <c r="O248" s="11"/>
    </row>
    <row r="249" ht="13.5" customHeight="1">
      <c r="O249" s="11"/>
    </row>
    <row r="250" ht="13.5" customHeight="1">
      <c r="O250" s="11"/>
    </row>
    <row r="251" ht="13.5" customHeight="1">
      <c r="O251" s="11"/>
    </row>
    <row r="252" ht="13.5" customHeight="1">
      <c r="O252" s="11"/>
    </row>
    <row r="253" ht="13.5" customHeight="1">
      <c r="O253" s="11"/>
    </row>
    <row r="254" ht="13.5" customHeight="1">
      <c r="O254" s="11"/>
    </row>
    <row r="255" ht="13.5" customHeight="1">
      <c r="O255" s="11"/>
    </row>
    <row r="256" ht="13.5" customHeight="1">
      <c r="O256" s="11"/>
    </row>
    <row r="257" ht="13.5" customHeight="1">
      <c r="O257" s="11"/>
    </row>
    <row r="258" ht="13.5" customHeight="1">
      <c r="O258" s="11"/>
    </row>
    <row r="259" ht="13.5" customHeight="1">
      <c r="O259" s="11"/>
    </row>
    <row r="260" ht="13.5" customHeight="1">
      <c r="O260" s="11"/>
    </row>
    <row r="261" ht="13.5" customHeight="1">
      <c r="O261" s="11"/>
    </row>
    <row r="262" ht="13.5" customHeight="1">
      <c r="O262" s="11"/>
    </row>
    <row r="263" ht="13.5" customHeight="1">
      <c r="O263" s="11"/>
    </row>
    <row r="264" ht="13.5" customHeight="1">
      <c r="O264" s="11"/>
    </row>
    <row r="265" ht="13.5" customHeight="1">
      <c r="O265" s="11"/>
    </row>
    <row r="266" ht="13.5" customHeight="1">
      <c r="O266" s="11"/>
    </row>
    <row r="267" ht="13.5" customHeight="1">
      <c r="O267" s="11"/>
    </row>
    <row r="268" ht="13.5" customHeight="1">
      <c r="O268" s="11"/>
    </row>
    <row r="269" ht="13.5" customHeight="1">
      <c r="O269" s="11"/>
    </row>
    <row r="270" ht="13.5" customHeight="1">
      <c r="O270" s="11"/>
    </row>
    <row r="271" ht="13.5" customHeight="1">
      <c r="O271" s="11"/>
    </row>
    <row r="272" ht="13.5" customHeight="1">
      <c r="O272" s="11"/>
    </row>
    <row r="273" ht="13.5" customHeight="1">
      <c r="O273" s="11"/>
    </row>
    <row r="274" ht="13.5" customHeight="1">
      <c r="O274" s="11"/>
    </row>
    <row r="275" ht="13.5" customHeight="1">
      <c r="O275" s="11"/>
    </row>
    <row r="276" ht="13.5" customHeight="1">
      <c r="O276" s="11"/>
    </row>
    <row r="277" ht="13.5" customHeight="1">
      <c r="O277" s="11"/>
    </row>
    <row r="278" ht="13.5" customHeight="1">
      <c r="O278" s="11"/>
    </row>
    <row r="279" ht="13.5" customHeight="1">
      <c r="O279" s="11"/>
    </row>
    <row r="280" ht="13.5" customHeight="1">
      <c r="O280" s="11"/>
    </row>
    <row r="281" ht="13.5" customHeight="1">
      <c r="O281" s="11"/>
    </row>
    <row r="282" ht="13.5" customHeight="1">
      <c r="O282" s="11"/>
    </row>
    <row r="283" ht="13.5" customHeight="1">
      <c r="O283" s="11"/>
    </row>
    <row r="284" ht="13.5" customHeight="1">
      <c r="O284" s="11"/>
    </row>
    <row r="285" ht="13.5" customHeight="1">
      <c r="O285" s="11"/>
    </row>
    <row r="286" ht="13.5" customHeight="1">
      <c r="O286" s="11"/>
    </row>
    <row r="287" ht="13.5" customHeight="1">
      <c r="O287" s="11"/>
    </row>
    <row r="288" ht="13.5" customHeight="1">
      <c r="O288" s="11"/>
    </row>
    <row r="289" ht="13.5" customHeight="1">
      <c r="O289" s="11"/>
    </row>
    <row r="290" ht="13.5" customHeight="1">
      <c r="O290" s="11"/>
    </row>
    <row r="291" ht="13.5" customHeight="1">
      <c r="O291" s="11"/>
    </row>
    <row r="292" ht="13.5" customHeight="1">
      <c r="O292" s="11"/>
    </row>
    <row r="293" ht="13.5" customHeight="1">
      <c r="O293" s="11"/>
    </row>
    <row r="294" ht="13.5" customHeight="1">
      <c r="O294" s="11"/>
    </row>
    <row r="295" ht="13.5" customHeight="1">
      <c r="O295" s="11"/>
    </row>
    <row r="296" ht="13.5" customHeight="1">
      <c r="O296" s="11"/>
    </row>
    <row r="297" ht="13.5" customHeight="1">
      <c r="O297" s="11"/>
    </row>
    <row r="298" ht="13.5" customHeight="1">
      <c r="O298" s="11"/>
    </row>
    <row r="299" ht="13.5" customHeight="1">
      <c r="O299" s="11"/>
    </row>
    <row r="300" ht="13.5" customHeight="1">
      <c r="O300" s="11"/>
    </row>
    <row r="301" ht="13.5" customHeight="1">
      <c r="O301" s="11"/>
    </row>
    <row r="302" ht="13.5" customHeight="1">
      <c r="O302" s="11"/>
    </row>
    <row r="303" ht="13.5" customHeight="1">
      <c r="O303" s="11"/>
    </row>
    <row r="304" ht="13.5" customHeight="1">
      <c r="O304" s="11"/>
    </row>
    <row r="305" ht="13.5" customHeight="1">
      <c r="O305" s="11"/>
    </row>
    <row r="306" ht="13.5" customHeight="1">
      <c r="O306" s="11"/>
    </row>
    <row r="307" ht="13.5" customHeight="1">
      <c r="O307" s="11"/>
    </row>
    <row r="308" ht="13.5" customHeight="1">
      <c r="O308" s="11"/>
    </row>
    <row r="309" ht="13.5" customHeight="1">
      <c r="O309" s="11"/>
    </row>
    <row r="310" ht="13.5" customHeight="1">
      <c r="O310" s="11"/>
    </row>
    <row r="311" ht="13.5" customHeight="1">
      <c r="O311" s="11"/>
    </row>
    <row r="312" ht="13.5" customHeight="1">
      <c r="O312" s="11"/>
    </row>
    <row r="313" ht="13.5" customHeight="1">
      <c r="O313" s="11"/>
    </row>
    <row r="314" ht="13.5" customHeight="1">
      <c r="O314" s="11"/>
    </row>
    <row r="315" ht="13.5" customHeight="1">
      <c r="O315" s="11"/>
    </row>
    <row r="316" ht="13.5" customHeight="1">
      <c r="O316" s="11"/>
    </row>
    <row r="317" ht="13.5" customHeight="1">
      <c r="O317" s="11"/>
    </row>
    <row r="318" ht="13.5" customHeight="1">
      <c r="O318" s="11"/>
    </row>
    <row r="319" ht="13.5" customHeight="1">
      <c r="O319" s="11"/>
    </row>
    <row r="320" ht="13.5" customHeight="1">
      <c r="O320" s="11"/>
    </row>
    <row r="321" ht="13.5" customHeight="1">
      <c r="O321" s="11"/>
    </row>
    <row r="322" ht="13.5" customHeight="1">
      <c r="O322" s="11"/>
    </row>
    <row r="323" ht="13.5" customHeight="1">
      <c r="O323" s="11"/>
    </row>
    <row r="324" ht="13.5" customHeight="1">
      <c r="O324" s="11"/>
    </row>
    <row r="325" ht="13.5" customHeight="1">
      <c r="O325" s="11"/>
    </row>
    <row r="326" ht="13.5" customHeight="1">
      <c r="O326" s="11"/>
    </row>
    <row r="327" ht="13.5" customHeight="1">
      <c r="O327" s="11"/>
    </row>
    <row r="328" ht="13.5" customHeight="1">
      <c r="O328" s="11"/>
    </row>
    <row r="329" ht="13.5" customHeight="1">
      <c r="O329" s="11"/>
    </row>
    <row r="330" ht="13.5" customHeight="1">
      <c r="O330" s="11"/>
    </row>
    <row r="331" ht="13.5" customHeight="1">
      <c r="O331" s="11"/>
    </row>
    <row r="332" ht="13.5" customHeight="1">
      <c r="O332" s="11"/>
    </row>
    <row r="333" ht="13.5" customHeight="1">
      <c r="O333" s="11"/>
    </row>
    <row r="334" ht="13.5" customHeight="1">
      <c r="O334" s="11"/>
    </row>
    <row r="335" ht="13.5" customHeight="1">
      <c r="O335" s="11"/>
    </row>
    <row r="336" ht="13.5" customHeight="1">
      <c r="O336" s="11"/>
    </row>
    <row r="337" ht="13.5" customHeight="1">
      <c r="O337" s="11"/>
    </row>
    <row r="338" ht="13.5" customHeight="1">
      <c r="O338" s="11"/>
    </row>
    <row r="339" ht="13.5" customHeight="1">
      <c r="O339" s="11"/>
    </row>
    <row r="340" ht="13.5" customHeight="1">
      <c r="O340" s="11"/>
    </row>
    <row r="341" ht="13.5" customHeight="1">
      <c r="O341" s="11"/>
    </row>
    <row r="342" ht="13.5" customHeight="1">
      <c r="O342" s="11"/>
    </row>
    <row r="343" ht="13.5" customHeight="1">
      <c r="O343" s="11"/>
    </row>
    <row r="344" ht="13.5" customHeight="1">
      <c r="O344" s="11"/>
    </row>
    <row r="345" ht="13.5" customHeight="1">
      <c r="O345" s="11"/>
    </row>
    <row r="346" ht="13.5" customHeight="1">
      <c r="O346" s="11"/>
    </row>
    <row r="347" ht="13.5" customHeight="1">
      <c r="O347" s="11"/>
    </row>
    <row r="348" ht="13.5" customHeight="1">
      <c r="O348" s="11"/>
    </row>
    <row r="349" ht="13.5" customHeight="1">
      <c r="O349" s="11"/>
    </row>
    <row r="350" ht="13.5" customHeight="1">
      <c r="O350" s="11"/>
    </row>
    <row r="351" ht="13.5" customHeight="1">
      <c r="O351" s="11"/>
    </row>
    <row r="352" ht="13.5" customHeight="1">
      <c r="O352" s="11"/>
    </row>
    <row r="353" ht="13.5" customHeight="1">
      <c r="O353" s="11"/>
    </row>
    <row r="354" ht="13.5" customHeight="1">
      <c r="O354" s="11"/>
    </row>
    <row r="355" ht="13.5" customHeight="1">
      <c r="O355" s="11"/>
    </row>
    <row r="356" ht="13.5" customHeight="1">
      <c r="O356" s="11"/>
    </row>
    <row r="357" ht="13.5" customHeight="1">
      <c r="O357" s="11"/>
    </row>
    <row r="358" ht="13.5" customHeight="1">
      <c r="O358" s="11"/>
    </row>
    <row r="359" ht="13.5" customHeight="1">
      <c r="O359" s="11"/>
    </row>
    <row r="360" ht="13.5" customHeight="1">
      <c r="O360" s="11"/>
    </row>
    <row r="361" ht="13.5" customHeight="1">
      <c r="O361" s="11"/>
    </row>
    <row r="362" ht="13.5" customHeight="1">
      <c r="O362" s="11"/>
    </row>
    <row r="363" ht="13.5" customHeight="1">
      <c r="O363" s="11"/>
    </row>
    <row r="364" ht="13.5" customHeight="1">
      <c r="O364" s="11"/>
    </row>
    <row r="365" ht="13.5" customHeight="1">
      <c r="O365" s="11"/>
    </row>
    <row r="366" ht="13.5" customHeight="1">
      <c r="O366" s="11"/>
    </row>
    <row r="367" ht="13.5" customHeight="1">
      <c r="O367" s="11"/>
    </row>
    <row r="368" ht="13.5" customHeight="1">
      <c r="O368" s="11"/>
    </row>
    <row r="369" ht="13.5" customHeight="1">
      <c r="O369" s="11"/>
    </row>
    <row r="370" ht="13.5" customHeight="1">
      <c r="O370" s="11"/>
    </row>
    <row r="371" ht="13.5" customHeight="1">
      <c r="O371" s="11"/>
    </row>
    <row r="372" ht="13.5" customHeight="1">
      <c r="O372" s="11"/>
    </row>
    <row r="373" ht="13.5" customHeight="1">
      <c r="O373" s="11"/>
    </row>
    <row r="374" ht="13.5" customHeight="1">
      <c r="O374" s="11"/>
    </row>
    <row r="375" ht="13.5" customHeight="1">
      <c r="O375" s="11"/>
    </row>
    <row r="376" ht="13.5" customHeight="1">
      <c r="O376" s="11"/>
    </row>
    <row r="377" ht="13.5" customHeight="1">
      <c r="O377" s="11"/>
    </row>
    <row r="378" ht="13.5" customHeight="1">
      <c r="O378" s="11"/>
    </row>
    <row r="379" ht="13.5" customHeight="1">
      <c r="O379" s="11"/>
    </row>
    <row r="380" ht="13.5" customHeight="1">
      <c r="O380" s="11"/>
    </row>
    <row r="381" ht="13.5" customHeight="1">
      <c r="O381" s="11"/>
    </row>
    <row r="382" ht="13.5" customHeight="1">
      <c r="O382" s="11"/>
    </row>
    <row r="383" ht="13.5" customHeight="1">
      <c r="O383" s="11"/>
    </row>
    <row r="384" ht="13.5" customHeight="1">
      <c r="O384" s="11"/>
    </row>
    <row r="385" ht="13.5" customHeight="1">
      <c r="O385" s="11"/>
    </row>
    <row r="386" ht="13.5" customHeight="1">
      <c r="O386" s="11"/>
    </row>
    <row r="387" ht="13.5" customHeight="1">
      <c r="O387" s="11"/>
    </row>
    <row r="388" ht="13.5" customHeight="1">
      <c r="O388" s="11"/>
    </row>
    <row r="389" ht="13.5" customHeight="1">
      <c r="O389" s="11"/>
    </row>
    <row r="390" ht="13.5" customHeight="1">
      <c r="O390" s="11"/>
    </row>
    <row r="391" ht="13.5" customHeight="1">
      <c r="O391" s="11"/>
    </row>
    <row r="392" ht="13.5" customHeight="1">
      <c r="O392" s="11"/>
    </row>
    <row r="393" ht="13.5" customHeight="1">
      <c r="O393" s="11"/>
    </row>
    <row r="394" ht="13.5" customHeight="1">
      <c r="O394" s="11"/>
    </row>
    <row r="395" ht="13.5" customHeight="1">
      <c r="O395" s="11"/>
    </row>
    <row r="396" ht="13.5" customHeight="1">
      <c r="O396" s="11"/>
    </row>
    <row r="397" ht="13.5" customHeight="1">
      <c r="O397" s="11"/>
    </row>
    <row r="398" ht="13.5" customHeight="1">
      <c r="O398" s="11"/>
    </row>
    <row r="399" ht="13.5" customHeight="1">
      <c r="O399" s="11"/>
    </row>
    <row r="400" ht="13.5" customHeight="1">
      <c r="O400" s="11"/>
    </row>
    <row r="401" ht="13.5" customHeight="1">
      <c r="O401" s="11"/>
    </row>
    <row r="402" ht="13.5" customHeight="1">
      <c r="O402" s="11"/>
    </row>
    <row r="403" ht="13.5" customHeight="1">
      <c r="O403" s="11"/>
    </row>
    <row r="404" ht="13.5" customHeight="1">
      <c r="O404" s="11"/>
    </row>
    <row r="405" ht="13.5" customHeight="1">
      <c r="O405" s="11"/>
    </row>
    <row r="406" ht="13.5" customHeight="1">
      <c r="O406" s="11"/>
    </row>
    <row r="407" ht="13.5" customHeight="1">
      <c r="O407" s="11"/>
    </row>
    <row r="408" ht="13.5" customHeight="1">
      <c r="O408" s="11"/>
    </row>
    <row r="409" ht="13.5" customHeight="1">
      <c r="O409" s="11"/>
    </row>
    <row r="410" ht="13.5" customHeight="1">
      <c r="O410" s="11"/>
    </row>
    <row r="411" ht="13.5" customHeight="1">
      <c r="O411" s="11"/>
    </row>
    <row r="412" ht="13.5" customHeight="1">
      <c r="O412" s="11"/>
    </row>
    <row r="413" ht="13.5" customHeight="1">
      <c r="O413" s="11"/>
    </row>
    <row r="414" ht="13.5" customHeight="1">
      <c r="O414" s="11"/>
    </row>
    <row r="415" ht="13.5" customHeight="1">
      <c r="O415" s="11"/>
    </row>
    <row r="416" ht="13.5" customHeight="1">
      <c r="O416" s="11"/>
    </row>
    <row r="417" ht="13.5" customHeight="1">
      <c r="O417" s="11"/>
    </row>
    <row r="418" ht="13.5" customHeight="1">
      <c r="O418" s="11"/>
    </row>
    <row r="419" ht="13.5" customHeight="1">
      <c r="O419" s="11"/>
    </row>
    <row r="420" ht="13.5" customHeight="1">
      <c r="O420" s="11"/>
    </row>
    <row r="421" ht="13.5" customHeight="1">
      <c r="O421" s="11"/>
    </row>
    <row r="422" ht="13.5" customHeight="1">
      <c r="O422" s="11"/>
    </row>
    <row r="423" ht="13.5" customHeight="1">
      <c r="O423" s="11"/>
    </row>
    <row r="424" ht="13.5" customHeight="1">
      <c r="O424" s="11"/>
    </row>
    <row r="425" ht="13.5" customHeight="1">
      <c r="O425" s="11"/>
    </row>
    <row r="426" ht="13.5" customHeight="1">
      <c r="O426" s="11"/>
    </row>
    <row r="427" ht="13.5" customHeight="1">
      <c r="O427" s="11"/>
    </row>
    <row r="428" ht="13.5" customHeight="1">
      <c r="O428" s="11"/>
    </row>
    <row r="429" ht="13.5" customHeight="1">
      <c r="O429" s="11"/>
    </row>
    <row r="430" ht="13.5" customHeight="1">
      <c r="O430" s="11"/>
    </row>
    <row r="431" ht="13.5" customHeight="1">
      <c r="O431" s="11"/>
    </row>
    <row r="432" ht="13.5" customHeight="1">
      <c r="O432" s="11"/>
    </row>
    <row r="433" ht="13.5" customHeight="1">
      <c r="O433" s="11"/>
    </row>
    <row r="434" ht="13.5" customHeight="1">
      <c r="O434" s="11"/>
    </row>
    <row r="435" ht="13.5" customHeight="1">
      <c r="O435" s="11"/>
    </row>
    <row r="436" ht="13.5" customHeight="1">
      <c r="O436" s="11"/>
    </row>
    <row r="437" ht="13.5" customHeight="1">
      <c r="O437" s="11"/>
    </row>
    <row r="438" ht="13.5" customHeight="1">
      <c r="O438" s="11"/>
    </row>
    <row r="439" ht="13.5" customHeight="1">
      <c r="O439" s="11"/>
    </row>
    <row r="440" ht="13.5" customHeight="1">
      <c r="O440" s="11"/>
    </row>
    <row r="441" ht="13.5" customHeight="1">
      <c r="O441" s="11"/>
    </row>
    <row r="442" ht="13.5" customHeight="1">
      <c r="O442" s="11"/>
    </row>
    <row r="443" ht="13.5" customHeight="1">
      <c r="O443" s="11"/>
    </row>
    <row r="444" ht="13.5" customHeight="1">
      <c r="O444" s="11"/>
    </row>
    <row r="445" ht="13.5" customHeight="1">
      <c r="O445" s="11"/>
    </row>
    <row r="446" ht="13.5" customHeight="1">
      <c r="O446" s="11"/>
    </row>
    <row r="447" ht="13.5" customHeight="1">
      <c r="O447" s="11"/>
    </row>
    <row r="448" ht="13.5" customHeight="1">
      <c r="O448" s="11"/>
    </row>
    <row r="449" ht="13.5" customHeight="1">
      <c r="O449" s="11"/>
    </row>
    <row r="450" ht="13.5" customHeight="1">
      <c r="O450" s="11"/>
    </row>
    <row r="451" ht="13.5" customHeight="1">
      <c r="O451" s="11"/>
    </row>
    <row r="452" ht="13.5" customHeight="1">
      <c r="O452" s="11"/>
    </row>
    <row r="453" ht="13.5" customHeight="1">
      <c r="O453" s="11"/>
    </row>
    <row r="454" ht="13.5" customHeight="1">
      <c r="O454" s="11"/>
    </row>
    <row r="455" ht="13.5" customHeight="1">
      <c r="O455" s="11"/>
    </row>
    <row r="456" ht="13.5" customHeight="1">
      <c r="O456" s="11"/>
    </row>
    <row r="457" ht="13.5" customHeight="1">
      <c r="O457" s="11"/>
    </row>
    <row r="458" ht="13.5" customHeight="1">
      <c r="O458" s="11"/>
    </row>
    <row r="459" ht="13.5" customHeight="1">
      <c r="O459" s="11"/>
    </row>
    <row r="460" ht="13.5" customHeight="1">
      <c r="O460" s="11"/>
    </row>
    <row r="461" ht="13.5" customHeight="1">
      <c r="O461" s="11"/>
    </row>
    <row r="462" ht="13.5" customHeight="1">
      <c r="O462" s="11"/>
    </row>
    <row r="463" ht="13.5" customHeight="1">
      <c r="O463" s="11"/>
    </row>
    <row r="464" ht="13.5" customHeight="1">
      <c r="O464" s="11"/>
    </row>
    <row r="465" ht="13.5" customHeight="1">
      <c r="O465" s="11"/>
    </row>
    <row r="466" ht="13.5" customHeight="1">
      <c r="O466" s="11"/>
    </row>
    <row r="467" ht="13.5" customHeight="1">
      <c r="O467" s="11"/>
    </row>
    <row r="468" ht="13.5" customHeight="1">
      <c r="O468" s="11"/>
    </row>
    <row r="469" ht="13.5" customHeight="1">
      <c r="O469" s="11"/>
    </row>
    <row r="470" ht="13.5" customHeight="1">
      <c r="O470" s="11"/>
    </row>
    <row r="471" ht="13.5" customHeight="1">
      <c r="O471" s="11"/>
    </row>
    <row r="472" ht="13.5" customHeight="1">
      <c r="O472" s="11"/>
    </row>
    <row r="473" ht="13.5" customHeight="1">
      <c r="O473" s="11"/>
    </row>
    <row r="474" ht="13.5" customHeight="1">
      <c r="O474" s="11"/>
    </row>
    <row r="475" ht="13.5" customHeight="1">
      <c r="O475" s="11"/>
    </row>
    <row r="476" ht="13.5" customHeight="1">
      <c r="O476" s="11"/>
    </row>
    <row r="477" ht="13.5" customHeight="1">
      <c r="O477" s="11"/>
    </row>
    <row r="478" ht="13.5" customHeight="1">
      <c r="O478" s="11"/>
    </row>
    <row r="479" ht="13.5" customHeight="1">
      <c r="O479" s="11"/>
    </row>
    <row r="480" ht="13.5" customHeight="1">
      <c r="O480" s="11"/>
    </row>
    <row r="481" ht="13.5" customHeight="1">
      <c r="O481" s="11"/>
    </row>
    <row r="482" ht="13.5" customHeight="1">
      <c r="O482" s="11"/>
    </row>
    <row r="483" ht="13.5" customHeight="1">
      <c r="O483" s="11"/>
    </row>
    <row r="484" ht="13.5" customHeight="1">
      <c r="O484" s="11"/>
    </row>
    <row r="485" ht="13.5" customHeight="1">
      <c r="O485" s="11"/>
    </row>
    <row r="486" ht="13.5" customHeight="1">
      <c r="O486" s="11"/>
    </row>
    <row r="487" ht="13.5" customHeight="1">
      <c r="O487" s="11"/>
    </row>
    <row r="488" ht="13.5" customHeight="1">
      <c r="O488" s="11"/>
    </row>
    <row r="489" ht="13.5" customHeight="1">
      <c r="O489" s="11"/>
    </row>
    <row r="490" ht="13.5" customHeight="1">
      <c r="O490" s="11"/>
    </row>
    <row r="491" ht="13.5" customHeight="1">
      <c r="O491" s="11"/>
    </row>
    <row r="492" ht="13.5" customHeight="1">
      <c r="O492" s="11"/>
    </row>
    <row r="493" ht="13.5" customHeight="1">
      <c r="O493" s="11"/>
    </row>
    <row r="494" ht="13.5" customHeight="1">
      <c r="O494" s="11"/>
    </row>
    <row r="495" ht="13.5" customHeight="1">
      <c r="O495" s="11"/>
    </row>
    <row r="496" ht="13.5" customHeight="1">
      <c r="O496" s="11"/>
    </row>
    <row r="497" ht="13.5" customHeight="1">
      <c r="O497" s="11"/>
    </row>
    <row r="498" ht="13.5" customHeight="1">
      <c r="O498" s="11"/>
    </row>
    <row r="499" ht="13.5" customHeight="1">
      <c r="O499" s="11"/>
    </row>
    <row r="500" ht="13.5" customHeight="1">
      <c r="O500" s="11"/>
    </row>
    <row r="501" ht="13.5" customHeight="1">
      <c r="O501" s="11"/>
    </row>
    <row r="502" ht="13.5" customHeight="1">
      <c r="O502" s="11"/>
    </row>
    <row r="503" ht="13.5" customHeight="1">
      <c r="O503" s="11"/>
    </row>
    <row r="504" ht="13.5" customHeight="1">
      <c r="O504" s="11"/>
    </row>
    <row r="505" ht="13.5" customHeight="1">
      <c r="O505" s="11"/>
    </row>
    <row r="506" ht="13.5" customHeight="1">
      <c r="O506" s="11"/>
    </row>
    <row r="507" ht="13.5" customHeight="1">
      <c r="O507" s="11"/>
    </row>
    <row r="508" ht="13.5" customHeight="1">
      <c r="O508" s="11"/>
    </row>
    <row r="509" ht="13.5" customHeight="1">
      <c r="O509" s="11"/>
    </row>
    <row r="510" ht="13.5" customHeight="1">
      <c r="O510" s="11"/>
    </row>
    <row r="511" ht="13.5" customHeight="1">
      <c r="O511" s="11"/>
    </row>
    <row r="512" ht="13.5" customHeight="1">
      <c r="O512" s="11"/>
    </row>
    <row r="513" ht="13.5" customHeight="1">
      <c r="O513" s="11"/>
    </row>
    <row r="514" ht="13.5" customHeight="1">
      <c r="O514" s="11"/>
    </row>
    <row r="515" ht="13.5" customHeight="1">
      <c r="O515" s="11"/>
    </row>
    <row r="516" ht="13.5" customHeight="1">
      <c r="O516" s="11"/>
    </row>
    <row r="517" ht="13.5" customHeight="1">
      <c r="O517" s="11"/>
    </row>
    <row r="518" ht="13.5" customHeight="1">
      <c r="O518" s="11"/>
    </row>
    <row r="519" ht="13.5" customHeight="1">
      <c r="O519" s="11"/>
    </row>
    <row r="520" ht="13.5" customHeight="1">
      <c r="O520" s="11"/>
    </row>
    <row r="521" ht="13.5" customHeight="1">
      <c r="O521" s="11"/>
    </row>
    <row r="522" ht="13.5" customHeight="1">
      <c r="O522" s="11"/>
    </row>
    <row r="523" ht="13.5" customHeight="1">
      <c r="O523" s="11"/>
    </row>
    <row r="524" ht="13.5" customHeight="1">
      <c r="O524" s="11"/>
    </row>
    <row r="525" ht="13.5" customHeight="1">
      <c r="O525" s="11"/>
    </row>
    <row r="526" ht="13.5" customHeight="1">
      <c r="O526" s="11"/>
    </row>
    <row r="527" ht="13.5" customHeight="1">
      <c r="O527" s="11"/>
    </row>
    <row r="528" ht="13.5" customHeight="1">
      <c r="O528" s="11"/>
    </row>
    <row r="529" ht="13.5" customHeight="1">
      <c r="O529" s="11"/>
    </row>
    <row r="530" ht="13.5" customHeight="1">
      <c r="O530" s="11"/>
    </row>
    <row r="531" ht="13.5" customHeight="1">
      <c r="O531" s="11"/>
    </row>
    <row r="532" ht="13.5" customHeight="1">
      <c r="O532" s="11"/>
    </row>
    <row r="533" ht="13.5" customHeight="1">
      <c r="O533" s="11"/>
    </row>
    <row r="534" ht="13.5" customHeight="1">
      <c r="O534" s="11"/>
    </row>
    <row r="535" ht="13.5" customHeight="1">
      <c r="O535" s="11"/>
    </row>
    <row r="536" ht="13.5" customHeight="1">
      <c r="O536" s="11"/>
    </row>
    <row r="537" ht="13.5" customHeight="1">
      <c r="O537" s="11"/>
    </row>
    <row r="538" ht="13.5" customHeight="1">
      <c r="O538" s="11"/>
    </row>
    <row r="539" ht="13.5" customHeight="1">
      <c r="O539" s="11"/>
    </row>
    <row r="540" ht="13.5" customHeight="1">
      <c r="O540" s="11"/>
    </row>
    <row r="541" ht="13.5" customHeight="1">
      <c r="O541" s="11"/>
    </row>
    <row r="542" ht="13.5" customHeight="1">
      <c r="O542" s="11"/>
    </row>
    <row r="543" ht="13.5" customHeight="1">
      <c r="O543" s="11"/>
    </row>
    <row r="544" ht="13.5" customHeight="1">
      <c r="O544" s="11"/>
    </row>
    <row r="545" ht="13.5" customHeight="1">
      <c r="O545" s="11"/>
    </row>
    <row r="546" ht="13.5" customHeight="1">
      <c r="O546" s="11"/>
    </row>
    <row r="547" ht="13.5" customHeight="1">
      <c r="O547" s="11"/>
    </row>
    <row r="548" ht="13.5" customHeight="1">
      <c r="O548" s="11"/>
    </row>
    <row r="549" ht="13.5" customHeight="1">
      <c r="O549" s="11"/>
    </row>
    <row r="550" ht="13.5" customHeight="1">
      <c r="O550" s="11"/>
    </row>
    <row r="551" ht="13.5" customHeight="1">
      <c r="O551" s="11"/>
    </row>
    <row r="552" ht="13.5" customHeight="1">
      <c r="O552" s="11"/>
    </row>
    <row r="553" ht="13.5" customHeight="1">
      <c r="O553" s="11"/>
    </row>
    <row r="554" ht="13.5" customHeight="1">
      <c r="O554" s="11"/>
    </row>
    <row r="555" ht="13.5" customHeight="1">
      <c r="O555" s="11"/>
    </row>
    <row r="556" ht="13.5" customHeight="1">
      <c r="O556" s="11"/>
    </row>
    <row r="557" ht="13.5" customHeight="1">
      <c r="O557" s="11"/>
    </row>
    <row r="558" ht="13.5" customHeight="1">
      <c r="O558" s="11"/>
    </row>
    <row r="559" ht="13.5" customHeight="1">
      <c r="O559" s="11"/>
    </row>
    <row r="560" ht="13.5" customHeight="1">
      <c r="O560" s="11"/>
    </row>
    <row r="561" ht="13.5" customHeight="1">
      <c r="O561" s="11"/>
    </row>
    <row r="562" ht="13.5" customHeight="1">
      <c r="O562" s="11"/>
    </row>
    <row r="563" ht="13.5" customHeight="1">
      <c r="O563" s="11"/>
    </row>
    <row r="564" ht="13.5" customHeight="1">
      <c r="O564" s="11"/>
    </row>
    <row r="565" ht="13.5" customHeight="1">
      <c r="O565" s="11"/>
    </row>
    <row r="566" ht="13.5" customHeight="1">
      <c r="O566" s="11"/>
    </row>
    <row r="567" ht="13.5" customHeight="1">
      <c r="O567" s="11"/>
    </row>
    <row r="568" ht="13.5" customHeight="1">
      <c r="O568" s="11"/>
    </row>
    <row r="569" ht="13.5" customHeight="1">
      <c r="O569" s="11"/>
    </row>
    <row r="570" ht="13.5" customHeight="1">
      <c r="O570" s="11"/>
    </row>
    <row r="571" ht="13.5" customHeight="1">
      <c r="O571" s="11"/>
    </row>
    <row r="572" ht="13.5" customHeight="1">
      <c r="O572" s="11"/>
    </row>
    <row r="573" ht="13.5" customHeight="1">
      <c r="O573" s="11"/>
    </row>
    <row r="574" ht="13.5" customHeight="1">
      <c r="O574" s="11"/>
    </row>
    <row r="575" ht="13.5" customHeight="1">
      <c r="O575" s="11"/>
    </row>
    <row r="576" ht="13.5" customHeight="1">
      <c r="O576" s="11"/>
    </row>
    <row r="577" ht="13.5" customHeight="1">
      <c r="O577" s="11"/>
    </row>
    <row r="578" ht="13.5" customHeight="1">
      <c r="O578" s="11"/>
    </row>
    <row r="579" ht="13.5" customHeight="1">
      <c r="O579" s="11"/>
    </row>
    <row r="580" ht="13.5" customHeight="1">
      <c r="O580" s="11"/>
    </row>
    <row r="581" ht="13.5" customHeight="1">
      <c r="O581" s="11"/>
    </row>
    <row r="582" ht="13.5" customHeight="1">
      <c r="O582" s="11"/>
    </row>
    <row r="583" ht="13.5" customHeight="1">
      <c r="O583" s="11"/>
    </row>
    <row r="584" ht="13.5" customHeight="1">
      <c r="O584" s="11"/>
    </row>
    <row r="585" ht="13.5" customHeight="1">
      <c r="O585" s="11"/>
    </row>
    <row r="586" ht="13.5" customHeight="1">
      <c r="O586" s="11"/>
    </row>
    <row r="587" ht="13.5" customHeight="1">
      <c r="O587" s="11"/>
    </row>
    <row r="588" ht="13.5" customHeight="1">
      <c r="O588" s="11"/>
    </row>
    <row r="589" ht="13.5" customHeight="1">
      <c r="O589" s="11"/>
    </row>
    <row r="590" ht="13.5" customHeight="1">
      <c r="O590" s="11"/>
    </row>
    <row r="591" ht="13.5" customHeight="1">
      <c r="O591" s="11"/>
    </row>
    <row r="592" ht="13.5" customHeight="1">
      <c r="O592" s="11"/>
    </row>
    <row r="593" ht="13.5" customHeight="1">
      <c r="O593" s="11"/>
    </row>
    <row r="594" ht="13.5" customHeight="1">
      <c r="O594" s="11"/>
    </row>
    <row r="595" ht="13.5" customHeight="1">
      <c r="O595" s="11"/>
    </row>
    <row r="596" ht="13.5" customHeight="1">
      <c r="O596" s="11"/>
    </row>
    <row r="597" ht="13.5" customHeight="1">
      <c r="O597" s="11"/>
    </row>
    <row r="598" ht="13.5" customHeight="1">
      <c r="O598" s="11"/>
    </row>
    <row r="599" ht="13.5" customHeight="1">
      <c r="O599" s="11"/>
    </row>
    <row r="600" ht="13.5" customHeight="1">
      <c r="O600" s="11"/>
    </row>
    <row r="601" ht="13.5" customHeight="1">
      <c r="O601" s="11"/>
    </row>
    <row r="602" ht="13.5" customHeight="1">
      <c r="O602" s="11"/>
    </row>
    <row r="603" ht="13.5" customHeight="1">
      <c r="O603" s="11"/>
    </row>
    <row r="604" ht="13.5" customHeight="1">
      <c r="O604" s="11"/>
    </row>
    <row r="605" ht="13.5" customHeight="1">
      <c r="O605" s="11"/>
    </row>
    <row r="606" ht="13.5" customHeight="1">
      <c r="O606" s="11"/>
    </row>
    <row r="607" ht="13.5" customHeight="1">
      <c r="O607" s="11"/>
    </row>
    <row r="608" ht="13.5" customHeight="1">
      <c r="O608" s="11"/>
    </row>
    <row r="609" ht="13.5" customHeight="1">
      <c r="O609" s="11"/>
    </row>
    <row r="610" ht="13.5" customHeight="1">
      <c r="O610" s="11"/>
    </row>
    <row r="611" ht="13.5" customHeight="1">
      <c r="O611" s="11"/>
    </row>
    <row r="612" ht="13.5" customHeight="1">
      <c r="O612" s="11"/>
    </row>
    <row r="613" ht="13.5" customHeight="1">
      <c r="O613" s="11"/>
    </row>
    <row r="614" ht="13.5" customHeight="1">
      <c r="O614" s="11"/>
    </row>
    <row r="615" ht="13.5" customHeight="1">
      <c r="O615" s="11"/>
    </row>
    <row r="616" ht="13.5" customHeight="1">
      <c r="O616" s="11"/>
    </row>
    <row r="617" ht="13.5" customHeight="1">
      <c r="O617" s="11"/>
    </row>
    <row r="618" ht="13.5" customHeight="1">
      <c r="O618" s="11"/>
    </row>
    <row r="619" ht="13.5" customHeight="1">
      <c r="O619" s="11"/>
    </row>
    <row r="620" ht="13.5" customHeight="1">
      <c r="O620" s="11"/>
    </row>
    <row r="621" ht="13.5" customHeight="1">
      <c r="O621" s="11"/>
    </row>
    <row r="622" ht="13.5" customHeight="1">
      <c r="O622" s="11"/>
    </row>
    <row r="623" ht="13.5" customHeight="1">
      <c r="O623" s="11"/>
    </row>
    <row r="624" ht="13.5" customHeight="1">
      <c r="O624" s="11"/>
    </row>
    <row r="625" ht="13.5" customHeight="1">
      <c r="O625" s="11"/>
    </row>
    <row r="626" ht="13.5" customHeight="1">
      <c r="O626" s="11"/>
    </row>
    <row r="627" ht="13.5" customHeight="1">
      <c r="O627" s="11"/>
    </row>
    <row r="628" ht="13.5" customHeight="1">
      <c r="O628" s="11"/>
    </row>
    <row r="629" ht="13.5" customHeight="1">
      <c r="O629" s="11"/>
    </row>
    <row r="630" ht="13.5" customHeight="1">
      <c r="O630" s="11"/>
    </row>
    <row r="631" ht="13.5" customHeight="1">
      <c r="O631" s="11"/>
    </row>
    <row r="632" ht="13.5" customHeight="1">
      <c r="O632" s="11"/>
    </row>
    <row r="633" ht="13.5" customHeight="1">
      <c r="O633" s="11"/>
    </row>
    <row r="634" ht="13.5" customHeight="1">
      <c r="O634" s="11"/>
    </row>
    <row r="635" ht="13.5" customHeight="1">
      <c r="O635" s="11"/>
    </row>
    <row r="636" ht="13.5" customHeight="1">
      <c r="O636" s="11"/>
    </row>
    <row r="637" ht="13.5" customHeight="1">
      <c r="O637" s="11"/>
    </row>
    <row r="638" ht="13.5" customHeight="1">
      <c r="O638" s="11"/>
    </row>
    <row r="639" ht="13.5" customHeight="1">
      <c r="O639" s="11"/>
    </row>
    <row r="640" ht="13.5" customHeight="1">
      <c r="O640" s="11"/>
    </row>
    <row r="641" ht="13.5" customHeight="1">
      <c r="O641" s="11"/>
    </row>
    <row r="642" ht="13.5" customHeight="1">
      <c r="O642" s="11"/>
    </row>
    <row r="643" ht="13.5" customHeight="1">
      <c r="O643" s="11"/>
    </row>
    <row r="644" ht="13.5" customHeight="1">
      <c r="O644" s="11"/>
    </row>
    <row r="645" ht="13.5" customHeight="1">
      <c r="O645" s="11"/>
    </row>
    <row r="646" ht="13.5" customHeight="1">
      <c r="O646" s="11"/>
    </row>
    <row r="647" ht="13.5" customHeight="1">
      <c r="O647" s="11"/>
    </row>
    <row r="648" ht="13.5" customHeight="1">
      <c r="O648" s="11"/>
    </row>
    <row r="649" ht="13.5" customHeight="1">
      <c r="O649" s="11"/>
    </row>
    <row r="650" ht="13.5" customHeight="1">
      <c r="O650" s="11"/>
    </row>
    <row r="651" ht="13.5" customHeight="1">
      <c r="O651" s="11"/>
    </row>
    <row r="652" ht="13.5" customHeight="1">
      <c r="O652" s="11"/>
    </row>
    <row r="653" ht="13.5" customHeight="1">
      <c r="O653" s="11"/>
    </row>
    <row r="654" ht="13.5" customHeight="1">
      <c r="O654" s="11"/>
    </row>
    <row r="655" ht="13.5" customHeight="1">
      <c r="O655" s="11"/>
    </row>
    <row r="656" ht="13.5" customHeight="1">
      <c r="O656" s="11"/>
    </row>
    <row r="657" ht="13.5" customHeight="1">
      <c r="O657" s="11"/>
    </row>
    <row r="658" ht="13.5" customHeight="1">
      <c r="O658" s="11"/>
    </row>
    <row r="659" ht="13.5" customHeight="1">
      <c r="O659" s="11"/>
    </row>
    <row r="660" ht="13.5" customHeight="1">
      <c r="O660" s="11"/>
    </row>
    <row r="661" ht="13.5" customHeight="1">
      <c r="O661" s="11"/>
    </row>
    <row r="662" ht="13.5" customHeight="1">
      <c r="O662" s="11"/>
    </row>
    <row r="663" ht="13.5" customHeight="1">
      <c r="O663" s="11"/>
    </row>
    <row r="664" ht="13.5" customHeight="1">
      <c r="O664" s="11"/>
    </row>
    <row r="665" ht="13.5" customHeight="1">
      <c r="O665" s="11"/>
    </row>
    <row r="666" ht="13.5" customHeight="1">
      <c r="O666" s="11"/>
    </row>
    <row r="667" ht="13.5" customHeight="1">
      <c r="O667" s="11"/>
    </row>
    <row r="668" ht="13.5" customHeight="1">
      <c r="O668" s="11"/>
    </row>
    <row r="669" ht="13.5" customHeight="1">
      <c r="O669" s="11"/>
    </row>
    <row r="670" ht="13.5" customHeight="1">
      <c r="O670" s="11"/>
    </row>
    <row r="671" ht="13.5" customHeight="1">
      <c r="O671" s="11"/>
    </row>
    <row r="672" ht="13.5" customHeight="1">
      <c r="O672" s="11"/>
    </row>
    <row r="673" ht="13.5" customHeight="1">
      <c r="O673" s="11"/>
    </row>
    <row r="674" ht="13.5" customHeight="1">
      <c r="O674" s="11"/>
    </row>
    <row r="675" ht="13.5" customHeight="1">
      <c r="O675" s="11"/>
    </row>
    <row r="676" ht="13.5" customHeight="1">
      <c r="O676" s="11"/>
    </row>
    <row r="677" ht="13.5" customHeight="1">
      <c r="O677" s="11"/>
    </row>
    <row r="678" ht="13.5" customHeight="1">
      <c r="O678" s="11"/>
    </row>
    <row r="679" ht="13.5" customHeight="1">
      <c r="O679" s="11"/>
    </row>
    <row r="680" ht="13.5" customHeight="1">
      <c r="O680" s="11"/>
    </row>
    <row r="681" ht="13.5" customHeight="1">
      <c r="O681" s="11"/>
    </row>
    <row r="682" ht="13.5" customHeight="1">
      <c r="O682" s="11"/>
    </row>
    <row r="683" ht="13.5" customHeight="1">
      <c r="O683" s="11"/>
    </row>
    <row r="684" ht="13.5" customHeight="1">
      <c r="O684" s="11"/>
    </row>
    <row r="685" ht="13.5" customHeight="1">
      <c r="O685" s="11"/>
    </row>
    <row r="686" ht="13.5" customHeight="1">
      <c r="O686" s="11"/>
    </row>
    <row r="687" ht="13.5" customHeight="1">
      <c r="O687" s="11"/>
    </row>
    <row r="688" ht="13.5" customHeight="1">
      <c r="O688" s="11"/>
    </row>
    <row r="689" ht="13.5" customHeight="1">
      <c r="O689" s="11"/>
    </row>
    <row r="690" ht="13.5" customHeight="1">
      <c r="O690" s="11"/>
    </row>
    <row r="691" ht="13.5" customHeight="1">
      <c r="O691" s="11"/>
    </row>
    <row r="692" ht="13.5" customHeight="1">
      <c r="O692" s="11"/>
    </row>
    <row r="693" ht="13.5" customHeight="1">
      <c r="O693" s="11"/>
    </row>
    <row r="694" ht="13.5" customHeight="1">
      <c r="O694" s="11"/>
    </row>
    <row r="695" ht="13.5" customHeight="1">
      <c r="O695" s="11"/>
    </row>
    <row r="696" ht="13.5" customHeight="1">
      <c r="O696" s="11"/>
    </row>
    <row r="697" ht="13.5" customHeight="1">
      <c r="O697" s="11"/>
    </row>
    <row r="698" ht="13.5" customHeight="1">
      <c r="O698" s="11"/>
    </row>
    <row r="699" ht="13.5" customHeight="1">
      <c r="O699" s="11"/>
    </row>
    <row r="700" ht="13.5" customHeight="1">
      <c r="O700" s="11"/>
    </row>
    <row r="701" ht="13.5" customHeight="1">
      <c r="O701" s="11"/>
    </row>
    <row r="702" ht="13.5" customHeight="1">
      <c r="O702" s="11"/>
    </row>
    <row r="703" ht="13.5" customHeight="1">
      <c r="O703" s="11"/>
    </row>
    <row r="704" ht="13.5" customHeight="1">
      <c r="O704" s="11"/>
    </row>
    <row r="705" ht="13.5" customHeight="1">
      <c r="O705" s="11"/>
    </row>
    <row r="706" ht="13.5" customHeight="1">
      <c r="O706" s="11"/>
    </row>
    <row r="707" ht="13.5" customHeight="1">
      <c r="O707" s="11"/>
    </row>
    <row r="708" ht="13.5" customHeight="1">
      <c r="O708" s="11"/>
    </row>
    <row r="709" ht="13.5" customHeight="1">
      <c r="O709" s="11"/>
    </row>
    <row r="710" ht="13.5" customHeight="1">
      <c r="O710" s="11"/>
    </row>
    <row r="711" ht="13.5" customHeight="1">
      <c r="O711" s="11"/>
    </row>
    <row r="712" ht="13.5" customHeight="1">
      <c r="O712" s="11"/>
    </row>
    <row r="713" ht="13.5" customHeight="1">
      <c r="O713" s="11"/>
    </row>
    <row r="714" ht="13.5" customHeight="1">
      <c r="O714" s="11"/>
    </row>
    <row r="715" ht="13.5" customHeight="1">
      <c r="O715" s="11"/>
    </row>
    <row r="716" ht="13.5" customHeight="1">
      <c r="O716" s="11"/>
    </row>
    <row r="717" ht="13.5" customHeight="1">
      <c r="O717" s="11"/>
    </row>
    <row r="718" ht="13.5" customHeight="1">
      <c r="O718" s="11"/>
    </row>
    <row r="719" ht="13.5" customHeight="1">
      <c r="O719" s="11"/>
    </row>
    <row r="720" ht="13.5" customHeight="1">
      <c r="O720" s="11"/>
    </row>
    <row r="721" ht="13.5" customHeight="1">
      <c r="O721" s="11"/>
    </row>
    <row r="722" ht="13.5" customHeight="1">
      <c r="O722" s="11"/>
    </row>
    <row r="723" ht="13.5" customHeight="1">
      <c r="O723" s="11"/>
    </row>
    <row r="724" ht="13.5" customHeight="1">
      <c r="O724" s="11"/>
    </row>
    <row r="725" ht="13.5" customHeight="1">
      <c r="O725" s="11"/>
    </row>
    <row r="726" ht="13.5" customHeight="1">
      <c r="O726" s="11"/>
    </row>
    <row r="727" ht="13.5" customHeight="1">
      <c r="O727" s="11"/>
    </row>
    <row r="728" ht="13.5" customHeight="1">
      <c r="O728" s="11"/>
    </row>
    <row r="729" ht="13.5" customHeight="1">
      <c r="O729" s="11"/>
    </row>
    <row r="730" ht="13.5" customHeight="1">
      <c r="O730" s="11"/>
    </row>
    <row r="731" ht="13.5" customHeight="1">
      <c r="O731" s="11"/>
    </row>
    <row r="732" ht="13.5" customHeight="1">
      <c r="O732" s="11"/>
    </row>
    <row r="733" ht="13.5" customHeight="1">
      <c r="O733" s="11"/>
    </row>
    <row r="734" ht="13.5" customHeight="1">
      <c r="O734" s="11"/>
    </row>
    <row r="735" ht="13.5" customHeight="1">
      <c r="O735" s="11"/>
    </row>
    <row r="736" ht="13.5" customHeight="1">
      <c r="O736" s="11"/>
    </row>
    <row r="737" ht="13.5" customHeight="1">
      <c r="O737" s="11"/>
    </row>
    <row r="738" ht="13.5" customHeight="1">
      <c r="O738" s="11"/>
    </row>
    <row r="739" ht="13.5" customHeight="1">
      <c r="O739" s="11"/>
    </row>
    <row r="740" ht="13.5" customHeight="1">
      <c r="O740" s="11"/>
    </row>
    <row r="741" ht="13.5" customHeight="1">
      <c r="O741" s="11"/>
    </row>
    <row r="742" ht="13.5" customHeight="1">
      <c r="O742" s="11"/>
    </row>
    <row r="743" ht="13.5" customHeight="1">
      <c r="O743" s="11"/>
    </row>
    <row r="744" ht="13.5" customHeight="1">
      <c r="O744" s="11"/>
    </row>
    <row r="745" ht="13.5" customHeight="1">
      <c r="O745" s="11"/>
    </row>
    <row r="746" ht="13.5" customHeight="1">
      <c r="O746" s="11"/>
    </row>
    <row r="747" ht="13.5" customHeight="1">
      <c r="O747" s="11"/>
    </row>
    <row r="748" ht="13.5" customHeight="1">
      <c r="O748" s="11"/>
    </row>
    <row r="749" ht="13.5" customHeight="1">
      <c r="O749" s="11"/>
    </row>
    <row r="750" ht="13.5" customHeight="1">
      <c r="O750" s="11"/>
    </row>
    <row r="751" ht="13.5" customHeight="1">
      <c r="O751" s="11"/>
    </row>
    <row r="752" ht="13.5" customHeight="1">
      <c r="O752" s="11"/>
    </row>
    <row r="753" ht="13.5" customHeight="1">
      <c r="O753" s="11"/>
    </row>
    <row r="754" ht="13.5" customHeight="1">
      <c r="O754" s="11"/>
    </row>
    <row r="755" ht="13.5" customHeight="1">
      <c r="O755" s="11"/>
    </row>
    <row r="756" ht="13.5" customHeight="1">
      <c r="O756" s="11"/>
    </row>
    <row r="757" ht="13.5" customHeight="1">
      <c r="O757" s="11"/>
    </row>
    <row r="758" ht="13.5" customHeight="1">
      <c r="O758" s="11"/>
    </row>
    <row r="759" ht="13.5" customHeight="1">
      <c r="O759" s="11"/>
    </row>
    <row r="760" ht="13.5" customHeight="1">
      <c r="O760" s="11"/>
    </row>
    <row r="761" ht="13.5" customHeight="1">
      <c r="O761" s="11"/>
    </row>
    <row r="762" ht="13.5" customHeight="1">
      <c r="O762" s="11"/>
    </row>
    <row r="763" ht="13.5" customHeight="1">
      <c r="O763" s="11"/>
    </row>
    <row r="764" ht="13.5" customHeight="1">
      <c r="O764" s="11"/>
    </row>
    <row r="765" ht="13.5" customHeight="1">
      <c r="O765" s="11"/>
    </row>
    <row r="766" ht="13.5" customHeight="1">
      <c r="O766" s="11"/>
    </row>
    <row r="767" ht="13.5" customHeight="1">
      <c r="O767" s="11"/>
    </row>
    <row r="768" ht="13.5" customHeight="1">
      <c r="O768" s="11"/>
    </row>
    <row r="769" ht="13.5" customHeight="1">
      <c r="O769" s="11"/>
    </row>
    <row r="770" ht="13.5" customHeight="1">
      <c r="O770" s="11"/>
    </row>
    <row r="771" ht="13.5" customHeight="1">
      <c r="O771" s="11"/>
    </row>
    <row r="772" ht="13.5" customHeight="1">
      <c r="O772" s="11"/>
    </row>
    <row r="773" ht="13.5" customHeight="1">
      <c r="O773" s="11"/>
    </row>
    <row r="774" ht="13.5" customHeight="1">
      <c r="O774" s="11"/>
    </row>
    <row r="775" ht="13.5" customHeight="1">
      <c r="O775" s="11"/>
    </row>
    <row r="776" ht="13.5" customHeight="1">
      <c r="O776" s="11"/>
    </row>
    <row r="777" ht="13.5" customHeight="1">
      <c r="O777" s="11"/>
    </row>
    <row r="778" ht="13.5" customHeight="1">
      <c r="O778" s="11"/>
    </row>
    <row r="779" ht="13.5" customHeight="1">
      <c r="O779" s="11"/>
    </row>
    <row r="780" ht="13.5" customHeight="1">
      <c r="O780" s="11"/>
    </row>
    <row r="781" ht="13.5" customHeight="1">
      <c r="O781" s="11"/>
    </row>
    <row r="782" ht="13.5" customHeight="1">
      <c r="O782" s="11"/>
    </row>
    <row r="783" ht="13.5" customHeight="1">
      <c r="O783" s="11"/>
    </row>
    <row r="784" ht="13.5" customHeight="1">
      <c r="O784" s="11"/>
    </row>
    <row r="785" ht="13.5" customHeight="1">
      <c r="O785" s="11"/>
    </row>
    <row r="786" ht="13.5" customHeight="1">
      <c r="O786" s="11"/>
    </row>
    <row r="787" ht="13.5" customHeight="1">
      <c r="O787" s="11"/>
    </row>
    <row r="788" ht="13.5" customHeight="1">
      <c r="O788" s="11"/>
    </row>
    <row r="789" ht="13.5" customHeight="1">
      <c r="O789" s="11"/>
    </row>
    <row r="790" ht="13.5" customHeight="1">
      <c r="O790" s="11"/>
    </row>
    <row r="791" ht="13.5" customHeight="1">
      <c r="O791" s="11"/>
    </row>
    <row r="792" ht="13.5" customHeight="1">
      <c r="O792" s="11"/>
    </row>
    <row r="793" ht="13.5" customHeight="1">
      <c r="O793" s="11"/>
    </row>
    <row r="794" ht="13.5" customHeight="1">
      <c r="O794" s="11"/>
    </row>
    <row r="795" ht="13.5" customHeight="1">
      <c r="O795" s="11"/>
    </row>
    <row r="796" ht="13.5" customHeight="1">
      <c r="O796" s="11"/>
    </row>
    <row r="797" ht="13.5" customHeight="1">
      <c r="O797" s="11"/>
    </row>
    <row r="798" ht="13.5" customHeight="1">
      <c r="O798" s="11"/>
    </row>
    <row r="799" ht="13.5" customHeight="1">
      <c r="O799" s="11"/>
    </row>
    <row r="800" ht="13.5" customHeight="1">
      <c r="O800" s="11"/>
    </row>
    <row r="801" ht="13.5" customHeight="1">
      <c r="O801" s="11"/>
    </row>
    <row r="802" ht="13.5" customHeight="1">
      <c r="O802" s="11"/>
    </row>
    <row r="803" ht="13.5" customHeight="1">
      <c r="O803" s="11"/>
    </row>
    <row r="804" ht="13.5" customHeight="1">
      <c r="O804" s="11"/>
    </row>
    <row r="805" ht="13.5" customHeight="1">
      <c r="O805" s="11"/>
    </row>
    <row r="806" ht="13.5" customHeight="1">
      <c r="O806" s="11"/>
    </row>
    <row r="807" ht="13.5" customHeight="1">
      <c r="O807" s="11"/>
    </row>
    <row r="808" ht="13.5" customHeight="1">
      <c r="O808" s="11"/>
    </row>
    <row r="809" ht="13.5" customHeight="1">
      <c r="O809" s="11"/>
    </row>
    <row r="810" ht="13.5" customHeight="1">
      <c r="O810" s="11"/>
    </row>
    <row r="811" ht="13.5" customHeight="1">
      <c r="O811" s="11"/>
    </row>
    <row r="812" ht="13.5" customHeight="1">
      <c r="O812" s="11"/>
    </row>
    <row r="813" ht="13.5" customHeight="1">
      <c r="O813" s="11"/>
    </row>
    <row r="814" ht="13.5" customHeight="1">
      <c r="O814" s="11"/>
    </row>
    <row r="815" ht="13.5" customHeight="1">
      <c r="O815" s="11"/>
    </row>
    <row r="816" ht="13.5" customHeight="1">
      <c r="O816" s="11"/>
    </row>
    <row r="817" ht="13.5" customHeight="1">
      <c r="O817" s="11"/>
    </row>
    <row r="818" ht="13.5" customHeight="1">
      <c r="O818" s="11"/>
    </row>
    <row r="819" ht="13.5" customHeight="1">
      <c r="O819" s="11"/>
    </row>
    <row r="820" ht="13.5" customHeight="1">
      <c r="O820" s="11"/>
    </row>
    <row r="821" ht="13.5" customHeight="1">
      <c r="O821" s="11"/>
    </row>
    <row r="822" ht="13.5" customHeight="1">
      <c r="O822" s="11"/>
    </row>
    <row r="823" ht="13.5" customHeight="1">
      <c r="O823" s="11"/>
    </row>
    <row r="824" ht="13.5" customHeight="1">
      <c r="O824" s="11"/>
    </row>
    <row r="825" ht="13.5" customHeight="1">
      <c r="O825" s="11"/>
    </row>
    <row r="826" ht="13.5" customHeight="1">
      <c r="O826" s="11"/>
    </row>
    <row r="827" ht="13.5" customHeight="1">
      <c r="O827" s="11"/>
    </row>
    <row r="828" ht="13.5" customHeight="1">
      <c r="O828" s="11"/>
    </row>
    <row r="829" ht="13.5" customHeight="1">
      <c r="O829" s="11"/>
    </row>
    <row r="830" ht="13.5" customHeight="1">
      <c r="O830" s="11"/>
    </row>
    <row r="831" ht="13.5" customHeight="1">
      <c r="O831" s="11"/>
    </row>
    <row r="832" ht="13.5" customHeight="1">
      <c r="O832" s="11"/>
    </row>
    <row r="833" ht="13.5" customHeight="1">
      <c r="O833" s="11"/>
    </row>
    <row r="834" ht="13.5" customHeight="1">
      <c r="O834" s="11"/>
    </row>
    <row r="835" ht="13.5" customHeight="1">
      <c r="O835" s="11"/>
    </row>
    <row r="836" ht="13.5" customHeight="1">
      <c r="O836" s="11"/>
    </row>
    <row r="837" ht="13.5" customHeight="1">
      <c r="O837" s="11"/>
    </row>
    <row r="838" ht="13.5" customHeight="1">
      <c r="O838" s="11"/>
    </row>
    <row r="839" ht="13.5" customHeight="1">
      <c r="O839" s="11"/>
    </row>
    <row r="840" ht="13.5" customHeight="1">
      <c r="O840" s="11"/>
    </row>
    <row r="841" ht="13.5" customHeight="1">
      <c r="O841" s="11"/>
    </row>
    <row r="842" ht="13.5" customHeight="1">
      <c r="O842" s="11"/>
    </row>
    <row r="843" ht="13.5" customHeight="1">
      <c r="O843" s="11"/>
    </row>
    <row r="844" ht="13.5" customHeight="1">
      <c r="O844" s="11"/>
    </row>
    <row r="845" ht="13.5" customHeight="1">
      <c r="O845" s="11"/>
    </row>
    <row r="846" ht="13.5" customHeight="1">
      <c r="O846" s="11"/>
    </row>
    <row r="847" ht="13.5" customHeight="1">
      <c r="O847" s="11"/>
    </row>
    <row r="848" ht="13.5" customHeight="1">
      <c r="O848" s="11"/>
    </row>
    <row r="849" ht="13.5" customHeight="1">
      <c r="O849" s="11"/>
    </row>
    <row r="850" ht="13.5" customHeight="1">
      <c r="O850" s="11"/>
    </row>
    <row r="851" ht="13.5" customHeight="1">
      <c r="O851" s="11"/>
    </row>
    <row r="852" ht="13.5" customHeight="1">
      <c r="O852" s="11"/>
    </row>
    <row r="853" ht="13.5" customHeight="1">
      <c r="O853" s="11"/>
    </row>
    <row r="854" ht="13.5" customHeight="1">
      <c r="O854" s="11"/>
    </row>
    <row r="855" ht="13.5" customHeight="1">
      <c r="O855" s="11"/>
    </row>
    <row r="856" ht="13.5" customHeight="1">
      <c r="O856" s="11"/>
    </row>
    <row r="857" ht="13.5" customHeight="1">
      <c r="O857" s="11"/>
    </row>
    <row r="858" ht="13.5" customHeight="1">
      <c r="O858" s="11"/>
    </row>
    <row r="859" ht="13.5" customHeight="1">
      <c r="O859" s="11"/>
    </row>
    <row r="860" ht="13.5" customHeight="1">
      <c r="O860" s="11"/>
    </row>
    <row r="861" ht="13.5" customHeight="1">
      <c r="O861" s="11"/>
    </row>
    <row r="862" ht="13.5" customHeight="1">
      <c r="O862" s="11"/>
    </row>
    <row r="863" ht="13.5" customHeight="1">
      <c r="O863" s="11"/>
    </row>
    <row r="864" ht="13.5" customHeight="1">
      <c r="O864" s="11"/>
    </row>
    <row r="865" ht="13.5" customHeight="1">
      <c r="O865" s="11"/>
    </row>
    <row r="866" ht="13.5" customHeight="1">
      <c r="O866" s="11"/>
    </row>
    <row r="867" ht="13.5" customHeight="1">
      <c r="O867" s="11"/>
    </row>
    <row r="868" ht="13.5" customHeight="1">
      <c r="O868" s="11"/>
    </row>
    <row r="869" ht="13.5" customHeight="1">
      <c r="O869" s="11"/>
    </row>
    <row r="870" ht="13.5" customHeight="1">
      <c r="O870" s="11"/>
    </row>
    <row r="871" ht="13.5" customHeight="1">
      <c r="O871" s="11"/>
    </row>
    <row r="872" ht="13.5" customHeight="1">
      <c r="O872" s="11"/>
    </row>
    <row r="873" ht="13.5" customHeight="1">
      <c r="O873" s="11"/>
    </row>
    <row r="874" ht="13.5" customHeight="1">
      <c r="O874" s="11"/>
    </row>
    <row r="875" ht="13.5" customHeight="1">
      <c r="O875" s="11"/>
    </row>
    <row r="876" ht="13.5" customHeight="1">
      <c r="O876" s="11"/>
    </row>
    <row r="877" ht="13.5" customHeight="1">
      <c r="O877" s="11"/>
    </row>
    <row r="878" ht="13.5" customHeight="1">
      <c r="O878" s="11"/>
    </row>
    <row r="879" ht="13.5" customHeight="1">
      <c r="O879" s="11"/>
    </row>
    <row r="880" ht="13.5" customHeight="1">
      <c r="O880" s="11"/>
    </row>
    <row r="881" ht="13.5" customHeight="1">
      <c r="O881" s="11"/>
    </row>
    <row r="882" ht="13.5" customHeight="1">
      <c r="O882" s="11"/>
    </row>
    <row r="883" ht="13.5" customHeight="1">
      <c r="O883" s="11"/>
    </row>
    <row r="884" ht="13.5" customHeight="1">
      <c r="O884" s="11"/>
    </row>
    <row r="885" ht="13.5" customHeight="1">
      <c r="O885" s="11"/>
    </row>
    <row r="886" ht="13.5" customHeight="1">
      <c r="O886" s="11"/>
    </row>
    <row r="887" ht="13.5" customHeight="1">
      <c r="O887" s="11"/>
    </row>
    <row r="888" ht="13.5" customHeight="1">
      <c r="O888" s="11"/>
    </row>
    <row r="889" ht="13.5" customHeight="1">
      <c r="O889" s="11"/>
    </row>
    <row r="890" ht="13.5" customHeight="1">
      <c r="O890" s="11"/>
    </row>
    <row r="891" ht="13.5" customHeight="1">
      <c r="O891" s="11"/>
    </row>
    <row r="892" ht="13.5" customHeight="1">
      <c r="O892" s="11"/>
    </row>
    <row r="893" ht="13.5" customHeight="1">
      <c r="O893" s="11"/>
    </row>
    <row r="894" ht="13.5" customHeight="1">
      <c r="O894" s="11"/>
    </row>
    <row r="895" ht="13.5" customHeight="1">
      <c r="O895" s="11"/>
    </row>
    <row r="896" ht="13.5" customHeight="1">
      <c r="O896" s="11"/>
    </row>
    <row r="897" ht="13.5" customHeight="1">
      <c r="O897" s="11"/>
    </row>
    <row r="898" ht="13.5" customHeight="1">
      <c r="O898" s="11"/>
    </row>
    <row r="899" ht="13.5" customHeight="1">
      <c r="O899" s="11"/>
    </row>
    <row r="900" ht="13.5" customHeight="1">
      <c r="O900" s="11"/>
    </row>
    <row r="901" ht="13.5" customHeight="1">
      <c r="O901" s="11"/>
    </row>
    <row r="902" ht="13.5" customHeight="1">
      <c r="O902" s="11"/>
    </row>
    <row r="903" ht="13.5" customHeight="1">
      <c r="O903" s="11"/>
    </row>
    <row r="904" ht="13.5" customHeight="1">
      <c r="O904" s="11"/>
    </row>
    <row r="905" ht="13.5" customHeight="1">
      <c r="O905" s="11"/>
    </row>
    <row r="906" ht="13.5" customHeight="1">
      <c r="O906" s="11"/>
    </row>
    <row r="907" ht="13.5" customHeight="1">
      <c r="O907" s="11"/>
    </row>
    <row r="908" ht="13.5" customHeight="1">
      <c r="O908" s="11"/>
    </row>
    <row r="909" ht="13.5" customHeight="1">
      <c r="O909" s="11"/>
    </row>
    <row r="910" ht="13.5" customHeight="1">
      <c r="O910" s="11"/>
    </row>
    <row r="911" ht="13.5" customHeight="1">
      <c r="O911" s="11"/>
    </row>
    <row r="912" ht="13.5" customHeight="1">
      <c r="O912" s="11"/>
    </row>
    <row r="913" ht="13.5" customHeight="1">
      <c r="O913" s="11"/>
    </row>
    <row r="914" ht="13.5" customHeight="1">
      <c r="O914" s="11"/>
    </row>
    <row r="915" ht="13.5" customHeight="1">
      <c r="O915" s="11"/>
    </row>
    <row r="916" ht="13.5" customHeight="1">
      <c r="O916" s="11"/>
    </row>
    <row r="917" ht="13.5" customHeight="1">
      <c r="O917" s="11"/>
    </row>
    <row r="918" ht="13.5" customHeight="1">
      <c r="O918" s="11"/>
    </row>
    <row r="919" ht="13.5" customHeight="1">
      <c r="O919" s="11"/>
    </row>
    <row r="920" ht="13.5" customHeight="1">
      <c r="O920" s="11"/>
    </row>
    <row r="921" ht="13.5" customHeight="1">
      <c r="O921" s="11"/>
    </row>
    <row r="922" ht="13.5" customHeight="1">
      <c r="O922" s="11"/>
    </row>
    <row r="923" ht="13.5" customHeight="1">
      <c r="O923" s="11"/>
    </row>
    <row r="924" ht="13.5" customHeight="1">
      <c r="O924" s="11"/>
    </row>
    <row r="925" ht="13.5" customHeight="1">
      <c r="O925" s="11"/>
    </row>
    <row r="926" ht="13.5" customHeight="1">
      <c r="O926" s="11"/>
    </row>
    <row r="927" ht="13.5" customHeight="1">
      <c r="O927" s="11"/>
    </row>
    <row r="928" ht="13.5" customHeight="1">
      <c r="O928" s="11"/>
    </row>
    <row r="929" ht="13.5" customHeight="1">
      <c r="O929" s="11"/>
    </row>
    <row r="930" ht="13.5" customHeight="1">
      <c r="O930" s="11"/>
    </row>
    <row r="931" ht="13.5" customHeight="1">
      <c r="O931" s="11"/>
    </row>
    <row r="932" ht="13.5" customHeight="1">
      <c r="O932" s="11"/>
    </row>
    <row r="933" ht="13.5" customHeight="1">
      <c r="O933" s="11"/>
    </row>
    <row r="934" ht="13.5" customHeight="1">
      <c r="O934" s="11"/>
    </row>
    <row r="935" ht="13.5" customHeight="1">
      <c r="O935" s="11"/>
    </row>
    <row r="936" ht="13.5" customHeight="1">
      <c r="O936" s="11"/>
    </row>
    <row r="937" ht="13.5" customHeight="1">
      <c r="O937" s="11"/>
    </row>
    <row r="938" ht="13.5" customHeight="1">
      <c r="O938" s="11"/>
    </row>
    <row r="939" ht="13.5" customHeight="1">
      <c r="O939" s="11"/>
    </row>
    <row r="940" ht="13.5" customHeight="1">
      <c r="O940" s="11"/>
    </row>
    <row r="941" ht="13.5" customHeight="1">
      <c r="O941" s="11"/>
    </row>
    <row r="942" ht="13.5" customHeight="1">
      <c r="O942" s="11"/>
    </row>
    <row r="943" ht="13.5" customHeight="1">
      <c r="O943" s="11"/>
    </row>
    <row r="944" ht="13.5" customHeight="1">
      <c r="O944" s="11"/>
    </row>
    <row r="945" ht="13.5" customHeight="1">
      <c r="O945" s="11"/>
    </row>
    <row r="946" ht="13.5" customHeight="1">
      <c r="O946" s="11"/>
    </row>
    <row r="947" ht="13.5" customHeight="1">
      <c r="O947" s="11"/>
    </row>
    <row r="948" ht="13.5" customHeight="1">
      <c r="O948" s="11"/>
    </row>
    <row r="949" ht="13.5" customHeight="1">
      <c r="O949" s="11"/>
    </row>
    <row r="950" ht="13.5" customHeight="1">
      <c r="O950" s="11"/>
    </row>
    <row r="951" ht="13.5" customHeight="1">
      <c r="O951" s="11"/>
    </row>
    <row r="952" ht="13.5" customHeight="1">
      <c r="O952" s="11"/>
    </row>
    <row r="953" ht="13.5" customHeight="1">
      <c r="O953" s="11"/>
    </row>
    <row r="954" ht="13.5" customHeight="1">
      <c r="O954" s="11"/>
    </row>
    <row r="955" ht="13.5" customHeight="1">
      <c r="O955" s="11"/>
    </row>
    <row r="956" ht="13.5" customHeight="1">
      <c r="O956" s="11"/>
    </row>
    <row r="957" ht="13.5" customHeight="1">
      <c r="O957" s="11"/>
    </row>
    <row r="958" ht="13.5" customHeight="1">
      <c r="O958" s="11"/>
    </row>
    <row r="959" ht="13.5" customHeight="1">
      <c r="O959" s="11"/>
    </row>
    <row r="960" ht="13.5" customHeight="1">
      <c r="O960" s="11"/>
    </row>
    <row r="961" ht="13.5" customHeight="1">
      <c r="O961" s="11"/>
    </row>
    <row r="962" ht="13.5" customHeight="1">
      <c r="O962" s="11"/>
    </row>
    <row r="963" ht="13.5" customHeight="1">
      <c r="O963" s="11"/>
    </row>
    <row r="964" ht="13.5" customHeight="1">
      <c r="O964" s="11"/>
    </row>
    <row r="965" ht="13.5" customHeight="1">
      <c r="O965" s="11"/>
    </row>
    <row r="966" ht="13.5" customHeight="1">
      <c r="O966" s="11"/>
    </row>
    <row r="967" ht="13.5" customHeight="1">
      <c r="O967" s="11"/>
    </row>
    <row r="968" ht="13.5" customHeight="1">
      <c r="O968" s="11"/>
    </row>
    <row r="969" ht="13.5" customHeight="1">
      <c r="O969" s="11"/>
    </row>
    <row r="970" ht="13.5" customHeight="1">
      <c r="O970" s="11"/>
    </row>
    <row r="971" ht="13.5" customHeight="1">
      <c r="O971" s="11"/>
    </row>
    <row r="972" ht="13.5" customHeight="1">
      <c r="O972" s="11"/>
    </row>
    <row r="973" ht="13.5" customHeight="1">
      <c r="O973" s="11"/>
    </row>
    <row r="974" ht="13.5" customHeight="1">
      <c r="O974" s="11"/>
    </row>
    <row r="975" ht="13.5" customHeight="1">
      <c r="O975" s="11"/>
    </row>
    <row r="976" ht="13.5" customHeight="1">
      <c r="O976" s="11"/>
    </row>
    <row r="977" ht="13.5" customHeight="1">
      <c r="O977" s="11"/>
    </row>
    <row r="978" ht="13.5" customHeight="1">
      <c r="O978" s="11"/>
    </row>
    <row r="979" ht="13.5" customHeight="1">
      <c r="O979" s="11"/>
    </row>
    <row r="980" ht="13.5" customHeight="1">
      <c r="O980" s="11"/>
    </row>
    <row r="981" ht="13.5" customHeight="1">
      <c r="O981" s="11"/>
    </row>
    <row r="982" ht="13.5" customHeight="1">
      <c r="O982" s="11"/>
    </row>
    <row r="983" ht="13.5" customHeight="1">
      <c r="O983" s="11"/>
    </row>
    <row r="984" ht="13.5" customHeight="1">
      <c r="O984" s="11"/>
    </row>
    <row r="985" ht="13.5" customHeight="1">
      <c r="O985" s="11"/>
    </row>
    <row r="986" ht="13.5" customHeight="1">
      <c r="O986" s="11"/>
    </row>
    <row r="987" ht="13.5" customHeight="1">
      <c r="O987" s="11"/>
    </row>
    <row r="988" ht="13.5" customHeight="1">
      <c r="O988" s="11"/>
    </row>
    <row r="989" ht="13.5" customHeight="1">
      <c r="O989" s="11"/>
    </row>
    <row r="990" ht="13.5" customHeight="1">
      <c r="O990" s="11"/>
    </row>
    <row r="991" ht="13.5" customHeight="1">
      <c r="O991" s="11"/>
    </row>
    <row r="992" ht="13.5" customHeight="1">
      <c r="O992" s="11"/>
    </row>
    <row r="993" ht="13.5" customHeight="1">
      <c r="O993" s="11"/>
    </row>
    <row r="994" ht="13.5" customHeight="1">
      <c r="O994" s="11"/>
    </row>
    <row r="995" ht="13.5" customHeight="1">
      <c r="O995" s="11"/>
    </row>
    <row r="996" ht="13.5" customHeight="1">
      <c r="O996" s="11"/>
    </row>
    <row r="997" ht="13.5" customHeight="1">
      <c r="O997" s="11"/>
    </row>
    <row r="998" ht="13.5" customHeight="1">
      <c r="O998" s="11"/>
    </row>
    <row r="999" ht="13.5" customHeight="1">
      <c r="O999" s="11"/>
    </row>
    <row r="1000" ht="13.5" customHeight="1">
      <c r="O1000" s="11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25"/>
    <col customWidth="1" min="3" max="3" width="10.63"/>
    <col customWidth="1" min="4" max="4" width="12.13"/>
    <col customWidth="1" min="5" max="5" width="11.63"/>
    <col customWidth="1" min="6" max="6" width="13.88"/>
    <col customWidth="1" min="7" max="7" width="15.38"/>
    <col customWidth="1" min="8" max="8" width="13.75"/>
    <col customWidth="1" min="9" max="9" width="13.38"/>
    <col customWidth="1" min="10" max="10" width="12.5"/>
    <col customWidth="1" min="11" max="11" width="14.25"/>
    <col customWidth="1" min="12" max="12" width="10.25"/>
    <col customWidth="1" min="13" max="13" width="11.0"/>
    <col customWidth="1" min="14" max="14" width="10.75"/>
    <col customWidth="1" min="15" max="15" width="8.38"/>
    <col customWidth="1" min="16" max="26" width="7.63"/>
  </cols>
  <sheetData>
    <row r="1" ht="13.5" customHeight="1">
      <c r="A1" s="1"/>
      <c r="B1" s="1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3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13</v>
      </c>
      <c r="N1" s="3" t="s">
        <v>14</v>
      </c>
      <c r="O1" s="3" t="s">
        <v>15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8">
        <v>2017.0</v>
      </c>
      <c r="B2" s="10">
        <v>17319.51</v>
      </c>
      <c r="C2" s="10">
        <f t="shared" ref="C2:C41" si="1">B2/8657.32</f>
        <v>2.00056253</v>
      </c>
      <c r="D2" s="10">
        <f t="shared" ref="D2:D41" si="2">100*(1-ABS((C2-8.5737)/8.5737))</f>
        <v>23.33371275</v>
      </c>
      <c r="E2" s="10">
        <v>162388.0</v>
      </c>
      <c r="F2" s="10">
        <f t="shared" ref="F2:F41" si="3">LN(E2)</f>
        <v>11.99774381</v>
      </c>
      <c r="G2" s="10">
        <v>100.0</v>
      </c>
      <c r="H2" s="10">
        <v>1068.36</v>
      </c>
      <c r="I2" s="10">
        <v>691.6</v>
      </c>
      <c r="J2" s="10">
        <f t="shared" ref="J2:J14" si="4">I2/H2</f>
        <v>0.6473473361</v>
      </c>
      <c r="K2" s="10">
        <f t="shared" ref="K2:K14" si="5">100*(LN(J2)-LN(36.76%))/(LN(95.86%)-LN(36.76%))</f>
        <v>59.04019789</v>
      </c>
      <c r="L2" s="10">
        <v>1.82</v>
      </c>
      <c r="M2" s="10">
        <f t="shared" ref="M2:M19" si="6">L2^(1/4)</f>
        <v>1.161496344</v>
      </c>
      <c r="N2" s="10">
        <f t="shared" ref="N2:N19" si="7">100*(1-(L2^(1/4)-1)/(2.3-1))</f>
        <v>87.57720433</v>
      </c>
      <c r="O2" s="10">
        <f t="shared" ref="O2:O14" si="8">(1/6)*G2+(1/6)*K2+(1/3)*D2+(1/3)*N2</f>
        <v>63.47700534</v>
      </c>
    </row>
    <row r="3" ht="13.5" customHeight="1">
      <c r="A3" s="8">
        <v>2016.0</v>
      </c>
      <c r="B3" s="10">
        <v>15475.09</v>
      </c>
      <c r="C3" s="10">
        <f t="shared" si="1"/>
        <v>1.787515074</v>
      </c>
      <c r="D3" s="10">
        <f t="shared" si="2"/>
        <v>20.84881759</v>
      </c>
      <c r="E3" s="10">
        <v>145556.0</v>
      </c>
      <c r="F3" s="10">
        <f t="shared" si="3"/>
        <v>11.88831617</v>
      </c>
      <c r="G3" s="10">
        <v>100.0</v>
      </c>
      <c r="H3" s="10">
        <v>1064.74</v>
      </c>
      <c r="I3" s="10">
        <v>691.3</v>
      </c>
      <c r="J3" s="10">
        <f t="shared" si="4"/>
        <v>0.6492664876</v>
      </c>
      <c r="K3" s="10">
        <f t="shared" si="5"/>
        <v>59.34904714</v>
      </c>
      <c r="L3" s="10">
        <v>1.89</v>
      </c>
      <c r="M3" s="10">
        <f t="shared" si="6"/>
        <v>1.172507019</v>
      </c>
      <c r="N3" s="10">
        <f t="shared" si="7"/>
        <v>86.73022934</v>
      </c>
      <c r="O3" s="10">
        <f t="shared" si="8"/>
        <v>62.41785684</v>
      </c>
    </row>
    <row r="4" ht="13.5" customHeight="1">
      <c r="A4" s="8">
        <v>2015.0</v>
      </c>
      <c r="B4" s="10">
        <v>14761.36</v>
      </c>
      <c r="C4" s="10">
        <f t="shared" si="1"/>
        <v>1.705072701</v>
      </c>
      <c r="D4" s="10">
        <f t="shared" si="2"/>
        <v>19.88724473</v>
      </c>
      <c r="E4" s="10">
        <v>139127.0</v>
      </c>
      <c r="F4" s="10">
        <f t="shared" si="3"/>
        <v>11.84314246</v>
      </c>
      <c r="G4" s="10">
        <v>100.0</v>
      </c>
      <c r="H4" s="10">
        <v>1061.6</v>
      </c>
      <c r="I4" s="10">
        <v>691.4</v>
      </c>
      <c r="J4" s="10">
        <f t="shared" si="4"/>
        <v>0.6512810852</v>
      </c>
      <c r="K4" s="10">
        <f t="shared" si="5"/>
        <v>59.67227593</v>
      </c>
      <c r="L4" s="10">
        <v>1.9</v>
      </c>
      <c r="M4" s="10">
        <f t="shared" si="6"/>
        <v>1.174054886</v>
      </c>
      <c r="N4" s="10">
        <f t="shared" si="7"/>
        <v>86.61116262</v>
      </c>
      <c r="O4" s="10">
        <f t="shared" si="8"/>
        <v>62.1115151</v>
      </c>
    </row>
    <row r="5" ht="13.5" customHeight="1">
      <c r="A5" s="8">
        <v>2014.0</v>
      </c>
      <c r="B5" s="10">
        <v>13994.42</v>
      </c>
      <c r="C5" s="10">
        <f t="shared" si="1"/>
        <v>1.616484085</v>
      </c>
      <c r="D5" s="10">
        <f t="shared" si="2"/>
        <v>18.85398469</v>
      </c>
      <c r="E5" s="10">
        <v>132131.0</v>
      </c>
      <c r="F5" s="10">
        <f t="shared" si="3"/>
        <v>11.79154913</v>
      </c>
      <c r="G5" s="10">
        <v>100.0</v>
      </c>
      <c r="H5" s="10">
        <v>1060.4</v>
      </c>
      <c r="I5" s="10">
        <v>693.4</v>
      </c>
      <c r="J5" s="10">
        <f t="shared" si="4"/>
        <v>0.6539041871</v>
      </c>
      <c r="K5" s="10">
        <f t="shared" si="5"/>
        <v>60.09163999</v>
      </c>
      <c r="L5" s="10">
        <v>1.92</v>
      </c>
      <c r="M5" s="10">
        <f t="shared" si="6"/>
        <v>1.177132383</v>
      </c>
      <c r="N5" s="10">
        <f t="shared" si="7"/>
        <v>86.37443211</v>
      </c>
      <c r="O5" s="10">
        <f t="shared" si="8"/>
        <v>61.75807893</v>
      </c>
    </row>
    <row r="6" ht="13.5" customHeight="1">
      <c r="A6" s="8">
        <v>2013.0</v>
      </c>
      <c r="B6" s="10">
        <v>13191.33</v>
      </c>
      <c r="C6" s="10">
        <f t="shared" si="1"/>
        <v>1.523719812</v>
      </c>
      <c r="D6" s="10">
        <f t="shared" si="2"/>
        <v>17.77202155</v>
      </c>
      <c r="E6" s="10">
        <v>124872.0</v>
      </c>
      <c r="F6" s="10">
        <f t="shared" si="3"/>
        <v>11.73504449</v>
      </c>
      <c r="G6" s="10">
        <v>100.0</v>
      </c>
      <c r="H6" s="10">
        <v>1057.87</v>
      </c>
      <c r="I6" s="10">
        <v>695.2</v>
      </c>
      <c r="J6" s="10">
        <f t="shared" si="4"/>
        <v>0.6571695955</v>
      </c>
      <c r="K6" s="10">
        <f t="shared" si="5"/>
        <v>60.61134738</v>
      </c>
      <c r="L6" s="10">
        <v>2.12</v>
      </c>
      <c r="M6" s="10">
        <f t="shared" si="6"/>
        <v>1.206657357</v>
      </c>
      <c r="N6" s="10">
        <f t="shared" si="7"/>
        <v>84.10328021</v>
      </c>
      <c r="O6" s="10">
        <f t="shared" si="8"/>
        <v>60.72699182</v>
      </c>
    </row>
    <row r="7" ht="13.5" customHeight="1">
      <c r="A7" s="8">
        <v>2012.0</v>
      </c>
      <c r="B7" s="10">
        <v>12207.81</v>
      </c>
      <c r="C7" s="10">
        <f t="shared" si="1"/>
        <v>1.410114215</v>
      </c>
      <c r="D7" s="10">
        <f t="shared" si="2"/>
        <v>16.44697407</v>
      </c>
      <c r="E7" s="10">
        <v>115891.0</v>
      </c>
      <c r="F7" s="10">
        <f t="shared" si="3"/>
        <v>11.66040537</v>
      </c>
      <c r="G7" s="10">
        <v>100.0</v>
      </c>
      <c r="H7" s="10">
        <v>1054.91</v>
      </c>
      <c r="I7" s="10">
        <v>694.3</v>
      </c>
      <c r="J7" s="10">
        <f t="shared" si="4"/>
        <v>0.6581604118</v>
      </c>
      <c r="K7" s="10">
        <f t="shared" si="5"/>
        <v>60.76853058</v>
      </c>
      <c r="L7" s="10">
        <v>2.7</v>
      </c>
      <c r="M7" s="10">
        <f t="shared" si="6"/>
        <v>1.281861019</v>
      </c>
      <c r="N7" s="10">
        <f t="shared" si="7"/>
        <v>78.31838314</v>
      </c>
      <c r="O7" s="10">
        <f t="shared" si="8"/>
        <v>58.3832075</v>
      </c>
    </row>
    <row r="8" ht="13.5" customHeight="1">
      <c r="A8" s="8">
        <v>2011.0</v>
      </c>
      <c r="B8" s="10">
        <v>10885.92</v>
      </c>
      <c r="C8" s="10">
        <f t="shared" si="1"/>
        <v>1.257423775</v>
      </c>
      <c r="D8" s="10">
        <f t="shared" si="2"/>
        <v>14.66605754</v>
      </c>
      <c r="E8" s="10">
        <v>103739.0</v>
      </c>
      <c r="F8" s="10">
        <f t="shared" si="3"/>
        <v>11.54963341</v>
      </c>
      <c r="G8" s="10">
        <f t="shared" ref="G8:G39" si="9">100*((LN(E8)-6.57)/(11.6-6.57))</f>
        <v>98.99867611</v>
      </c>
      <c r="H8" s="10">
        <v>1051.9</v>
      </c>
      <c r="I8" s="10">
        <v>609.32</v>
      </c>
      <c r="J8" s="10">
        <f t="shared" si="4"/>
        <v>0.5792565833</v>
      </c>
      <c r="K8" s="10">
        <f t="shared" si="5"/>
        <v>47.44500162</v>
      </c>
      <c r="L8" s="10">
        <v>2.82</v>
      </c>
      <c r="M8" s="10">
        <f t="shared" si="6"/>
        <v>1.29587251</v>
      </c>
      <c r="N8" s="10">
        <f t="shared" si="7"/>
        <v>77.24057615</v>
      </c>
      <c r="O8" s="10">
        <f t="shared" si="8"/>
        <v>55.04282418</v>
      </c>
    </row>
    <row r="9" ht="13.5" customHeight="1">
      <c r="A9" s="8">
        <v>2010.0</v>
      </c>
      <c r="B9" s="10">
        <v>9366.47</v>
      </c>
      <c r="C9" s="10">
        <f t="shared" si="1"/>
        <v>1.08191334</v>
      </c>
      <c r="D9" s="10">
        <f t="shared" si="2"/>
        <v>12.61897828</v>
      </c>
      <c r="E9" s="10">
        <v>94430.0</v>
      </c>
      <c r="F9" s="10">
        <f t="shared" si="3"/>
        <v>11.4556141</v>
      </c>
      <c r="G9" s="10">
        <f t="shared" si="9"/>
        <v>97.12950494</v>
      </c>
      <c r="H9" s="10">
        <v>1046.9</v>
      </c>
      <c r="I9" s="10">
        <v>589.12</v>
      </c>
      <c r="J9" s="10">
        <f t="shared" si="4"/>
        <v>0.5627280543</v>
      </c>
      <c r="K9" s="10">
        <f t="shared" si="5"/>
        <v>44.42468901</v>
      </c>
      <c r="L9" s="10">
        <v>2.8</v>
      </c>
      <c r="M9" s="10">
        <f t="shared" si="6"/>
        <v>1.293568728</v>
      </c>
      <c r="N9" s="10">
        <f t="shared" si="7"/>
        <v>77.41779018</v>
      </c>
      <c r="O9" s="10">
        <f t="shared" si="8"/>
        <v>53.60462181</v>
      </c>
    </row>
    <row r="10" ht="13.5" customHeight="1">
      <c r="A10" s="8">
        <v>2009.0</v>
      </c>
      <c r="B10" s="10">
        <v>7851.01</v>
      </c>
      <c r="C10" s="10">
        <f t="shared" si="1"/>
        <v>0.9068637869</v>
      </c>
      <c r="D10" s="10">
        <f t="shared" si="2"/>
        <v>10.57727454</v>
      </c>
      <c r="E10" s="10">
        <v>84894.0</v>
      </c>
      <c r="F10" s="10">
        <f t="shared" si="3"/>
        <v>11.3491587</v>
      </c>
      <c r="G10" s="10">
        <f t="shared" si="9"/>
        <v>95.0130954</v>
      </c>
      <c r="H10" s="10">
        <v>936.95</v>
      </c>
      <c r="I10" s="10">
        <v>550.0</v>
      </c>
      <c r="J10" s="10">
        <f t="shared" si="4"/>
        <v>0.5870110465</v>
      </c>
      <c r="K10" s="10">
        <f t="shared" si="5"/>
        <v>48.83242029</v>
      </c>
      <c r="L10" s="10">
        <v>2.9</v>
      </c>
      <c r="M10" s="10">
        <f t="shared" si="6"/>
        <v>1.30496691</v>
      </c>
      <c r="N10" s="10">
        <f t="shared" si="7"/>
        <v>76.54100691</v>
      </c>
      <c r="O10" s="10">
        <f t="shared" si="8"/>
        <v>53.01367976</v>
      </c>
    </row>
    <row r="11" ht="13.5" customHeight="1">
      <c r="A11" s="8">
        <v>2008.0</v>
      </c>
      <c r="B11" s="10">
        <v>7163.4</v>
      </c>
      <c r="C11" s="10">
        <f t="shared" si="1"/>
        <v>0.8274385145</v>
      </c>
      <c r="D11" s="10">
        <f t="shared" si="2"/>
        <v>9.650891849</v>
      </c>
      <c r="E11" s="10">
        <v>79825.0</v>
      </c>
      <c r="F11" s="10">
        <f t="shared" si="3"/>
        <v>11.28759202</v>
      </c>
      <c r="G11" s="10">
        <f t="shared" si="9"/>
        <v>93.78910572</v>
      </c>
      <c r="H11" s="10">
        <v>913.0</v>
      </c>
      <c r="I11" s="10">
        <v>517.6</v>
      </c>
      <c r="J11" s="10">
        <f t="shared" si="4"/>
        <v>0.5669222344</v>
      </c>
      <c r="K11" s="10">
        <f t="shared" si="5"/>
        <v>45.19942313</v>
      </c>
      <c r="L11" s="10">
        <v>2.9</v>
      </c>
      <c r="M11" s="10">
        <f t="shared" si="6"/>
        <v>1.30496691</v>
      </c>
      <c r="N11" s="10">
        <f t="shared" si="7"/>
        <v>76.54100691</v>
      </c>
      <c r="O11" s="10">
        <f t="shared" si="8"/>
        <v>51.89538773</v>
      </c>
    </row>
    <row r="12" ht="13.5" customHeight="1">
      <c r="A12" s="8">
        <v>2007.0</v>
      </c>
      <c r="B12" s="10">
        <v>5914.31</v>
      </c>
      <c r="C12" s="10">
        <f t="shared" si="1"/>
        <v>0.6831571433</v>
      </c>
      <c r="D12" s="10">
        <f t="shared" si="2"/>
        <v>7.968055137</v>
      </c>
      <c r="E12" s="10">
        <v>69910.0</v>
      </c>
      <c r="F12" s="10">
        <f t="shared" si="3"/>
        <v>11.15496398</v>
      </c>
      <c r="G12" s="10">
        <f t="shared" si="9"/>
        <v>91.1523654</v>
      </c>
      <c r="H12" s="10">
        <v>882.12</v>
      </c>
      <c r="I12" s="10">
        <v>483.4</v>
      </c>
      <c r="J12" s="10">
        <f t="shared" si="4"/>
        <v>0.5479980048</v>
      </c>
      <c r="K12" s="10">
        <f t="shared" si="5"/>
        <v>41.65729927</v>
      </c>
      <c r="L12" s="10">
        <v>2.8</v>
      </c>
      <c r="M12" s="10">
        <f t="shared" si="6"/>
        <v>1.293568728</v>
      </c>
      <c r="N12" s="10">
        <f t="shared" si="7"/>
        <v>77.41779018</v>
      </c>
      <c r="O12" s="10">
        <f t="shared" si="8"/>
        <v>50.59689255</v>
      </c>
    </row>
    <row r="13" ht="13.5" customHeight="1">
      <c r="A13" s="8">
        <v>2006.0</v>
      </c>
      <c r="B13" s="10">
        <v>4948.07</v>
      </c>
      <c r="C13" s="10">
        <f t="shared" si="1"/>
        <v>0.5715475459</v>
      </c>
      <c r="D13" s="10">
        <f t="shared" si="2"/>
        <v>6.666288136</v>
      </c>
      <c r="E13" s="10">
        <v>63131.0</v>
      </c>
      <c r="F13" s="10">
        <f t="shared" si="3"/>
        <v>11.05296721</v>
      </c>
      <c r="G13" s="10">
        <f t="shared" si="9"/>
        <v>89.12459665</v>
      </c>
      <c r="H13" s="10">
        <v>810.0</v>
      </c>
      <c r="I13" s="10">
        <v>431.2</v>
      </c>
      <c r="J13" s="10">
        <f t="shared" si="4"/>
        <v>0.532345679</v>
      </c>
      <c r="K13" s="10">
        <f t="shared" si="5"/>
        <v>38.63390383</v>
      </c>
      <c r="L13" s="10">
        <v>3.2</v>
      </c>
      <c r="M13" s="10">
        <f t="shared" si="6"/>
        <v>1.33748061</v>
      </c>
      <c r="N13" s="10">
        <f t="shared" si="7"/>
        <v>74.03995308</v>
      </c>
      <c r="O13" s="10">
        <f t="shared" si="8"/>
        <v>48.19516382</v>
      </c>
    </row>
    <row r="14" ht="13.5" customHeight="1">
      <c r="A14" s="8">
        <v>2005.0</v>
      </c>
      <c r="B14" s="10">
        <v>4173.48</v>
      </c>
      <c r="C14" s="10">
        <f t="shared" si="1"/>
        <v>0.4820752843</v>
      </c>
      <c r="D14" s="10">
        <f t="shared" si="2"/>
        <v>5.622721629</v>
      </c>
      <c r="E14" s="10">
        <v>56142.0</v>
      </c>
      <c r="F14" s="10">
        <f t="shared" si="3"/>
        <v>10.93563947</v>
      </c>
      <c r="G14" s="10">
        <f t="shared" si="9"/>
        <v>86.79203727</v>
      </c>
      <c r="H14" s="10">
        <v>758.0</v>
      </c>
      <c r="I14" s="10">
        <v>398.18</v>
      </c>
      <c r="J14" s="10">
        <f t="shared" si="4"/>
        <v>0.5253034301</v>
      </c>
      <c r="K14" s="10">
        <f t="shared" si="5"/>
        <v>37.24451499</v>
      </c>
      <c r="L14" s="10">
        <v>3.3</v>
      </c>
      <c r="M14" s="10">
        <f t="shared" si="6"/>
        <v>1.347809413</v>
      </c>
      <c r="N14" s="10">
        <f t="shared" si="7"/>
        <v>73.24542981</v>
      </c>
      <c r="O14" s="10">
        <f t="shared" si="8"/>
        <v>46.96214252</v>
      </c>
    </row>
    <row r="15" ht="13.5" customHeight="1">
      <c r="A15" s="8">
        <v>2004.0</v>
      </c>
      <c r="B15" s="10">
        <v>3365.94</v>
      </c>
      <c r="C15" s="10">
        <f t="shared" si="1"/>
        <v>0.3887969949</v>
      </c>
      <c r="D15" s="10">
        <f t="shared" si="2"/>
        <v>4.534763228</v>
      </c>
      <c r="E15" s="10">
        <v>46619.0</v>
      </c>
      <c r="F15" s="10">
        <f t="shared" si="3"/>
        <v>10.74976346</v>
      </c>
      <c r="G15" s="10">
        <f t="shared" si="9"/>
        <v>83.09668911</v>
      </c>
      <c r="H15" s="10"/>
      <c r="I15" s="10">
        <v>362.7</v>
      </c>
      <c r="J15" s="10"/>
      <c r="K15" s="10"/>
      <c r="L15" s="10">
        <v>3.7</v>
      </c>
      <c r="M15" s="10">
        <f t="shared" si="6"/>
        <v>1.386916871</v>
      </c>
      <c r="N15" s="10">
        <f t="shared" si="7"/>
        <v>70.23716379</v>
      </c>
      <c r="O15" s="10"/>
    </row>
    <row r="16" ht="13.5" customHeight="1">
      <c r="A16" s="8">
        <v>2003.0</v>
      </c>
      <c r="B16" s="10">
        <v>2801.56</v>
      </c>
      <c r="C16" s="10">
        <f t="shared" si="1"/>
        <v>0.3236059196</v>
      </c>
      <c r="D16" s="10">
        <f t="shared" si="2"/>
        <v>3.774402179</v>
      </c>
      <c r="E16" s="10">
        <v>47693.0</v>
      </c>
      <c r="F16" s="10">
        <f t="shared" si="3"/>
        <v>10.77253992</v>
      </c>
      <c r="G16" s="10">
        <f t="shared" si="9"/>
        <v>83.5495013</v>
      </c>
      <c r="H16" s="10"/>
      <c r="I16" s="10">
        <v>346.2</v>
      </c>
      <c r="J16" s="10"/>
      <c r="K16" s="10"/>
      <c r="L16" s="10">
        <v>3.9</v>
      </c>
      <c r="M16" s="10">
        <f t="shared" si="6"/>
        <v>1.405290634</v>
      </c>
      <c r="N16" s="10">
        <f t="shared" si="7"/>
        <v>68.82379739</v>
      </c>
      <c r="O16" s="10"/>
    </row>
    <row r="17" ht="13.5" customHeight="1">
      <c r="A17" s="8">
        <v>2002.0</v>
      </c>
      <c r="B17" s="10">
        <v>2080.37</v>
      </c>
      <c r="C17" s="10">
        <f t="shared" si="1"/>
        <v>0.2403018486</v>
      </c>
      <c r="D17" s="10">
        <f t="shared" si="2"/>
        <v>2.802778831</v>
      </c>
      <c r="E17" s="10">
        <v>35733.0</v>
      </c>
      <c r="F17" s="10">
        <f t="shared" si="3"/>
        <v>10.48382991</v>
      </c>
      <c r="G17" s="10">
        <f t="shared" si="9"/>
        <v>77.80973977</v>
      </c>
      <c r="H17" s="10"/>
      <c r="I17" s="10">
        <v>323.8</v>
      </c>
      <c r="J17" s="10"/>
      <c r="K17" s="10"/>
      <c r="L17" s="10">
        <v>4.08</v>
      </c>
      <c r="M17" s="10">
        <f t="shared" si="6"/>
        <v>1.421232208</v>
      </c>
      <c r="N17" s="10">
        <f t="shared" si="7"/>
        <v>67.5975225</v>
      </c>
      <c r="O17" s="10"/>
    </row>
    <row r="18" ht="13.5" customHeight="1">
      <c r="A18" s="8">
        <v>2001.0</v>
      </c>
      <c r="B18" s="10">
        <v>1760.28</v>
      </c>
      <c r="C18" s="10">
        <f t="shared" si="1"/>
        <v>0.2033285127</v>
      </c>
      <c r="D18" s="10">
        <f t="shared" si="2"/>
        <v>2.371537525</v>
      </c>
      <c r="E18" s="10">
        <v>30384.0</v>
      </c>
      <c r="F18" s="10">
        <f t="shared" si="3"/>
        <v>10.32167143</v>
      </c>
      <c r="G18" s="10">
        <f t="shared" si="9"/>
        <v>74.58591318</v>
      </c>
      <c r="H18" s="10"/>
      <c r="I18" s="10">
        <v>321.96</v>
      </c>
      <c r="J18" s="10"/>
      <c r="K18" s="10"/>
      <c r="L18" s="10">
        <v>3.65</v>
      </c>
      <c r="M18" s="10">
        <f t="shared" si="6"/>
        <v>1.382207408</v>
      </c>
      <c r="N18" s="10">
        <f t="shared" si="7"/>
        <v>70.59943019</v>
      </c>
      <c r="O18" s="10"/>
    </row>
    <row r="19" ht="13.5" customHeight="1">
      <c r="A19" s="8">
        <v>2000.0</v>
      </c>
      <c r="B19" s="10">
        <v>540.68</v>
      </c>
      <c r="C19" s="10">
        <f t="shared" si="1"/>
        <v>0.06245350755</v>
      </c>
      <c r="D19" s="10">
        <f t="shared" si="2"/>
        <v>0.7284312205</v>
      </c>
      <c r="E19" s="10">
        <v>26692.0</v>
      </c>
      <c r="F19" s="10">
        <f t="shared" si="3"/>
        <v>10.19211917</v>
      </c>
      <c r="G19" s="10">
        <f t="shared" si="9"/>
        <v>72.01032155</v>
      </c>
      <c r="H19" s="10"/>
      <c r="I19" s="10">
        <v>314.0</v>
      </c>
      <c r="J19" s="10"/>
      <c r="K19" s="10"/>
      <c r="L19" s="10">
        <v>3.5</v>
      </c>
      <c r="M19" s="10">
        <f t="shared" si="6"/>
        <v>1.3677824</v>
      </c>
      <c r="N19" s="10">
        <f t="shared" si="7"/>
        <v>71.70904616</v>
      </c>
      <c r="O19" s="10"/>
    </row>
    <row r="20" ht="13.5" customHeight="1">
      <c r="A20" s="8">
        <v>1999.0</v>
      </c>
      <c r="B20" s="10">
        <v>1358.43</v>
      </c>
      <c r="C20" s="10">
        <f t="shared" si="1"/>
        <v>0.1569111457</v>
      </c>
      <c r="D20" s="10">
        <f t="shared" si="2"/>
        <v>1.830145045</v>
      </c>
      <c r="E20" s="10">
        <v>23592.0</v>
      </c>
      <c r="F20" s="10">
        <f t="shared" si="3"/>
        <v>10.06866295</v>
      </c>
      <c r="G20" s="10">
        <f t="shared" si="9"/>
        <v>69.55592347</v>
      </c>
      <c r="H20" s="10"/>
      <c r="I20" s="10">
        <v>311.29</v>
      </c>
      <c r="J20" s="10"/>
      <c r="K20" s="10"/>
      <c r="L20" s="10"/>
      <c r="M20" s="10"/>
      <c r="N20" s="10"/>
      <c r="O20" s="10"/>
    </row>
    <row r="21" ht="13.5" customHeight="1">
      <c r="A21" s="8">
        <v>1998.0</v>
      </c>
      <c r="B21" s="10">
        <v>1250.01</v>
      </c>
      <c r="C21" s="10">
        <f t="shared" si="1"/>
        <v>0.1443876396</v>
      </c>
      <c r="D21" s="10">
        <f t="shared" si="2"/>
        <v>1.684076182</v>
      </c>
      <c r="E21" s="10">
        <v>21733.0</v>
      </c>
      <c r="F21" s="10">
        <f t="shared" si="3"/>
        <v>9.986587122</v>
      </c>
      <c r="G21" s="10">
        <f t="shared" si="9"/>
        <v>67.92419725</v>
      </c>
      <c r="H21" s="10"/>
      <c r="I21" s="10">
        <v>307.52</v>
      </c>
      <c r="J21" s="10"/>
      <c r="K21" s="10"/>
      <c r="L21" s="10"/>
      <c r="M21" s="10"/>
      <c r="N21" s="10"/>
      <c r="O21" s="10"/>
    </row>
    <row r="22" ht="13.5" customHeight="1">
      <c r="A22" s="8">
        <v>1997.0</v>
      </c>
      <c r="B22" s="10">
        <v>1132.59</v>
      </c>
      <c r="C22" s="10">
        <f t="shared" si="1"/>
        <v>0.1308245508</v>
      </c>
      <c r="D22" s="10">
        <f t="shared" si="2"/>
        <v>1.525882067</v>
      </c>
      <c r="E22" s="10">
        <v>19713.0</v>
      </c>
      <c r="F22" s="10">
        <f t="shared" si="3"/>
        <v>9.889033596</v>
      </c>
      <c r="G22" s="10">
        <f t="shared" si="9"/>
        <v>65.98476333</v>
      </c>
      <c r="H22" s="10"/>
      <c r="I22" s="10">
        <v>320.47</v>
      </c>
      <c r="J22" s="10"/>
      <c r="K22" s="10"/>
      <c r="L22" s="10"/>
      <c r="M22" s="10"/>
      <c r="N22" s="10"/>
      <c r="O22" s="10"/>
    </row>
    <row r="23" ht="13.5" customHeight="1">
      <c r="A23" s="8">
        <v>1996.0</v>
      </c>
      <c r="B23" s="10">
        <v>1002.14</v>
      </c>
      <c r="C23" s="10">
        <f t="shared" si="1"/>
        <v>0.1157563773</v>
      </c>
      <c r="D23" s="10">
        <f t="shared" si="2"/>
        <v>1.350133283</v>
      </c>
      <c r="E23" s="10">
        <v>17474.0</v>
      </c>
      <c r="F23" s="10">
        <f t="shared" si="3"/>
        <v>9.768469341</v>
      </c>
      <c r="G23" s="10">
        <f t="shared" si="9"/>
        <v>63.58785966</v>
      </c>
      <c r="H23" s="10"/>
      <c r="I23" s="10">
        <v>323.84</v>
      </c>
      <c r="J23" s="10"/>
      <c r="K23" s="10"/>
      <c r="L23" s="10"/>
      <c r="M23" s="10"/>
      <c r="N23" s="10"/>
      <c r="O23" s="10"/>
    </row>
    <row r="24" ht="13.5" customHeight="1">
      <c r="A24" s="8">
        <v>1995.0</v>
      </c>
      <c r="B24" s="10">
        <v>903.11</v>
      </c>
      <c r="C24" s="10">
        <f t="shared" si="1"/>
        <v>0.1043175024</v>
      </c>
      <c r="D24" s="10">
        <f t="shared" si="2"/>
        <v>1.216715099</v>
      </c>
      <c r="E24" s="10">
        <v>15784.0</v>
      </c>
      <c r="F24" s="10">
        <f t="shared" si="3"/>
        <v>9.666752048</v>
      </c>
      <c r="G24" s="10">
        <f t="shared" si="9"/>
        <v>61.56564707</v>
      </c>
      <c r="H24" s="10"/>
      <c r="I24" s="10">
        <v>324.45</v>
      </c>
      <c r="J24" s="10"/>
      <c r="K24" s="10"/>
      <c r="L24" s="10"/>
      <c r="M24" s="10"/>
      <c r="N24" s="10"/>
      <c r="O24" s="10"/>
    </row>
    <row r="25" ht="13.5" customHeight="1">
      <c r="A25" s="8">
        <v>1994.0</v>
      </c>
      <c r="B25" s="10">
        <v>720.9</v>
      </c>
      <c r="C25" s="10">
        <f t="shared" si="1"/>
        <v>0.08327057334</v>
      </c>
      <c r="D25" s="10">
        <f t="shared" si="2"/>
        <v>0.9712326457</v>
      </c>
      <c r="E25" s="10">
        <v>12639.0</v>
      </c>
      <c r="F25" s="10">
        <f t="shared" si="3"/>
        <v>9.444542551</v>
      </c>
      <c r="G25" s="10">
        <f t="shared" si="9"/>
        <v>57.14796323</v>
      </c>
      <c r="H25" s="10"/>
      <c r="I25" s="10">
        <v>328.6</v>
      </c>
      <c r="J25" s="10"/>
      <c r="K25" s="10"/>
      <c r="L25" s="10"/>
      <c r="M25" s="10"/>
      <c r="N25" s="10"/>
      <c r="O25" s="10"/>
    </row>
    <row r="26" ht="13.5" customHeight="1">
      <c r="A26" s="8">
        <v>1993.0</v>
      </c>
      <c r="B26" s="10">
        <v>525.96</v>
      </c>
      <c r="C26" s="10">
        <f t="shared" si="1"/>
        <v>0.06075321231</v>
      </c>
      <c r="D26" s="10">
        <f t="shared" si="2"/>
        <v>0.708599698</v>
      </c>
      <c r="E26" s="10">
        <v>9258.0</v>
      </c>
      <c r="F26" s="10">
        <f t="shared" si="3"/>
        <v>9.133243322</v>
      </c>
      <c r="G26" s="10">
        <f t="shared" si="9"/>
        <v>50.95911176</v>
      </c>
      <c r="H26" s="10"/>
      <c r="I26" s="10">
        <v>334.71</v>
      </c>
      <c r="J26" s="10"/>
      <c r="K26" s="10"/>
      <c r="L26" s="10"/>
      <c r="M26" s="10"/>
      <c r="N26" s="10"/>
      <c r="O26" s="10"/>
    </row>
    <row r="27" ht="13.5" customHeight="1">
      <c r="A27" s="8">
        <v>1992.0</v>
      </c>
      <c r="B27" s="10">
        <v>359.69</v>
      </c>
      <c r="C27" s="10">
        <f t="shared" si="1"/>
        <v>0.04154749969</v>
      </c>
      <c r="D27" s="10">
        <f t="shared" si="2"/>
        <v>0.4845924127</v>
      </c>
      <c r="E27" s="10">
        <v>6360.0</v>
      </c>
      <c r="F27" s="10">
        <f t="shared" si="3"/>
        <v>8.757783656</v>
      </c>
      <c r="G27" s="10">
        <f t="shared" si="9"/>
        <v>43.4947049</v>
      </c>
      <c r="H27" s="10"/>
      <c r="I27" s="10">
        <v>344.12</v>
      </c>
      <c r="J27" s="10"/>
      <c r="K27" s="10"/>
      <c r="L27" s="10"/>
      <c r="M27" s="10"/>
      <c r="N27" s="10"/>
      <c r="O27" s="10"/>
    </row>
    <row r="28" ht="13.5" customHeight="1">
      <c r="A28" s="8">
        <v>1991.0</v>
      </c>
      <c r="B28" s="10">
        <v>235.1</v>
      </c>
      <c r="C28" s="10">
        <f t="shared" si="1"/>
        <v>0.02715621</v>
      </c>
      <c r="D28" s="10">
        <f t="shared" si="2"/>
        <v>0.3167385144</v>
      </c>
      <c r="E28" s="10">
        <v>4178.0</v>
      </c>
      <c r="F28" s="10">
        <f t="shared" si="3"/>
        <v>8.337587942</v>
      </c>
      <c r="G28" s="10">
        <f t="shared" si="9"/>
        <v>35.14091336</v>
      </c>
      <c r="H28" s="10"/>
      <c r="I28" s="10">
        <v>345.29</v>
      </c>
      <c r="J28" s="10"/>
      <c r="K28" s="10"/>
      <c r="L28" s="10"/>
      <c r="M28" s="10"/>
      <c r="N28" s="10"/>
      <c r="O28" s="10"/>
    </row>
    <row r="29" ht="13.5" customHeight="1">
      <c r="A29" s="8">
        <v>1990.0</v>
      </c>
      <c r="B29" s="10">
        <v>202.14</v>
      </c>
      <c r="C29" s="10">
        <f t="shared" si="1"/>
        <v>0.02334902718</v>
      </c>
      <c r="D29" s="10">
        <f t="shared" si="2"/>
        <v>0.2723331488</v>
      </c>
      <c r="E29" s="10">
        <v>3617.0</v>
      </c>
      <c r="F29" s="10">
        <f t="shared" si="3"/>
        <v>8.193400232</v>
      </c>
      <c r="G29" s="10">
        <f t="shared" si="9"/>
        <v>32.27435849</v>
      </c>
      <c r="H29" s="10"/>
      <c r="I29" s="10">
        <v>347.0</v>
      </c>
      <c r="J29" s="10"/>
      <c r="K29" s="10"/>
      <c r="L29" s="10"/>
      <c r="M29" s="10"/>
      <c r="N29" s="10"/>
      <c r="O29" s="10"/>
    </row>
    <row r="30" ht="13.5" customHeight="1">
      <c r="A30" s="8">
        <v>1989.0</v>
      </c>
      <c r="B30" s="10">
        <v>176.29</v>
      </c>
      <c r="C30" s="10">
        <f t="shared" si="1"/>
        <v>0.02036311468</v>
      </c>
      <c r="D30" s="10">
        <f t="shared" si="2"/>
        <v>0.237506732</v>
      </c>
      <c r="E30" s="10">
        <v>3182.0</v>
      </c>
      <c r="F30" s="10">
        <f t="shared" si="3"/>
        <v>8.065265209</v>
      </c>
      <c r="G30" s="10">
        <f t="shared" si="9"/>
        <v>29.72694252</v>
      </c>
      <c r="H30" s="10"/>
      <c r="I30" s="10">
        <v>350.69</v>
      </c>
      <c r="J30" s="10"/>
      <c r="K30" s="10"/>
      <c r="L30" s="10"/>
      <c r="M30" s="10"/>
      <c r="N30" s="10"/>
      <c r="O30" s="10"/>
    </row>
    <row r="31" ht="13.5" customHeight="1">
      <c r="A31" s="8">
        <v>1988.0</v>
      </c>
      <c r="B31" s="10">
        <v>165.13</v>
      </c>
      <c r="C31" s="10">
        <f t="shared" si="1"/>
        <v>0.01907403215</v>
      </c>
      <c r="D31" s="10">
        <f t="shared" si="2"/>
        <v>0.2224714201</v>
      </c>
      <c r="E31" s="10">
        <v>3009.0</v>
      </c>
      <c r="F31" s="10">
        <f t="shared" si="3"/>
        <v>8.009363077</v>
      </c>
      <c r="G31" s="10">
        <f t="shared" si="9"/>
        <v>28.61556812</v>
      </c>
      <c r="H31" s="10"/>
      <c r="I31" s="10">
        <v>353.15</v>
      </c>
      <c r="J31" s="10"/>
      <c r="K31" s="10"/>
      <c r="L31" s="10"/>
      <c r="M31" s="10"/>
      <c r="N31" s="10"/>
      <c r="O31" s="10"/>
    </row>
    <row r="32" ht="13.5" customHeight="1">
      <c r="A32" s="8">
        <v>1987.0</v>
      </c>
      <c r="B32" s="10">
        <v>127.0229</v>
      </c>
      <c r="C32" s="10">
        <f t="shared" si="1"/>
        <v>0.01467231199</v>
      </c>
      <c r="D32" s="10">
        <f t="shared" si="2"/>
        <v>0.1711316233</v>
      </c>
      <c r="E32" s="10">
        <v>2338.0</v>
      </c>
      <c r="F32" s="10">
        <f t="shared" si="3"/>
        <v>7.757051142</v>
      </c>
      <c r="G32" s="10">
        <f t="shared" si="9"/>
        <v>23.59942628</v>
      </c>
      <c r="H32" s="10"/>
      <c r="I32" s="10">
        <v>353.81</v>
      </c>
      <c r="J32" s="10"/>
      <c r="K32" s="10"/>
      <c r="L32" s="10"/>
      <c r="M32" s="10"/>
      <c r="N32" s="10"/>
      <c r="O32" s="10"/>
    </row>
    <row r="33" ht="13.5" customHeight="1">
      <c r="A33" s="8">
        <v>1986.0</v>
      </c>
      <c r="B33" s="10">
        <v>104.06</v>
      </c>
      <c r="C33" s="10">
        <f t="shared" si="1"/>
        <v>0.01201988606</v>
      </c>
      <c r="D33" s="10">
        <f t="shared" si="2"/>
        <v>0.1401948524</v>
      </c>
      <c r="E33" s="10">
        <v>1935.0</v>
      </c>
      <c r="F33" s="10">
        <f t="shared" si="3"/>
        <v>7.567862605</v>
      </c>
      <c r="G33" s="10">
        <f t="shared" si="9"/>
        <v>19.83822277</v>
      </c>
      <c r="H33" s="10"/>
      <c r="I33" s="10">
        <v>350.89</v>
      </c>
      <c r="J33" s="10"/>
      <c r="K33" s="10"/>
      <c r="L33" s="10"/>
      <c r="M33" s="10"/>
      <c r="N33" s="10"/>
      <c r="O33" s="10"/>
    </row>
    <row r="34" ht="13.5" customHeight="1">
      <c r="A34" s="8">
        <v>1985.0</v>
      </c>
      <c r="B34" s="10">
        <v>91.91</v>
      </c>
      <c r="C34" s="10">
        <f t="shared" si="1"/>
        <v>0.01061644943</v>
      </c>
      <c r="D34" s="10">
        <f t="shared" si="2"/>
        <v>0.1238257629</v>
      </c>
      <c r="E34" s="10">
        <v>1714.0</v>
      </c>
      <c r="F34" s="10">
        <f t="shared" si="3"/>
        <v>7.446585099</v>
      </c>
      <c r="G34" s="10">
        <f t="shared" si="9"/>
        <v>17.42713915</v>
      </c>
      <c r="H34" s="10"/>
      <c r="I34" s="10">
        <v>349.44</v>
      </c>
      <c r="J34" s="10"/>
      <c r="K34" s="10"/>
      <c r="L34" s="10"/>
      <c r="M34" s="10"/>
      <c r="N34" s="10"/>
      <c r="O34" s="10"/>
    </row>
    <row r="35" ht="13.5" customHeight="1">
      <c r="A35" s="8">
        <v>1984.0</v>
      </c>
      <c r="B35" s="10">
        <v>68.05</v>
      </c>
      <c r="C35" s="10">
        <f t="shared" si="1"/>
        <v>0.007860400216</v>
      </c>
      <c r="D35" s="10">
        <f t="shared" si="2"/>
        <v>0.09168037389</v>
      </c>
      <c r="E35" s="10">
        <v>1280.0</v>
      </c>
      <c r="F35" s="10">
        <f t="shared" si="3"/>
        <v>7.154615357</v>
      </c>
      <c r="G35" s="10">
        <f t="shared" si="9"/>
        <v>11.62257171</v>
      </c>
      <c r="H35" s="10"/>
      <c r="I35" s="10">
        <v>341.48</v>
      </c>
      <c r="J35" s="10"/>
      <c r="K35" s="10"/>
      <c r="L35" s="10"/>
      <c r="M35" s="10"/>
      <c r="N35" s="10"/>
      <c r="O35" s="10"/>
    </row>
    <row r="36" ht="13.5" customHeight="1">
      <c r="A36" s="8">
        <v>1983.0</v>
      </c>
      <c r="B36" s="10">
        <v>52.53</v>
      </c>
      <c r="C36" s="10">
        <f t="shared" si="1"/>
        <v>0.006067697625</v>
      </c>
      <c r="D36" s="10">
        <f t="shared" si="2"/>
        <v>0.07077105129</v>
      </c>
      <c r="E36" s="10">
        <v>989.0</v>
      </c>
      <c r="F36" s="10">
        <f t="shared" si="3"/>
        <v>6.896694332</v>
      </c>
      <c r="G36" s="10">
        <f t="shared" si="9"/>
        <v>6.49491713</v>
      </c>
      <c r="H36" s="10"/>
      <c r="I36" s="10">
        <v>338.56</v>
      </c>
      <c r="J36" s="10"/>
      <c r="K36" s="10"/>
      <c r="L36" s="10"/>
      <c r="M36" s="10"/>
      <c r="N36" s="10"/>
      <c r="O36" s="10"/>
    </row>
    <row r="37" ht="13.5" customHeight="1">
      <c r="A37" s="8">
        <v>1982.0</v>
      </c>
      <c r="B37" s="10">
        <v>47.61</v>
      </c>
      <c r="C37" s="10">
        <f t="shared" si="1"/>
        <v>0.005499392422</v>
      </c>
      <c r="D37" s="10">
        <f t="shared" si="2"/>
        <v>0.06414258047</v>
      </c>
      <c r="E37" s="10">
        <v>902.0</v>
      </c>
      <c r="F37" s="10">
        <f t="shared" si="3"/>
        <v>6.80461452</v>
      </c>
      <c r="G37" s="10">
        <f t="shared" si="9"/>
        <v>4.664304574</v>
      </c>
      <c r="H37" s="10"/>
      <c r="I37" s="10">
        <v>330.79</v>
      </c>
      <c r="J37" s="10"/>
      <c r="K37" s="10"/>
      <c r="L37" s="10"/>
      <c r="M37" s="10"/>
      <c r="N37" s="10"/>
      <c r="O37" s="10"/>
    </row>
    <row r="38" ht="13.5" customHeight="1">
      <c r="A38" s="8">
        <v>1981.0</v>
      </c>
      <c r="B38" s="10">
        <v>43.76</v>
      </c>
      <c r="C38" s="10">
        <f t="shared" si="1"/>
        <v>0.005054682049</v>
      </c>
      <c r="D38" s="10">
        <f t="shared" si="2"/>
        <v>0.05895566732</v>
      </c>
      <c r="E38" s="10">
        <v>839.0</v>
      </c>
      <c r="F38" s="10">
        <f t="shared" si="3"/>
        <v>6.732210706</v>
      </c>
      <c r="G38" s="10">
        <f t="shared" si="9"/>
        <v>3.22486494</v>
      </c>
      <c r="H38" s="10"/>
      <c r="I38" s="10">
        <v>325.04</v>
      </c>
      <c r="J38" s="10"/>
      <c r="K38" s="10"/>
      <c r="L38" s="10"/>
      <c r="M38" s="10"/>
      <c r="N38" s="10"/>
      <c r="O38" s="10"/>
    </row>
    <row r="39" ht="13.5" customHeight="1">
      <c r="A39" s="8">
        <v>1980.0</v>
      </c>
      <c r="B39" s="10">
        <v>40.68</v>
      </c>
      <c r="C39" s="10">
        <f t="shared" si="1"/>
        <v>0.004698913752</v>
      </c>
      <c r="D39" s="10">
        <f t="shared" si="2"/>
        <v>0.05480613681</v>
      </c>
      <c r="E39" s="10">
        <v>787.0</v>
      </c>
      <c r="F39" s="10">
        <f t="shared" si="3"/>
        <v>6.668228248</v>
      </c>
      <c r="G39" s="10">
        <f t="shared" si="9"/>
        <v>1.952847881</v>
      </c>
      <c r="H39" s="10"/>
      <c r="I39" s="10">
        <v>317.17</v>
      </c>
      <c r="J39" s="10"/>
      <c r="K39" s="10"/>
      <c r="L39" s="10"/>
      <c r="M39" s="10"/>
      <c r="N39" s="10"/>
      <c r="O39" s="10"/>
    </row>
    <row r="40" ht="13.5" customHeight="1">
      <c r="A40" s="8">
        <v>1979.0</v>
      </c>
      <c r="B40" s="10">
        <v>35.27</v>
      </c>
      <c r="C40" s="10">
        <f t="shared" si="1"/>
        <v>0.004074009047</v>
      </c>
      <c r="D40" s="10">
        <f t="shared" si="2"/>
        <v>0.0475175134</v>
      </c>
      <c r="E40" s="10">
        <v>691.0</v>
      </c>
      <c r="F40" s="10">
        <f t="shared" si="3"/>
        <v>6.538139824</v>
      </c>
      <c r="G40" s="10">
        <v>0.0</v>
      </c>
      <c r="H40" s="10"/>
      <c r="I40" s="10">
        <v>307.08</v>
      </c>
      <c r="J40" s="10"/>
      <c r="K40" s="10"/>
      <c r="L40" s="10"/>
      <c r="M40" s="10"/>
      <c r="N40" s="10"/>
      <c r="O40" s="10"/>
    </row>
    <row r="41" ht="13.5" customHeight="1">
      <c r="A41" s="8">
        <v>1978.0</v>
      </c>
      <c r="B41" s="10">
        <v>31.95</v>
      </c>
      <c r="C41" s="10">
        <f t="shared" si="1"/>
        <v>0.003690518544</v>
      </c>
      <c r="D41" s="10">
        <f t="shared" si="2"/>
        <v>0.04304464285</v>
      </c>
      <c r="E41" s="10">
        <v>634.0</v>
      </c>
      <c r="F41" s="10">
        <f t="shared" si="3"/>
        <v>6.452048954</v>
      </c>
      <c r="G41" s="10">
        <v>0.0</v>
      </c>
      <c r="H41" s="10"/>
      <c r="I41" s="10">
        <v>301.15</v>
      </c>
      <c r="J41" s="10"/>
      <c r="K41" s="10"/>
      <c r="L41" s="10"/>
      <c r="M41" s="10"/>
      <c r="N41" s="10"/>
      <c r="O41" s="10"/>
    </row>
    <row r="42" ht="13.5" customHeight="1">
      <c r="D42" s="11"/>
      <c r="G42" s="11"/>
    </row>
    <row r="43" ht="13.5" customHeight="1">
      <c r="D43" s="11"/>
      <c r="G43" s="11"/>
    </row>
    <row r="44" ht="13.5" customHeight="1">
      <c r="D44" s="11"/>
      <c r="G44" s="11"/>
    </row>
    <row r="45" ht="13.5" customHeight="1">
      <c r="D45" s="11"/>
      <c r="G45" s="11"/>
    </row>
    <row r="46" ht="13.5" customHeight="1">
      <c r="D46" s="11"/>
      <c r="G46" s="11"/>
    </row>
    <row r="47" ht="13.5" customHeight="1">
      <c r="D47" s="11"/>
      <c r="G47" s="11"/>
    </row>
    <row r="48" ht="13.5" customHeight="1">
      <c r="D48" s="11"/>
      <c r="G48" s="11"/>
    </row>
    <row r="49" ht="13.5" customHeight="1">
      <c r="D49" s="11"/>
      <c r="G49" s="11"/>
    </row>
    <row r="50" ht="13.5" customHeight="1">
      <c r="D50" s="11"/>
      <c r="G50" s="11"/>
    </row>
    <row r="51" ht="13.5" customHeight="1">
      <c r="D51" s="11"/>
      <c r="G51" s="11"/>
    </row>
    <row r="52" ht="13.5" customHeight="1">
      <c r="D52" s="11"/>
      <c r="G52" s="11"/>
    </row>
    <row r="53" ht="13.5" customHeight="1">
      <c r="D53" s="11"/>
      <c r="G53" s="11"/>
    </row>
    <row r="54" ht="13.5" customHeight="1">
      <c r="D54" s="11"/>
      <c r="G54" s="11"/>
    </row>
    <row r="55" ht="13.5" customHeight="1">
      <c r="D55" s="11"/>
      <c r="G55" s="11"/>
    </row>
    <row r="56" ht="13.5" customHeight="1">
      <c r="D56" s="11"/>
      <c r="G56" s="11"/>
    </row>
    <row r="57" ht="13.5" customHeight="1">
      <c r="D57" s="11"/>
      <c r="G57" s="11"/>
    </row>
    <row r="58" ht="13.5" customHeight="1">
      <c r="D58" s="11"/>
      <c r="G58" s="11"/>
    </row>
    <row r="59" ht="13.5" customHeight="1">
      <c r="D59" s="11"/>
      <c r="G59" s="11"/>
    </row>
    <row r="60" ht="13.5" customHeight="1">
      <c r="D60" s="11"/>
      <c r="G60" s="11"/>
    </row>
    <row r="61" ht="13.5" customHeight="1">
      <c r="D61" s="11"/>
      <c r="G61" s="11"/>
    </row>
    <row r="62" ht="13.5" customHeight="1">
      <c r="D62" s="11"/>
      <c r="G62" s="11"/>
    </row>
    <row r="63" ht="13.5" customHeight="1">
      <c r="D63" s="11"/>
      <c r="G63" s="11"/>
    </row>
    <row r="64" ht="13.5" customHeight="1">
      <c r="D64" s="11"/>
      <c r="G64" s="11"/>
    </row>
    <row r="65" ht="13.5" customHeight="1">
      <c r="D65" s="11"/>
      <c r="G65" s="11"/>
    </row>
    <row r="66" ht="13.5" customHeight="1">
      <c r="D66" s="11"/>
      <c r="G66" s="11"/>
    </row>
    <row r="67" ht="13.5" customHeight="1">
      <c r="D67" s="11"/>
      <c r="G67" s="11"/>
    </row>
    <row r="68" ht="13.5" customHeight="1">
      <c r="D68" s="11"/>
      <c r="G68" s="11"/>
    </row>
    <row r="69" ht="13.5" customHeight="1">
      <c r="D69" s="11"/>
      <c r="G69" s="11"/>
    </row>
    <row r="70" ht="13.5" customHeight="1">
      <c r="D70" s="11"/>
      <c r="G70" s="11"/>
    </row>
    <row r="71" ht="13.5" customHeight="1">
      <c r="D71" s="11"/>
      <c r="G71" s="11"/>
    </row>
    <row r="72" ht="13.5" customHeight="1">
      <c r="D72" s="11"/>
      <c r="G72" s="11"/>
    </row>
    <row r="73" ht="13.5" customHeight="1">
      <c r="D73" s="11"/>
      <c r="G73" s="11"/>
    </row>
    <row r="74" ht="13.5" customHeight="1">
      <c r="D74" s="11"/>
      <c r="G74" s="11"/>
    </row>
    <row r="75" ht="13.5" customHeight="1">
      <c r="D75" s="11"/>
      <c r="G75" s="11"/>
    </row>
    <row r="76" ht="13.5" customHeight="1">
      <c r="D76" s="11"/>
      <c r="G76" s="11"/>
    </row>
    <row r="77" ht="13.5" customHeight="1">
      <c r="D77" s="11"/>
      <c r="G77" s="11"/>
    </row>
    <row r="78" ht="13.5" customHeight="1">
      <c r="D78" s="11"/>
      <c r="G78" s="11"/>
    </row>
    <row r="79" ht="13.5" customHeight="1">
      <c r="D79" s="11"/>
      <c r="G79" s="11"/>
    </row>
    <row r="80" ht="13.5" customHeight="1">
      <c r="D80" s="11"/>
      <c r="G80" s="11"/>
    </row>
    <row r="81" ht="13.5" customHeight="1">
      <c r="D81" s="11"/>
      <c r="G81" s="11"/>
    </row>
    <row r="82" ht="13.5" customHeight="1">
      <c r="D82" s="11"/>
      <c r="G82" s="11"/>
    </row>
    <row r="83" ht="13.5" customHeight="1">
      <c r="D83" s="11"/>
      <c r="G83" s="11"/>
    </row>
    <row r="84" ht="13.5" customHeight="1">
      <c r="D84" s="11"/>
      <c r="G84" s="11"/>
    </row>
    <row r="85" ht="13.5" customHeight="1">
      <c r="D85" s="11"/>
      <c r="G85" s="11"/>
    </row>
    <row r="86" ht="13.5" customHeight="1">
      <c r="D86" s="11"/>
      <c r="G86" s="11"/>
    </row>
    <row r="87" ht="13.5" customHeight="1">
      <c r="D87" s="11"/>
      <c r="G87" s="11"/>
    </row>
    <row r="88" ht="13.5" customHeight="1">
      <c r="D88" s="11"/>
      <c r="G88" s="11"/>
    </row>
    <row r="89" ht="13.5" customHeight="1">
      <c r="D89" s="11"/>
      <c r="G89" s="11"/>
    </row>
    <row r="90" ht="13.5" customHeight="1">
      <c r="D90" s="11"/>
      <c r="G90" s="11"/>
    </row>
    <row r="91" ht="13.5" customHeight="1">
      <c r="D91" s="11"/>
      <c r="G91" s="11"/>
    </row>
    <row r="92" ht="13.5" customHeight="1">
      <c r="D92" s="11"/>
      <c r="G92" s="11"/>
    </row>
    <row r="93" ht="13.5" customHeight="1">
      <c r="D93" s="11"/>
      <c r="G93" s="11"/>
    </row>
    <row r="94" ht="13.5" customHeight="1">
      <c r="D94" s="11"/>
      <c r="G94" s="11"/>
    </row>
    <row r="95" ht="13.5" customHeight="1">
      <c r="D95" s="11"/>
      <c r="G95" s="11"/>
    </row>
    <row r="96" ht="13.5" customHeight="1">
      <c r="D96" s="11"/>
      <c r="G96" s="11"/>
    </row>
    <row r="97" ht="13.5" customHeight="1">
      <c r="D97" s="11"/>
      <c r="G97" s="11"/>
    </row>
    <row r="98" ht="13.5" customHeight="1">
      <c r="D98" s="11"/>
      <c r="G98" s="11"/>
    </row>
    <row r="99" ht="13.5" customHeight="1">
      <c r="D99" s="11"/>
      <c r="G99" s="11"/>
    </row>
    <row r="100" ht="13.5" customHeight="1">
      <c r="D100" s="11"/>
      <c r="G100" s="11"/>
    </row>
    <row r="101" ht="13.5" customHeight="1">
      <c r="D101" s="11"/>
      <c r="G101" s="11"/>
    </row>
    <row r="102" ht="13.5" customHeight="1">
      <c r="D102" s="11"/>
      <c r="G102" s="11"/>
    </row>
    <row r="103" ht="13.5" customHeight="1">
      <c r="D103" s="11"/>
      <c r="G103" s="11"/>
    </row>
    <row r="104" ht="13.5" customHeight="1">
      <c r="D104" s="11"/>
      <c r="G104" s="11"/>
    </row>
    <row r="105" ht="13.5" customHeight="1">
      <c r="D105" s="11"/>
      <c r="G105" s="11"/>
    </row>
    <row r="106" ht="13.5" customHeight="1">
      <c r="D106" s="11"/>
      <c r="G106" s="11"/>
    </row>
    <row r="107" ht="13.5" customHeight="1">
      <c r="D107" s="11"/>
      <c r="G107" s="11"/>
    </row>
    <row r="108" ht="13.5" customHeight="1">
      <c r="D108" s="11"/>
      <c r="G108" s="11"/>
    </row>
    <row r="109" ht="13.5" customHeight="1">
      <c r="D109" s="11"/>
      <c r="G109" s="11"/>
    </row>
    <row r="110" ht="13.5" customHeight="1">
      <c r="D110" s="11"/>
      <c r="G110" s="11"/>
    </row>
    <row r="111" ht="13.5" customHeight="1">
      <c r="D111" s="11"/>
      <c r="G111" s="11"/>
    </row>
    <row r="112" ht="13.5" customHeight="1">
      <c r="D112" s="11"/>
      <c r="G112" s="11"/>
    </row>
    <row r="113" ht="13.5" customHeight="1">
      <c r="D113" s="11"/>
      <c r="G113" s="11"/>
    </row>
    <row r="114" ht="13.5" customHeight="1">
      <c r="D114" s="11"/>
      <c r="G114" s="11"/>
    </row>
    <row r="115" ht="13.5" customHeight="1">
      <c r="D115" s="11"/>
      <c r="G115" s="11"/>
    </row>
    <row r="116" ht="13.5" customHeight="1">
      <c r="D116" s="11"/>
      <c r="G116" s="11"/>
    </row>
    <row r="117" ht="13.5" customHeight="1">
      <c r="D117" s="11"/>
      <c r="G117" s="11"/>
    </row>
    <row r="118" ht="13.5" customHeight="1">
      <c r="D118" s="11"/>
      <c r="G118" s="11"/>
    </row>
    <row r="119" ht="13.5" customHeight="1">
      <c r="D119" s="11"/>
      <c r="G119" s="11"/>
    </row>
    <row r="120" ht="13.5" customHeight="1">
      <c r="D120" s="11"/>
      <c r="G120" s="11"/>
    </row>
    <row r="121" ht="13.5" customHeight="1">
      <c r="D121" s="11"/>
      <c r="G121" s="11"/>
    </row>
    <row r="122" ht="13.5" customHeight="1">
      <c r="D122" s="11"/>
      <c r="G122" s="11"/>
    </row>
    <row r="123" ht="13.5" customHeight="1">
      <c r="D123" s="11"/>
      <c r="G123" s="11"/>
    </row>
    <row r="124" ht="13.5" customHeight="1">
      <c r="D124" s="11"/>
      <c r="G124" s="11"/>
    </row>
    <row r="125" ht="13.5" customHeight="1">
      <c r="D125" s="11"/>
      <c r="G125" s="11"/>
    </row>
    <row r="126" ht="13.5" customHeight="1">
      <c r="D126" s="11"/>
      <c r="G126" s="11"/>
    </row>
    <row r="127" ht="13.5" customHeight="1">
      <c r="D127" s="11"/>
      <c r="G127" s="11"/>
    </row>
    <row r="128" ht="13.5" customHeight="1">
      <c r="D128" s="11"/>
      <c r="G128" s="11"/>
    </row>
    <row r="129" ht="13.5" customHeight="1">
      <c r="D129" s="11"/>
      <c r="G129" s="11"/>
    </row>
    <row r="130" ht="13.5" customHeight="1">
      <c r="D130" s="11"/>
      <c r="G130" s="11"/>
    </row>
    <row r="131" ht="13.5" customHeight="1">
      <c r="D131" s="11"/>
      <c r="G131" s="11"/>
    </row>
    <row r="132" ht="13.5" customHeight="1">
      <c r="D132" s="11"/>
      <c r="G132" s="11"/>
    </row>
    <row r="133" ht="13.5" customHeight="1">
      <c r="D133" s="11"/>
      <c r="G133" s="11"/>
    </row>
    <row r="134" ht="13.5" customHeight="1">
      <c r="D134" s="11"/>
      <c r="G134" s="11"/>
    </row>
    <row r="135" ht="13.5" customHeight="1">
      <c r="D135" s="11"/>
      <c r="G135" s="11"/>
    </row>
    <row r="136" ht="13.5" customHeight="1">
      <c r="D136" s="11"/>
      <c r="G136" s="11"/>
    </row>
    <row r="137" ht="13.5" customHeight="1">
      <c r="D137" s="11"/>
      <c r="G137" s="11"/>
    </row>
    <row r="138" ht="13.5" customHeight="1">
      <c r="D138" s="11"/>
      <c r="G138" s="11"/>
    </row>
    <row r="139" ht="13.5" customHeight="1">
      <c r="D139" s="11"/>
      <c r="G139" s="11"/>
    </row>
    <row r="140" ht="13.5" customHeight="1">
      <c r="D140" s="11"/>
      <c r="G140" s="11"/>
    </row>
    <row r="141" ht="13.5" customHeight="1">
      <c r="D141" s="11"/>
      <c r="G141" s="11"/>
    </row>
    <row r="142" ht="13.5" customHeight="1">
      <c r="D142" s="11"/>
      <c r="G142" s="11"/>
    </row>
    <row r="143" ht="13.5" customHeight="1">
      <c r="D143" s="11"/>
      <c r="G143" s="11"/>
    </row>
    <row r="144" ht="13.5" customHeight="1">
      <c r="D144" s="11"/>
      <c r="G144" s="11"/>
    </row>
    <row r="145" ht="13.5" customHeight="1">
      <c r="D145" s="11"/>
      <c r="G145" s="11"/>
    </row>
    <row r="146" ht="13.5" customHeight="1">
      <c r="D146" s="11"/>
      <c r="G146" s="11"/>
    </row>
    <row r="147" ht="13.5" customHeight="1">
      <c r="D147" s="11"/>
      <c r="G147" s="11"/>
    </row>
    <row r="148" ht="13.5" customHeight="1">
      <c r="D148" s="11"/>
      <c r="G148" s="11"/>
    </row>
    <row r="149" ht="13.5" customHeight="1">
      <c r="D149" s="11"/>
      <c r="G149" s="11"/>
    </row>
    <row r="150" ht="13.5" customHeight="1">
      <c r="D150" s="11"/>
      <c r="G150" s="11"/>
    </row>
    <row r="151" ht="13.5" customHeight="1">
      <c r="D151" s="11"/>
      <c r="G151" s="11"/>
    </row>
    <row r="152" ht="13.5" customHeight="1">
      <c r="D152" s="11"/>
      <c r="G152" s="11"/>
    </row>
    <row r="153" ht="13.5" customHeight="1">
      <c r="D153" s="11"/>
      <c r="G153" s="11"/>
    </row>
    <row r="154" ht="13.5" customHeight="1">
      <c r="D154" s="11"/>
      <c r="G154" s="11"/>
    </row>
    <row r="155" ht="13.5" customHeight="1">
      <c r="D155" s="11"/>
      <c r="G155" s="11"/>
    </row>
    <row r="156" ht="13.5" customHeight="1">
      <c r="D156" s="11"/>
      <c r="G156" s="11"/>
    </row>
    <row r="157" ht="13.5" customHeight="1">
      <c r="D157" s="11"/>
      <c r="G157" s="11"/>
    </row>
    <row r="158" ht="13.5" customHeight="1">
      <c r="D158" s="11"/>
      <c r="G158" s="11"/>
    </row>
    <row r="159" ht="13.5" customHeight="1">
      <c r="D159" s="11"/>
      <c r="G159" s="11"/>
    </row>
    <row r="160" ht="13.5" customHeight="1">
      <c r="D160" s="11"/>
      <c r="G160" s="11"/>
    </row>
    <row r="161" ht="13.5" customHeight="1">
      <c r="D161" s="11"/>
      <c r="G161" s="11"/>
    </row>
    <row r="162" ht="13.5" customHeight="1">
      <c r="D162" s="11"/>
      <c r="G162" s="11"/>
    </row>
    <row r="163" ht="13.5" customHeight="1">
      <c r="D163" s="11"/>
      <c r="G163" s="11"/>
    </row>
    <row r="164" ht="13.5" customHeight="1">
      <c r="D164" s="11"/>
      <c r="G164" s="11"/>
    </row>
    <row r="165" ht="13.5" customHeight="1">
      <c r="D165" s="11"/>
      <c r="G165" s="11"/>
    </row>
    <row r="166" ht="13.5" customHeight="1">
      <c r="D166" s="11"/>
      <c r="G166" s="11"/>
    </row>
    <row r="167" ht="13.5" customHeight="1">
      <c r="D167" s="11"/>
      <c r="G167" s="11"/>
    </row>
    <row r="168" ht="13.5" customHeight="1">
      <c r="D168" s="11"/>
      <c r="G168" s="11"/>
    </row>
    <row r="169" ht="13.5" customHeight="1">
      <c r="D169" s="11"/>
      <c r="G169" s="11"/>
    </row>
    <row r="170" ht="13.5" customHeight="1">
      <c r="D170" s="11"/>
      <c r="G170" s="11"/>
    </row>
    <row r="171" ht="13.5" customHeight="1">
      <c r="D171" s="11"/>
      <c r="G171" s="11"/>
    </row>
    <row r="172" ht="13.5" customHeight="1">
      <c r="D172" s="11"/>
      <c r="G172" s="11"/>
    </row>
    <row r="173" ht="13.5" customHeight="1">
      <c r="D173" s="11"/>
      <c r="G173" s="11"/>
    </row>
    <row r="174" ht="13.5" customHeight="1">
      <c r="D174" s="11"/>
      <c r="G174" s="11"/>
    </row>
    <row r="175" ht="13.5" customHeight="1">
      <c r="D175" s="11"/>
      <c r="G175" s="11"/>
    </row>
    <row r="176" ht="13.5" customHeight="1">
      <c r="D176" s="11"/>
      <c r="G176" s="11"/>
    </row>
    <row r="177" ht="13.5" customHeight="1">
      <c r="D177" s="11"/>
      <c r="G177" s="11"/>
    </row>
    <row r="178" ht="13.5" customHeight="1">
      <c r="D178" s="11"/>
      <c r="G178" s="11"/>
    </row>
    <row r="179" ht="13.5" customHeight="1">
      <c r="D179" s="11"/>
      <c r="G179" s="11"/>
    </row>
    <row r="180" ht="13.5" customHeight="1">
      <c r="D180" s="11"/>
      <c r="G180" s="11"/>
    </row>
    <row r="181" ht="13.5" customHeight="1">
      <c r="D181" s="11"/>
      <c r="G181" s="11"/>
    </row>
    <row r="182" ht="13.5" customHeight="1">
      <c r="D182" s="11"/>
      <c r="G182" s="11"/>
    </row>
    <row r="183" ht="13.5" customHeight="1">
      <c r="D183" s="11"/>
      <c r="G183" s="11"/>
    </row>
    <row r="184" ht="13.5" customHeight="1">
      <c r="D184" s="11"/>
      <c r="G184" s="11"/>
    </row>
    <row r="185" ht="13.5" customHeight="1">
      <c r="D185" s="11"/>
      <c r="G185" s="11"/>
    </row>
    <row r="186" ht="13.5" customHeight="1">
      <c r="D186" s="11"/>
      <c r="G186" s="11"/>
    </row>
    <row r="187" ht="13.5" customHeight="1">
      <c r="D187" s="11"/>
      <c r="G187" s="11"/>
    </row>
    <row r="188" ht="13.5" customHeight="1">
      <c r="D188" s="11"/>
      <c r="G188" s="11"/>
    </row>
    <row r="189" ht="13.5" customHeight="1">
      <c r="D189" s="11"/>
      <c r="G189" s="11"/>
    </row>
    <row r="190" ht="13.5" customHeight="1">
      <c r="D190" s="11"/>
      <c r="G190" s="11"/>
    </row>
    <row r="191" ht="13.5" customHeight="1">
      <c r="D191" s="11"/>
      <c r="G191" s="11"/>
    </row>
    <row r="192" ht="13.5" customHeight="1">
      <c r="D192" s="11"/>
      <c r="G192" s="11"/>
    </row>
    <row r="193" ht="13.5" customHeight="1">
      <c r="D193" s="11"/>
      <c r="G193" s="11"/>
    </row>
    <row r="194" ht="13.5" customHeight="1">
      <c r="D194" s="11"/>
      <c r="G194" s="11"/>
    </row>
    <row r="195" ht="13.5" customHeight="1">
      <c r="D195" s="11"/>
      <c r="G195" s="11"/>
    </row>
    <row r="196" ht="13.5" customHeight="1">
      <c r="D196" s="11"/>
      <c r="G196" s="11"/>
    </row>
    <row r="197" ht="13.5" customHeight="1">
      <c r="D197" s="11"/>
      <c r="G197" s="11"/>
    </row>
    <row r="198" ht="13.5" customHeight="1">
      <c r="D198" s="11"/>
      <c r="G198" s="11"/>
    </row>
    <row r="199" ht="13.5" customHeight="1">
      <c r="D199" s="11"/>
      <c r="G199" s="11"/>
    </row>
    <row r="200" ht="13.5" customHeight="1">
      <c r="D200" s="11"/>
      <c r="G200" s="11"/>
    </row>
    <row r="201" ht="13.5" customHeight="1">
      <c r="D201" s="11"/>
      <c r="G201" s="11"/>
    </row>
    <row r="202" ht="13.5" customHeight="1">
      <c r="D202" s="11"/>
      <c r="G202" s="11"/>
    </row>
    <row r="203" ht="13.5" customHeight="1">
      <c r="D203" s="11"/>
      <c r="G203" s="11"/>
    </row>
    <row r="204" ht="13.5" customHeight="1">
      <c r="D204" s="11"/>
      <c r="G204" s="11"/>
    </row>
    <row r="205" ht="13.5" customHeight="1">
      <c r="D205" s="11"/>
      <c r="G205" s="11"/>
    </row>
    <row r="206" ht="13.5" customHeight="1">
      <c r="D206" s="11"/>
      <c r="G206" s="11"/>
    </row>
    <row r="207" ht="13.5" customHeight="1">
      <c r="D207" s="11"/>
      <c r="G207" s="11"/>
    </row>
    <row r="208" ht="13.5" customHeight="1">
      <c r="D208" s="11"/>
      <c r="G208" s="11"/>
    </row>
    <row r="209" ht="13.5" customHeight="1">
      <c r="D209" s="11"/>
      <c r="G209" s="11"/>
    </row>
    <row r="210" ht="13.5" customHeight="1">
      <c r="D210" s="11"/>
      <c r="G210" s="11"/>
    </row>
    <row r="211" ht="13.5" customHeight="1">
      <c r="D211" s="11"/>
      <c r="G211" s="11"/>
    </row>
    <row r="212" ht="13.5" customHeight="1">
      <c r="D212" s="11"/>
      <c r="G212" s="11"/>
    </row>
    <row r="213" ht="13.5" customHeight="1">
      <c r="D213" s="11"/>
      <c r="G213" s="11"/>
    </row>
    <row r="214" ht="13.5" customHeight="1">
      <c r="D214" s="11"/>
      <c r="G214" s="11"/>
    </row>
    <row r="215" ht="13.5" customHeight="1">
      <c r="D215" s="11"/>
      <c r="G215" s="11"/>
    </row>
    <row r="216" ht="13.5" customHeight="1">
      <c r="D216" s="11"/>
      <c r="G216" s="11"/>
    </row>
    <row r="217" ht="13.5" customHeight="1">
      <c r="D217" s="11"/>
      <c r="G217" s="11"/>
    </row>
    <row r="218" ht="13.5" customHeight="1">
      <c r="D218" s="11"/>
      <c r="G218" s="11"/>
    </row>
    <row r="219" ht="13.5" customHeight="1">
      <c r="D219" s="11"/>
      <c r="G219" s="11"/>
    </row>
    <row r="220" ht="13.5" customHeight="1">
      <c r="D220" s="11"/>
      <c r="G220" s="11"/>
    </row>
    <row r="221" ht="13.5" customHeight="1">
      <c r="D221" s="11"/>
      <c r="G221" s="11"/>
    </row>
    <row r="222" ht="13.5" customHeight="1">
      <c r="D222" s="11"/>
      <c r="G222" s="11"/>
    </row>
    <row r="223" ht="13.5" customHeight="1">
      <c r="D223" s="11"/>
      <c r="G223" s="11"/>
    </row>
    <row r="224" ht="13.5" customHeight="1">
      <c r="D224" s="11"/>
      <c r="G224" s="11"/>
    </row>
    <row r="225" ht="13.5" customHeight="1">
      <c r="D225" s="11"/>
      <c r="G225" s="11"/>
    </row>
    <row r="226" ht="13.5" customHeight="1">
      <c r="D226" s="11"/>
      <c r="G226" s="11"/>
    </row>
    <row r="227" ht="13.5" customHeight="1">
      <c r="D227" s="11"/>
      <c r="G227" s="11"/>
    </row>
    <row r="228" ht="13.5" customHeight="1">
      <c r="D228" s="11"/>
      <c r="G228" s="11"/>
    </row>
    <row r="229" ht="13.5" customHeight="1">
      <c r="D229" s="11"/>
      <c r="G229" s="11"/>
    </row>
    <row r="230" ht="13.5" customHeight="1">
      <c r="D230" s="11"/>
      <c r="G230" s="11"/>
    </row>
    <row r="231" ht="13.5" customHeight="1">
      <c r="D231" s="11"/>
      <c r="G231" s="11"/>
    </row>
    <row r="232" ht="13.5" customHeight="1">
      <c r="D232" s="11"/>
      <c r="G232" s="11"/>
    </row>
    <row r="233" ht="13.5" customHeight="1">
      <c r="D233" s="11"/>
      <c r="G233" s="11"/>
    </row>
    <row r="234" ht="13.5" customHeight="1">
      <c r="D234" s="11"/>
      <c r="G234" s="11"/>
    </row>
    <row r="235" ht="13.5" customHeight="1">
      <c r="D235" s="11"/>
      <c r="G235" s="11"/>
    </row>
    <row r="236" ht="13.5" customHeight="1">
      <c r="D236" s="11"/>
      <c r="G236" s="11"/>
    </row>
    <row r="237" ht="13.5" customHeight="1">
      <c r="D237" s="11"/>
      <c r="G237" s="11"/>
    </row>
    <row r="238" ht="13.5" customHeight="1">
      <c r="D238" s="11"/>
      <c r="G238" s="11"/>
    </row>
    <row r="239" ht="13.5" customHeight="1">
      <c r="D239" s="11"/>
      <c r="G239" s="11"/>
    </row>
    <row r="240" ht="13.5" customHeight="1">
      <c r="D240" s="11"/>
      <c r="G240" s="11"/>
    </row>
    <row r="241" ht="13.5" customHeight="1">
      <c r="D241" s="11"/>
      <c r="G241" s="11"/>
    </row>
    <row r="242" ht="13.5" customHeight="1">
      <c r="D242" s="11"/>
      <c r="G242" s="11"/>
    </row>
    <row r="243" ht="13.5" customHeight="1">
      <c r="D243" s="11"/>
      <c r="G243" s="11"/>
    </row>
    <row r="244" ht="13.5" customHeight="1">
      <c r="D244" s="11"/>
      <c r="G244" s="11"/>
    </row>
    <row r="245" ht="13.5" customHeight="1">
      <c r="D245" s="11"/>
      <c r="G245" s="11"/>
    </row>
    <row r="246" ht="13.5" customHeight="1">
      <c r="D246" s="11"/>
      <c r="G246" s="11"/>
    </row>
    <row r="247" ht="13.5" customHeight="1">
      <c r="D247" s="11"/>
      <c r="G247" s="11"/>
    </row>
    <row r="248" ht="13.5" customHeight="1">
      <c r="D248" s="11"/>
      <c r="G248" s="11"/>
    </row>
    <row r="249" ht="13.5" customHeight="1">
      <c r="D249" s="11"/>
      <c r="G249" s="11"/>
    </row>
    <row r="250" ht="13.5" customHeight="1">
      <c r="D250" s="11"/>
      <c r="G250" s="11"/>
    </row>
    <row r="251" ht="13.5" customHeight="1">
      <c r="D251" s="11"/>
      <c r="G251" s="11"/>
    </row>
    <row r="252" ht="13.5" customHeight="1">
      <c r="D252" s="11"/>
      <c r="G252" s="11"/>
    </row>
    <row r="253" ht="13.5" customHeight="1">
      <c r="D253" s="11"/>
      <c r="G253" s="11"/>
    </row>
    <row r="254" ht="13.5" customHeight="1">
      <c r="D254" s="11"/>
      <c r="G254" s="11"/>
    </row>
    <row r="255" ht="13.5" customHeight="1">
      <c r="D255" s="11"/>
      <c r="G255" s="11"/>
    </row>
    <row r="256" ht="13.5" customHeight="1">
      <c r="D256" s="11"/>
      <c r="G256" s="11"/>
    </row>
    <row r="257" ht="13.5" customHeight="1">
      <c r="D257" s="11"/>
      <c r="G257" s="11"/>
    </row>
    <row r="258" ht="13.5" customHeight="1">
      <c r="D258" s="11"/>
      <c r="G258" s="11"/>
    </row>
    <row r="259" ht="13.5" customHeight="1">
      <c r="D259" s="11"/>
      <c r="G259" s="11"/>
    </row>
    <row r="260" ht="13.5" customHeight="1">
      <c r="D260" s="11"/>
      <c r="G260" s="11"/>
    </row>
    <row r="261" ht="13.5" customHeight="1">
      <c r="D261" s="11"/>
      <c r="G261" s="11"/>
    </row>
    <row r="262" ht="13.5" customHeight="1">
      <c r="D262" s="11"/>
      <c r="G262" s="11"/>
    </row>
    <row r="263" ht="13.5" customHeight="1">
      <c r="D263" s="11"/>
      <c r="G263" s="11"/>
    </row>
    <row r="264" ht="13.5" customHeight="1">
      <c r="D264" s="11"/>
      <c r="G264" s="11"/>
    </row>
    <row r="265" ht="13.5" customHeight="1">
      <c r="D265" s="11"/>
      <c r="G265" s="11"/>
    </row>
    <row r="266" ht="13.5" customHeight="1">
      <c r="D266" s="11"/>
      <c r="G266" s="11"/>
    </row>
    <row r="267" ht="13.5" customHeight="1">
      <c r="D267" s="11"/>
      <c r="G267" s="11"/>
    </row>
    <row r="268" ht="13.5" customHeight="1">
      <c r="D268" s="11"/>
      <c r="G268" s="11"/>
    </row>
    <row r="269" ht="13.5" customHeight="1">
      <c r="D269" s="11"/>
      <c r="G269" s="11"/>
    </row>
    <row r="270" ht="13.5" customHeight="1">
      <c r="D270" s="11"/>
      <c r="G270" s="11"/>
    </row>
    <row r="271" ht="13.5" customHeight="1">
      <c r="D271" s="11"/>
      <c r="G271" s="11"/>
    </row>
    <row r="272" ht="13.5" customHeight="1">
      <c r="D272" s="11"/>
      <c r="G272" s="11"/>
    </row>
    <row r="273" ht="13.5" customHeight="1">
      <c r="D273" s="11"/>
      <c r="G273" s="11"/>
    </row>
    <row r="274" ht="13.5" customHeight="1">
      <c r="D274" s="11"/>
      <c r="G274" s="11"/>
    </row>
    <row r="275" ht="13.5" customHeight="1">
      <c r="D275" s="11"/>
      <c r="G275" s="11"/>
    </row>
    <row r="276" ht="13.5" customHeight="1">
      <c r="D276" s="11"/>
      <c r="G276" s="11"/>
    </row>
    <row r="277" ht="13.5" customHeight="1">
      <c r="D277" s="11"/>
      <c r="G277" s="11"/>
    </row>
    <row r="278" ht="13.5" customHeight="1">
      <c r="D278" s="11"/>
      <c r="G278" s="11"/>
    </row>
    <row r="279" ht="13.5" customHeight="1">
      <c r="D279" s="11"/>
      <c r="G279" s="11"/>
    </row>
    <row r="280" ht="13.5" customHeight="1">
      <c r="D280" s="11"/>
      <c r="G280" s="11"/>
    </row>
    <row r="281" ht="13.5" customHeight="1">
      <c r="D281" s="11"/>
      <c r="G281" s="11"/>
    </row>
    <row r="282" ht="13.5" customHeight="1">
      <c r="D282" s="11"/>
      <c r="G282" s="11"/>
    </row>
    <row r="283" ht="13.5" customHeight="1">
      <c r="D283" s="11"/>
      <c r="G283" s="11"/>
    </row>
    <row r="284" ht="13.5" customHeight="1">
      <c r="D284" s="11"/>
      <c r="G284" s="11"/>
    </row>
    <row r="285" ht="13.5" customHeight="1">
      <c r="D285" s="11"/>
      <c r="G285" s="11"/>
    </row>
    <row r="286" ht="13.5" customHeight="1">
      <c r="D286" s="11"/>
      <c r="G286" s="11"/>
    </row>
    <row r="287" ht="13.5" customHeight="1">
      <c r="D287" s="11"/>
      <c r="G287" s="11"/>
    </row>
    <row r="288" ht="13.5" customHeight="1">
      <c r="D288" s="11"/>
      <c r="G288" s="11"/>
    </row>
    <row r="289" ht="13.5" customHeight="1">
      <c r="D289" s="11"/>
      <c r="G289" s="11"/>
    </row>
    <row r="290" ht="13.5" customHeight="1">
      <c r="D290" s="11"/>
      <c r="G290" s="11"/>
    </row>
    <row r="291" ht="13.5" customHeight="1">
      <c r="D291" s="11"/>
      <c r="G291" s="11"/>
    </row>
    <row r="292" ht="13.5" customHeight="1">
      <c r="D292" s="11"/>
      <c r="G292" s="11"/>
    </row>
    <row r="293" ht="13.5" customHeight="1">
      <c r="D293" s="11"/>
      <c r="G293" s="11"/>
    </row>
    <row r="294" ht="13.5" customHeight="1">
      <c r="D294" s="11"/>
      <c r="G294" s="11"/>
    </row>
    <row r="295" ht="13.5" customHeight="1">
      <c r="D295" s="11"/>
      <c r="G295" s="11"/>
    </row>
    <row r="296" ht="13.5" customHeight="1">
      <c r="D296" s="11"/>
      <c r="G296" s="11"/>
    </row>
    <row r="297" ht="13.5" customHeight="1">
      <c r="D297" s="11"/>
      <c r="G297" s="11"/>
    </row>
    <row r="298" ht="13.5" customHeight="1">
      <c r="D298" s="11"/>
      <c r="G298" s="11"/>
    </row>
    <row r="299" ht="13.5" customHeight="1">
      <c r="D299" s="11"/>
      <c r="G299" s="11"/>
    </row>
    <row r="300" ht="13.5" customHeight="1">
      <c r="D300" s="11"/>
      <c r="G300" s="11"/>
    </row>
    <row r="301" ht="13.5" customHeight="1">
      <c r="D301" s="11"/>
      <c r="G301" s="11"/>
    </row>
    <row r="302" ht="13.5" customHeight="1">
      <c r="D302" s="11"/>
      <c r="G302" s="11"/>
    </row>
    <row r="303" ht="13.5" customHeight="1">
      <c r="D303" s="11"/>
      <c r="G303" s="11"/>
    </row>
    <row r="304" ht="13.5" customHeight="1">
      <c r="D304" s="11"/>
      <c r="G304" s="11"/>
    </row>
    <row r="305" ht="13.5" customHeight="1">
      <c r="D305" s="11"/>
      <c r="G305" s="11"/>
    </row>
    <row r="306" ht="13.5" customHeight="1">
      <c r="D306" s="11"/>
      <c r="G306" s="11"/>
    </row>
    <row r="307" ht="13.5" customHeight="1">
      <c r="D307" s="11"/>
      <c r="G307" s="11"/>
    </row>
    <row r="308" ht="13.5" customHeight="1">
      <c r="D308" s="11"/>
      <c r="G308" s="11"/>
    </row>
    <row r="309" ht="13.5" customHeight="1">
      <c r="D309" s="11"/>
      <c r="G309" s="11"/>
    </row>
    <row r="310" ht="13.5" customHeight="1">
      <c r="D310" s="11"/>
      <c r="G310" s="11"/>
    </row>
    <row r="311" ht="13.5" customHeight="1">
      <c r="D311" s="11"/>
      <c r="G311" s="11"/>
    </row>
    <row r="312" ht="13.5" customHeight="1">
      <c r="D312" s="11"/>
      <c r="G312" s="11"/>
    </row>
    <row r="313" ht="13.5" customHeight="1">
      <c r="D313" s="11"/>
      <c r="G313" s="11"/>
    </row>
    <row r="314" ht="13.5" customHeight="1">
      <c r="D314" s="11"/>
      <c r="G314" s="11"/>
    </row>
    <row r="315" ht="13.5" customHeight="1">
      <c r="D315" s="11"/>
      <c r="G315" s="11"/>
    </row>
    <row r="316" ht="13.5" customHeight="1">
      <c r="D316" s="11"/>
      <c r="G316" s="11"/>
    </row>
    <row r="317" ht="13.5" customHeight="1">
      <c r="D317" s="11"/>
      <c r="G317" s="11"/>
    </row>
    <row r="318" ht="13.5" customHeight="1">
      <c r="D318" s="11"/>
      <c r="G318" s="11"/>
    </row>
    <row r="319" ht="13.5" customHeight="1">
      <c r="D319" s="11"/>
      <c r="G319" s="11"/>
    </row>
    <row r="320" ht="13.5" customHeight="1">
      <c r="D320" s="11"/>
      <c r="G320" s="11"/>
    </row>
    <row r="321" ht="13.5" customHeight="1">
      <c r="D321" s="11"/>
      <c r="G321" s="11"/>
    </row>
    <row r="322" ht="13.5" customHeight="1">
      <c r="D322" s="11"/>
      <c r="G322" s="11"/>
    </row>
    <row r="323" ht="13.5" customHeight="1">
      <c r="D323" s="11"/>
      <c r="G323" s="11"/>
    </row>
    <row r="324" ht="13.5" customHeight="1">
      <c r="D324" s="11"/>
      <c r="G324" s="11"/>
    </row>
    <row r="325" ht="13.5" customHeight="1">
      <c r="D325" s="11"/>
      <c r="G325" s="11"/>
    </row>
    <row r="326" ht="13.5" customHeight="1">
      <c r="D326" s="11"/>
      <c r="G326" s="11"/>
    </row>
    <row r="327" ht="13.5" customHeight="1">
      <c r="D327" s="11"/>
      <c r="G327" s="11"/>
    </row>
    <row r="328" ht="13.5" customHeight="1">
      <c r="D328" s="11"/>
      <c r="G328" s="11"/>
    </row>
    <row r="329" ht="13.5" customHeight="1">
      <c r="D329" s="11"/>
      <c r="G329" s="11"/>
    </row>
    <row r="330" ht="13.5" customHeight="1">
      <c r="D330" s="11"/>
      <c r="G330" s="11"/>
    </row>
    <row r="331" ht="13.5" customHeight="1">
      <c r="D331" s="11"/>
      <c r="G331" s="11"/>
    </row>
    <row r="332" ht="13.5" customHeight="1">
      <c r="D332" s="11"/>
      <c r="G332" s="11"/>
    </row>
    <row r="333" ht="13.5" customHeight="1">
      <c r="D333" s="11"/>
      <c r="G333" s="11"/>
    </row>
    <row r="334" ht="13.5" customHeight="1">
      <c r="D334" s="11"/>
      <c r="G334" s="11"/>
    </row>
    <row r="335" ht="13.5" customHeight="1">
      <c r="D335" s="11"/>
      <c r="G335" s="11"/>
    </row>
    <row r="336" ht="13.5" customHeight="1">
      <c r="D336" s="11"/>
      <c r="G336" s="11"/>
    </row>
    <row r="337" ht="13.5" customHeight="1">
      <c r="D337" s="11"/>
      <c r="G337" s="11"/>
    </row>
    <row r="338" ht="13.5" customHeight="1">
      <c r="D338" s="11"/>
      <c r="G338" s="11"/>
    </row>
    <row r="339" ht="13.5" customHeight="1">
      <c r="D339" s="11"/>
      <c r="G339" s="11"/>
    </row>
    <row r="340" ht="13.5" customHeight="1">
      <c r="D340" s="11"/>
      <c r="G340" s="11"/>
    </row>
    <row r="341" ht="13.5" customHeight="1">
      <c r="D341" s="11"/>
      <c r="G341" s="11"/>
    </row>
    <row r="342" ht="13.5" customHeight="1">
      <c r="D342" s="11"/>
      <c r="G342" s="11"/>
    </row>
    <row r="343" ht="13.5" customHeight="1">
      <c r="D343" s="11"/>
      <c r="G343" s="11"/>
    </row>
    <row r="344" ht="13.5" customHeight="1">
      <c r="D344" s="11"/>
      <c r="G344" s="11"/>
    </row>
    <row r="345" ht="13.5" customHeight="1">
      <c r="D345" s="11"/>
      <c r="G345" s="11"/>
    </row>
    <row r="346" ht="13.5" customHeight="1">
      <c r="D346" s="11"/>
      <c r="G346" s="11"/>
    </row>
    <row r="347" ht="13.5" customHeight="1">
      <c r="D347" s="11"/>
      <c r="G347" s="11"/>
    </row>
    <row r="348" ht="13.5" customHeight="1">
      <c r="D348" s="11"/>
      <c r="G348" s="11"/>
    </row>
    <row r="349" ht="13.5" customHeight="1">
      <c r="D349" s="11"/>
      <c r="G349" s="11"/>
    </row>
    <row r="350" ht="13.5" customHeight="1">
      <c r="D350" s="11"/>
      <c r="G350" s="11"/>
    </row>
    <row r="351" ht="13.5" customHeight="1">
      <c r="D351" s="11"/>
      <c r="G351" s="11"/>
    </row>
    <row r="352" ht="13.5" customHeight="1">
      <c r="D352" s="11"/>
      <c r="G352" s="11"/>
    </row>
    <row r="353" ht="13.5" customHeight="1">
      <c r="D353" s="11"/>
      <c r="G353" s="11"/>
    </row>
    <row r="354" ht="13.5" customHeight="1">
      <c r="D354" s="11"/>
      <c r="G354" s="11"/>
    </row>
    <row r="355" ht="13.5" customHeight="1">
      <c r="D355" s="11"/>
      <c r="G355" s="11"/>
    </row>
    <row r="356" ht="13.5" customHeight="1">
      <c r="D356" s="11"/>
      <c r="G356" s="11"/>
    </row>
    <row r="357" ht="13.5" customHeight="1">
      <c r="D357" s="11"/>
      <c r="G357" s="11"/>
    </row>
    <row r="358" ht="13.5" customHeight="1">
      <c r="D358" s="11"/>
      <c r="G358" s="11"/>
    </row>
    <row r="359" ht="13.5" customHeight="1">
      <c r="D359" s="11"/>
      <c r="G359" s="11"/>
    </row>
    <row r="360" ht="13.5" customHeight="1">
      <c r="D360" s="11"/>
      <c r="G360" s="11"/>
    </row>
    <row r="361" ht="13.5" customHeight="1">
      <c r="D361" s="11"/>
      <c r="G361" s="11"/>
    </row>
    <row r="362" ht="13.5" customHeight="1">
      <c r="D362" s="11"/>
      <c r="G362" s="11"/>
    </row>
    <row r="363" ht="13.5" customHeight="1">
      <c r="D363" s="11"/>
      <c r="G363" s="11"/>
    </row>
    <row r="364" ht="13.5" customHeight="1">
      <c r="D364" s="11"/>
      <c r="G364" s="11"/>
    </row>
    <row r="365" ht="13.5" customHeight="1">
      <c r="D365" s="11"/>
      <c r="G365" s="11"/>
    </row>
    <row r="366" ht="13.5" customHeight="1">
      <c r="D366" s="11"/>
      <c r="G366" s="11"/>
    </row>
    <row r="367" ht="13.5" customHeight="1">
      <c r="D367" s="11"/>
      <c r="G367" s="11"/>
    </row>
    <row r="368" ht="13.5" customHeight="1">
      <c r="D368" s="11"/>
      <c r="G368" s="11"/>
    </row>
    <row r="369" ht="13.5" customHeight="1">
      <c r="D369" s="11"/>
      <c r="G369" s="11"/>
    </row>
    <row r="370" ht="13.5" customHeight="1">
      <c r="D370" s="11"/>
      <c r="G370" s="11"/>
    </row>
    <row r="371" ht="13.5" customHeight="1">
      <c r="D371" s="11"/>
      <c r="G371" s="11"/>
    </row>
    <row r="372" ht="13.5" customHeight="1">
      <c r="D372" s="11"/>
      <c r="G372" s="11"/>
    </row>
    <row r="373" ht="13.5" customHeight="1">
      <c r="D373" s="11"/>
      <c r="G373" s="11"/>
    </row>
    <row r="374" ht="13.5" customHeight="1">
      <c r="D374" s="11"/>
      <c r="G374" s="11"/>
    </row>
    <row r="375" ht="13.5" customHeight="1">
      <c r="D375" s="11"/>
      <c r="G375" s="11"/>
    </row>
    <row r="376" ht="13.5" customHeight="1">
      <c r="D376" s="11"/>
      <c r="G376" s="11"/>
    </row>
    <row r="377" ht="13.5" customHeight="1">
      <c r="D377" s="11"/>
      <c r="G377" s="11"/>
    </row>
    <row r="378" ht="13.5" customHeight="1">
      <c r="D378" s="11"/>
      <c r="G378" s="11"/>
    </row>
    <row r="379" ht="13.5" customHeight="1">
      <c r="D379" s="11"/>
      <c r="G379" s="11"/>
    </row>
    <row r="380" ht="13.5" customHeight="1">
      <c r="D380" s="11"/>
      <c r="G380" s="11"/>
    </row>
    <row r="381" ht="13.5" customHeight="1">
      <c r="D381" s="11"/>
      <c r="G381" s="11"/>
    </row>
    <row r="382" ht="13.5" customHeight="1">
      <c r="D382" s="11"/>
      <c r="G382" s="11"/>
    </row>
    <row r="383" ht="13.5" customHeight="1">
      <c r="D383" s="11"/>
      <c r="G383" s="11"/>
    </row>
    <row r="384" ht="13.5" customHeight="1">
      <c r="D384" s="11"/>
      <c r="G384" s="11"/>
    </row>
    <row r="385" ht="13.5" customHeight="1">
      <c r="D385" s="11"/>
      <c r="G385" s="11"/>
    </row>
    <row r="386" ht="13.5" customHeight="1">
      <c r="D386" s="11"/>
      <c r="G386" s="11"/>
    </row>
    <row r="387" ht="13.5" customHeight="1">
      <c r="D387" s="11"/>
      <c r="G387" s="11"/>
    </row>
    <row r="388" ht="13.5" customHeight="1">
      <c r="D388" s="11"/>
      <c r="G388" s="11"/>
    </row>
    <row r="389" ht="13.5" customHeight="1">
      <c r="D389" s="11"/>
      <c r="G389" s="11"/>
    </row>
    <row r="390" ht="13.5" customHeight="1">
      <c r="D390" s="11"/>
      <c r="G390" s="11"/>
    </row>
    <row r="391" ht="13.5" customHeight="1">
      <c r="D391" s="11"/>
      <c r="G391" s="11"/>
    </row>
    <row r="392" ht="13.5" customHeight="1">
      <c r="D392" s="11"/>
      <c r="G392" s="11"/>
    </row>
    <row r="393" ht="13.5" customHeight="1">
      <c r="D393" s="11"/>
      <c r="G393" s="11"/>
    </row>
    <row r="394" ht="13.5" customHeight="1">
      <c r="D394" s="11"/>
      <c r="G394" s="11"/>
    </row>
    <row r="395" ht="13.5" customHeight="1">
      <c r="D395" s="11"/>
      <c r="G395" s="11"/>
    </row>
    <row r="396" ht="13.5" customHeight="1">
      <c r="D396" s="11"/>
      <c r="G396" s="11"/>
    </row>
    <row r="397" ht="13.5" customHeight="1">
      <c r="D397" s="11"/>
      <c r="G397" s="11"/>
    </row>
    <row r="398" ht="13.5" customHeight="1">
      <c r="D398" s="11"/>
      <c r="G398" s="11"/>
    </row>
    <row r="399" ht="13.5" customHeight="1">
      <c r="D399" s="11"/>
      <c r="G399" s="11"/>
    </row>
    <row r="400" ht="13.5" customHeight="1">
      <c r="D400" s="11"/>
      <c r="G400" s="11"/>
    </row>
    <row r="401" ht="13.5" customHeight="1">
      <c r="D401" s="11"/>
      <c r="G401" s="11"/>
    </row>
    <row r="402" ht="13.5" customHeight="1">
      <c r="D402" s="11"/>
      <c r="G402" s="11"/>
    </row>
    <row r="403" ht="13.5" customHeight="1">
      <c r="D403" s="11"/>
      <c r="G403" s="11"/>
    </row>
    <row r="404" ht="13.5" customHeight="1">
      <c r="D404" s="11"/>
      <c r="G404" s="11"/>
    </row>
    <row r="405" ht="13.5" customHeight="1">
      <c r="D405" s="11"/>
      <c r="G405" s="11"/>
    </row>
    <row r="406" ht="13.5" customHeight="1">
      <c r="D406" s="11"/>
      <c r="G406" s="11"/>
    </row>
    <row r="407" ht="13.5" customHeight="1">
      <c r="D407" s="11"/>
      <c r="G407" s="11"/>
    </row>
    <row r="408" ht="13.5" customHeight="1">
      <c r="D408" s="11"/>
      <c r="G408" s="11"/>
    </row>
    <row r="409" ht="13.5" customHeight="1">
      <c r="D409" s="11"/>
      <c r="G409" s="11"/>
    </row>
    <row r="410" ht="13.5" customHeight="1">
      <c r="D410" s="11"/>
      <c r="G410" s="11"/>
    </row>
    <row r="411" ht="13.5" customHeight="1">
      <c r="D411" s="11"/>
      <c r="G411" s="11"/>
    </row>
    <row r="412" ht="13.5" customHeight="1">
      <c r="D412" s="11"/>
      <c r="G412" s="11"/>
    </row>
    <row r="413" ht="13.5" customHeight="1">
      <c r="D413" s="11"/>
      <c r="G413" s="11"/>
    </row>
    <row r="414" ht="13.5" customHeight="1">
      <c r="D414" s="11"/>
      <c r="G414" s="11"/>
    </row>
    <row r="415" ht="13.5" customHeight="1">
      <c r="D415" s="11"/>
      <c r="G415" s="11"/>
    </row>
    <row r="416" ht="13.5" customHeight="1">
      <c r="D416" s="11"/>
      <c r="G416" s="11"/>
    </row>
    <row r="417" ht="13.5" customHeight="1">
      <c r="D417" s="11"/>
      <c r="G417" s="11"/>
    </row>
    <row r="418" ht="13.5" customHeight="1">
      <c r="D418" s="11"/>
      <c r="G418" s="11"/>
    </row>
    <row r="419" ht="13.5" customHeight="1">
      <c r="D419" s="11"/>
      <c r="G419" s="11"/>
    </row>
    <row r="420" ht="13.5" customHeight="1">
      <c r="D420" s="11"/>
      <c r="G420" s="11"/>
    </row>
    <row r="421" ht="13.5" customHeight="1">
      <c r="D421" s="11"/>
      <c r="G421" s="11"/>
    </row>
    <row r="422" ht="13.5" customHeight="1">
      <c r="D422" s="11"/>
      <c r="G422" s="11"/>
    </row>
    <row r="423" ht="13.5" customHeight="1">
      <c r="D423" s="11"/>
      <c r="G423" s="11"/>
    </row>
    <row r="424" ht="13.5" customHeight="1">
      <c r="D424" s="11"/>
      <c r="G424" s="11"/>
    </row>
    <row r="425" ht="13.5" customHeight="1">
      <c r="D425" s="11"/>
      <c r="G425" s="11"/>
    </row>
    <row r="426" ht="13.5" customHeight="1">
      <c r="D426" s="11"/>
      <c r="G426" s="11"/>
    </row>
    <row r="427" ht="13.5" customHeight="1">
      <c r="D427" s="11"/>
      <c r="G427" s="11"/>
    </row>
    <row r="428" ht="13.5" customHeight="1">
      <c r="D428" s="11"/>
      <c r="G428" s="11"/>
    </row>
    <row r="429" ht="13.5" customHeight="1">
      <c r="D429" s="11"/>
      <c r="G429" s="11"/>
    </row>
    <row r="430" ht="13.5" customHeight="1">
      <c r="D430" s="11"/>
      <c r="G430" s="11"/>
    </row>
    <row r="431" ht="13.5" customHeight="1">
      <c r="D431" s="11"/>
      <c r="G431" s="11"/>
    </row>
    <row r="432" ht="13.5" customHeight="1">
      <c r="D432" s="11"/>
      <c r="G432" s="11"/>
    </row>
    <row r="433" ht="13.5" customHeight="1">
      <c r="D433" s="11"/>
      <c r="G433" s="11"/>
    </row>
    <row r="434" ht="13.5" customHeight="1">
      <c r="D434" s="11"/>
      <c r="G434" s="11"/>
    </row>
    <row r="435" ht="13.5" customHeight="1">
      <c r="D435" s="11"/>
      <c r="G435" s="11"/>
    </row>
    <row r="436" ht="13.5" customHeight="1">
      <c r="D436" s="11"/>
      <c r="G436" s="11"/>
    </row>
    <row r="437" ht="13.5" customHeight="1">
      <c r="D437" s="11"/>
      <c r="G437" s="11"/>
    </row>
    <row r="438" ht="13.5" customHeight="1">
      <c r="D438" s="11"/>
      <c r="G438" s="11"/>
    </row>
    <row r="439" ht="13.5" customHeight="1">
      <c r="D439" s="11"/>
      <c r="G439" s="11"/>
    </row>
    <row r="440" ht="13.5" customHeight="1">
      <c r="D440" s="11"/>
      <c r="G440" s="11"/>
    </row>
    <row r="441" ht="13.5" customHeight="1">
      <c r="D441" s="11"/>
      <c r="G441" s="11"/>
    </row>
    <row r="442" ht="13.5" customHeight="1">
      <c r="D442" s="11"/>
      <c r="G442" s="11"/>
    </row>
    <row r="443" ht="13.5" customHeight="1">
      <c r="D443" s="11"/>
      <c r="G443" s="11"/>
    </row>
    <row r="444" ht="13.5" customHeight="1">
      <c r="D444" s="11"/>
      <c r="G444" s="11"/>
    </row>
    <row r="445" ht="13.5" customHeight="1">
      <c r="D445" s="11"/>
      <c r="G445" s="11"/>
    </row>
    <row r="446" ht="13.5" customHeight="1">
      <c r="D446" s="11"/>
      <c r="G446" s="11"/>
    </row>
    <row r="447" ht="13.5" customHeight="1">
      <c r="D447" s="11"/>
      <c r="G447" s="11"/>
    </row>
    <row r="448" ht="13.5" customHeight="1">
      <c r="D448" s="11"/>
      <c r="G448" s="11"/>
    </row>
    <row r="449" ht="13.5" customHeight="1">
      <c r="D449" s="11"/>
      <c r="G449" s="11"/>
    </row>
    <row r="450" ht="13.5" customHeight="1">
      <c r="D450" s="11"/>
      <c r="G450" s="11"/>
    </row>
    <row r="451" ht="13.5" customHeight="1">
      <c r="D451" s="11"/>
      <c r="G451" s="11"/>
    </row>
    <row r="452" ht="13.5" customHeight="1">
      <c r="D452" s="11"/>
      <c r="G452" s="11"/>
    </row>
    <row r="453" ht="13.5" customHeight="1">
      <c r="D453" s="11"/>
      <c r="G453" s="11"/>
    </row>
    <row r="454" ht="13.5" customHeight="1">
      <c r="D454" s="11"/>
      <c r="G454" s="11"/>
    </row>
    <row r="455" ht="13.5" customHeight="1">
      <c r="D455" s="11"/>
      <c r="G455" s="11"/>
    </row>
    <row r="456" ht="13.5" customHeight="1">
      <c r="D456" s="11"/>
      <c r="G456" s="11"/>
    </row>
    <row r="457" ht="13.5" customHeight="1">
      <c r="D457" s="11"/>
      <c r="G457" s="11"/>
    </row>
    <row r="458" ht="13.5" customHeight="1">
      <c r="D458" s="11"/>
      <c r="G458" s="11"/>
    </row>
    <row r="459" ht="13.5" customHeight="1">
      <c r="D459" s="11"/>
      <c r="G459" s="11"/>
    </row>
    <row r="460" ht="13.5" customHeight="1">
      <c r="D460" s="11"/>
      <c r="G460" s="11"/>
    </row>
    <row r="461" ht="13.5" customHeight="1">
      <c r="D461" s="11"/>
      <c r="G461" s="11"/>
    </row>
    <row r="462" ht="13.5" customHeight="1">
      <c r="D462" s="11"/>
      <c r="G462" s="11"/>
    </row>
    <row r="463" ht="13.5" customHeight="1">
      <c r="D463" s="11"/>
      <c r="G463" s="11"/>
    </row>
    <row r="464" ht="13.5" customHeight="1">
      <c r="D464" s="11"/>
      <c r="G464" s="11"/>
    </row>
    <row r="465" ht="13.5" customHeight="1">
      <c r="D465" s="11"/>
      <c r="G465" s="11"/>
    </row>
    <row r="466" ht="13.5" customHeight="1">
      <c r="D466" s="11"/>
      <c r="G466" s="11"/>
    </row>
    <row r="467" ht="13.5" customHeight="1">
      <c r="D467" s="11"/>
      <c r="G467" s="11"/>
    </row>
    <row r="468" ht="13.5" customHeight="1">
      <c r="D468" s="11"/>
      <c r="G468" s="11"/>
    </row>
    <row r="469" ht="13.5" customHeight="1">
      <c r="D469" s="11"/>
      <c r="G469" s="11"/>
    </row>
    <row r="470" ht="13.5" customHeight="1">
      <c r="D470" s="11"/>
      <c r="G470" s="11"/>
    </row>
    <row r="471" ht="13.5" customHeight="1">
      <c r="D471" s="11"/>
      <c r="G471" s="11"/>
    </row>
    <row r="472" ht="13.5" customHeight="1">
      <c r="D472" s="11"/>
      <c r="G472" s="11"/>
    </row>
    <row r="473" ht="13.5" customHeight="1">
      <c r="D473" s="11"/>
      <c r="G473" s="11"/>
    </row>
    <row r="474" ht="13.5" customHeight="1">
      <c r="D474" s="11"/>
      <c r="G474" s="11"/>
    </row>
    <row r="475" ht="13.5" customHeight="1">
      <c r="D475" s="11"/>
      <c r="G475" s="11"/>
    </row>
    <row r="476" ht="13.5" customHeight="1">
      <c r="D476" s="11"/>
      <c r="G476" s="11"/>
    </row>
    <row r="477" ht="13.5" customHeight="1">
      <c r="D477" s="11"/>
      <c r="G477" s="11"/>
    </row>
    <row r="478" ht="13.5" customHeight="1">
      <c r="D478" s="11"/>
      <c r="G478" s="11"/>
    </row>
    <row r="479" ht="13.5" customHeight="1">
      <c r="D479" s="11"/>
      <c r="G479" s="11"/>
    </row>
    <row r="480" ht="13.5" customHeight="1">
      <c r="D480" s="11"/>
      <c r="G480" s="11"/>
    </row>
    <row r="481" ht="13.5" customHeight="1">
      <c r="D481" s="11"/>
      <c r="G481" s="11"/>
    </row>
    <row r="482" ht="13.5" customHeight="1">
      <c r="D482" s="11"/>
      <c r="G482" s="11"/>
    </row>
    <row r="483" ht="13.5" customHeight="1">
      <c r="D483" s="11"/>
      <c r="G483" s="11"/>
    </row>
    <row r="484" ht="13.5" customHeight="1">
      <c r="D484" s="11"/>
      <c r="G484" s="11"/>
    </row>
    <row r="485" ht="13.5" customHeight="1">
      <c r="D485" s="11"/>
      <c r="G485" s="11"/>
    </row>
    <row r="486" ht="13.5" customHeight="1">
      <c r="D486" s="11"/>
      <c r="G486" s="11"/>
    </row>
    <row r="487" ht="13.5" customHeight="1">
      <c r="D487" s="11"/>
      <c r="G487" s="11"/>
    </row>
    <row r="488" ht="13.5" customHeight="1">
      <c r="D488" s="11"/>
      <c r="G488" s="11"/>
    </row>
    <row r="489" ht="13.5" customHeight="1">
      <c r="D489" s="11"/>
      <c r="G489" s="11"/>
    </row>
    <row r="490" ht="13.5" customHeight="1">
      <c r="D490" s="11"/>
      <c r="G490" s="11"/>
    </row>
    <row r="491" ht="13.5" customHeight="1">
      <c r="D491" s="11"/>
      <c r="G491" s="11"/>
    </row>
    <row r="492" ht="13.5" customHeight="1">
      <c r="D492" s="11"/>
      <c r="G492" s="11"/>
    </row>
    <row r="493" ht="13.5" customHeight="1">
      <c r="D493" s="11"/>
      <c r="G493" s="11"/>
    </row>
    <row r="494" ht="13.5" customHeight="1">
      <c r="D494" s="11"/>
      <c r="G494" s="11"/>
    </row>
    <row r="495" ht="13.5" customHeight="1">
      <c r="D495" s="11"/>
      <c r="G495" s="11"/>
    </row>
    <row r="496" ht="13.5" customHeight="1">
      <c r="D496" s="11"/>
      <c r="G496" s="11"/>
    </row>
    <row r="497" ht="13.5" customHeight="1">
      <c r="D497" s="11"/>
      <c r="G497" s="11"/>
    </row>
    <row r="498" ht="13.5" customHeight="1">
      <c r="D498" s="11"/>
      <c r="G498" s="11"/>
    </row>
    <row r="499" ht="13.5" customHeight="1">
      <c r="D499" s="11"/>
      <c r="G499" s="11"/>
    </row>
    <row r="500" ht="13.5" customHeight="1">
      <c r="D500" s="11"/>
      <c r="G500" s="11"/>
    </row>
    <row r="501" ht="13.5" customHeight="1">
      <c r="D501" s="11"/>
      <c r="G501" s="11"/>
    </row>
    <row r="502" ht="13.5" customHeight="1">
      <c r="D502" s="11"/>
      <c r="G502" s="11"/>
    </row>
    <row r="503" ht="13.5" customHeight="1">
      <c r="D503" s="11"/>
      <c r="G503" s="11"/>
    </row>
    <row r="504" ht="13.5" customHeight="1">
      <c r="D504" s="11"/>
      <c r="G504" s="11"/>
    </row>
    <row r="505" ht="13.5" customHeight="1">
      <c r="D505" s="11"/>
      <c r="G505" s="11"/>
    </row>
    <row r="506" ht="13.5" customHeight="1">
      <c r="D506" s="11"/>
      <c r="G506" s="11"/>
    </row>
    <row r="507" ht="13.5" customHeight="1">
      <c r="D507" s="11"/>
      <c r="G507" s="11"/>
    </row>
    <row r="508" ht="13.5" customHeight="1">
      <c r="D508" s="11"/>
      <c r="G508" s="11"/>
    </row>
    <row r="509" ht="13.5" customHeight="1">
      <c r="D509" s="11"/>
      <c r="G509" s="11"/>
    </row>
    <row r="510" ht="13.5" customHeight="1">
      <c r="D510" s="11"/>
      <c r="G510" s="11"/>
    </row>
    <row r="511" ht="13.5" customHeight="1">
      <c r="D511" s="11"/>
      <c r="G511" s="11"/>
    </row>
    <row r="512" ht="13.5" customHeight="1">
      <c r="D512" s="11"/>
      <c r="G512" s="11"/>
    </row>
    <row r="513" ht="13.5" customHeight="1">
      <c r="D513" s="11"/>
      <c r="G513" s="11"/>
    </row>
    <row r="514" ht="13.5" customHeight="1">
      <c r="D514" s="11"/>
      <c r="G514" s="11"/>
    </row>
    <row r="515" ht="13.5" customHeight="1">
      <c r="D515" s="11"/>
      <c r="G515" s="11"/>
    </row>
    <row r="516" ht="13.5" customHeight="1">
      <c r="D516" s="11"/>
      <c r="G516" s="11"/>
    </row>
    <row r="517" ht="13.5" customHeight="1">
      <c r="D517" s="11"/>
      <c r="G517" s="11"/>
    </row>
    <row r="518" ht="13.5" customHeight="1">
      <c r="D518" s="11"/>
      <c r="G518" s="11"/>
    </row>
    <row r="519" ht="13.5" customHeight="1">
      <c r="D519" s="11"/>
      <c r="G519" s="11"/>
    </row>
    <row r="520" ht="13.5" customHeight="1">
      <c r="D520" s="11"/>
      <c r="G520" s="11"/>
    </row>
    <row r="521" ht="13.5" customHeight="1">
      <c r="D521" s="11"/>
      <c r="G521" s="11"/>
    </row>
    <row r="522" ht="13.5" customHeight="1">
      <c r="D522" s="11"/>
      <c r="G522" s="11"/>
    </row>
    <row r="523" ht="13.5" customHeight="1">
      <c r="D523" s="11"/>
      <c r="G523" s="11"/>
    </row>
    <row r="524" ht="13.5" customHeight="1">
      <c r="D524" s="11"/>
      <c r="G524" s="11"/>
    </row>
    <row r="525" ht="13.5" customHeight="1">
      <c r="D525" s="11"/>
      <c r="G525" s="11"/>
    </row>
    <row r="526" ht="13.5" customHeight="1">
      <c r="D526" s="11"/>
      <c r="G526" s="11"/>
    </row>
    <row r="527" ht="13.5" customHeight="1">
      <c r="D527" s="11"/>
      <c r="G527" s="11"/>
    </row>
    <row r="528" ht="13.5" customHeight="1">
      <c r="D528" s="11"/>
      <c r="G528" s="11"/>
    </row>
    <row r="529" ht="13.5" customHeight="1">
      <c r="D529" s="11"/>
      <c r="G529" s="11"/>
    </row>
    <row r="530" ht="13.5" customHeight="1">
      <c r="D530" s="11"/>
      <c r="G530" s="11"/>
    </row>
    <row r="531" ht="13.5" customHeight="1">
      <c r="D531" s="11"/>
      <c r="G531" s="11"/>
    </row>
    <row r="532" ht="13.5" customHeight="1">
      <c r="D532" s="11"/>
      <c r="G532" s="11"/>
    </row>
    <row r="533" ht="13.5" customHeight="1">
      <c r="D533" s="11"/>
      <c r="G533" s="11"/>
    </row>
    <row r="534" ht="13.5" customHeight="1">
      <c r="D534" s="11"/>
      <c r="G534" s="11"/>
    </row>
    <row r="535" ht="13.5" customHeight="1">
      <c r="D535" s="11"/>
      <c r="G535" s="11"/>
    </row>
    <row r="536" ht="13.5" customHeight="1">
      <c r="D536" s="11"/>
      <c r="G536" s="11"/>
    </row>
    <row r="537" ht="13.5" customHeight="1">
      <c r="D537" s="11"/>
      <c r="G537" s="11"/>
    </row>
    <row r="538" ht="13.5" customHeight="1">
      <c r="D538" s="11"/>
      <c r="G538" s="11"/>
    </row>
    <row r="539" ht="13.5" customHeight="1">
      <c r="D539" s="11"/>
      <c r="G539" s="11"/>
    </row>
    <row r="540" ht="13.5" customHeight="1">
      <c r="D540" s="11"/>
      <c r="G540" s="11"/>
    </row>
    <row r="541" ht="13.5" customHeight="1">
      <c r="D541" s="11"/>
      <c r="G541" s="11"/>
    </row>
    <row r="542" ht="13.5" customHeight="1">
      <c r="D542" s="11"/>
      <c r="G542" s="11"/>
    </row>
    <row r="543" ht="13.5" customHeight="1">
      <c r="D543" s="11"/>
      <c r="G543" s="11"/>
    </row>
    <row r="544" ht="13.5" customHeight="1">
      <c r="D544" s="11"/>
      <c r="G544" s="11"/>
    </row>
    <row r="545" ht="13.5" customHeight="1">
      <c r="D545" s="11"/>
      <c r="G545" s="11"/>
    </row>
    <row r="546" ht="13.5" customHeight="1">
      <c r="D546" s="11"/>
      <c r="G546" s="11"/>
    </row>
    <row r="547" ht="13.5" customHeight="1">
      <c r="D547" s="11"/>
      <c r="G547" s="11"/>
    </row>
    <row r="548" ht="13.5" customHeight="1">
      <c r="D548" s="11"/>
      <c r="G548" s="11"/>
    </row>
    <row r="549" ht="13.5" customHeight="1">
      <c r="D549" s="11"/>
      <c r="G549" s="11"/>
    </row>
    <row r="550" ht="13.5" customHeight="1">
      <c r="D550" s="11"/>
      <c r="G550" s="11"/>
    </row>
    <row r="551" ht="13.5" customHeight="1">
      <c r="D551" s="11"/>
      <c r="G551" s="11"/>
    </row>
    <row r="552" ht="13.5" customHeight="1">
      <c r="D552" s="11"/>
      <c r="G552" s="11"/>
    </row>
    <row r="553" ht="13.5" customHeight="1">
      <c r="D553" s="11"/>
      <c r="G553" s="11"/>
    </row>
    <row r="554" ht="13.5" customHeight="1">
      <c r="D554" s="11"/>
      <c r="G554" s="11"/>
    </row>
    <row r="555" ht="13.5" customHeight="1">
      <c r="D555" s="11"/>
      <c r="G555" s="11"/>
    </row>
    <row r="556" ht="13.5" customHeight="1">
      <c r="D556" s="11"/>
      <c r="G556" s="11"/>
    </row>
    <row r="557" ht="13.5" customHeight="1">
      <c r="D557" s="11"/>
      <c r="G557" s="11"/>
    </row>
    <row r="558" ht="13.5" customHeight="1">
      <c r="D558" s="11"/>
      <c r="G558" s="11"/>
    </row>
    <row r="559" ht="13.5" customHeight="1">
      <c r="D559" s="11"/>
      <c r="G559" s="11"/>
    </row>
    <row r="560" ht="13.5" customHeight="1">
      <c r="D560" s="11"/>
      <c r="G560" s="11"/>
    </row>
    <row r="561" ht="13.5" customHeight="1">
      <c r="D561" s="11"/>
      <c r="G561" s="11"/>
    </row>
    <row r="562" ht="13.5" customHeight="1">
      <c r="D562" s="11"/>
      <c r="G562" s="11"/>
    </row>
    <row r="563" ht="13.5" customHeight="1">
      <c r="D563" s="11"/>
      <c r="G563" s="11"/>
    </row>
    <row r="564" ht="13.5" customHeight="1">
      <c r="D564" s="11"/>
      <c r="G564" s="11"/>
    </row>
    <row r="565" ht="13.5" customHeight="1">
      <c r="D565" s="11"/>
      <c r="G565" s="11"/>
    </row>
    <row r="566" ht="13.5" customHeight="1">
      <c r="D566" s="11"/>
      <c r="G566" s="11"/>
    </row>
    <row r="567" ht="13.5" customHeight="1">
      <c r="D567" s="11"/>
      <c r="G567" s="11"/>
    </row>
    <row r="568" ht="13.5" customHeight="1">
      <c r="D568" s="11"/>
      <c r="G568" s="11"/>
    </row>
    <row r="569" ht="13.5" customHeight="1">
      <c r="D569" s="11"/>
      <c r="G569" s="11"/>
    </row>
    <row r="570" ht="13.5" customHeight="1">
      <c r="D570" s="11"/>
      <c r="G570" s="11"/>
    </row>
    <row r="571" ht="13.5" customHeight="1">
      <c r="D571" s="11"/>
      <c r="G571" s="11"/>
    </row>
    <row r="572" ht="13.5" customHeight="1">
      <c r="D572" s="11"/>
      <c r="G572" s="11"/>
    </row>
    <row r="573" ht="13.5" customHeight="1">
      <c r="D573" s="11"/>
      <c r="G573" s="11"/>
    </row>
    <row r="574" ht="13.5" customHeight="1">
      <c r="D574" s="11"/>
      <c r="G574" s="11"/>
    </row>
    <row r="575" ht="13.5" customHeight="1">
      <c r="D575" s="11"/>
      <c r="G575" s="11"/>
    </row>
    <row r="576" ht="13.5" customHeight="1">
      <c r="D576" s="11"/>
      <c r="G576" s="11"/>
    </row>
    <row r="577" ht="13.5" customHeight="1">
      <c r="D577" s="11"/>
      <c r="G577" s="11"/>
    </row>
    <row r="578" ht="13.5" customHeight="1">
      <c r="D578" s="11"/>
      <c r="G578" s="11"/>
    </row>
    <row r="579" ht="13.5" customHeight="1">
      <c r="D579" s="11"/>
      <c r="G579" s="11"/>
    </row>
    <row r="580" ht="13.5" customHeight="1">
      <c r="D580" s="11"/>
      <c r="G580" s="11"/>
    </row>
    <row r="581" ht="13.5" customHeight="1">
      <c r="D581" s="11"/>
      <c r="G581" s="11"/>
    </row>
    <row r="582" ht="13.5" customHeight="1">
      <c r="D582" s="11"/>
      <c r="G582" s="11"/>
    </row>
    <row r="583" ht="13.5" customHeight="1">
      <c r="D583" s="11"/>
      <c r="G583" s="11"/>
    </row>
    <row r="584" ht="13.5" customHeight="1">
      <c r="D584" s="11"/>
      <c r="G584" s="11"/>
    </row>
    <row r="585" ht="13.5" customHeight="1">
      <c r="D585" s="11"/>
      <c r="G585" s="11"/>
    </row>
    <row r="586" ht="13.5" customHeight="1">
      <c r="D586" s="11"/>
      <c r="G586" s="11"/>
    </row>
    <row r="587" ht="13.5" customHeight="1">
      <c r="D587" s="11"/>
      <c r="G587" s="11"/>
    </row>
    <row r="588" ht="13.5" customHeight="1">
      <c r="D588" s="11"/>
      <c r="G588" s="11"/>
    </row>
    <row r="589" ht="13.5" customHeight="1">
      <c r="D589" s="11"/>
      <c r="G589" s="11"/>
    </row>
    <row r="590" ht="13.5" customHeight="1">
      <c r="D590" s="11"/>
      <c r="G590" s="11"/>
    </row>
    <row r="591" ht="13.5" customHeight="1">
      <c r="D591" s="11"/>
      <c r="G591" s="11"/>
    </row>
    <row r="592" ht="13.5" customHeight="1">
      <c r="D592" s="11"/>
      <c r="G592" s="11"/>
    </row>
    <row r="593" ht="13.5" customHeight="1">
      <c r="D593" s="11"/>
      <c r="G593" s="11"/>
    </row>
    <row r="594" ht="13.5" customHeight="1">
      <c r="D594" s="11"/>
      <c r="G594" s="11"/>
    </row>
    <row r="595" ht="13.5" customHeight="1">
      <c r="D595" s="11"/>
      <c r="G595" s="11"/>
    </row>
    <row r="596" ht="13.5" customHeight="1">
      <c r="D596" s="11"/>
      <c r="G596" s="11"/>
    </row>
    <row r="597" ht="13.5" customHeight="1">
      <c r="D597" s="11"/>
      <c r="G597" s="11"/>
    </row>
    <row r="598" ht="13.5" customHeight="1">
      <c r="D598" s="11"/>
      <c r="G598" s="11"/>
    </row>
    <row r="599" ht="13.5" customHeight="1">
      <c r="D599" s="11"/>
      <c r="G599" s="11"/>
    </row>
    <row r="600" ht="13.5" customHeight="1">
      <c r="D600" s="11"/>
      <c r="G600" s="11"/>
    </row>
    <row r="601" ht="13.5" customHeight="1">
      <c r="D601" s="11"/>
      <c r="G601" s="11"/>
    </row>
    <row r="602" ht="13.5" customHeight="1">
      <c r="D602" s="11"/>
      <c r="G602" s="11"/>
    </row>
    <row r="603" ht="13.5" customHeight="1">
      <c r="D603" s="11"/>
      <c r="G603" s="11"/>
    </row>
    <row r="604" ht="13.5" customHeight="1">
      <c r="D604" s="11"/>
      <c r="G604" s="11"/>
    </row>
    <row r="605" ht="13.5" customHeight="1">
      <c r="D605" s="11"/>
      <c r="G605" s="11"/>
    </row>
    <row r="606" ht="13.5" customHeight="1">
      <c r="D606" s="11"/>
      <c r="G606" s="11"/>
    </row>
    <row r="607" ht="13.5" customHeight="1">
      <c r="D607" s="11"/>
      <c r="G607" s="11"/>
    </row>
    <row r="608" ht="13.5" customHeight="1">
      <c r="D608" s="11"/>
      <c r="G608" s="11"/>
    </row>
    <row r="609" ht="13.5" customHeight="1">
      <c r="D609" s="11"/>
      <c r="G609" s="11"/>
    </row>
    <row r="610" ht="13.5" customHeight="1">
      <c r="D610" s="11"/>
      <c r="G610" s="11"/>
    </row>
    <row r="611" ht="13.5" customHeight="1">
      <c r="D611" s="11"/>
      <c r="G611" s="11"/>
    </row>
    <row r="612" ht="13.5" customHeight="1">
      <c r="D612" s="11"/>
      <c r="G612" s="11"/>
    </row>
    <row r="613" ht="13.5" customHeight="1">
      <c r="D613" s="11"/>
      <c r="G613" s="11"/>
    </row>
    <row r="614" ht="13.5" customHeight="1">
      <c r="D614" s="11"/>
      <c r="G614" s="11"/>
    </row>
    <row r="615" ht="13.5" customHeight="1">
      <c r="D615" s="11"/>
      <c r="G615" s="11"/>
    </row>
    <row r="616" ht="13.5" customHeight="1">
      <c r="D616" s="11"/>
      <c r="G616" s="11"/>
    </row>
    <row r="617" ht="13.5" customHeight="1">
      <c r="D617" s="11"/>
      <c r="G617" s="11"/>
    </row>
    <row r="618" ht="13.5" customHeight="1">
      <c r="D618" s="11"/>
      <c r="G618" s="11"/>
    </row>
    <row r="619" ht="13.5" customHeight="1">
      <c r="D619" s="11"/>
      <c r="G619" s="11"/>
    </row>
    <row r="620" ht="13.5" customHeight="1">
      <c r="D620" s="11"/>
      <c r="G620" s="11"/>
    </row>
    <row r="621" ht="13.5" customHeight="1">
      <c r="D621" s="11"/>
      <c r="G621" s="11"/>
    </row>
    <row r="622" ht="13.5" customHeight="1">
      <c r="D622" s="11"/>
      <c r="G622" s="11"/>
    </row>
    <row r="623" ht="13.5" customHeight="1">
      <c r="D623" s="11"/>
      <c r="G623" s="11"/>
    </row>
    <row r="624" ht="13.5" customHeight="1">
      <c r="D624" s="11"/>
      <c r="G624" s="11"/>
    </row>
    <row r="625" ht="13.5" customHeight="1">
      <c r="D625" s="11"/>
      <c r="G625" s="11"/>
    </row>
    <row r="626" ht="13.5" customHeight="1">
      <c r="D626" s="11"/>
      <c r="G626" s="11"/>
    </row>
    <row r="627" ht="13.5" customHeight="1">
      <c r="D627" s="11"/>
      <c r="G627" s="11"/>
    </row>
    <row r="628" ht="13.5" customHeight="1">
      <c r="D628" s="11"/>
      <c r="G628" s="11"/>
    </row>
    <row r="629" ht="13.5" customHeight="1">
      <c r="D629" s="11"/>
      <c r="G629" s="11"/>
    </row>
    <row r="630" ht="13.5" customHeight="1">
      <c r="D630" s="11"/>
      <c r="G630" s="11"/>
    </row>
    <row r="631" ht="13.5" customHeight="1">
      <c r="D631" s="11"/>
      <c r="G631" s="11"/>
    </row>
    <row r="632" ht="13.5" customHeight="1">
      <c r="D632" s="11"/>
      <c r="G632" s="11"/>
    </row>
    <row r="633" ht="13.5" customHeight="1">
      <c r="D633" s="11"/>
      <c r="G633" s="11"/>
    </row>
    <row r="634" ht="13.5" customHeight="1">
      <c r="D634" s="11"/>
      <c r="G634" s="11"/>
    </row>
    <row r="635" ht="13.5" customHeight="1">
      <c r="D635" s="11"/>
      <c r="G635" s="11"/>
    </row>
    <row r="636" ht="13.5" customHeight="1">
      <c r="D636" s="11"/>
      <c r="G636" s="11"/>
    </row>
    <row r="637" ht="13.5" customHeight="1">
      <c r="D637" s="11"/>
      <c r="G637" s="11"/>
    </row>
    <row r="638" ht="13.5" customHeight="1">
      <c r="D638" s="11"/>
      <c r="G638" s="11"/>
    </row>
    <row r="639" ht="13.5" customHeight="1">
      <c r="D639" s="11"/>
      <c r="G639" s="11"/>
    </row>
    <row r="640" ht="13.5" customHeight="1">
      <c r="D640" s="11"/>
      <c r="G640" s="11"/>
    </row>
    <row r="641" ht="13.5" customHeight="1">
      <c r="D641" s="11"/>
      <c r="G641" s="11"/>
    </row>
    <row r="642" ht="13.5" customHeight="1">
      <c r="D642" s="11"/>
      <c r="G642" s="11"/>
    </row>
    <row r="643" ht="13.5" customHeight="1">
      <c r="D643" s="11"/>
      <c r="G643" s="11"/>
    </row>
    <row r="644" ht="13.5" customHeight="1">
      <c r="D644" s="11"/>
      <c r="G644" s="11"/>
    </row>
    <row r="645" ht="13.5" customHeight="1">
      <c r="D645" s="11"/>
      <c r="G645" s="11"/>
    </row>
    <row r="646" ht="13.5" customHeight="1">
      <c r="D646" s="11"/>
      <c r="G646" s="11"/>
    </row>
    <row r="647" ht="13.5" customHeight="1">
      <c r="D647" s="11"/>
      <c r="G647" s="11"/>
    </row>
    <row r="648" ht="13.5" customHeight="1">
      <c r="D648" s="11"/>
      <c r="G648" s="11"/>
    </row>
    <row r="649" ht="13.5" customHeight="1">
      <c r="D649" s="11"/>
      <c r="G649" s="11"/>
    </row>
    <row r="650" ht="13.5" customHeight="1">
      <c r="D650" s="11"/>
      <c r="G650" s="11"/>
    </row>
    <row r="651" ht="13.5" customHeight="1">
      <c r="D651" s="11"/>
      <c r="G651" s="11"/>
    </row>
    <row r="652" ht="13.5" customHeight="1">
      <c r="D652" s="11"/>
      <c r="G652" s="11"/>
    </row>
    <row r="653" ht="13.5" customHeight="1">
      <c r="D653" s="11"/>
      <c r="G653" s="11"/>
    </row>
    <row r="654" ht="13.5" customHeight="1">
      <c r="D654" s="11"/>
      <c r="G654" s="11"/>
    </row>
    <row r="655" ht="13.5" customHeight="1">
      <c r="D655" s="11"/>
      <c r="G655" s="11"/>
    </row>
    <row r="656" ht="13.5" customHeight="1">
      <c r="D656" s="11"/>
      <c r="G656" s="11"/>
    </row>
    <row r="657" ht="13.5" customHeight="1">
      <c r="D657" s="11"/>
      <c r="G657" s="11"/>
    </row>
    <row r="658" ht="13.5" customHeight="1">
      <c r="D658" s="11"/>
      <c r="G658" s="11"/>
    </row>
    <row r="659" ht="13.5" customHeight="1">
      <c r="D659" s="11"/>
      <c r="G659" s="11"/>
    </row>
    <row r="660" ht="13.5" customHeight="1">
      <c r="D660" s="11"/>
      <c r="G660" s="11"/>
    </row>
    <row r="661" ht="13.5" customHeight="1">
      <c r="D661" s="11"/>
      <c r="G661" s="11"/>
    </row>
    <row r="662" ht="13.5" customHeight="1">
      <c r="D662" s="11"/>
      <c r="G662" s="11"/>
    </row>
    <row r="663" ht="13.5" customHeight="1">
      <c r="D663" s="11"/>
      <c r="G663" s="11"/>
    </row>
    <row r="664" ht="13.5" customHeight="1">
      <c r="D664" s="11"/>
      <c r="G664" s="11"/>
    </row>
    <row r="665" ht="13.5" customHeight="1">
      <c r="D665" s="11"/>
      <c r="G665" s="11"/>
    </row>
    <row r="666" ht="13.5" customHeight="1">
      <c r="D666" s="11"/>
      <c r="G666" s="11"/>
    </row>
    <row r="667" ht="13.5" customHeight="1">
      <c r="D667" s="11"/>
      <c r="G667" s="11"/>
    </row>
    <row r="668" ht="13.5" customHeight="1">
      <c r="D668" s="11"/>
      <c r="G668" s="11"/>
    </row>
    <row r="669" ht="13.5" customHeight="1">
      <c r="D669" s="11"/>
      <c r="G669" s="11"/>
    </row>
    <row r="670" ht="13.5" customHeight="1">
      <c r="D670" s="11"/>
      <c r="G670" s="11"/>
    </row>
    <row r="671" ht="13.5" customHeight="1">
      <c r="D671" s="11"/>
      <c r="G671" s="11"/>
    </row>
    <row r="672" ht="13.5" customHeight="1">
      <c r="D672" s="11"/>
      <c r="G672" s="11"/>
    </row>
    <row r="673" ht="13.5" customHeight="1">
      <c r="D673" s="11"/>
      <c r="G673" s="11"/>
    </row>
    <row r="674" ht="13.5" customHeight="1">
      <c r="D674" s="11"/>
      <c r="G674" s="11"/>
    </row>
    <row r="675" ht="13.5" customHeight="1">
      <c r="D675" s="11"/>
      <c r="G675" s="11"/>
    </row>
    <row r="676" ht="13.5" customHeight="1">
      <c r="D676" s="11"/>
      <c r="G676" s="11"/>
    </row>
    <row r="677" ht="13.5" customHeight="1">
      <c r="D677" s="11"/>
      <c r="G677" s="11"/>
    </row>
    <row r="678" ht="13.5" customHeight="1">
      <c r="D678" s="11"/>
      <c r="G678" s="11"/>
    </row>
    <row r="679" ht="13.5" customHeight="1">
      <c r="D679" s="11"/>
      <c r="G679" s="11"/>
    </row>
    <row r="680" ht="13.5" customHeight="1">
      <c r="D680" s="11"/>
      <c r="G680" s="11"/>
    </row>
    <row r="681" ht="13.5" customHeight="1">
      <c r="D681" s="11"/>
      <c r="G681" s="11"/>
    </row>
    <row r="682" ht="13.5" customHeight="1">
      <c r="D682" s="11"/>
      <c r="G682" s="11"/>
    </row>
    <row r="683" ht="13.5" customHeight="1">
      <c r="D683" s="11"/>
      <c r="G683" s="11"/>
    </row>
    <row r="684" ht="13.5" customHeight="1">
      <c r="D684" s="11"/>
      <c r="G684" s="11"/>
    </row>
    <row r="685" ht="13.5" customHeight="1">
      <c r="D685" s="11"/>
      <c r="G685" s="11"/>
    </row>
    <row r="686" ht="13.5" customHeight="1">
      <c r="D686" s="11"/>
      <c r="G686" s="11"/>
    </row>
    <row r="687" ht="13.5" customHeight="1">
      <c r="D687" s="11"/>
      <c r="G687" s="11"/>
    </row>
    <row r="688" ht="13.5" customHeight="1">
      <c r="D688" s="11"/>
      <c r="G688" s="11"/>
    </row>
    <row r="689" ht="13.5" customHeight="1">
      <c r="D689" s="11"/>
      <c r="G689" s="11"/>
    </row>
    <row r="690" ht="13.5" customHeight="1">
      <c r="D690" s="11"/>
      <c r="G690" s="11"/>
    </row>
    <row r="691" ht="13.5" customHeight="1">
      <c r="D691" s="11"/>
      <c r="G691" s="11"/>
    </row>
    <row r="692" ht="13.5" customHeight="1">
      <c r="D692" s="11"/>
      <c r="G692" s="11"/>
    </row>
    <row r="693" ht="13.5" customHeight="1">
      <c r="D693" s="11"/>
      <c r="G693" s="11"/>
    </row>
    <row r="694" ht="13.5" customHeight="1">
      <c r="D694" s="11"/>
      <c r="G694" s="11"/>
    </row>
    <row r="695" ht="13.5" customHeight="1">
      <c r="D695" s="11"/>
      <c r="G695" s="11"/>
    </row>
    <row r="696" ht="13.5" customHeight="1">
      <c r="D696" s="11"/>
      <c r="G696" s="11"/>
    </row>
    <row r="697" ht="13.5" customHeight="1">
      <c r="D697" s="11"/>
      <c r="G697" s="11"/>
    </row>
    <row r="698" ht="13.5" customHeight="1">
      <c r="D698" s="11"/>
      <c r="G698" s="11"/>
    </row>
    <row r="699" ht="13.5" customHeight="1">
      <c r="D699" s="11"/>
      <c r="G699" s="11"/>
    </row>
    <row r="700" ht="13.5" customHeight="1">
      <c r="D700" s="11"/>
      <c r="G700" s="11"/>
    </row>
    <row r="701" ht="13.5" customHeight="1">
      <c r="D701" s="11"/>
      <c r="G701" s="11"/>
    </row>
    <row r="702" ht="13.5" customHeight="1">
      <c r="D702" s="11"/>
      <c r="G702" s="11"/>
    </row>
    <row r="703" ht="13.5" customHeight="1">
      <c r="D703" s="11"/>
      <c r="G703" s="11"/>
    </row>
    <row r="704" ht="13.5" customHeight="1">
      <c r="D704" s="11"/>
      <c r="G704" s="11"/>
    </row>
    <row r="705" ht="13.5" customHeight="1">
      <c r="D705" s="11"/>
      <c r="G705" s="11"/>
    </row>
    <row r="706" ht="13.5" customHeight="1">
      <c r="D706" s="11"/>
      <c r="G706" s="11"/>
    </row>
    <row r="707" ht="13.5" customHeight="1">
      <c r="D707" s="11"/>
      <c r="G707" s="11"/>
    </row>
    <row r="708" ht="13.5" customHeight="1">
      <c r="D708" s="11"/>
      <c r="G708" s="11"/>
    </row>
    <row r="709" ht="13.5" customHeight="1">
      <c r="D709" s="11"/>
      <c r="G709" s="11"/>
    </row>
    <row r="710" ht="13.5" customHeight="1">
      <c r="D710" s="11"/>
      <c r="G710" s="11"/>
    </row>
    <row r="711" ht="13.5" customHeight="1">
      <c r="D711" s="11"/>
      <c r="G711" s="11"/>
    </row>
    <row r="712" ht="13.5" customHeight="1">
      <c r="D712" s="11"/>
      <c r="G712" s="11"/>
    </row>
    <row r="713" ht="13.5" customHeight="1">
      <c r="D713" s="11"/>
      <c r="G713" s="11"/>
    </row>
    <row r="714" ht="13.5" customHeight="1">
      <c r="D714" s="11"/>
      <c r="G714" s="11"/>
    </row>
    <row r="715" ht="13.5" customHeight="1">
      <c r="D715" s="11"/>
      <c r="G715" s="11"/>
    </row>
    <row r="716" ht="13.5" customHeight="1">
      <c r="D716" s="11"/>
      <c r="G716" s="11"/>
    </row>
    <row r="717" ht="13.5" customHeight="1">
      <c r="D717" s="11"/>
      <c r="G717" s="11"/>
    </row>
    <row r="718" ht="13.5" customHeight="1">
      <c r="D718" s="11"/>
      <c r="G718" s="11"/>
    </row>
    <row r="719" ht="13.5" customHeight="1">
      <c r="D719" s="11"/>
      <c r="G719" s="11"/>
    </row>
    <row r="720" ht="13.5" customHeight="1">
      <c r="D720" s="11"/>
      <c r="G720" s="11"/>
    </row>
    <row r="721" ht="13.5" customHeight="1">
      <c r="D721" s="11"/>
      <c r="G721" s="11"/>
    </row>
    <row r="722" ht="13.5" customHeight="1">
      <c r="D722" s="11"/>
      <c r="G722" s="11"/>
    </row>
    <row r="723" ht="13.5" customHeight="1">
      <c r="D723" s="11"/>
      <c r="G723" s="11"/>
    </row>
    <row r="724" ht="13.5" customHeight="1">
      <c r="D724" s="11"/>
      <c r="G724" s="11"/>
    </row>
    <row r="725" ht="13.5" customHeight="1">
      <c r="D725" s="11"/>
      <c r="G725" s="11"/>
    </row>
    <row r="726" ht="13.5" customHeight="1">
      <c r="D726" s="11"/>
      <c r="G726" s="11"/>
    </row>
    <row r="727" ht="13.5" customHeight="1">
      <c r="D727" s="11"/>
      <c r="G727" s="11"/>
    </row>
    <row r="728" ht="13.5" customHeight="1">
      <c r="D728" s="11"/>
      <c r="G728" s="11"/>
    </row>
    <row r="729" ht="13.5" customHeight="1">
      <c r="D729" s="11"/>
      <c r="G729" s="11"/>
    </row>
    <row r="730" ht="13.5" customHeight="1">
      <c r="D730" s="11"/>
      <c r="G730" s="11"/>
    </row>
    <row r="731" ht="13.5" customHeight="1">
      <c r="D731" s="11"/>
      <c r="G731" s="11"/>
    </row>
    <row r="732" ht="13.5" customHeight="1">
      <c r="D732" s="11"/>
      <c r="G732" s="11"/>
    </row>
    <row r="733" ht="13.5" customHeight="1">
      <c r="D733" s="11"/>
      <c r="G733" s="11"/>
    </row>
    <row r="734" ht="13.5" customHeight="1">
      <c r="D734" s="11"/>
      <c r="G734" s="11"/>
    </row>
    <row r="735" ht="13.5" customHeight="1">
      <c r="D735" s="11"/>
      <c r="G735" s="11"/>
    </row>
    <row r="736" ht="13.5" customHeight="1">
      <c r="D736" s="11"/>
      <c r="G736" s="11"/>
    </row>
    <row r="737" ht="13.5" customHeight="1">
      <c r="D737" s="11"/>
      <c r="G737" s="11"/>
    </row>
    <row r="738" ht="13.5" customHeight="1">
      <c r="D738" s="11"/>
      <c r="G738" s="11"/>
    </row>
    <row r="739" ht="13.5" customHeight="1">
      <c r="D739" s="11"/>
      <c r="G739" s="11"/>
    </row>
    <row r="740" ht="13.5" customHeight="1">
      <c r="D740" s="11"/>
      <c r="G740" s="11"/>
    </row>
    <row r="741" ht="13.5" customHeight="1">
      <c r="D741" s="11"/>
      <c r="G741" s="11"/>
    </row>
    <row r="742" ht="13.5" customHeight="1">
      <c r="D742" s="11"/>
      <c r="G742" s="11"/>
    </row>
    <row r="743" ht="13.5" customHeight="1">
      <c r="D743" s="11"/>
      <c r="G743" s="11"/>
    </row>
    <row r="744" ht="13.5" customHeight="1">
      <c r="D744" s="11"/>
      <c r="G744" s="11"/>
    </row>
    <row r="745" ht="13.5" customHeight="1">
      <c r="D745" s="11"/>
      <c r="G745" s="11"/>
    </row>
    <row r="746" ht="13.5" customHeight="1">
      <c r="D746" s="11"/>
      <c r="G746" s="11"/>
    </row>
    <row r="747" ht="13.5" customHeight="1">
      <c r="D747" s="11"/>
      <c r="G747" s="11"/>
    </row>
    <row r="748" ht="13.5" customHeight="1">
      <c r="D748" s="11"/>
      <c r="G748" s="11"/>
    </row>
    <row r="749" ht="13.5" customHeight="1">
      <c r="D749" s="11"/>
      <c r="G749" s="11"/>
    </row>
    <row r="750" ht="13.5" customHeight="1">
      <c r="D750" s="11"/>
      <c r="G750" s="11"/>
    </row>
    <row r="751" ht="13.5" customHeight="1">
      <c r="D751" s="11"/>
      <c r="G751" s="11"/>
    </row>
    <row r="752" ht="13.5" customHeight="1">
      <c r="D752" s="11"/>
      <c r="G752" s="11"/>
    </row>
    <row r="753" ht="13.5" customHeight="1">
      <c r="D753" s="11"/>
      <c r="G753" s="11"/>
    </row>
    <row r="754" ht="13.5" customHeight="1">
      <c r="D754" s="11"/>
      <c r="G754" s="11"/>
    </row>
    <row r="755" ht="13.5" customHeight="1">
      <c r="D755" s="11"/>
      <c r="G755" s="11"/>
    </row>
    <row r="756" ht="13.5" customHeight="1">
      <c r="D756" s="11"/>
      <c r="G756" s="11"/>
    </row>
    <row r="757" ht="13.5" customHeight="1">
      <c r="D757" s="11"/>
      <c r="G757" s="11"/>
    </row>
    <row r="758" ht="13.5" customHeight="1">
      <c r="D758" s="11"/>
      <c r="G758" s="11"/>
    </row>
    <row r="759" ht="13.5" customHeight="1">
      <c r="D759" s="11"/>
      <c r="G759" s="11"/>
    </row>
    <row r="760" ht="13.5" customHeight="1">
      <c r="D760" s="11"/>
      <c r="G760" s="11"/>
    </row>
    <row r="761" ht="13.5" customHeight="1">
      <c r="D761" s="11"/>
      <c r="G761" s="11"/>
    </row>
    <row r="762" ht="13.5" customHeight="1">
      <c r="D762" s="11"/>
      <c r="G762" s="11"/>
    </row>
    <row r="763" ht="13.5" customHeight="1">
      <c r="D763" s="11"/>
      <c r="G763" s="11"/>
    </row>
    <row r="764" ht="13.5" customHeight="1">
      <c r="D764" s="11"/>
      <c r="G764" s="11"/>
    </row>
    <row r="765" ht="13.5" customHeight="1">
      <c r="D765" s="11"/>
      <c r="G765" s="11"/>
    </row>
    <row r="766" ht="13.5" customHeight="1">
      <c r="D766" s="11"/>
      <c r="G766" s="11"/>
    </row>
    <row r="767" ht="13.5" customHeight="1">
      <c r="D767" s="11"/>
      <c r="G767" s="11"/>
    </row>
    <row r="768" ht="13.5" customHeight="1">
      <c r="D768" s="11"/>
      <c r="G768" s="11"/>
    </row>
    <row r="769" ht="13.5" customHeight="1">
      <c r="D769" s="11"/>
      <c r="G769" s="11"/>
    </row>
    <row r="770" ht="13.5" customHeight="1">
      <c r="D770" s="11"/>
      <c r="G770" s="11"/>
    </row>
    <row r="771" ht="13.5" customHeight="1">
      <c r="D771" s="11"/>
      <c r="G771" s="11"/>
    </row>
    <row r="772" ht="13.5" customHeight="1">
      <c r="D772" s="11"/>
      <c r="G772" s="11"/>
    </row>
    <row r="773" ht="13.5" customHeight="1">
      <c r="D773" s="11"/>
      <c r="G773" s="11"/>
    </row>
    <row r="774" ht="13.5" customHeight="1">
      <c r="D774" s="11"/>
      <c r="G774" s="11"/>
    </row>
    <row r="775" ht="13.5" customHeight="1">
      <c r="D775" s="11"/>
      <c r="G775" s="11"/>
    </row>
    <row r="776" ht="13.5" customHeight="1">
      <c r="D776" s="11"/>
      <c r="G776" s="11"/>
    </row>
    <row r="777" ht="13.5" customHeight="1">
      <c r="D777" s="11"/>
      <c r="G777" s="11"/>
    </row>
    <row r="778" ht="13.5" customHeight="1">
      <c r="D778" s="11"/>
      <c r="G778" s="11"/>
    </row>
    <row r="779" ht="13.5" customHeight="1">
      <c r="D779" s="11"/>
      <c r="G779" s="11"/>
    </row>
    <row r="780" ht="13.5" customHeight="1">
      <c r="D780" s="11"/>
      <c r="G780" s="11"/>
    </row>
    <row r="781" ht="13.5" customHeight="1">
      <c r="D781" s="11"/>
      <c r="G781" s="11"/>
    </row>
    <row r="782" ht="13.5" customHeight="1">
      <c r="D782" s="11"/>
      <c r="G782" s="11"/>
    </row>
    <row r="783" ht="13.5" customHeight="1">
      <c r="D783" s="11"/>
      <c r="G783" s="11"/>
    </row>
    <row r="784" ht="13.5" customHeight="1">
      <c r="D784" s="11"/>
      <c r="G784" s="11"/>
    </row>
    <row r="785" ht="13.5" customHeight="1">
      <c r="D785" s="11"/>
      <c r="G785" s="11"/>
    </row>
    <row r="786" ht="13.5" customHeight="1">
      <c r="D786" s="11"/>
      <c r="G786" s="11"/>
    </row>
    <row r="787" ht="13.5" customHeight="1">
      <c r="D787" s="11"/>
      <c r="G787" s="11"/>
    </row>
    <row r="788" ht="13.5" customHeight="1">
      <c r="D788" s="11"/>
      <c r="G788" s="11"/>
    </row>
    <row r="789" ht="13.5" customHeight="1">
      <c r="D789" s="11"/>
      <c r="G789" s="11"/>
    </row>
    <row r="790" ht="13.5" customHeight="1">
      <c r="D790" s="11"/>
      <c r="G790" s="11"/>
    </row>
    <row r="791" ht="13.5" customHeight="1">
      <c r="D791" s="11"/>
      <c r="G791" s="11"/>
    </row>
    <row r="792" ht="13.5" customHeight="1">
      <c r="D792" s="11"/>
      <c r="G792" s="11"/>
    </row>
    <row r="793" ht="13.5" customHeight="1">
      <c r="D793" s="11"/>
      <c r="G793" s="11"/>
    </row>
    <row r="794" ht="13.5" customHeight="1">
      <c r="D794" s="11"/>
      <c r="G794" s="11"/>
    </row>
    <row r="795" ht="13.5" customHeight="1">
      <c r="D795" s="11"/>
      <c r="G795" s="11"/>
    </row>
    <row r="796" ht="13.5" customHeight="1">
      <c r="D796" s="11"/>
      <c r="G796" s="11"/>
    </row>
    <row r="797" ht="13.5" customHeight="1">
      <c r="D797" s="11"/>
      <c r="G797" s="11"/>
    </row>
    <row r="798" ht="13.5" customHeight="1">
      <c r="D798" s="11"/>
      <c r="G798" s="11"/>
    </row>
    <row r="799" ht="13.5" customHeight="1">
      <c r="D799" s="11"/>
      <c r="G799" s="11"/>
    </row>
    <row r="800" ht="13.5" customHeight="1">
      <c r="D800" s="11"/>
      <c r="G800" s="11"/>
    </row>
    <row r="801" ht="13.5" customHeight="1">
      <c r="D801" s="11"/>
      <c r="G801" s="11"/>
    </row>
    <row r="802" ht="13.5" customHeight="1">
      <c r="D802" s="11"/>
      <c r="G802" s="11"/>
    </row>
    <row r="803" ht="13.5" customHeight="1">
      <c r="D803" s="11"/>
      <c r="G803" s="11"/>
    </row>
    <row r="804" ht="13.5" customHeight="1">
      <c r="D804" s="11"/>
      <c r="G804" s="11"/>
    </row>
    <row r="805" ht="13.5" customHeight="1">
      <c r="D805" s="11"/>
      <c r="G805" s="11"/>
    </row>
    <row r="806" ht="13.5" customHeight="1">
      <c r="D806" s="11"/>
      <c r="G806" s="11"/>
    </row>
    <row r="807" ht="13.5" customHeight="1">
      <c r="D807" s="11"/>
      <c r="G807" s="11"/>
    </row>
    <row r="808" ht="13.5" customHeight="1">
      <c r="D808" s="11"/>
      <c r="G808" s="11"/>
    </row>
    <row r="809" ht="13.5" customHeight="1">
      <c r="D809" s="11"/>
      <c r="G809" s="11"/>
    </row>
    <row r="810" ht="13.5" customHeight="1">
      <c r="D810" s="11"/>
      <c r="G810" s="11"/>
    </row>
    <row r="811" ht="13.5" customHeight="1">
      <c r="D811" s="11"/>
      <c r="G811" s="11"/>
    </row>
    <row r="812" ht="13.5" customHeight="1">
      <c r="D812" s="11"/>
      <c r="G812" s="11"/>
    </row>
    <row r="813" ht="13.5" customHeight="1">
      <c r="D813" s="11"/>
      <c r="G813" s="11"/>
    </row>
    <row r="814" ht="13.5" customHeight="1">
      <c r="D814" s="11"/>
      <c r="G814" s="11"/>
    </row>
    <row r="815" ht="13.5" customHeight="1">
      <c r="D815" s="11"/>
      <c r="G815" s="11"/>
    </row>
    <row r="816" ht="13.5" customHeight="1">
      <c r="D816" s="11"/>
      <c r="G816" s="11"/>
    </row>
    <row r="817" ht="13.5" customHeight="1">
      <c r="D817" s="11"/>
      <c r="G817" s="11"/>
    </row>
    <row r="818" ht="13.5" customHeight="1">
      <c r="D818" s="11"/>
      <c r="G818" s="11"/>
    </row>
    <row r="819" ht="13.5" customHeight="1">
      <c r="D819" s="11"/>
      <c r="G819" s="11"/>
    </row>
    <row r="820" ht="13.5" customHeight="1">
      <c r="D820" s="11"/>
      <c r="G820" s="11"/>
    </row>
    <row r="821" ht="13.5" customHeight="1">
      <c r="D821" s="11"/>
      <c r="G821" s="11"/>
    </row>
    <row r="822" ht="13.5" customHeight="1">
      <c r="D822" s="11"/>
      <c r="G822" s="11"/>
    </row>
    <row r="823" ht="13.5" customHeight="1">
      <c r="D823" s="11"/>
      <c r="G823" s="11"/>
    </row>
    <row r="824" ht="13.5" customHeight="1">
      <c r="D824" s="11"/>
      <c r="G824" s="11"/>
    </row>
    <row r="825" ht="13.5" customHeight="1">
      <c r="D825" s="11"/>
      <c r="G825" s="11"/>
    </row>
    <row r="826" ht="13.5" customHeight="1">
      <c r="D826" s="11"/>
      <c r="G826" s="11"/>
    </row>
    <row r="827" ht="13.5" customHeight="1">
      <c r="D827" s="11"/>
      <c r="G827" s="11"/>
    </row>
    <row r="828" ht="13.5" customHeight="1">
      <c r="D828" s="11"/>
      <c r="G828" s="11"/>
    </row>
    <row r="829" ht="13.5" customHeight="1">
      <c r="D829" s="11"/>
      <c r="G829" s="11"/>
    </row>
    <row r="830" ht="13.5" customHeight="1">
      <c r="D830" s="11"/>
      <c r="G830" s="11"/>
    </row>
    <row r="831" ht="13.5" customHeight="1">
      <c r="D831" s="11"/>
      <c r="G831" s="11"/>
    </row>
    <row r="832" ht="13.5" customHeight="1">
      <c r="D832" s="11"/>
      <c r="G832" s="11"/>
    </row>
    <row r="833" ht="13.5" customHeight="1">
      <c r="D833" s="11"/>
      <c r="G833" s="11"/>
    </row>
    <row r="834" ht="13.5" customHeight="1">
      <c r="D834" s="11"/>
      <c r="G834" s="11"/>
    </row>
    <row r="835" ht="13.5" customHeight="1">
      <c r="D835" s="11"/>
      <c r="G835" s="11"/>
    </row>
    <row r="836" ht="13.5" customHeight="1">
      <c r="D836" s="11"/>
      <c r="G836" s="11"/>
    </row>
    <row r="837" ht="13.5" customHeight="1">
      <c r="D837" s="11"/>
      <c r="G837" s="11"/>
    </row>
    <row r="838" ht="13.5" customHeight="1">
      <c r="D838" s="11"/>
      <c r="G838" s="11"/>
    </row>
    <row r="839" ht="13.5" customHeight="1">
      <c r="D839" s="11"/>
      <c r="G839" s="11"/>
    </row>
    <row r="840" ht="13.5" customHeight="1">
      <c r="D840" s="11"/>
      <c r="G840" s="11"/>
    </row>
    <row r="841" ht="13.5" customHeight="1">
      <c r="D841" s="11"/>
      <c r="G841" s="11"/>
    </row>
    <row r="842" ht="13.5" customHeight="1">
      <c r="D842" s="11"/>
      <c r="G842" s="11"/>
    </row>
    <row r="843" ht="13.5" customHeight="1">
      <c r="D843" s="11"/>
      <c r="G843" s="11"/>
    </row>
    <row r="844" ht="13.5" customHeight="1">
      <c r="D844" s="11"/>
      <c r="G844" s="11"/>
    </row>
    <row r="845" ht="13.5" customHeight="1">
      <c r="D845" s="11"/>
      <c r="G845" s="11"/>
    </row>
    <row r="846" ht="13.5" customHeight="1">
      <c r="D846" s="11"/>
      <c r="G846" s="11"/>
    </row>
    <row r="847" ht="13.5" customHeight="1">
      <c r="D847" s="11"/>
      <c r="G847" s="11"/>
    </row>
    <row r="848" ht="13.5" customHeight="1">
      <c r="D848" s="11"/>
      <c r="G848" s="11"/>
    </row>
    <row r="849" ht="13.5" customHeight="1">
      <c r="D849" s="11"/>
      <c r="G849" s="11"/>
    </row>
    <row r="850" ht="13.5" customHeight="1">
      <c r="D850" s="11"/>
      <c r="G850" s="11"/>
    </row>
    <row r="851" ht="13.5" customHeight="1">
      <c r="D851" s="11"/>
      <c r="G851" s="11"/>
    </row>
    <row r="852" ht="13.5" customHeight="1">
      <c r="D852" s="11"/>
      <c r="G852" s="11"/>
    </row>
    <row r="853" ht="13.5" customHeight="1">
      <c r="D853" s="11"/>
      <c r="G853" s="11"/>
    </row>
    <row r="854" ht="13.5" customHeight="1">
      <c r="D854" s="11"/>
      <c r="G854" s="11"/>
    </row>
    <row r="855" ht="13.5" customHeight="1">
      <c r="D855" s="11"/>
      <c r="G855" s="11"/>
    </row>
    <row r="856" ht="13.5" customHeight="1">
      <c r="D856" s="11"/>
      <c r="G856" s="11"/>
    </row>
    <row r="857" ht="13.5" customHeight="1">
      <c r="D857" s="11"/>
      <c r="G857" s="11"/>
    </row>
    <row r="858" ht="13.5" customHeight="1">
      <c r="D858" s="11"/>
      <c r="G858" s="11"/>
    </row>
    <row r="859" ht="13.5" customHeight="1">
      <c r="D859" s="11"/>
      <c r="G859" s="11"/>
    </row>
    <row r="860" ht="13.5" customHeight="1">
      <c r="D860" s="11"/>
      <c r="G860" s="11"/>
    </row>
    <row r="861" ht="13.5" customHeight="1">
      <c r="D861" s="11"/>
      <c r="G861" s="11"/>
    </row>
    <row r="862" ht="13.5" customHeight="1">
      <c r="D862" s="11"/>
      <c r="G862" s="11"/>
    </row>
    <row r="863" ht="13.5" customHeight="1">
      <c r="D863" s="11"/>
      <c r="G863" s="11"/>
    </row>
    <row r="864" ht="13.5" customHeight="1">
      <c r="D864" s="11"/>
      <c r="G864" s="11"/>
    </row>
    <row r="865" ht="13.5" customHeight="1">
      <c r="D865" s="11"/>
      <c r="G865" s="11"/>
    </row>
    <row r="866" ht="13.5" customHeight="1">
      <c r="D866" s="11"/>
      <c r="G866" s="11"/>
    </row>
    <row r="867" ht="13.5" customHeight="1">
      <c r="D867" s="11"/>
      <c r="G867" s="11"/>
    </row>
    <row r="868" ht="13.5" customHeight="1">
      <c r="D868" s="11"/>
      <c r="G868" s="11"/>
    </row>
    <row r="869" ht="13.5" customHeight="1">
      <c r="D869" s="11"/>
      <c r="G869" s="11"/>
    </row>
    <row r="870" ht="13.5" customHeight="1">
      <c r="D870" s="11"/>
      <c r="G870" s="11"/>
    </row>
    <row r="871" ht="13.5" customHeight="1">
      <c r="D871" s="11"/>
      <c r="G871" s="11"/>
    </row>
    <row r="872" ht="13.5" customHeight="1">
      <c r="D872" s="11"/>
      <c r="G872" s="11"/>
    </row>
    <row r="873" ht="13.5" customHeight="1">
      <c r="D873" s="11"/>
      <c r="G873" s="11"/>
    </row>
    <row r="874" ht="13.5" customHeight="1">
      <c r="D874" s="11"/>
      <c r="G874" s="11"/>
    </row>
    <row r="875" ht="13.5" customHeight="1">
      <c r="D875" s="11"/>
      <c r="G875" s="11"/>
    </row>
    <row r="876" ht="13.5" customHeight="1">
      <c r="D876" s="11"/>
      <c r="G876" s="11"/>
    </row>
    <row r="877" ht="13.5" customHeight="1">
      <c r="D877" s="11"/>
      <c r="G877" s="11"/>
    </row>
    <row r="878" ht="13.5" customHeight="1">
      <c r="D878" s="11"/>
      <c r="G878" s="11"/>
    </row>
    <row r="879" ht="13.5" customHeight="1">
      <c r="D879" s="11"/>
      <c r="G879" s="11"/>
    </row>
    <row r="880" ht="13.5" customHeight="1">
      <c r="D880" s="11"/>
      <c r="G880" s="11"/>
    </row>
    <row r="881" ht="13.5" customHeight="1">
      <c r="D881" s="11"/>
      <c r="G881" s="11"/>
    </row>
    <row r="882" ht="13.5" customHeight="1">
      <c r="D882" s="11"/>
      <c r="G882" s="11"/>
    </row>
    <row r="883" ht="13.5" customHeight="1">
      <c r="D883" s="11"/>
      <c r="G883" s="11"/>
    </row>
    <row r="884" ht="13.5" customHeight="1">
      <c r="D884" s="11"/>
      <c r="G884" s="11"/>
    </row>
    <row r="885" ht="13.5" customHeight="1">
      <c r="D885" s="11"/>
      <c r="G885" s="11"/>
    </row>
    <row r="886" ht="13.5" customHeight="1">
      <c r="D886" s="11"/>
      <c r="G886" s="11"/>
    </row>
    <row r="887" ht="13.5" customHeight="1">
      <c r="D887" s="11"/>
      <c r="G887" s="11"/>
    </row>
    <row r="888" ht="13.5" customHeight="1">
      <c r="D888" s="11"/>
      <c r="G888" s="11"/>
    </row>
    <row r="889" ht="13.5" customHeight="1">
      <c r="D889" s="11"/>
      <c r="G889" s="11"/>
    </row>
    <row r="890" ht="13.5" customHeight="1">
      <c r="D890" s="11"/>
      <c r="G890" s="11"/>
    </row>
    <row r="891" ht="13.5" customHeight="1">
      <c r="D891" s="11"/>
      <c r="G891" s="11"/>
    </row>
    <row r="892" ht="13.5" customHeight="1">
      <c r="D892" s="11"/>
      <c r="G892" s="11"/>
    </row>
    <row r="893" ht="13.5" customHeight="1">
      <c r="D893" s="11"/>
      <c r="G893" s="11"/>
    </row>
    <row r="894" ht="13.5" customHeight="1">
      <c r="D894" s="11"/>
      <c r="G894" s="11"/>
    </row>
    <row r="895" ht="13.5" customHeight="1">
      <c r="D895" s="11"/>
      <c r="G895" s="11"/>
    </row>
    <row r="896" ht="13.5" customHeight="1">
      <c r="D896" s="11"/>
      <c r="G896" s="11"/>
    </row>
    <row r="897" ht="13.5" customHeight="1">
      <c r="D897" s="11"/>
      <c r="G897" s="11"/>
    </row>
    <row r="898" ht="13.5" customHeight="1">
      <c r="D898" s="11"/>
      <c r="G898" s="11"/>
    </row>
    <row r="899" ht="13.5" customHeight="1">
      <c r="D899" s="11"/>
      <c r="G899" s="11"/>
    </row>
    <row r="900" ht="13.5" customHeight="1">
      <c r="D900" s="11"/>
      <c r="G900" s="11"/>
    </row>
    <row r="901" ht="13.5" customHeight="1">
      <c r="D901" s="11"/>
      <c r="G901" s="11"/>
    </row>
    <row r="902" ht="13.5" customHeight="1">
      <c r="D902" s="11"/>
      <c r="G902" s="11"/>
    </row>
    <row r="903" ht="13.5" customHeight="1">
      <c r="D903" s="11"/>
      <c r="G903" s="11"/>
    </row>
    <row r="904" ht="13.5" customHeight="1">
      <c r="D904" s="11"/>
      <c r="G904" s="11"/>
    </row>
    <row r="905" ht="13.5" customHeight="1">
      <c r="D905" s="11"/>
      <c r="G905" s="11"/>
    </row>
    <row r="906" ht="13.5" customHeight="1">
      <c r="D906" s="11"/>
      <c r="G906" s="11"/>
    </row>
    <row r="907" ht="13.5" customHeight="1">
      <c r="D907" s="11"/>
      <c r="G907" s="11"/>
    </row>
    <row r="908" ht="13.5" customHeight="1">
      <c r="D908" s="11"/>
      <c r="G908" s="11"/>
    </row>
    <row r="909" ht="13.5" customHeight="1">
      <c r="D909" s="11"/>
      <c r="G909" s="11"/>
    </row>
    <row r="910" ht="13.5" customHeight="1">
      <c r="D910" s="11"/>
      <c r="G910" s="11"/>
    </row>
    <row r="911" ht="13.5" customHeight="1">
      <c r="D911" s="11"/>
      <c r="G911" s="11"/>
    </row>
    <row r="912" ht="13.5" customHeight="1">
      <c r="D912" s="11"/>
      <c r="G912" s="11"/>
    </row>
    <row r="913" ht="13.5" customHeight="1">
      <c r="D913" s="11"/>
      <c r="G913" s="11"/>
    </row>
    <row r="914" ht="13.5" customHeight="1">
      <c r="D914" s="11"/>
      <c r="G914" s="11"/>
    </row>
    <row r="915" ht="13.5" customHeight="1">
      <c r="D915" s="11"/>
      <c r="G915" s="11"/>
    </row>
    <row r="916" ht="13.5" customHeight="1">
      <c r="D916" s="11"/>
      <c r="G916" s="11"/>
    </row>
    <row r="917" ht="13.5" customHeight="1">
      <c r="D917" s="11"/>
      <c r="G917" s="11"/>
    </row>
    <row r="918" ht="13.5" customHeight="1">
      <c r="D918" s="11"/>
      <c r="G918" s="11"/>
    </row>
    <row r="919" ht="13.5" customHeight="1">
      <c r="D919" s="11"/>
      <c r="G919" s="11"/>
    </row>
    <row r="920" ht="13.5" customHeight="1">
      <c r="D920" s="11"/>
      <c r="G920" s="11"/>
    </row>
    <row r="921" ht="13.5" customHeight="1">
      <c r="D921" s="11"/>
      <c r="G921" s="11"/>
    </row>
    <row r="922" ht="13.5" customHeight="1">
      <c r="D922" s="11"/>
      <c r="G922" s="11"/>
    </row>
    <row r="923" ht="13.5" customHeight="1">
      <c r="D923" s="11"/>
      <c r="G923" s="11"/>
    </row>
    <row r="924" ht="13.5" customHeight="1">
      <c r="D924" s="11"/>
      <c r="G924" s="11"/>
    </row>
    <row r="925" ht="13.5" customHeight="1">
      <c r="D925" s="11"/>
      <c r="G925" s="11"/>
    </row>
    <row r="926" ht="13.5" customHeight="1">
      <c r="D926" s="11"/>
      <c r="G926" s="11"/>
    </row>
    <row r="927" ht="13.5" customHeight="1">
      <c r="D927" s="11"/>
      <c r="G927" s="11"/>
    </row>
    <row r="928" ht="13.5" customHeight="1">
      <c r="D928" s="11"/>
      <c r="G928" s="11"/>
    </row>
    <row r="929" ht="13.5" customHeight="1">
      <c r="D929" s="11"/>
      <c r="G929" s="11"/>
    </row>
    <row r="930" ht="13.5" customHeight="1">
      <c r="D930" s="11"/>
      <c r="G930" s="11"/>
    </row>
    <row r="931" ht="13.5" customHeight="1">
      <c r="D931" s="11"/>
      <c r="G931" s="11"/>
    </row>
    <row r="932" ht="13.5" customHeight="1">
      <c r="D932" s="11"/>
      <c r="G932" s="11"/>
    </row>
    <row r="933" ht="13.5" customHeight="1">
      <c r="D933" s="11"/>
      <c r="G933" s="11"/>
    </row>
    <row r="934" ht="13.5" customHeight="1">
      <c r="D934" s="11"/>
      <c r="G934" s="11"/>
    </row>
    <row r="935" ht="13.5" customHeight="1">
      <c r="D935" s="11"/>
      <c r="G935" s="11"/>
    </row>
    <row r="936" ht="13.5" customHeight="1">
      <c r="D936" s="11"/>
      <c r="G936" s="11"/>
    </row>
    <row r="937" ht="13.5" customHeight="1">
      <c r="D937" s="11"/>
      <c r="G937" s="11"/>
    </row>
    <row r="938" ht="13.5" customHeight="1">
      <c r="D938" s="11"/>
      <c r="G938" s="11"/>
    </row>
    <row r="939" ht="13.5" customHeight="1">
      <c r="D939" s="11"/>
      <c r="G939" s="11"/>
    </row>
    <row r="940" ht="13.5" customHeight="1">
      <c r="D940" s="11"/>
      <c r="G940" s="11"/>
    </row>
    <row r="941" ht="13.5" customHeight="1">
      <c r="D941" s="11"/>
      <c r="G941" s="11"/>
    </row>
    <row r="942" ht="13.5" customHeight="1">
      <c r="D942" s="11"/>
      <c r="G942" s="11"/>
    </row>
    <row r="943" ht="13.5" customHeight="1">
      <c r="D943" s="11"/>
      <c r="G943" s="11"/>
    </row>
    <row r="944" ht="13.5" customHeight="1">
      <c r="D944" s="11"/>
      <c r="G944" s="11"/>
    </row>
    <row r="945" ht="13.5" customHeight="1">
      <c r="D945" s="11"/>
      <c r="G945" s="11"/>
    </row>
    <row r="946" ht="13.5" customHeight="1">
      <c r="D946" s="11"/>
      <c r="G946" s="11"/>
    </row>
    <row r="947" ht="13.5" customHeight="1">
      <c r="D947" s="11"/>
      <c r="G947" s="11"/>
    </row>
    <row r="948" ht="13.5" customHeight="1">
      <c r="D948" s="11"/>
      <c r="G948" s="11"/>
    </row>
    <row r="949" ht="13.5" customHeight="1">
      <c r="D949" s="11"/>
      <c r="G949" s="11"/>
    </row>
    <row r="950" ht="13.5" customHeight="1">
      <c r="D950" s="11"/>
      <c r="G950" s="11"/>
    </row>
    <row r="951" ht="13.5" customHeight="1">
      <c r="D951" s="11"/>
      <c r="G951" s="11"/>
    </row>
    <row r="952" ht="13.5" customHeight="1">
      <c r="D952" s="11"/>
      <c r="G952" s="11"/>
    </row>
    <row r="953" ht="13.5" customHeight="1">
      <c r="D953" s="11"/>
      <c r="G953" s="11"/>
    </row>
    <row r="954" ht="13.5" customHeight="1">
      <c r="D954" s="11"/>
      <c r="G954" s="11"/>
    </row>
    <row r="955" ht="13.5" customHeight="1">
      <c r="D955" s="11"/>
      <c r="G955" s="11"/>
    </row>
    <row r="956" ht="13.5" customHeight="1">
      <c r="D956" s="11"/>
      <c r="G956" s="11"/>
    </row>
    <row r="957" ht="13.5" customHeight="1">
      <c r="D957" s="11"/>
      <c r="G957" s="11"/>
    </row>
    <row r="958" ht="13.5" customHeight="1">
      <c r="D958" s="11"/>
      <c r="G958" s="11"/>
    </row>
    <row r="959" ht="13.5" customHeight="1">
      <c r="D959" s="11"/>
      <c r="G959" s="11"/>
    </row>
    <row r="960" ht="13.5" customHeight="1">
      <c r="D960" s="11"/>
      <c r="G960" s="11"/>
    </row>
    <row r="961" ht="13.5" customHeight="1">
      <c r="D961" s="11"/>
      <c r="G961" s="11"/>
    </row>
    <row r="962" ht="13.5" customHeight="1">
      <c r="D962" s="11"/>
      <c r="G962" s="11"/>
    </row>
    <row r="963" ht="13.5" customHeight="1">
      <c r="D963" s="11"/>
      <c r="G963" s="11"/>
    </row>
    <row r="964" ht="13.5" customHeight="1">
      <c r="D964" s="11"/>
      <c r="G964" s="11"/>
    </row>
    <row r="965" ht="13.5" customHeight="1">
      <c r="D965" s="11"/>
      <c r="G965" s="11"/>
    </row>
    <row r="966" ht="13.5" customHeight="1">
      <c r="D966" s="11"/>
      <c r="G966" s="11"/>
    </row>
    <row r="967" ht="13.5" customHeight="1">
      <c r="D967" s="11"/>
      <c r="G967" s="11"/>
    </row>
    <row r="968" ht="13.5" customHeight="1">
      <c r="D968" s="11"/>
      <c r="G968" s="11"/>
    </row>
    <row r="969" ht="13.5" customHeight="1">
      <c r="D969" s="11"/>
      <c r="G969" s="11"/>
    </row>
    <row r="970" ht="13.5" customHeight="1">
      <c r="D970" s="11"/>
      <c r="G970" s="11"/>
    </row>
    <row r="971" ht="13.5" customHeight="1">
      <c r="D971" s="11"/>
      <c r="G971" s="11"/>
    </row>
    <row r="972" ht="13.5" customHeight="1">
      <c r="D972" s="11"/>
      <c r="G972" s="11"/>
    </row>
    <row r="973" ht="13.5" customHeight="1">
      <c r="D973" s="11"/>
      <c r="G973" s="11"/>
    </row>
    <row r="974" ht="13.5" customHeight="1">
      <c r="D974" s="11"/>
      <c r="G974" s="11"/>
    </row>
    <row r="975" ht="13.5" customHeight="1">
      <c r="D975" s="11"/>
      <c r="G975" s="11"/>
    </row>
    <row r="976" ht="13.5" customHeight="1">
      <c r="D976" s="11"/>
      <c r="G976" s="11"/>
    </row>
    <row r="977" ht="13.5" customHeight="1">
      <c r="D977" s="11"/>
      <c r="G977" s="11"/>
    </row>
    <row r="978" ht="13.5" customHeight="1">
      <c r="D978" s="11"/>
      <c r="G978" s="11"/>
    </row>
    <row r="979" ht="13.5" customHeight="1">
      <c r="D979" s="11"/>
      <c r="G979" s="11"/>
    </row>
    <row r="980" ht="13.5" customHeight="1">
      <c r="D980" s="11"/>
      <c r="G980" s="11"/>
    </row>
    <row r="981" ht="13.5" customHeight="1">
      <c r="D981" s="11"/>
      <c r="G981" s="11"/>
    </row>
    <row r="982" ht="13.5" customHeight="1">
      <c r="D982" s="11"/>
      <c r="G982" s="11"/>
    </row>
    <row r="983" ht="13.5" customHeight="1">
      <c r="D983" s="11"/>
      <c r="G983" s="11"/>
    </row>
    <row r="984" ht="13.5" customHeight="1">
      <c r="D984" s="11"/>
      <c r="G984" s="11"/>
    </row>
    <row r="985" ht="13.5" customHeight="1">
      <c r="D985" s="11"/>
      <c r="G985" s="11"/>
    </row>
    <row r="986" ht="13.5" customHeight="1">
      <c r="D986" s="11"/>
      <c r="G986" s="11"/>
    </row>
    <row r="987" ht="13.5" customHeight="1">
      <c r="D987" s="11"/>
      <c r="G987" s="11"/>
    </row>
    <row r="988" ht="13.5" customHeight="1">
      <c r="D988" s="11"/>
      <c r="G988" s="11"/>
    </row>
    <row r="989" ht="13.5" customHeight="1">
      <c r="D989" s="11"/>
      <c r="G989" s="11"/>
    </row>
    <row r="990" ht="13.5" customHeight="1">
      <c r="D990" s="11"/>
      <c r="G990" s="11"/>
    </row>
    <row r="991" ht="13.5" customHeight="1">
      <c r="D991" s="11"/>
      <c r="G991" s="11"/>
    </row>
    <row r="992" ht="13.5" customHeight="1">
      <c r="D992" s="11"/>
      <c r="G992" s="11"/>
    </row>
    <row r="993" ht="13.5" customHeight="1">
      <c r="D993" s="11"/>
      <c r="G993" s="11"/>
    </row>
    <row r="994" ht="13.5" customHeight="1">
      <c r="D994" s="11"/>
      <c r="G994" s="11"/>
    </row>
    <row r="995" ht="13.5" customHeight="1">
      <c r="D995" s="11"/>
      <c r="G995" s="11"/>
    </row>
    <row r="996" ht="13.5" customHeight="1">
      <c r="D996" s="11"/>
      <c r="G996" s="11"/>
    </row>
    <row r="997" ht="13.5" customHeight="1">
      <c r="D997" s="11"/>
      <c r="G997" s="11"/>
    </row>
    <row r="998" ht="13.5" customHeight="1">
      <c r="D998" s="11"/>
      <c r="G998" s="11"/>
    </row>
    <row r="999" ht="13.5" customHeight="1">
      <c r="D999" s="11"/>
      <c r="G999" s="11"/>
    </row>
    <row r="1000" ht="13.5" customHeight="1">
      <c r="D1000" s="11"/>
      <c r="G1000" s="11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0"/>
    <col customWidth="1" min="3" max="3" width="9.5"/>
    <col customWidth="1" min="4" max="4" width="12.63"/>
    <col customWidth="1" min="5" max="5" width="12.0"/>
    <col customWidth="1" min="6" max="6" width="13.38"/>
    <col customWidth="1" min="7" max="7" width="14.88"/>
    <col customWidth="1" min="8" max="8" width="13.88"/>
    <col customWidth="1" min="9" max="9" width="13.63"/>
    <col customWidth="1" min="10" max="10" width="11.88"/>
    <col customWidth="1" min="11" max="11" width="15.0"/>
    <col customWidth="1" min="12" max="12" width="10.63"/>
    <col customWidth="1" min="13" max="14" width="9.88"/>
    <col customWidth="1" min="15" max="15" width="8.88"/>
    <col customWidth="1" min="16" max="26" width="7.63"/>
  </cols>
  <sheetData>
    <row r="1" ht="13.5" customHeight="1">
      <c r="A1" s="1"/>
      <c r="B1" s="1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3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13</v>
      </c>
      <c r="N1" s="3" t="s">
        <v>14</v>
      </c>
      <c r="O1" s="3" t="s">
        <v>15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8">
        <v>2017.0</v>
      </c>
      <c r="B2" s="18">
        <v>10511.8</v>
      </c>
      <c r="C2" s="18">
        <f t="shared" ref="C2:C41" si="1">B2/4627</f>
        <v>2.271839205</v>
      </c>
      <c r="D2" s="18">
        <f t="shared" ref="D2:D41" si="2">100*(1-ABS((C2-8.5737)/8.5737))</f>
        <v>26.49776881</v>
      </c>
      <c r="E2" s="18">
        <v>160706.0</v>
      </c>
      <c r="F2" s="18">
        <f t="shared" ref="F2:F41" si="3">LN(E2)</f>
        <v>11.98733189</v>
      </c>
      <c r="G2" s="18">
        <v>100.0</v>
      </c>
      <c r="H2" s="18">
        <v>655.3</v>
      </c>
      <c r="I2" s="18">
        <v>388.3</v>
      </c>
      <c r="J2" s="18">
        <f t="shared" ref="J2:J14" si="4">I2/H2</f>
        <v>0.5925530291</v>
      </c>
      <c r="K2" s="18">
        <f t="shared" ref="K2:K14" si="5">100*(LN(J2)-LN(36.76%))/(LN(95.86%)-LN(36.76%))</f>
        <v>49.81280029</v>
      </c>
      <c r="L2" s="18">
        <v>1.82</v>
      </c>
      <c r="M2" s="18">
        <f t="shared" ref="M2:M19" si="6">L2^(1/4)</f>
        <v>1.161496344</v>
      </c>
      <c r="N2" s="18">
        <f t="shared" ref="N2:N19" si="7">100*(1-(L2^(1/4)-1)/(2.3-1))</f>
        <v>87.57720433</v>
      </c>
      <c r="O2" s="18">
        <f t="shared" ref="O2:O14" si="8">(1/6)*G2+(1/6)*K2+(1/3)*D2+(1/3)*N2</f>
        <v>62.9937911</v>
      </c>
    </row>
    <row r="3" ht="13.5" customHeight="1">
      <c r="A3" s="8">
        <v>2016.0</v>
      </c>
      <c r="B3" s="18">
        <v>9210.02</v>
      </c>
      <c r="C3" s="18">
        <f t="shared" si="1"/>
        <v>1.990494921</v>
      </c>
      <c r="D3" s="18">
        <f t="shared" si="2"/>
        <v>23.21628843</v>
      </c>
      <c r="E3" s="18">
        <v>143985.0</v>
      </c>
      <c r="F3" s="18">
        <f t="shared" si="3"/>
        <v>11.87746441</v>
      </c>
      <c r="G3" s="18">
        <v>100.0</v>
      </c>
      <c r="H3" s="18">
        <v>652.9</v>
      </c>
      <c r="I3" s="18">
        <v>387.0</v>
      </c>
      <c r="J3" s="18">
        <f t="shared" si="4"/>
        <v>0.5927400827</v>
      </c>
      <c r="K3" s="18">
        <f t="shared" si="5"/>
        <v>49.84573</v>
      </c>
      <c r="L3" s="18">
        <v>1.85</v>
      </c>
      <c r="M3" s="18">
        <f t="shared" si="6"/>
        <v>1.166253425</v>
      </c>
      <c r="N3" s="18">
        <f t="shared" si="7"/>
        <v>87.21127501</v>
      </c>
      <c r="O3" s="18">
        <f t="shared" si="8"/>
        <v>61.78347615</v>
      </c>
    </row>
    <row r="4" ht="13.5" customHeight="1">
      <c r="A4" s="8">
        <v>2015.0</v>
      </c>
      <c r="B4" s="18">
        <v>8685.91</v>
      </c>
      <c r="C4" s="18">
        <f t="shared" si="1"/>
        <v>1.877222823</v>
      </c>
      <c r="D4" s="18">
        <f t="shared" si="2"/>
        <v>21.89513072</v>
      </c>
      <c r="E4" s="18">
        <v>133515.0</v>
      </c>
      <c r="F4" s="18">
        <f t="shared" si="3"/>
        <v>11.80196911</v>
      </c>
      <c r="G4" s="18">
        <v>100.0</v>
      </c>
      <c r="H4" s="18">
        <v>651.1</v>
      </c>
      <c r="I4" s="18">
        <v>390.0</v>
      </c>
      <c r="J4" s="18">
        <f t="shared" si="4"/>
        <v>0.5989863308</v>
      </c>
      <c r="K4" s="18">
        <f t="shared" si="5"/>
        <v>50.93942006</v>
      </c>
      <c r="L4" s="18">
        <v>1.89</v>
      </c>
      <c r="M4" s="18">
        <f t="shared" si="6"/>
        <v>1.172507019</v>
      </c>
      <c r="N4" s="18">
        <f t="shared" si="7"/>
        <v>86.73022934</v>
      </c>
      <c r="O4" s="18">
        <f t="shared" si="8"/>
        <v>61.36502336</v>
      </c>
    </row>
    <row r="5" ht="13.5" customHeight="1">
      <c r="A5" s="8">
        <v>2014.0</v>
      </c>
      <c r="B5" s="18">
        <v>8358.98</v>
      </c>
      <c r="C5" s="18">
        <f t="shared" si="1"/>
        <v>1.806565809</v>
      </c>
      <c r="D5" s="18">
        <f t="shared" si="2"/>
        <v>21.07101729</v>
      </c>
      <c r="E5" s="18">
        <v>128756.0</v>
      </c>
      <c r="F5" s="18">
        <f t="shared" si="3"/>
        <v>11.76567442</v>
      </c>
      <c r="G5" s="18">
        <v>100.0</v>
      </c>
      <c r="H5" s="18">
        <v>650.01</v>
      </c>
      <c r="I5" s="18">
        <v>389.5</v>
      </c>
      <c r="J5" s="18">
        <f t="shared" si="4"/>
        <v>0.5992215504</v>
      </c>
      <c r="K5" s="18">
        <f t="shared" si="5"/>
        <v>50.9803828</v>
      </c>
      <c r="L5" s="18">
        <v>1.91</v>
      </c>
      <c r="M5" s="18">
        <f t="shared" si="6"/>
        <v>1.175596655</v>
      </c>
      <c r="N5" s="18">
        <f t="shared" si="7"/>
        <v>86.49256497</v>
      </c>
      <c r="O5" s="18">
        <f t="shared" si="8"/>
        <v>61.01792455</v>
      </c>
    </row>
    <row r="6" ht="13.5" customHeight="1">
      <c r="A6" s="8">
        <v>2013.0</v>
      </c>
      <c r="B6" s="18">
        <v>7919.85</v>
      </c>
      <c r="C6" s="18">
        <f t="shared" si="1"/>
        <v>1.711659823</v>
      </c>
      <c r="D6" s="18">
        <f t="shared" si="2"/>
        <v>19.96407412</v>
      </c>
      <c r="E6" s="18">
        <v>122318.0</v>
      </c>
      <c r="F6" s="18">
        <f t="shared" si="3"/>
        <v>11.71437949</v>
      </c>
      <c r="G6" s="18">
        <v>100.0</v>
      </c>
      <c r="H6" s="18">
        <v>648.41</v>
      </c>
      <c r="I6" s="18">
        <v>389.2</v>
      </c>
      <c r="J6" s="18">
        <f t="shared" si="4"/>
        <v>0.600237504</v>
      </c>
      <c r="K6" s="18">
        <f t="shared" si="5"/>
        <v>51.15712334</v>
      </c>
      <c r="L6" s="18">
        <v>2.12</v>
      </c>
      <c r="M6" s="18">
        <f t="shared" si="6"/>
        <v>1.206657357</v>
      </c>
      <c r="N6" s="18">
        <f t="shared" si="7"/>
        <v>84.10328021</v>
      </c>
      <c r="O6" s="18">
        <f t="shared" si="8"/>
        <v>59.881972</v>
      </c>
    </row>
    <row r="7" ht="13.5" customHeight="1">
      <c r="A7" s="8">
        <v>2012.0</v>
      </c>
      <c r="B7" s="18">
        <v>7446.37</v>
      </c>
      <c r="C7" s="18">
        <f t="shared" si="1"/>
        <v>1.609330019</v>
      </c>
      <c r="D7" s="18">
        <f t="shared" si="2"/>
        <v>18.7705427</v>
      </c>
      <c r="E7" s="18">
        <v>115468.0</v>
      </c>
      <c r="F7" s="18">
        <f t="shared" si="3"/>
        <v>11.65674871</v>
      </c>
      <c r="G7" s="18">
        <v>100.0</v>
      </c>
      <c r="H7" s="18">
        <v>646.55</v>
      </c>
      <c r="I7" s="18">
        <v>389.1</v>
      </c>
      <c r="J7" s="18">
        <f t="shared" si="4"/>
        <v>0.6018096048</v>
      </c>
      <c r="K7" s="18">
        <f t="shared" si="5"/>
        <v>51.43002537</v>
      </c>
      <c r="L7" s="18">
        <v>2.4</v>
      </c>
      <c r="M7" s="18">
        <f t="shared" si="6"/>
        <v>1.244665955</v>
      </c>
      <c r="N7" s="18">
        <f t="shared" si="7"/>
        <v>81.17954196</v>
      </c>
      <c r="O7" s="18">
        <f t="shared" si="8"/>
        <v>58.55503245</v>
      </c>
    </row>
    <row r="8" ht="13.5" customHeight="1">
      <c r="A8" s="8">
        <v>2011.0</v>
      </c>
      <c r="B8" s="18">
        <v>6880.15</v>
      </c>
      <c r="C8" s="18">
        <f t="shared" si="1"/>
        <v>1.486956992</v>
      </c>
      <c r="D8" s="18">
        <f t="shared" si="2"/>
        <v>17.34323561</v>
      </c>
      <c r="E8" s="18">
        <v>106183.0</v>
      </c>
      <c r="F8" s="18">
        <f t="shared" si="3"/>
        <v>11.5729193</v>
      </c>
      <c r="G8" s="18">
        <f t="shared" ref="G8:G40" si="9">100*((LN(E8)-6.57)/(11.6-6.57))</f>
        <v>99.4616163</v>
      </c>
      <c r="H8" s="18">
        <v>643.22</v>
      </c>
      <c r="I8" s="18">
        <v>386.0</v>
      </c>
      <c r="J8" s="18">
        <f t="shared" si="4"/>
        <v>0.6001057181</v>
      </c>
      <c r="K8" s="18">
        <f t="shared" si="5"/>
        <v>51.13421407</v>
      </c>
      <c r="L8" s="18">
        <v>2.6</v>
      </c>
      <c r="M8" s="18">
        <f t="shared" si="6"/>
        <v>1.269823432</v>
      </c>
      <c r="N8" s="18">
        <f t="shared" si="7"/>
        <v>79.24435135</v>
      </c>
      <c r="O8" s="18">
        <f t="shared" si="8"/>
        <v>57.29516738</v>
      </c>
    </row>
    <row r="9" ht="13.5" customHeight="1">
      <c r="A9" s="8">
        <v>2010.0</v>
      </c>
      <c r="B9" s="18">
        <v>5779.21</v>
      </c>
      <c r="C9" s="18">
        <f t="shared" si="1"/>
        <v>1.249018803</v>
      </c>
      <c r="D9" s="18">
        <f t="shared" si="2"/>
        <v>14.5680255</v>
      </c>
      <c r="E9" s="18">
        <v>91943.0</v>
      </c>
      <c r="F9" s="18">
        <f t="shared" si="3"/>
        <v>11.4289241</v>
      </c>
      <c r="G9" s="18">
        <f t="shared" si="9"/>
        <v>96.59888864</v>
      </c>
      <c r="H9" s="18">
        <v>637.6</v>
      </c>
      <c r="I9" s="18">
        <v>382.34</v>
      </c>
      <c r="J9" s="18">
        <f t="shared" si="4"/>
        <v>0.5996549561</v>
      </c>
      <c r="K9" s="18">
        <f t="shared" si="5"/>
        <v>51.05581691</v>
      </c>
      <c r="L9" s="18">
        <v>2.6</v>
      </c>
      <c r="M9" s="18">
        <f t="shared" si="6"/>
        <v>1.269823432</v>
      </c>
      <c r="N9" s="18">
        <f t="shared" si="7"/>
        <v>79.24435135</v>
      </c>
      <c r="O9" s="18">
        <f t="shared" si="8"/>
        <v>55.87990988</v>
      </c>
    </row>
    <row r="10" ht="13.5" customHeight="1">
      <c r="A10" s="8">
        <v>2009.0</v>
      </c>
      <c r="B10" s="18">
        <v>4947.59</v>
      </c>
      <c r="C10" s="18">
        <f t="shared" si="1"/>
        <v>1.069286795</v>
      </c>
      <c r="D10" s="18">
        <f t="shared" si="2"/>
        <v>12.4717076</v>
      </c>
      <c r="E10" s="18">
        <v>81728.0</v>
      </c>
      <c r="F10" s="18">
        <f t="shared" si="3"/>
        <v>11.31115194</v>
      </c>
      <c r="G10" s="18">
        <f t="shared" si="9"/>
        <v>94.25749382</v>
      </c>
      <c r="H10" s="18">
        <v>619.57</v>
      </c>
      <c r="I10" s="18">
        <v>364.3</v>
      </c>
      <c r="J10" s="18">
        <f t="shared" si="4"/>
        <v>0.5879884436</v>
      </c>
      <c r="K10" s="18">
        <f t="shared" si="5"/>
        <v>49.00599286</v>
      </c>
      <c r="L10" s="18">
        <v>2.8</v>
      </c>
      <c r="M10" s="18">
        <f t="shared" si="6"/>
        <v>1.293568728</v>
      </c>
      <c r="N10" s="18">
        <f t="shared" si="7"/>
        <v>77.41779018</v>
      </c>
      <c r="O10" s="18">
        <f t="shared" si="8"/>
        <v>53.84041371</v>
      </c>
    </row>
    <row r="11" ht="13.5" customHeight="1">
      <c r="A11" s="8">
        <v>2008.0</v>
      </c>
      <c r="B11" s="18">
        <v>4460.62</v>
      </c>
      <c r="C11" s="18">
        <f t="shared" si="1"/>
        <v>0.9640414956</v>
      </c>
      <c r="D11" s="18">
        <f t="shared" si="2"/>
        <v>11.24417108</v>
      </c>
      <c r="E11" s="18">
        <v>74877.0</v>
      </c>
      <c r="F11" s="18">
        <f t="shared" si="3"/>
        <v>11.22360205</v>
      </c>
      <c r="G11" s="18">
        <f t="shared" si="9"/>
        <v>92.51693929</v>
      </c>
      <c r="H11" s="18">
        <v>611.0</v>
      </c>
      <c r="I11" s="18">
        <v>350.0</v>
      </c>
      <c r="J11" s="18">
        <f t="shared" si="4"/>
        <v>0.5728314239</v>
      </c>
      <c r="K11" s="18">
        <f t="shared" si="5"/>
        <v>46.28127658</v>
      </c>
      <c r="L11" s="18">
        <v>3.1</v>
      </c>
      <c r="M11" s="18">
        <f t="shared" si="6"/>
        <v>1.326906811</v>
      </c>
      <c r="N11" s="18">
        <f t="shared" si="7"/>
        <v>74.8533222</v>
      </c>
      <c r="O11" s="18">
        <f t="shared" si="8"/>
        <v>51.8322004</v>
      </c>
    </row>
    <row r="12" ht="13.5" customHeight="1">
      <c r="A12" s="8">
        <v>2007.0</v>
      </c>
      <c r="B12" s="18">
        <v>3879.7</v>
      </c>
      <c r="C12" s="18">
        <f t="shared" si="1"/>
        <v>0.8384914632</v>
      </c>
      <c r="D12" s="18">
        <f t="shared" si="2"/>
        <v>9.779808754</v>
      </c>
      <c r="E12" s="18">
        <v>66454.0</v>
      </c>
      <c r="F12" s="18">
        <f t="shared" si="3"/>
        <v>11.10426526</v>
      </c>
      <c r="G12" s="18">
        <f t="shared" si="9"/>
        <v>90.14443853</v>
      </c>
      <c r="H12" s="18">
        <v>599.21</v>
      </c>
      <c r="I12" s="18">
        <v>325.23</v>
      </c>
      <c r="J12" s="18">
        <f t="shared" si="4"/>
        <v>0.5427646401</v>
      </c>
      <c r="K12" s="18">
        <f t="shared" si="5"/>
        <v>40.6561434</v>
      </c>
      <c r="L12" s="18">
        <v>3.3</v>
      </c>
      <c r="M12" s="18">
        <f t="shared" si="6"/>
        <v>1.347809413</v>
      </c>
      <c r="N12" s="18">
        <f t="shared" si="7"/>
        <v>73.24542981</v>
      </c>
      <c r="O12" s="18">
        <f t="shared" si="8"/>
        <v>49.47517651</v>
      </c>
    </row>
    <row r="13" ht="13.5" customHeight="1">
      <c r="A13" s="8">
        <v>2006.0</v>
      </c>
      <c r="B13" s="18">
        <v>3310.88</v>
      </c>
      <c r="C13" s="18">
        <f t="shared" si="1"/>
        <v>0.7155565161</v>
      </c>
      <c r="D13" s="18">
        <f t="shared" si="2"/>
        <v>8.345947678</v>
      </c>
      <c r="E13" s="18">
        <v>58586.0</v>
      </c>
      <c r="F13" s="18">
        <f t="shared" si="3"/>
        <v>10.97825104</v>
      </c>
      <c r="G13" s="18">
        <f t="shared" si="9"/>
        <v>87.63918567</v>
      </c>
      <c r="H13" s="18">
        <v>584.0</v>
      </c>
      <c r="I13" s="18">
        <v>308.0</v>
      </c>
      <c r="J13" s="18">
        <f t="shared" si="4"/>
        <v>0.5273972603</v>
      </c>
      <c r="K13" s="18">
        <f t="shared" si="5"/>
        <v>37.65955001</v>
      </c>
      <c r="L13" s="18">
        <v>3.2</v>
      </c>
      <c r="M13" s="18">
        <f t="shared" si="6"/>
        <v>1.33748061</v>
      </c>
      <c r="N13" s="18">
        <f t="shared" si="7"/>
        <v>74.03995308</v>
      </c>
      <c r="O13" s="18">
        <f t="shared" si="8"/>
        <v>48.34508953</v>
      </c>
    </row>
    <row r="14" ht="13.5" customHeight="1">
      <c r="A14" s="8">
        <v>2005.0</v>
      </c>
      <c r="B14" s="18">
        <v>2808.84</v>
      </c>
      <c r="C14" s="18">
        <f t="shared" si="1"/>
        <v>0.6070542468</v>
      </c>
      <c r="D14" s="18">
        <f t="shared" si="2"/>
        <v>7.080423234</v>
      </c>
      <c r="E14" s="18">
        <v>51592.0</v>
      </c>
      <c r="F14" s="18">
        <f t="shared" si="3"/>
        <v>10.8511219</v>
      </c>
      <c r="G14" s="18">
        <f t="shared" si="9"/>
        <v>85.11176741</v>
      </c>
      <c r="H14" s="18">
        <v>560.0</v>
      </c>
      <c r="I14" s="18">
        <v>289.2</v>
      </c>
      <c r="J14" s="18">
        <f t="shared" si="4"/>
        <v>0.5164285714</v>
      </c>
      <c r="K14" s="18">
        <f t="shared" si="5"/>
        <v>35.46679413</v>
      </c>
      <c r="L14" s="18">
        <v>3.3</v>
      </c>
      <c r="M14" s="18">
        <f t="shared" si="6"/>
        <v>1.347809413</v>
      </c>
      <c r="N14" s="18">
        <f t="shared" si="7"/>
        <v>73.24542981</v>
      </c>
      <c r="O14" s="18">
        <f t="shared" si="8"/>
        <v>46.87171127</v>
      </c>
    </row>
    <row r="15" ht="13.5" customHeight="1">
      <c r="A15" s="8">
        <v>2004.0</v>
      </c>
      <c r="B15" s="18">
        <v>2250.642</v>
      </c>
      <c r="C15" s="18">
        <f t="shared" si="1"/>
        <v>0.4864149557</v>
      </c>
      <c r="D15" s="18">
        <f t="shared" si="2"/>
        <v>5.673337715</v>
      </c>
      <c r="E15" s="18">
        <v>51123.0</v>
      </c>
      <c r="F15" s="18">
        <f t="shared" si="3"/>
        <v>10.84198977</v>
      </c>
      <c r="G15" s="18">
        <f t="shared" si="9"/>
        <v>84.93021417</v>
      </c>
      <c r="H15" s="18"/>
      <c r="I15" s="18">
        <v>274.7</v>
      </c>
      <c r="J15" s="18"/>
      <c r="K15" s="18"/>
      <c r="L15" s="18">
        <v>3.5</v>
      </c>
      <c r="M15" s="18">
        <f t="shared" si="6"/>
        <v>1.3677824</v>
      </c>
      <c r="N15" s="18">
        <f t="shared" si="7"/>
        <v>71.70904616</v>
      </c>
      <c r="O15" s="18"/>
    </row>
    <row r="16" ht="13.5" customHeight="1">
      <c r="A16" s="8">
        <v>2003.0</v>
      </c>
      <c r="B16" s="18">
        <v>1833.4524</v>
      </c>
      <c r="C16" s="18">
        <f t="shared" si="1"/>
        <v>0.3962507888</v>
      </c>
      <c r="D16" s="18">
        <f t="shared" si="2"/>
        <v>4.621701119</v>
      </c>
      <c r="E16" s="18">
        <v>41616.0</v>
      </c>
      <c r="F16" s="18">
        <f t="shared" si="3"/>
        <v>10.63623999</v>
      </c>
      <c r="G16" s="18">
        <f t="shared" si="9"/>
        <v>80.83976119</v>
      </c>
      <c r="H16" s="18"/>
      <c r="I16" s="18">
        <v>260.1</v>
      </c>
      <c r="J16" s="18"/>
      <c r="K16" s="18"/>
      <c r="L16" s="18">
        <v>3.9</v>
      </c>
      <c r="M16" s="18">
        <f t="shared" si="6"/>
        <v>1.405290634</v>
      </c>
      <c r="N16" s="18">
        <f t="shared" si="7"/>
        <v>68.82379739</v>
      </c>
      <c r="O16" s="18"/>
    </row>
    <row r="17" ht="13.5" customHeight="1">
      <c r="A17" s="8">
        <v>2002.0</v>
      </c>
      <c r="B17" s="18">
        <v>1534.1334</v>
      </c>
      <c r="C17" s="18">
        <f t="shared" si="1"/>
        <v>0.3315611411</v>
      </c>
      <c r="D17" s="18">
        <f t="shared" si="2"/>
        <v>3.867188508</v>
      </c>
      <c r="E17" s="18">
        <v>35087.0</v>
      </c>
      <c r="F17" s="18">
        <f t="shared" si="3"/>
        <v>10.46558597</v>
      </c>
      <c r="G17" s="18">
        <f t="shared" si="9"/>
        <v>77.44703719</v>
      </c>
      <c r="H17" s="18"/>
      <c r="I17" s="18">
        <v>222.53</v>
      </c>
      <c r="J17" s="18"/>
      <c r="K17" s="18"/>
      <c r="L17" s="18">
        <v>3.75</v>
      </c>
      <c r="M17" s="18">
        <f t="shared" si="6"/>
        <v>1.391578842</v>
      </c>
      <c r="N17" s="18">
        <f t="shared" si="7"/>
        <v>69.87855063</v>
      </c>
      <c r="O17" s="18"/>
    </row>
    <row r="18" ht="13.5" customHeight="1">
      <c r="A18" s="8">
        <v>2001.0</v>
      </c>
      <c r="B18" s="18">
        <v>1328.6491</v>
      </c>
      <c r="C18" s="18">
        <f t="shared" si="1"/>
        <v>0.2871513075</v>
      </c>
      <c r="D18" s="18">
        <f t="shared" si="2"/>
        <v>3.349211047</v>
      </c>
      <c r="E18" s="18">
        <v>30526.0</v>
      </c>
      <c r="F18" s="18">
        <f t="shared" si="3"/>
        <v>10.32633406</v>
      </c>
      <c r="G18" s="18">
        <f t="shared" si="9"/>
        <v>74.67860951</v>
      </c>
      <c r="H18" s="18"/>
      <c r="I18" s="18">
        <v>241.08</v>
      </c>
      <c r="J18" s="18"/>
      <c r="K18" s="18"/>
      <c r="L18" s="18">
        <v>3.57</v>
      </c>
      <c r="M18" s="18">
        <f t="shared" si="6"/>
        <v>1.37457061</v>
      </c>
      <c r="N18" s="18">
        <f t="shared" si="7"/>
        <v>71.18687613</v>
      </c>
      <c r="O18" s="18"/>
    </row>
    <row r="19" ht="13.5" customHeight="1">
      <c r="A19" s="8">
        <v>2000.0</v>
      </c>
      <c r="B19" s="18">
        <v>1176.5434</v>
      </c>
      <c r="C19" s="18">
        <f t="shared" si="1"/>
        <v>0.2542778042</v>
      </c>
      <c r="D19" s="18">
        <f t="shared" si="2"/>
        <v>2.965788448</v>
      </c>
      <c r="E19" s="18">
        <v>27109.0</v>
      </c>
      <c r="F19" s="18">
        <f t="shared" si="3"/>
        <v>10.20762106</v>
      </c>
      <c r="G19" s="18">
        <f t="shared" si="9"/>
        <v>72.31851004</v>
      </c>
      <c r="H19" s="18"/>
      <c r="I19" s="18">
        <v>221.07</v>
      </c>
      <c r="J19" s="18"/>
      <c r="K19" s="18"/>
      <c r="L19" s="18">
        <v>2.8</v>
      </c>
      <c r="M19" s="18">
        <f t="shared" si="6"/>
        <v>1.293568728</v>
      </c>
      <c r="N19" s="18">
        <f t="shared" si="7"/>
        <v>77.41779018</v>
      </c>
      <c r="O19" s="18"/>
    </row>
    <row r="20" ht="13.5" customHeight="1">
      <c r="A20" s="8">
        <v>1999.0</v>
      </c>
      <c r="B20" s="18">
        <v>1120.5509</v>
      </c>
      <c r="C20" s="18">
        <f t="shared" si="1"/>
        <v>0.2421765507</v>
      </c>
      <c r="D20" s="18">
        <f t="shared" si="2"/>
        <v>2.82464456</v>
      </c>
      <c r="E20" s="18">
        <v>25891.0</v>
      </c>
      <c r="F20" s="18">
        <f t="shared" si="3"/>
        <v>10.1616507</v>
      </c>
      <c r="G20" s="18">
        <f t="shared" si="9"/>
        <v>71.40458642</v>
      </c>
      <c r="H20" s="18"/>
      <c r="I20" s="18">
        <v>224.97</v>
      </c>
      <c r="J20" s="18"/>
      <c r="K20" s="18"/>
      <c r="L20" s="18"/>
      <c r="M20" s="18"/>
      <c r="N20" s="18"/>
      <c r="O20" s="18"/>
    </row>
    <row r="21" ht="13.5" customHeight="1">
      <c r="A21" s="8">
        <v>1998.0</v>
      </c>
      <c r="B21" s="18">
        <v>1038.266</v>
      </c>
      <c r="C21" s="18">
        <f t="shared" si="1"/>
        <v>0.2243929112</v>
      </c>
      <c r="D21" s="18">
        <f t="shared" si="2"/>
        <v>2.617223733</v>
      </c>
      <c r="E21" s="18">
        <v>24042.0</v>
      </c>
      <c r="F21" s="18">
        <f t="shared" si="3"/>
        <v>10.08755758</v>
      </c>
      <c r="G21" s="18">
        <f t="shared" si="9"/>
        <v>69.93156222</v>
      </c>
      <c r="H21" s="18"/>
      <c r="I21" s="18">
        <v>228.51</v>
      </c>
      <c r="J21" s="18"/>
      <c r="K21" s="18"/>
      <c r="L21" s="18"/>
      <c r="M21" s="18"/>
      <c r="N21" s="18"/>
      <c r="O21" s="18"/>
    </row>
    <row r="22" ht="13.5" customHeight="1">
      <c r="A22" s="8">
        <v>1997.0</v>
      </c>
      <c r="B22" s="18">
        <v>947.838</v>
      </c>
      <c r="C22" s="18">
        <f t="shared" si="1"/>
        <v>0.2048493624</v>
      </c>
      <c r="D22" s="18">
        <f t="shared" si="2"/>
        <v>2.38927607</v>
      </c>
      <c r="E22" s="18">
        <v>21963.0</v>
      </c>
      <c r="F22" s="18">
        <f t="shared" si="3"/>
        <v>9.997114498</v>
      </c>
      <c r="G22" s="18">
        <f t="shared" si="9"/>
        <v>68.13348903</v>
      </c>
      <c r="H22" s="18"/>
      <c r="I22" s="18">
        <v>232.59</v>
      </c>
      <c r="J22" s="18"/>
      <c r="K22" s="18"/>
      <c r="L22" s="18">
        <v>2.0</v>
      </c>
      <c r="M22" s="18">
        <f t="shared" ref="M22:M26" si="10">L22^(1/4)</f>
        <v>1.189207115</v>
      </c>
      <c r="N22" s="18">
        <f t="shared" ref="N22:N26" si="11">100*(1-(L22^(1/4)-1)/(2.3-1))</f>
        <v>85.44560654</v>
      </c>
      <c r="O22" s="18"/>
    </row>
    <row r="23" ht="13.5" customHeight="1">
      <c r="A23" s="8">
        <v>1996.0</v>
      </c>
      <c r="B23" s="18">
        <v>861.7833</v>
      </c>
      <c r="C23" s="18">
        <f t="shared" si="1"/>
        <v>0.1862509834</v>
      </c>
      <c r="D23" s="18">
        <f t="shared" si="2"/>
        <v>2.172352466</v>
      </c>
      <c r="E23" s="18">
        <v>20041.0</v>
      </c>
      <c r="F23" s="18">
        <f t="shared" si="3"/>
        <v>9.905535454</v>
      </c>
      <c r="G23" s="18">
        <f t="shared" si="9"/>
        <v>66.31283209</v>
      </c>
      <c r="H23" s="18"/>
      <c r="I23" s="18">
        <v>235.5</v>
      </c>
      <c r="J23" s="18"/>
      <c r="K23" s="18"/>
      <c r="L23" s="18">
        <v>1.5</v>
      </c>
      <c r="M23" s="18">
        <f t="shared" si="10"/>
        <v>1.10668192</v>
      </c>
      <c r="N23" s="18">
        <f t="shared" si="11"/>
        <v>91.79369848</v>
      </c>
      <c r="O23" s="18"/>
    </row>
    <row r="24" ht="13.5" customHeight="1">
      <c r="A24" s="8">
        <v>1995.0</v>
      </c>
      <c r="B24" s="18">
        <v>755.6513</v>
      </c>
      <c r="C24" s="18">
        <f t="shared" si="1"/>
        <v>0.1633134428</v>
      </c>
      <c r="D24" s="18">
        <f t="shared" si="2"/>
        <v>1.904818723</v>
      </c>
      <c r="E24" s="18">
        <v>17656.0</v>
      </c>
      <c r="F24" s="18">
        <f t="shared" si="3"/>
        <v>9.778830948</v>
      </c>
      <c r="G24" s="18">
        <f t="shared" si="9"/>
        <v>63.79385582</v>
      </c>
      <c r="H24" s="18"/>
      <c r="I24" s="18">
        <v>237.98</v>
      </c>
      <c r="J24" s="18"/>
      <c r="K24" s="18"/>
      <c r="L24" s="18">
        <v>1.4</v>
      </c>
      <c r="M24" s="18">
        <f t="shared" si="10"/>
        <v>1.087757306</v>
      </c>
      <c r="N24" s="18">
        <f t="shared" si="11"/>
        <v>93.249438</v>
      </c>
      <c r="O24" s="18"/>
    </row>
    <row r="25" ht="13.5" customHeight="1">
      <c r="A25" s="8">
        <v>1994.0</v>
      </c>
      <c r="B25" s="18">
        <v>604.5959</v>
      </c>
      <c r="C25" s="18">
        <f t="shared" si="1"/>
        <v>0.1306669332</v>
      </c>
      <c r="D25" s="18">
        <f t="shared" si="2"/>
        <v>1.524043683</v>
      </c>
      <c r="E25" s="18">
        <v>14145.0</v>
      </c>
      <c r="F25" s="18">
        <f t="shared" si="3"/>
        <v>9.557116484</v>
      </c>
      <c r="G25" s="18">
        <f t="shared" si="9"/>
        <v>59.38601359</v>
      </c>
      <c r="H25" s="18"/>
      <c r="I25" s="18">
        <v>241.2</v>
      </c>
      <c r="J25" s="18"/>
      <c r="K25" s="18"/>
      <c r="L25" s="18">
        <v>1.3</v>
      </c>
      <c r="M25" s="18">
        <f t="shared" si="10"/>
        <v>1.067789972</v>
      </c>
      <c r="N25" s="18">
        <f t="shared" si="11"/>
        <v>94.78538674</v>
      </c>
      <c r="O25" s="18"/>
    </row>
    <row r="26" ht="13.5" customHeight="1">
      <c r="A26" s="8">
        <v>1993.0</v>
      </c>
      <c r="B26" s="18">
        <v>440.3627</v>
      </c>
      <c r="C26" s="18">
        <f t="shared" si="1"/>
        <v>0.09517240112</v>
      </c>
      <c r="D26" s="18">
        <f t="shared" si="2"/>
        <v>1.110050516</v>
      </c>
      <c r="E26" s="18">
        <v>10356.0</v>
      </c>
      <c r="F26" s="18">
        <f t="shared" si="3"/>
        <v>9.245321341</v>
      </c>
      <c r="G26" s="18">
        <f t="shared" si="9"/>
        <v>53.187303</v>
      </c>
      <c r="H26" s="18"/>
      <c r="I26" s="18">
        <v>245.92</v>
      </c>
      <c r="J26" s="18"/>
      <c r="K26" s="18"/>
      <c r="L26" s="18">
        <v>0.5</v>
      </c>
      <c r="M26" s="18">
        <f t="shared" si="10"/>
        <v>0.8408964153</v>
      </c>
      <c r="N26" s="18">
        <f t="shared" si="11"/>
        <v>112.2387373</v>
      </c>
      <c r="O26" s="18"/>
    </row>
    <row r="27" ht="13.5" customHeight="1">
      <c r="A27" s="8">
        <v>1992.0</v>
      </c>
      <c r="B27" s="18">
        <v>304.0588</v>
      </c>
      <c r="C27" s="18">
        <f t="shared" si="1"/>
        <v>0.06571402637</v>
      </c>
      <c r="D27" s="18">
        <f t="shared" si="2"/>
        <v>0.7664605289</v>
      </c>
      <c r="E27" s="18">
        <v>7196.0</v>
      </c>
      <c r="F27" s="18">
        <f t="shared" si="3"/>
        <v>8.881280595</v>
      </c>
      <c r="G27" s="18">
        <f t="shared" si="9"/>
        <v>45.94991243</v>
      </c>
      <c r="H27" s="18"/>
      <c r="I27" s="18">
        <v>245.57</v>
      </c>
      <c r="J27" s="18"/>
      <c r="K27" s="18"/>
      <c r="L27" s="18"/>
      <c r="M27" s="18"/>
      <c r="N27" s="18"/>
      <c r="O27" s="18"/>
    </row>
    <row r="28" ht="13.5" customHeight="1">
      <c r="A28" s="8">
        <v>1991.0</v>
      </c>
      <c r="B28" s="18">
        <v>184.817</v>
      </c>
      <c r="C28" s="18">
        <f t="shared" si="1"/>
        <v>0.03994315971</v>
      </c>
      <c r="D28" s="18">
        <f t="shared" si="2"/>
        <v>0.4658800718</v>
      </c>
      <c r="E28" s="18">
        <v>4406.0</v>
      </c>
      <c r="F28" s="18">
        <f t="shared" si="3"/>
        <v>8.390722527</v>
      </c>
      <c r="G28" s="18">
        <f t="shared" si="9"/>
        <v>36.19726695</v>
      </c>
      <c r="H28" s="18"/>
      <c r="I28" s="18">
        <v>245.69</v>
      </c>
      <c r="J28" s="18"/>
      <c r="K28" s="18"/>
      <c r="L28" s="18"/>
      <c r="M28" s="18"/>
      <c r="N28" s="18"/>
      <c r="O28" s="18"/>
    </row>
    <row r="29" ht="13.5" customHeight="1">
      <c r="A29" s="8">
        <v>1990.0</v>
      </c>
      <c r="B29" s="18">
        <v>160.4402</v>
      </c>
      <c r="C29" s="18">
        <f t="shared" si="1"/>
        <v>0.03467477847</v>
      </c>
      <c r="D29" s="18">
        <f t="shared" si="2"/>
        <v>0.4044319077</v>
      </c>
      <c r="E29" s="18">
        <v>3865.0</v>
      </c>
      <c r="F29" s="18">
        <f t="shared" si="3"/>
        <v>8.259716961</v>
      </c>
      <c r="G29" s="18">
        <f t="shared" si="9"/>
        <v>33.59278253</v>
      </c>
      <c r="H29" s="18"/>
      <c r="I29" s="18">
        <v>245.0</v>
      </c>
      <c r="J29" s="18"/>
      <c r="K29" s="18"/>
      <c r="L29" s="18"/>
      <c r="M29" s="18"/>
      <c r="N29" s="18"/>
      <c r="O29" s="18"/>
    </row>
    <row r="30" ht="13.5" customHeight="1">
      <c r="A30" s="8">
        <v>1989.0</v>
      </c>
      <c r="B30" s="18">
        <v>145.0446</v>
      </c>
      <c r="C30" s="18">
        <f t="shared" si="1"/>
        <v>0.03134743895</v>
      </c>
      <c r="D30" s="18">
        <f t="shared" si="2"/>
        <v>0.3656232309</v>
      </c>
      <c r="E30" s="18">
        <v>3451.0</v>
      </c>
      <c r="F30" s="18">
        <f t="shared" si="3"/>
        <v>8.146419323</v>
      </c>
      <c r="G30" s="18">
        <f t="shared" si="9"/>
        <v>31.3403444</v>
      </c>
      <c r="H30" s="18"/>
      <c r="I30" s="18">
        <v>246.51</v>
      </c>
      <c r="J30" s="18"/>
      <c r="K30" s="18"/>
      <c r="L30" s="18"/>
      <c r="M30" s="18"/>
      <c r="N30" s="18"/>
      <c r="O30" s="18"/>
    </row>
    <row r="31" ht="13.5" customHeight="1">
      <c r="A31" s="8">
        <v>1988.0</v>
      </c>
      <c r="B31" s="18">
        <v>133.7157</v>
      </c>
      <c r="C31" s="18">
        <f t="shared" si="1"/>
        <v>0.02889900584</v>
      </c>
      <c r="D31" s="18">
        <f t="shared" si="2"/>
        <v>0.3370657457</v>
      </c>
      <c r="E31" s="18">
        <v>3311.0</v>
      </c>
      <c r="F31" s="18">
        <f t="shared" si="3"/>
        <v>8.105005538</v>
      </c>
      <c r="G31" s="18">
        <f t="shared" si="9"/>
        <v>30.5170087</v>
      </c>
      <c r="H31" s="18"/>
      <c r="I31" s="18">
        <v>247.57</v>
      </c>
      <c r="J31" s="18"/>
      <c r="K31" s="18"/>
      <c r="L31" s="18"/>
      <c r="M31" s="18"/>
      <c r="N31" s="18"/>
      <c r="O31" s="18"/>
    </row>
    <row r="32" ht="13.5" customHeight="1">
      <c r="A32" s="8">
        <v>1987.0</v>
      </c>
      <c r="B32" s="18">
        <v>103.6087</v>
      </c>
      <c r="C32" s="18">
        <f t="shared" si="1"/>
        <v>0.02239219797</v>
      </c>
      <c r="D32" s="18">
        <f t="shared" si="2"/>
        <v>0.2611730988</v>
      </c>
      <c r="E32" s="18">
        <v>2602.0</v>
      </c>
      <c r="F32" s="18">
        <f t="shared" si="3"/>
        <v>7.864035659</v>
      </c>
      <c r="G32" s="18">
        <f t="shared" si="9"/>
        <v>25.72635505</v>
      </c>
      <c r="H32" s="18"/>
      <c r="I32" s="18">
        <v>244.95</v>
      </c>
      <c r="J32" s="18"/>
      <c r="K32" s="18"/>
      <c r="L32" s="18"/>
      <c r="M32" s="18"/>
      <c r="N32" s="18"/>
      <c r="O32" s="18"/>
    </row>
    <row r="33" ht="13.5" customHeight="1">
      <c r="A33" s="8">
        <v>1986.0</v>
      </c>
      <c r="B33" s="18">
        <v>89.0066</v>
      </c>
      <c r="C33" s="18">
        <f t="shared" si="1"/>
        <v>0.01923635185</v>
      </c>
      <c r="D33" s="18">
        <f t="shared" si="2"/>
        <v>0.2243646483</v>
      </c>
      <c r="E33" s="18">
        <v>2264.0</v>
      </c>
      <c r="F33" s="18">
        <f t="shared" si="3"/>
        <v>7.724888439</v>
      </c>
      <c r="G33" s="18">
        <f t="shared" si="9"/>
        <v>22.96000873</v>
      </c>
      <c r="H33" s="18"/>
      <c r="I33" s="18">
        <v>241.46</v>
      </c>
      <c r="J33" s="18"/>
      <c r="K33" s="18"/>
      <c r="L33" s="18"/>
      <c r="M33" s="18"/>
      <c r="N33" s="18"/>
      <c r="O33" s="18"/>
    </row>
    <row r="34" ht="13.5" customHeight="1">
      <c r="A34" s="8">
        <v>1985.0</v>
      </c>
      <c r="B34" s="18">
        <v>79.8489</v>
      </c>
      <c r="C34" s="18">
        <f t="shared" si="1"/>
        <v>0.01725716447</v>
      </c>
      <c r="D34" s="18">
        <f t="shared" si="2"/>
        <v>0.2012802462</v>
      </c>
      <c r="E34" s="18">
        <v>2049.0</v>
      </c>
      <c r="F34" s="18">
        <f t="shared" si="3"/>
        <v>7.625107148</v>
      </c>
      <c r="G34" s="18">
        <f t="shared" si="9"/>
        <v>20.97628525</v>
      </c>
      <c r="H34" s="18"/>
      <c r="I34" s="18">
        <v>236.78</v>
      </c>
      <c r="J34" s="18"/>
      <c r="K34" s="18"/>
      <c r="L34" s="18"/>
      <c r="M34" s="18"/>
      <c r="N34" s="18"/>
      <c r="O34" s="18"/>
    </row>
    <row r="35" ht="13.5" customHeight="1">
      <c r="A35" s="8">
        <v>1984.0</v>
      </c>
      <c r="B35" s="18">
        <v>59.2932</v>
      </c>
      <c r="C35" s="18">
        <f t="shared" si="1"/>
        <v>0.0128146099</v>
      </c>
      <c r="D35" s="18">
        <f t="shared" si="2"/>
        <v>0.1494641741</v>
      </c>
      <c r="E35" s="18">
        <v>1529.0</v>
      </c>
      <c r="F35" s="18">
        <f t="shared" si="3"/>
        <v>7.332369206</v>
      </c>
      <c r="G35" s="18">
        <f t="shared" si="9"/>
        <v>15.15644545</v>
      </c>
      <c r="H35" s="18"/>
      <c r="I35" s="18">
        <v>228.25</v>
      </c>
      <c r="J35" s="18"/>
      <c r="K35" s="18"/>
      <c r="L35" s="18"/>
      <c r="M35" s="18"/>
      <c r="N35" s="18"/>
      <c r="O35" s="18"/>
    </row>
    <row r="36" ht="13.5" customHeight="1">
      <c r="A36" s="8">
        <v>1983.0</v>
      </c>
      <c r="B36" s="18">
        <v>46.1594</v>
      </c>
      <c r="C36" s="18">
        <f t="shared" si="1"/>
        <v>0.009976096823</v>
      </c>
      <c r="D36" s="18">
        <f t="shared" si="2"/>
        <v>0.1163569617</v>
      </c>
      <c r="E36" s="18">
        <v>1196.0</v>
      </c>
      <c r="F36" s="18">
        <f t="shared" si="3"/>
        <v>7.086737935</v>
      </c>
      <c r="G36" s="18">
        <f t="shared" si="9"/>
        <v>10.27311997</v>
      </c>
      <c r="H36" s="18"/>
      <c r="I36" s="18">
        <v>222.84</v>
      </c>
      <c r="J36" s="18"/>
      <c r="K36" s="18"/>
      <c r="L36" s="18"/>
      <c r="M36" s="18"/>
      <c r="N36" s="18"/>
      <c r="O36" s="18"/>
    </row>
    <row r="37" ht="13.5" customHeight="1">
      <c r="A37" s="8">
        <v>1982.0</v>
      </c>
      <c r="B37" s="18">
        <v>40.7486</v>
      </c>
      <c r="C37" s="18">
        <f t="shared" si="1"/>
        <v>0.008806699805</v>
      </c>
      <c r="D37" s="18">
        <f t="shared" si="2"/>
        <v>0.1027176109</v>
      </c>
      <c r="E37" s="18">
        <v>1064.0</v>
      </c>
      <c r="F37" s="18">
        <f t="shared" si="3"/>
        <v>6.96979067</v>
      </c>
      <c r="G37" s="18">
        <f t="shared" si="9"/>
        <v>7.94812465</v>
      </c>
      <c r="H37" s="18"/>
      <c r="I37" s="18">
        <v>217.61</v>
      </c>
      <c r="J37" s="18"/>
      <c r="K37" s="18"/>
      <c r="L37" s="18"/>
      <c r="M37" s="18"/>
      <c r="N37" s="18"/>
      <c r="O37" s="18"/>
    </row>
    <row r="38" ht="13.5" customHeight="1">
      <c r="A38" s="8">
        <v>1981.0</v>
      </c>
      <c r="B38" s="18">
        <v>37.6037</v>
      </c>
      <c r="C38" s="18">
        <f t="shared" si="1"/>
        <v>0.008127015345</v>
      </c>
      <c r="D38" s="18">
        <f t="shared" si="2"/>
        <v>0.09479005966</v>
      </c>
      <c r="E38" s="18">
        <v>993.0</v>
      </c>
      <c r="F38" s="18">
        <f t="shared" si="3"/>
        <v>6.900730664</v>
      </c>
      <c r="G38" s="18">
        <f t="shared" si="9"/>
        <v>6.575162307</v>
      </c>
      <c r="H38" s="18"/>
      <c r="I38" s="18">
        <v>211.26</v>
      </c>
      <c r="J38" s="18"/>
      <c r="K38" s="18"/>
      <c r="L38" s="18"/>
      <c r="M38" s="18"/>
      <c r="N38" s="18"/>
      <c r="O38" s="18"/>
    </row>
    <row r="39" ht="13.5" customHeight="1">
      <c r="A39" s="8">
        <v>1980.0</v>
      </c>
      <c r="B39" s="18">
        <v>35.5476</v>
      </c>
      <c r="C39" s="18">
        <f t="shared" si="1"/>
        <v>0.007682645343</v>
      </c>
      <c r="D39" s="18">
        <f t="shared" si="2"/>
        <v>0.08960711644</v>
      </c>
      <c r="E39" s="18">
        <v>947.0</v>
      </c>
      <c r="F39" s="18">
        <f t="shared" si="3"/>
        <v>6.853299093</v>
      </c>
      <c r="G39" s="18">
        <f t="shared" si="9"/>
        <v>5.632188731</v>
      </c>
      <c r="H39" s="18"/>
      <c r="I39" s="18">
        <v>206.0</v>
      </c>
      <c r="J39" s="18"/>
      <c r="K39" s="18"/>
      <c r="L39" s="18"/>
      <c r="M39" s="18"/>
      <c r="N39" s="18"/>
      <c r="O39" s="18"/>
    </row>
    <row r="40" ht="13.5" customHeight="1">
      <c r="A40" s="8">
        <v>1979.0</v>
      </c>
      <c r="B40" s="18">
        <v>29.5388</v>
      </c>
      <c r="C40" s="18">
        <f t="shared" si="1"/>
        <v>0.006384006916</v>
      </c>
      <c r="D40" s="18">
        <f t="shared" si="2"/>
        <v>0.07446034869</v>
      </c>
      <c r="E40" s="18">
        <v>799.0</v>
      </c>
      <c r="F40" s="18">
        <f t="shared" si="3"/>
        <v>6.683360946</v>
      </c>
      <c r="G40" s="18">
        <f t="shared" si="9"/>
        <v>2.253696735</v>
      </c>
      <c r="H40" s="18"/>
      <c r="I40" s="18">
        <v>200.97</v>
      </c>
      <c r="J40" s="18"/>
      <c r="K40" s="18"/>
      <c r="L40" s="18"/>
      <c r="M40" s="18"/>
      <c r="N40" s="18"/>
      <c r="O40" s="18"/>
    </row>
    <row r="41" ht="13.5" customHeight="1">
      <c r="A41" s="8">
        <v>1978.0</v>
      </c>
      <c r="B41" s="18">
        <v>24.9298</v>
      </c>
      <c r="C41" s="18">
        <f t="shared" si="1"/>
        <v>0.005387897126</v>
      </c>
      <c r="D41" s="18">
        <f t="shared" si="2"/>
        <v>0.06284214663</v>
      </c>
      <c r="E41" s="18">
        <v>687.0</v>
      </c>
      <c r="F41" s="18">
        <f t="shared" si="3"/>
        <v>6.532334292</v>
      </c>
      <c r="G41" s="18">
        <v>0.0</v>
      </c>
      <c r="H41" s="18"/>
      <c r="I41" s="18">
        <v>198.49</v>
      </c>
      <c r="J41" s="18"/>
      <c r="K41" s="18"/>
      <c r="L41" s="18"/>
      <c r="M41" s="18"/>
      <c r="N41" s="18"/>
      <c r="O41" s="18"/>
    </row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4" width="8.0"/>
    <col customWidth="1" min="5" max="5" width="8.75"/>
    <col customWidth="1" min="6" max="15" width="8.0"/>
    <col customWidth="1" min="16" max="26" width="7.63"/>
  </cols>
  <sheetData>
    <row r="1" ht="13.5" customHeight="1">
      <c r="A1" s="1"/>
      <c r="B1" s="1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3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13</v>
      </c>
      <c r="N1" s="3" t="s">
        <v>14</v>
      </c>
      <c r="O1" s="3" t="s">
        <v>15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8">
        <v>2017.0</v>
      </c>
      <c r="B2" s="18">
        <v>7734.64</v>
      </c>
      <c r="C2" s="18">
        <f t="shared" ref="C2:C41" si="1">B2/10549</f>
        <v>0.7332107309</v>
      </c>
      <c r="D2" s="18">
        <f t="shared" ref="D2:D41" si="2">100*(1-ABS((C2-8.5737)/8.5737))</f>
        <v>8.551858951</v>
      </c>
      <c r="E2" s="18">
        <v>105903.0</v>
      </c>
      <c r="F2" s="18">
        <f t="shared" ref="F2:F41" si="3">LN(E2)</f>
        <v>11.57027886</v>
      </c>
      <c r="G2" s="18">
        <f t="shared" ref="G2:G35" si="4">100*((LN(E2)-6.57)/(11.6-6.57))</f>
        <v>99.40912246</v>
      </c>
      <c r="H2" s="18">
        <v>730.5</v>
      </c>
      <c r="I2" s="18">
        <v>456.0</v>
      </c>
      <c r="J2" s="18">
        <f t="shared" ref="J2:J14" si="5">I2/H2</f>
        <v>0.6242299795</v>
      </c>
      <c r="K2" s="18">
        <f t="shared" ref="K2:K14" si="6">100*(LN(J2)-LN(36.76%))/(LN(95.86%)-LN(36.76%))</f>
        <v>55.24625424</v>
      </c>
      <c r="L2" s="18">
        <v>1.82</v>
      </c>
      <c r="M2" s="18">
        <f t="shared" ref="M2:M19" si="7">L2^(1/4)</f>
        <v>1.161496344</v>
      </c>
      <c r="N2" s="18">
        <f t="shared" ref="N2:N19" si="8">100*(1-(L2^(1/4)-1)/(2.3-1))</f>
        <v>87.57720433</v>
      </c>
      <c r="O2" s="18">
        <f t="shared" ref="O2:O14" si="9">(1/6)*G2+(1/6)*K2+(1/3)*D2+(1/3)*N2</f>
        <v>57.81891721</v>
      </c>
    </row>
    <row r="3" ht="13.5" customHeight="1">
      <c r="A3" s="8">
        <v>2016.0</v>
      </c>
      <c r="B3" s="18">
        <v>6885.15</v>
      </c>
      <c r="C3" s="18">
        <f t="shared" si="1"/>
        <v>0.6526827187</v>
      </c>
      <c r="D3" s="18">
        <f t="shared" si="2"/>
        <v>7.612614376</v>
      </c>
      <c r="E3" s="18">
        <v>94304.0</v>
      </c>
      <c r="F3" s="18">
        <f t="shared" si="3"/>
        <v>11.45427889</v>
      </c>
      <c r="G3" s="18">
        <f t="shared" si="4"/>
        <v>97.10295995</v>
      </c>
      <c r="H3" s="18">
        <v>730.2</v>
      </c>
      <c r="I3" s="18">
        <v>458.0</v>
      </c>
      <c r="J3" s="18">
        <f t="shared" si="5"/>
        <v>0.6272254177</v>
      </c>
      <c r="K3" s="18">
        <f t="shared" si="6"/>
        <v>55.74570588</v>
      </c>
      <c r="L3" s="18">
        <v>1.85</v>
      </c>
      <c r="M3" s="18">
        <f t="shared" si="7"/>
        <v>1.166253425</v>
      </c>
      <c r="N3" s="18">
        <f t="shared" si="8"/>
        <v>87.21127501</v>
      </c>
      <c r="O3" s="18">
        <f t="shared" si="9"/>
        <v>57.08274077</v>
      </c>
    </row>
    <row r="4" ht="13.5" customHeight="1">
      <c r="A4" s="8">
        <v>2015.0</v>
      </c>
      <c r="B4" s="18">
        <v>6256.1</v>
      </c>
      <c r="C4" s="18">
        <f t="shared" si="1"/>
        <v>0.5930514741</v>
      </c>
      <c r="D4" s="18">
        <f t="shared" si="2"/>
        <v>6.917100832</v>
      </c>
      <c r="E4" s="18">
        <v>85712.0</v>
      </c>
      <c r="F4" s="18">
        <f t="shared" si="3"/>
        <v>11.35874812</v>
      </c>
      <c r="G4" s="18">
        <f t="shared" si="4"/>
        <v>95.20373992</v>
      </c>
      <c r="H4" s="18">
        <v>730.0</v>
      </c>
      <c r="I4" s="18">
        <v>460.0</v>
      </c>
      <c r="J4" s="18">
        <f t="shared" si="5"/>
        <v>0.6301369863</v>
      </c>
      <c r="K4" s="18">
        <f t="shared" si="6"/>
        <v>56.22889256</v>
      </c>
      <c r="L4" s="18">
        <v>1.92</v>
      </c>
      <c r="M4" s="18">
        <f t="shared" si="7"/>
        <v>1.177132383</v>
      </c>
      <c r="N4" s="18">
        <f t="shared" si="8"/>
        <v>86.37443211</v>
      </c>
      <c r="O4" s="18">
        <f t="shared" si="9"/>
        <v>56.33594973</v>
      </c>
    </row>
    <row r="5" ht="13.5" customHeight="1">
      <c r="A5" s="8">
        <v>2014.0</v>
      </c>
      <c r="B5" s="18">
        <v>5748.61</v>
      </c>
      <c r="C5" s="18">
        <f t="shared" si="1"/>
        <v>0.5449435965</v>
      </c>
      <c r="D5" s="18">
        <f t="shared" si="2"/>
        <v>6.355990955</v>
      </c>
      <c r="E5" s="18">
        <v>78771.0</v>
      </c>
      <c r="F5" s="18">
        <f t="shared" si="3"/>
        <v>11.27430019</v>
      </c>
      <c r="G5" s="18">
        <f t="shared" si="4"/>
        <v>93.52485463</v>
      </c>
      <c r="H5" s="18">
        <v>729.8</v>
      </c>
      <c r="I5" s="18">
        <v>462.0</v>
      </c>
      <c r="J5" s="18">
        <f t="shared" si="5"/>
        <v>0.6330501507</v>
      </c>
      <c r="K5" s="18">
        <f t="shared" si="6"/>
        <v>56.7101148</v>
      </c>
      <c r="L5" s="18">
        <v>1.97</v>
      </c>
      <c r="M5" s="18">
        <f t="shared" si="7"/>
        <v>1.184722282</v>
      </c>
      <c r="N5" s="18">
        <f t="shared" si="8"/>
        <v>85.79059372</v>
      </c>
      <c r="O5" s="18">
        <f t="shared" si="9"/>
        <v>55.7546898</v>
      </c>
    </row>
    <row r="6" ht="13.5" customHeight="1">
      <c r="A6" s="8">
        <v>2013.0</v>
      </c>
      <c r="B6" s="18">
        <v>5235.41</v>
      </c>
      <c r="C6" s="18">
        <f t="shared" si="1"/>
        <v>0.4962944355</v>
      </c>
      <c r="D6" s="18">
        <f t="shared" si="2"/>
        <v>5.788567777</v>
      </c>
      <c r="E6" s="18">
        <v>71743.0</v>
      </c>
      <c r="F6" s="18">
        <f t="shared" si="3"/>
        <v>11.18084557</v>
      </c>
      <c r="G6" s="18">
        <f t="shared" si="4"/>
        <v>91.6669099</v>
      </c>
      <c r="H6" s="18">
        <v>729.77</v>
      </c>
      <c r="I6" s="18">
        <v>467.2</v>
      </c>
      <c r="J6" s="18">
        <f t="shared" si="5"/>
        <v>0.6402017074</v>
      </c>
      <c r="K6" s="18">
        <f t="shared" si="6"/>
        <v>57.88214406</v>
      </c>
      <c r="L6" s="18">
        <v>2.15</v>
      </c>
      <c r="M6" s="18">
        <f t="shared" si="7"/>
        <v>1.210903724</v>
      </c>
      <c r="N6" s="18">
        <f t="shared" si="8"/>
        <v>83.77663658</v>
      </c>
      <c r="O6" s="18">
        <f t="shared" si="9"/>
        <v>54.77991045</v>
      </c>
    </row>
    <row r="7" ht="13.5" customHeight="1">
      <c r="A7" s="8">
        <v>2012.0</v>
      </c>
      <c r="B7" s="18">
        <v>4630.3</v>
      </c>
      <c r="C7" s="18">
        <f t="shared" si="1"/>
        <v>0.4389326002</v>
      </c>
      <c r="D7" s="18">
        <f t="shared" si="2"/>
        <v>5.119523662</v>
      </c>
      <c r="E7" s="18">
        <v>63488.0</v>
      </c>
      <c r="F7" s="18">
        <f t="shared" si="3"/>
        <v>11.05860619</v>
      </c>
      <c r="G7" s="18">
        <f t="shared" si="4"/>
        <v>89.23670359</v>
      </c>
      <c r="H7" s="18">
        <v>729.73</v>
      </c>
      <c r="I7" s="18">
        <v>468.9</v>
      </c>
      <c r="J7" s="18">
        <f t="shared" si="5"/>
        <v>0.6425664287</v>
      </c>
      <c r="K7" s="18">
        <f t="shared" si="6"/>
        <v>58.26680662</v>
      </c>
      <c r="L7" s="18">
        <v>2.48</v>
      </c>
      <c r="M7" s="18">
        <f t="shared" si="7"/>
        <v>1.254910983</v>
      </c>
      <c r="N7" s="18">
        <f t="shared" si="8"/>
        <v>80.39146286</v>
      </c>
      <c r="O7" s="18">
        <f t="shared" si="9"/>
        <v>53.08758054</v>
      </c>
    </row>
    <row r="8" ht="13.5" customHeight="1">
      <c r="A8" s="8">
        <v>2011.0</v>
      </c>
      <c r="B8" s="18">
        <v>4138.86</v>
      </c>
      <c r="C8" s="18">
        <f t="shared" si="1"/>
        <v>0.392346194</v>
      </c>
      <c r="D8" s="18">
        <f t="shared" si="2"/>
        <v>4.57615958</v>
      </c>
      <c r="E8" s="18">
        <v>56810.0</v>
      </c>
      <c r="F8" s="18">
        <f t="shared" si="3"/>
        <v>10.94746765</v>
      </c>
      <c r="G8" s="18">
        <f t="shared" si="4"/>
        <v>87.02718977</v>
      </c>
      <c r="H8" s="18">
        <v>728.91</v>
      </c>
      <c r="I8" s="18">
        <v>473.0</v>
      </c>
      <c r="J8" s="18">
        <f t="shared" si="5"/>
        <v>0.6489141321</v>
      </c>
      <c r="K8" s="18">
        <f t="shared" si="6"/>
        <v>59.29241101</v>
      </c>
      <c r="L8" s="18">
        <v>2.5</v>
      </c>
      <c r="M8" s="18">
        <f t="shared" si="7"/>
        <v>1.25743343</v>
      </c>
      <c r="N8" s="18">
        <f t="shared" si="8"/>
        <v>80.19742849</v>
      </c>
      <c r="O8" s="18">
        <f t="shared" si="9"/>
        <v>52.64446282</v>
      </c>
    </row>
    <row r="9" ht="13.5" customHeight="1">
      <c r="A9" s="8">
        <v>2010.0</v>
      </c>
      <c r="B9" s="18">
        <v>3510.56</v>
      </c>
      <c r="C9" s="18">
        <f t="shared" si="1"/>
        <v>0.3327860461</v>
      </c>
      <c r="D9" s="18">
        <f t="shared" si="2"/>
        <v>3.88147528</v>
      </c>
      <c r="E9" s="18">
        <v>48705.0</v>
      </c>
      <c r="F9" s="18">
        <f t="shared" si="3"/>
        <v>10.79353697</v>
      </c>
      <c r="G9" s="18">
        <f t="shared" si="4"/>
        <v>83.96693784</v>
      </c>
      <c r="H9" s="18">
        <v>728.18</v>
      </c>
      <c r="I9" s="18">
        <v>474.0</v>
      </c>
      <c r="J9" s="18">
        <f t="shared" si="5"/>
        <v>0.6509379549</v>
      </c>
      <c r="K9" s="18">
        <f t="shared" si="6"/>
        <v>59.61729366</v>
      </c>
      <c r="L9" s="18">
        <v>2.74</v>
      </c>
      <c r="M9" s="18">
        <f t="shared" si="7"/>
        <v>1.286582502</v>
      </c>
      <c r="N9" s="18">
        <f t="shared" si="8"/>
        <v>77.95519212</v>
      </c>
      <c r="O9" s="18">
        <f t="shared" si="9"/>
        <v>51.20959438</v>
      </c>
    </row>
    <row r="10" ht="13.5" customHeight="1">
      <c r="A10" s="8">
        <v>2009.0</v>
      </c>
      <c r="B10" s="18">
        <v>2904.17</v>
      </c>
      <c r="C10" s="18">
        <f t="shared" si="1"/>
        <v>0.2753028723</v>
      </c>
      <c r="D10" s="18">
        <f t="shared" si="2"/>
        <v>3.211015924</v>
      </c>
      <c r="E10" s="18">
        <v>40671.0</v>
      </c>
      <c r="F10" s="18">
        <f t="shared" si="3"/>
        <v>10.61327059</v>
      </c>
      <c r="G10" s="18">
        <f t="shared" si="4"/>
        <v>80.38311306</v>
      </c>
      <c r="H10" s="18">
        <v>713.37</v>
      </c>
      <c r="I10" s="18">
        <v>460.52</v>
      </c>
      <c r="J10" s="18">
        <f t="shared" si="5"/>
        <v>0.6455556023</v>
      </c>
      <c r="K10" s="18">
        <f t="shared" si="6"/>
        <v>58.7510264</v>
      </c>
      <c r="L10" s="18">
        <v>2.81</v>
      </c>
      <c r="M10" s="18">
        <f t="shared" si="7"/>
        <v>1.294722156</v>
      </c>
      <c r="N10" s="18">
        <f t="shared" si="8"/>
        <v>77.32906492</v>
      </c>
      <c r="O10" s="18">
        <f t="shared" si="9"/>
        <v>50.03571686</v>
      </c>
    </row>
    <row r="11" ht="13.5" customHeight="1">
      <c r="A11" s="8">
        <v>2008.0</v>
      </c>
      <c r="B11" s="18">
        <v>2620.06</v>
      </c>
      <c r="C11" s="18">
        <f t="shared" si="1"/>
        <v>0.2483704617</v>
      </c>
      <c r="D11" s="18">
        <f t="shared" si="2"/>
        <v>2.896887711</v>
      </c>
      <c r="E11" s="18">
        <v>36575.0</v>
      </c>
      <c r="F11" s="18">
        <f t="shared" si="3"/>
        <v>10.50712023</v>
      </c>
      <c r="G11" s="18">
        <f t="shared" si="4"/>
        <v>78.27276791</v>
      </c>
      <c r="H11" s="18">
        <v>714.77</v>
      </c>
      <c r="I11" s="18">
        <v>454.9</v>
      </c>
      <c r="J11" s="18">
        <f t="shared" si="5"/>
        <v>0.6364285015</v>
      </c>
      <c r="K11" s="18">
        <f t="shared" si="6"/>
        <v>57.2654152</v>
      </c>
      <c r="L11" s="18">
        <v>3.1</v>
      </c>
      <c r="M11" s="18">
        <f t="shared" si="7"/>
        <v>1.326906811</v>
      </c>
      <c r="N11" s="18">
        <f t="shared" si="8"/>
        <v>74.8533222</v>
      </c>
      <c r="O11" s="18">
        <f t="shared" si="9"/>
        <v>48.50643382</v>
      </c>
    </row>
    <row r="12" ht="13.5" customHeight="1">
      <c r="A12" s="8">
        <v>2007.0</v>
      </c>
      <c r="B12" s="18">
        <v>2182.49</v>
      </c>
      <c r="C12" s="18">
        <f t="shared" si="1"/>
        <v>0.2068907005</v>
      </c>
      <c r="D12" s="18">
        <f t="shared" si="2"/>
        <v>2.413085372</v>
      </c>
      <c r="E12" s="18">
        <v>30252.0</v>
      </c>
      <c r="F12" s="18">
        <f t="shared" si="3"/>
        <v>10.31731758</v>
      </c>
      <c r="G12" s="18">
        <f t="shared" si="4"/>
        <v>74.49935541</v>
      </c>
      <c r="H12" s="18">
        <v>718.0</v>
      </c>
      <c r="I12" s="18">
        <v>457.23</v>
      </c>
      <c r="J12" s="18">
        <f t="shared" si="5"/>
        <v>0.636810585</v>
      </c>
      <c r="K12" s="18">
        <f t="shared" si="6"/>
        <v>57.32803273</v>
      </c>
      <c r="L12" s="18">
        <v>3.04</v>
      </c>
      <c r="M12" s="18">
        <f t="shared" si="7"/>
        <v>1.320439161</v>
      </c>
      <c r="N12" s="18">
        <f t="shared" si="8"/>
        <v>75.35083378</v>
      </c>
      <c r="O12" s="18">
        <f t="shared" si="9"/>
        <v>47.89253774</v>
      </c>
    </row>
    <row r="13" ht="13.5" customHeight="1">
      <c r="A13" s="8">
        <v>2006.0</v>
      </c>
      <c r="B13" s="18">
        <v>1801.81</v>
      </c>
      <c r="C13" s="18">
        <f t="shared" si="1"/>
        <v>0.1708038677</v>
      </c>
      <c r="D13" s="18">
        <f t="shared" si="2"/>
        <v>1.992183861</v>
      </c>
      <c r="E13" s="18">
        <v>24730.0</v>
      </c>
      <c r="F13" s="18">
        <f t="shared" si="3"/>
        <v>10.11577236</v>
      </c>
      <c r="G13" s="18">
        <f t="shared" si="4"/>
        <v>70.49249226</v>
      </c>
      <c r="H13" s="18">
        <v>725.0</v>
      </c>
      <c r="I13" s="18">
        <v>449.45</v>
      </c>
      <c r="J13" s="18">
        <f t="shared" si="5"/>
        <v>0.6199310345</v>
      </c>
      <c r="K13" s="18">
        <f t="shared" si="6"/>
        <v>54.52525526</v>
      </c>
      <c r="L13" s="18">
        <v>3.3</v>
      </c>
      <c r="M13" s="18">
        <f t="shared" si="7"/>
        <v>1.347809413</v>
      </c>
      <c r="N13" s="18">
        <f t="shared" si="8"/>
        <v>73.24542981</v>
      </c>
      <c r="O13" s="18">
        <f t="shared" si="9"/>
        <v>45.91549581</v>
      </c>
    </row>
    <row r="14" ht="13.5" customHeight="1">
      <c r="A14" s="8">
        <v>2005.0</v>
      </c>
      <c r="B14" s="18">
        <v>1494.31</v>
      </c>
      <c r="C14" s="18">
        <f t="shared" si="1"/>
        <v>0.1416541852</v>
      </c>
      <c r="D14" s="18">
        <f t="shared" si="2"/>
        <v>1.65219433</v>
      </c>
      <c r="E14" s="18">
        <v>20406.0</v>
      </c>
      <c r="F14" s="18">
        <f t="shared" si="3"/>
        <v>9.923584254</v>
      </c>
      <c r="G14" s="18">
        <f t="shared" si="4"/>
        <v>66.67165515</v>
      </c>
      <c r="H14" s="18">
        <v>732.28</v>
      </c>
      <c r="I14" s="18">
        <v>444.4</v>
      </c>
      <c r="J14" s="18">
        <f t="shared" si="5"/>
        <v>0.6068716884</v>
      </c>
      <c r="K14" s="18">
        <f t="shared" si="6"/>
        <v>52.30393731</v>
      </c>
      <c r="L14" s="18">
        <v>3.4</v>
      </c>
      <c r="M14" s="18">
        <f t="shared" si="7"/>
        <v>1.357906069</v>
      </c>
      <c r="N14" s="18">
        <f t="shared" si="8"/>
        <v>72.46876394</v>
      </c>
      <c r="O14" s="18">
        <f t="shared" si="9"/>
        <v>44.5362515</v>
      </c>
    </row>
    <row r="15" ht="13.5" customHeight="1">
      <c r="A15" s="8">
        <v>2004.0</v>
      </c>
      <c r="B15" s="18">
        <v>1204.02</v>
      </c>
      <c r="C15" s="18">
        <f t="shared" si="1"/>
        <v>0.1141359371</v>
      </c>
      <c r="D15" s="18">
        <f t="shared" si="2"/>
        <v>1.331233156</v>
      </c>
      <c r="E15" s="18">
        <v>16442.0</v>
      </c>
      <c r="F15" s="18">
        <f t="shared" si="3"/>
        <v>9.707594316</v>
      </c>
      <c r="G15" s="18">
        <f t="shared" si="4"/>
        <v>62.37762059</v>
      </c>
      <c r="H15" s="18"/>
      <c r="I15" s="18">
        <v>432.69</v>
      </c>
      <c r="J15" s="18"/>
      <c r="K15" s="18"/>
      <c r="L15" s="18">
        <v>3.0</v>
      </c>
      <c r="M15" s="18">
        <f t="shared" si="7"/>
        <v>1.316074013</v>
      </c>
      <c r="N15" s="18">
        <f t="shared" si="8"/>
        <v>75.68661439</v>
      </c>
      <c r="O15" s="18"/>
    </row>
    <row r="16" ht="13.5" customHeight="1">
      <c r="A16" s="8">
        <v>2003.0</v>
      </c>
      <c r="B16" s="18">
        <v>980.1814</v>
      </c>
      <c r="C16" s="18">
        <f t="shared" si="1"/>
        <v>0.09291699687</v>
      </c>
      <c r="D16" s="18">
        <f t="shared" si="2"/>
        <v>1.083744438</v>
      </c>
      <c r="E16" s="18">
        <v>12584.0</v>
      </c>
      <c r="F16" s="18">
        <f t="shared" si="3"/>
        <v>9.440181445</v>
      </c>
      <c r="G16" s="18">
        <f t="shared" si="4"/>
        <v>57.06126133</v>
      </c>
      <c r="H16" s="18"/>
      <c r="I16" s="18">
        <v>430.87</v>
      </c>
      <c r="J16" s="18"/>
      <c r="K16" s="18"/>
      <c r="L16" s="18">
        <v>3.8</v>
      </c>
      <c r="M16" s="18">
        <f t="shared" si="7"/>
        <v>1.396194424</v>
      </c>
      <c r="N16" s="18">
        <f t="shared" si="8"/>
        <v>69.52350586</v>
      </c>
      <c r="O16" s="18"/>
    </row>
    <row r="17" ht="13.5" customHeight="1">
      <c r="A17" s="8">
        <v>2002.0</v>
      </c>
      <c r="B17" s="18">
        <v>865.1791</v>
      </c>
      <c r="C17" s="18">
        <f t="shared" si="1"/>
        <v>0.08201527159</v>
      </c>
      <c r="D17" s="18">
        <f t="shared" si="2"/>
        <v>0.9565913385</v>
      </c>
      <c r="E17" s="18">
        <v>11073.0</v>
      </c>
      <c r="F17" s="18">
        <f t="shared" si="3"/>
        <v>9.312264992</v>
      </c>
      <c r="G17" s="18">
        <f t="shared" si="4"/>
        <v>54.51819069</v>
      </c>
      <c r="H17" s="18"/>
      <c r="I17" s="18">
        <v>432.04</v>
      </c>
      <c r="J17" s="18"/>
      <c r="K17" s="18"/>
      <c r="L17" s="18">
        <v>3.36</v>
      </c>
      <c r="M17" s="18">
        <f t="shared" si="7"/>
        <v>1.353894486</v>
      </c>
      <c r="N17" s="18">
        <f t="shared" si="8"/>
        <v>72.77734727</v>
      </c>
      <c r="O17" s="18"/>
    </row>
    <row r="18" ht="13.5" customHeight="1">
      <c r="A18" s="8">
        <v>2001.0</v>
      </c>
      <c r="B18" s="18">
        <v>789.6123</v>
      </c>
      <c r="C18" s="18">
        <f t="shared" si="1"/>
        <v>0.07485186274</v>
      </c>
      <c r="D18" s="18">
        <f t="shared" si="2"/>
        <v>0.8730403762</v>
      </c>
      <c r="E18" s="18">
        <v>10078.0</v>
      </c>
      <c r="F18" s="18">
        <f t="shared" si="3"/>
        <v>9.218110109</v>
      </c>
      <c r="G18" s="18">
        <f t="shared" si="4"/>
        <v>52.64632424</v>
      </c>
      <c r="H18" s="18"/>
      <c r="I18" s="18">
        <v>426.33</v>
      </c>
      <c r="J18" s="18"/>
      <c r="K18" s="18"/>
      <c r="L18" s="18">
        <v>3.08</v>
      </c>
      <c r="M18" s="18">
        <f t="shared" si="7"/>
        <v>1.324761442</v>
      </c>
      <c r="N18" s="18">
        <f t="shared" si="8"/>
        <v>75.01835064</v>
      </c>
      <c r="O18" s="18"/>
    </row>
    <row r="19" ht="13.5" customHeight="1">
      <c r="A19" s="8">
        <v>2000.0</v>
      </c>
      <c r="B19" s="18">
        <v>720.59</v>
      </c>
      <c r="C19" s="18">
        <f t="shared" si="1"/>
        <v>0.06830884444</v>
      </c>
      <c r="D19" s="18">
        <f t="shared" si="2"/>
        <v>0.7967253862</v>
      </c>
      <c r="E19" s="18">
        <v>9176.0</v>
      </c>
      <c r="F19" s="18">
        <f t="shared" si="3"/>
        <v>9.124346659</v>
      </c>
      <c r="G19" s="18">
        <f t="shared" si="4"/>
        <v>50.78223974</v>
      </c>
      <c r="H19" s="18"/>
      <c r="I19" s="18">
        <v>441.46</v>
      </c>
      <c r="J19" s="18"/>
      <c r="K19" s="18"/>
      <c r="L19" s="18">
        <v>2.9</v>
      </c>
      <c r="M19" s="18">
        <f t="shared" si="7"/>
        <v>1.30496691</v>
      </c>
      <c r="N19" s="18">
        <f t="shared" si="8"/>
        <v>76.54100691</v>
      </c>
      <c r="O19" s="18"/>
    </row>
    <row r="20" ht="13.5" customHeight="1">
      <c r="A20" s="8">
        <v>1999.0</v>
      </c>
      <c r="B20" s="18">
        <v>657.602</v>
      </c>
      <c r="C20" s="18">
        <f t="shared" si="1"/>
        <v>0.06233785193</v>
      </c>
      <c r="D20" s="18">
        <f t="shared" si="2"/>
        <v>0.7270822624</v>
      </c>
      <c r="E20" s="18">
        <v>8359.0</v>
      </c>
      <c r="F20" s="18">
        <f t="shared" si="3"/>
        <v>9.031094082</v>
      </c>
      <c r="G20" s="18">
        <f t="shared" si="4"/>
        <v>48.92831176</v>
      </c>
      <c r="H20" s="18"/>
      <c r="I20" s="18">
        <v>446.26</v>
      </c>
      <c r="J20" s="18"/>
      <c r="K20" s="18"/>
      <c r="L20" s="18"/>
      <c r="M20" s="18"/>
      <c r="N20" s="18"/>
      <c r="O20" s="18"/>
    </row>
    <row r="21" ht="13.5" customHeight="1">
      <c r="A21" s="8">
        <v>1998.0</v>
      </c>
      <c r="B21" s="18">
        <v>614.8681</v>
      </c>
      <c r="C21" s="18">
        <f t="shared" si="1"/>
        <v>0.05828686131</v>
      </c>
      <c r="D21" s="18">
        <f t="shared" si="2"/>
        <v>0.6798332262</v>
      </c>
      <c r="E21" s="18">
        <v>7814.0</v>
      </c>
      <c r="F21" s="18">
        <f t="shared" si="3"/>
        <v>8.963672276</v>
      </c>
      <c r="G21" s="18">
        <f t="shared" si="4"/>
        <v>47.587918</v>
      </c>
      <c r="H21" s="18"/>
      <c r="I21" s="18">
        <v>459.84</v>
      </c>
      <c r="J21" s="18"/>
      <c r="K21" s="18"/>
      <c r="L21" s="18"/>
      <c r="M21" s="18"/>
      <c r="N21" s="18"/>
      <c r="O21" s="18"/>
    </row>
    <row r="22" ht="13.5" customHeight="1">
      <c r="A22" s="8">
        <v>1997.0</v>
      </c>
      <c r="B22" s="18">
        <v>568.9912</v>
      </c>
      <c r="C22" s="18">
        <f t="shared" si="1"/>
        <v>0.05393792777</v>
      </c>
      <c r="D22" s="18">
        <f t="shared" si="2"/>
        <v>0.62910911</v>
      </c>
      <c r="E22" s="18">
        <v>7241.0</v>
      </c>
      <c r="F22" s="18">
        <f t="shared" si="3"/>
        <v>8.887514597</v>
      </c>
      <c r="G22" s="18">
        <f t="shared" si="4"/>
        <v>46.07384885</v>
      </c>
      <c r="H22" s="18"/>
      <c r="I22" s="18">
        <v>481.2</v>
      </c>
      <c r="J22" s="18"/>
      <c r="K22" s="18"/>
      <c r="L22" s="18">
        <v>4.3</v>
      </c>
      <c r="M22" s="18">
        <f t="shared" ref="M22:M26" si="10">L22^(1/4)</f>
        <v>1.440015325</v>
      </c>
      <c r="N22" s="18">
        <f t="shared" ref="N22:N26" si="11">100*(1-(L22^(1/4)-1)/(2.3-1))</f>
        <v>66.15266733</v>
      </c>
      <c r="O22" s="18"/>
    </row>
    <row r="23" ht="13.5" customHeight="1">
      <c r="A23" s="8">
        <v>1996.0</v>
      </c>
      <c r="B23" s="18">
        <v>524.8682</v>
      </c>
      <c r="C23" s="18">
        <f t="shared" si="1"/>
        <v>0.04975525642</v>
      </c>
      <c r="D23" s="18">
        <f t="shared" si="2"/>
        <v>0.5803242057</v>
      </c>
      <c r="E23" s="18">
        <v>6688.0</v>
      </c>
      <c r="F23" s="18">
        <f t="shared" si="3"/>
        <v>8.808070155</v>
      </c>
      <c r="G23" s="18">
        <f t="shared" si="4"/>
        <v>44.49443648</v>
      </c>
      <c r="H23" s="18"/>
      <c r="I23" s="18">
        <v>476.8</v>
      </c>
      <c r="J23" s="18"/>
      <c r="K23" s="18"/>
      <c r="L23" s="18">
        <v>3.5</v>
      </c>
      <c r="M23" s="18">
        <f t="shared" si="10"/>
        <v>1.3677824</v>
      </c>
      <c r="N23" s="18">
        <f t="shared" si="11"/>
        <v>71.70904616</v>
      </c>
      <c r="O23" s="18"/>
    </row>
    <row r="24" ht="13.5" customHeight="1">
      <c r="A24" s="8">
        <v>1995.0</v>
      </c>
      <c r="B24" s="18">
        <v>463.0977</v>
      </c>
      <c r="C24" s="18">
        <f t="shared" si="1"/>
        <v>0.04389967769</v>
      </c>
      <c r="D24" s="18">
        <f t="shared" si="2"/>
        <v>0.5120272192</v>
      </c>
      <c r="E24" s="18">
        <v>5912.0</v>
      </c>
      <c r="F24" s="18">
        <f t="shared" si="3"/>
        <v>8.684739463</v>
      </c>
      <c r="G24" s="18">
        <f t="shared" si="4"/>
        <v>42.04253405</v>
      </c>
      <c r="H24" s="18"/>
      <c r="I24" s="18">
        <v>489.4</v>
      </c>
      <c r="J24" s="18"/>
      <c r="K24" s="18"/>
      <c r="L24" s="18">
        <v>2.7</v>
      </c>
      <c r="M24" s="18">
        <f t="shared" si="10"/>
        <v>1.281861019</v>
      </c>
      <c r="N24" s="18">
        <f t="shared" si="11"/>
        <v>78.31838314</v>
      </c>
      <c r="O24" s="18"/>
    </row>
    <row r="25" ht="13.5" customHeight="1">
      <c r="A25" s="8">
        <v>1994.0</v>
      </c>
      <c r="B25" s="18">
        <v>343.0404</v>
      </c>
      <c r="C25" s="18">
        <f t="shared" si="1"/>
        <v>0.03251876007</v>
      </c>
      <c r="D25" s="18">
        <f t="shared" si="2"/>
        <v>0.3792850236</v>
      </c>
      <c r="E25" s="18">
        <v>4388.0</v>
      </c>
      <c r="F25" s="18">
        <f t="shared" si="3"/>
        <v>8.386628821</v>
      </c>
      <c r="G25" s="18">
        <f t="shared" si="4"/>
        <v>36.11588114</v>
      </c>
      <c r="H25" s="18"/>
      <c r="I25" s="18">
        <v>492.7</v>
      </c>
      <c r="J25" s="18"/>
      <c r="K25" s="18"/>
      <c r="L25" s="18">
        <v>2.0</v>
      </c>
      <c r="M25" s="18">
        <f t="shared" si="10"/>
        <v>1.189207115</v>
      </c>
      <c r="N25" s="18">
        <f t="shared" si="11"/>
        <v>85.44560654</v>
      </c>
      <c r="O25" s="18"/>
    </row>
    <row r="26" ht="13.5" customHeight="1">
      <c r="A26" s="8">
        <v>1993.0</v>
      </c>
      <c r="B26" s="18">
        <v>240.8383</v>
      </c>
      <c r="C26" s="18">
        <f t="shared" si="1"/>
        <v>0.0228304389</v>
      </c>
      <c r="D26" s="18">
        <f t="shared" si="2"/>
        <v>0.2662845551</v>
      </c>
      <c r="E26" s="18">
        <v>3086.0</v>
      </c>
      <c r="F26" s="18">
        <f t="shared" si="3"/>
        <v>8.034631033</v>
      </c>
      <c r="G26" s="18">
        <f t="shared" si="4"/>
        <v>29.11791318</v>
      </c>
      <c r="H26" s="18"/>
      <c r="I26" s="18">
        <v>491.6</v>
      </c>
      <c r="J26" s="18"/>
      <c r="K26" s="18"/>
      <c r="L26" s="18">
        <v>1.0</v>
      </c>
      <c r="M26" s="18">
        <f t="shared" si="10"/>
        <v>1</v>
      </c>
      <c r="N26" s="18">
        <f t="shared" si="11"/>
        <v>100</v>
      </c>
      <c r="O26" s="18"/>
    </row>
    <row r="27" ht="13.5" customHeight="1">
      <c r="A27" s="8">
        <v>1992.0</v>
      </c>
      <c r="B27" s="18">
        <v>186.5012</v>
      </c>
      <c r="C27" s="18">
        <f t="shared" si="1"/>
        <v>0.01767951465</v>
      </c>
      <c r="D27" s="18">
        <f t="shared" si="2"/>
        <v>0.2062063595</v>
      </c>
      <c r="E27" s="18">
        <v>2393.0</v>
      </c>
      <c r="F27" s="18">
        <f t="shared" si="3"/>
        <v>7.780303088</v>
      </c>
      <c r="G27" s="18">
        <f t="shared" si="4"/>
        <v>24.06169161</v>
      </c>
      <c r="H27" s="18"/>
      <c r="I27" s="18">
        <v>487.44</v>
      </c>
      <c r="J27" s="18"/>
      <c r="K27" s="18"/>
      <c r="L27" s="18"/>
      <c r="M27" s="18"/>
      <c r="N27" s="18"/>
      <c r="O27" s="18"/>
    </row>
    <row r="28" ht="13.5" customHeight="1">
      <c r="A28" s="8">
        <v>1991.0</v>
      </c>
      <c r="B28" s="18">
        <v>148.9165</v>
      </c>
      <c r="C28" s="18">
        <f t="shared" si="1"/>
        <v>0.01411664613</v>
      </c>
      <c r="D28" s="18">
        <f t="shared" si="2"/>
        <v>0.1646505724</v>
      </c>
      <c r="E28" s="18">
        <v>1916.0</v>
      </c>
      <c r="F28" s="18">
        <f t="shared" si="3"/>
        <v>7.557994959</v>
      </c>
      <c r="G28" s="18">
        <f t="shared" si="4"/>
        <v>19.64204689</v>
      </c>
      <c r="H28" s="18"/>
      <c r="I28" s="18">
        <v>485.38</v>
      </c>
      <c r="J28" s="18"/>
      <c r="K28" s="18"/>
      <c r="L28" s="18"/>
      <c r="M28" s="18"/>
      <c r="N28" s="18"/>
      <c r="O28" s="18"/>
    </row>
    <row r="29" ht="13.5" customHeight="1">
      <c r="A29" s="8">
        <v>1990.0</v>
      </c>
      <c r="B29" s="18">
        <v>134.25</v>
      </c>
      <c r="C29" s="18">
        <f t="shared" si="1"/>
        <v>0.01272632477</v>
      </c>
      <c r="D29" s="18">
        <f t="shared" si="2"/>
        <v>0.1484344539</v>
      </c>
      <c r="E29" s="18">
        <v>1736.0</v>
      </c>
      <c r="F29" s="18">
        <f t="shared" si="3"/>
        <v>7.459338895</v>
      </c>
      <c r="G29" s="18">
        <f t="shared" si="4"/>
        <v>17.68069374</v>
      </c>
      <c r="H29" s="18"/>
      <c r="I29" s="18">
        <v>477.47</v>
      </c>
      <c r="J29" s="18"/>
      <c r="K29" s="18"/>
      <c r="L29" s="18"/>
      <c r="M29" s="18"/>
      <c r="N29" s="18"/>
      <c r="O29" s="18"/>
    </row>
    <row r="30" ht="13.5" customHeight="1">
      <c r="A30" s="8">
        <v>1989.0</v>
      </c>
      <c r="B30" s="18">
        <v>118.33</v>
      </c>
      <c r="C30" s="18">
        <f t="shared" si="1"/>
        <v>0.01121717698</v>
      </c>
      <c r="D30" s="18">
        <f t="shared" si="2"/>
        <v>0.1308323942</v>
      </c>
      <c r="E30" s="18">
        <v>1544.0</v>
      </c>
      <c r="F30" s="18">
        <f t="shared" si="3"/>
        <v>7.342131731</v>
      </c>
      <c r="G30" s="18">
        <f t="shared" si="4"/>
        <v>15.35053142</v>
      </c>
      <c r="H30" s="18"/>
      <c r="I30" s="18">
        <v>479.33</v>
      </c>
      <c r="J30" s="18"/>
      <c r="K30" s="18"/>
      <c r="L30" s="18"/>
      <c r="M30" s="18"/>
      <c r="N30" s="18"/>
      <c r="O30" s="18"/>
    </row>
    <row r="31" ht="13.5" customHeight="1">
      <c r="A31" s="8">
        <v>1988.0</v>
      </c>
      <c r="B31" s="18">
        <v>118.0</v>
      </c>
      <c r="C31" s="18">
        <f t="shared" si="1"/>
        <v>0.0111858944</v>
      </c>
      <c r="D31" s="18">
        <f t="shared" si="2"/>
        <v>0.1304675274</v>
      </c>
      <c r="E31" s="18">
        <v>1554.0</v>
      </c>
      <c r="F31" s="18">
        <f t="shared" si="3"/>
        <v>7.348587531</v>
      </c>
      <c r="G31" s="18">
        <f t="shared" si="4"/>
        <v>15.47887735</v>
      </c>
      <c r="H31" s="18"/>
      <c r="I31" s="18">
        <v>475.75</v>
      </c>
      <c r="J31" s="18"/>
      <c r="K31" s="18"/>
      <c r="L31" s="18"/>
      <c r="M31" s="18"/>
      <c r="N31" s="18"/>
      <c r="O31" s="18"/>
    </row>
    <row r="32" ht="13.5" customHeight="1">
      <c r="A32" s="8">
        <v>1987.0</v>
      </c>
      <c r="B32" s="18">
        <v>90.72</v>
      </c>
      <c r="C32" s="18">
        <f t="shared" si="1"/>
        <v>0.008599867286</v>
      </c>
      <c r="D32" s="18">
        <f t="shared" si="2"/>
        <v>0.1003052041</v>
      </c>
      <c r="E32" s="18">
        <v>1206.0</v>
      </c>
      <c r="F32" s="18">
        <f t="shared" si="3"/>
        <v>7.095064377</v>
      </c>
      <c r="G32" s="18">
        <f t="shared" si="4"/>
        <v>10.43865561</v>
      </c>
      <c r="H32" s="18"/>
      <c r="I32" s="18">
        <v>471.47</v>
      </c>
      <c r="J32" s="18"/>
      <c r="K32" s="18"/>
      <c r="L32" s="18"/>
      <c r="M32" s="18"/>
      <c r="N32" s="18"/>
      <c r="O32" s="18"/>
    </row>
    <row r="33" ht="13.5" customHeight="1">
      <c r="A33" s="8">
        <v>1986.0</v>
      </c>
      <c r="B33" s="18">
        <v>78.81</v>
      </c>
      <c r="C33" s="18">
        <f t="shared" si="1"/>
        <v>0.007470850318</v>
      </c>
      <c r="D33" s="18">
        <f t="shared" si="2"/>
        <v>0.08713682911</v>
      </c>
      <c r="E33" s="18">
        <v>1055.0</v>
      </c>
      <c r="F33" s="18">
        <f t="shared" si="3"/>
        <v>6.961296046</v>
      </c>
      <c r="G33" s="18">
        <f t="shared" si="4"/>
        <v>7.779245446</v>
      </c>
      <c r="H33" s="18"/>
      <c r="I33" s="18">
        <v>461.07</v>
      </c>
      <c r="J33" s="18"/>
      <c r="K33" s="18"/>
      <c r="L33" s="18"/>
      <c r="M33" s="18"/>
      <c r="N33" s="18"/>
      <c r="O33" s="18"/>
    </row>
    <row r="34" ht="13.5" customHeight="1">
      <c r="A34" s="8">
        <v>1985.0</v>
      </c>
      <c r="B34" s="18">
        <v>67.2429</v>
      </c>
      <c r="C34" s="18">
        <f t="shared" si="1"/>
        <v>0.0063743388</v>
      </c>
      <c r="D34" s="18">
        <f t="shared" si="2"/>
        <v>0.07434758389</v>
      </c>
      <c r="E34" s="18">
        <v>904.0</v>
      </c>
      <c r="F34" s="18">
        <f t="shared" si="3"/>
        <v>6.80682936</v>
      </c>
      <c r="G34" s="18">
        <f t="shared" si="4"/>
        <v>4.708337185</v>
      </c>
      <c r="H34" s="18"/>
      <c r="I34" s="18">
        <v>457.54</v>
      </c>
      <c r="J34" s="18"/>
      <c r="K34" s="18"/>
      <c r="L34" s="18"/>
      <c r="M34" s="18"/>
      <c r="N34" s="18"/>
      <c r="O34" s="18"/>
    </row>
    <row r="35" ht="13.5" customHeight="1">
      <c r="A35" s="8">
        <v>1984.0</v>
      </c>
      <c r="B35" s="18">
        <v>55.82</v>
      </c>
      <c r="C35" s="18">
        <f t="shared" si="1"/>
        <v>0.005291496824</v>
      </c>
      <c r="D35" s="18">
        <f t="shared" si="2"/>
        <v>0.06171777441</v>
      </c>
      <c r="E35" s="18">
        <v>752.0</v>
      </c>
      <c r="F35" s="18">
        <f t="shared" si="3"/>
        <v>6.622736324</v>
      </c>
      <c r="G35" s="18">
        <f t="shared" si="4"/>
        <v>1.048435864</v>
      </c>
      <c r="H35" s="18"/>
      <c r="I35" s="18">
        <v>452.94</v>
      </c>
      <c r="J35" s="18"/>
      <c r="K35" s="18"/>
      <c r="L35" s="18"/>
      <c r="M35" s="18"/>
      <c r="N35" s="18"/>
      <c r="O35" s="18"/>
    </row>
    <row r="36" ht="13.5" customHeight="1">
      <c r="A36" s="8">
        <v>1983.0</v>
      </c>
      <c r="B36" s="18">
        <v>46.94</v>
      </c>
      <c r="C36" s="18">
        <f t="shared" si="1"/>
        <v>0.004449710873</v>
      </c>
      <c r="D36" s="18">
        <f t="shared" si="2"/>
        <v>0.05189954014</v>
      </c>
      <c r="E36" s="18">
        <v>634.0</v>
      </c>
      <c r="F36" s="18">
        <f t="shared" si="3"/>
        <v>6.452048954</v>
      </c>
      <c r="G36" s="18">
        <v>0.0</v>
      </c>
      <c r="H36" s="18"/>
      <c r="I36" s="18">
        <v>440.2</v>
      </c>
      <c r="J36" s="18"/>
      <c r="K36" s="18"/>
      <c r="L36" s="18"/>
      <c r="M36" s="18"/>
      <c r="N36" s="18"/>
      <c r="O36" s="18"/>
    </row>
    <row r="37" ht="13.5" customHeight="1">
      <c r="A37" s="8">
        <v>1982.0</v>
      </c>
      <c r="B37" s="18">
        <v>42.66</v>
      </c>
      <c r="C37" s="18">
        <f t="shared" si="1"/>
        <v>0.004043985212</v>
      </c>
      <c r="D37" s="18">
        <f t="shared" si="2"/>
        <v>0.04716732813</v>
      </c>
      <c r="E37" s="18">
        <v>579.0</v>
      </c>
      <c r="F37" s="18">
        <f t="shared" si="3"/>
        <v>6.361302478</v>
      </c>
      <c r="G37" s="18">
        <v>0.0</v>
      </c>
      <c r="H37" s="18"/>
      <c r="I37" s="18">
        <v>440.49</v>
      </c>
      <c r="J37" s="18"/>
      <c r="K37" s="18"/>
      <c r="L37" s="18"/>
      <c r="M37" s="18"/>
      <c r="N37" s="18"/>
      <c r="O37" s="18"/>
    </row>
    <row r="38" ht="13.5" customHeight="1">
      <c r="A38" s="8">
        <v>1981.0</v>
      </c>
      <c r="B38" s="18">
        <v>40.12</v>
      </c>
      <c r="C38" s="18">
        <f t="shared" si="1"/>
        <v>0.003803204095</v>
      </c>
      <c r="D38" s="18">
        <f t="shared" si="2"/>
        <v>0.04435895932</v>
      </c>
      <c r="E38" s="18">
        <v>549.0</v>
      </c>
      <c r="F38" s="18">
        <f t="shared" si="3"/>
        <v>6.308098442</v>
      </c>
      <c r="G38" s="18">
        <v>0.0</v>
      </c>
      <c r="H38" s="18"/>
      <c r="I38" s="18">
        <v>425.86</v>
      </c>
      <c r="J38" s="18"/>
      <c r="K38" s="18"/>
      <c r="L38" s="18"/>
      <c r="M38" s="18"/>
      <c r="N38" s="18"/>
      <c r="O38" s="18"/>
    </row>
    <row r="39" ht="13.5" customHeight="1">
      <c r="A39" s="8">
        <v>1980.0</v>
      </c>
      <c r="B39" s="18">
        <v>35.66</v>
      </c>
      <c r="C39" s="18">
        <f t="shared" si="1"/>
        <v>0.003380415205</v>
      </c>
      <c r="D39" s="18">
        <f t="shared" si="2"/>
        <v>0.03942772905</v>
      </c>
      <c r="E39" s="18">
        <v>490.0</v>
      </c>
      <c r="F39" s="18">
        <f t="shared" si="3"/>
        <v>6.194405391</v>
      </c>
      <c r="G39" s="18">
        <v>0.0</v>
      </c>
      <c r="H39" s="18"/>
      <c r="I39" s="18">
        <v>413.95</v>
      </c>
      <c r="J39" s="18"/>
      <c r="K39" s="18"/>
      <c r="L39" s="18"/>
      <c r="M39" s="18"/>
      <c r="N39" s="18"/>
      <c r="O39" s="18"/>
    </row>
    <row r="40" ht="13.5" customHeight="1">
      <c r="A40" s="8">
        <v>1979.0</v>
      </c>
      <c r="B40" s="18">
        <v>32.4508</v>
      </c>
      <c r="C40" s="18">
        <f t="shared" si="1"/>
        <v>0.003076196796</v>
      </c>
      <c r="D40" s="18">
        <f t="shared" si="2"/>
        <v>0.03587945456</v>
      </c>
      <c r="E40" s="18">
        <v>448.0</v>
      </c>
      <c r="F40" s="18">
        <f t="shared" si="3"/>
        <v>6.104793232</v>
      </c>
      <c r="G40" s="18">
        <v>0.0</v>
      </c>
      <c r="H40" s="18"/>
      <c r="I40" s="18">
        <v>406.64</v>
      </c>
      <c r="J40" s="18"/>
      <c r="K40" s="18"/>
      <c r="L40" s="18"/>
      <c r="M40" s="18"/>
      <c r="N40" s="18"/>
      <c r="O40" s="18"/>
    </row>
    <row r="41" ht="13.5" customHeight="1">
      <c r="A41" s="8">
        <v>1978.0</v>
      </c>
      <c r="B41" s="18">
        <v>29.39</v>
      </c>
      <c r="C41" s="18">
        <f t="shared" si="1"/>
        <v>0.002786046071</v>
      </c>
      <c r="D41" s="18">
        <f t="shared" si="2"/>
        <v>0.03249525958</v>
      </c>
      <c r="E41" s="18">
        <v>408.0</v>
      </c>
      <c r="F41" s="18">
        <f t="shared" si="3"/>
        <v>6.011267174</v>
      </c>
      <c r="G41" s="18">
        <v>0.0</v>
      </c>
      <c r="H41" s="18"/>
      <c r="I41" s="18">
        <v>400.62</v>
      </c>
      <c r="J41" s="18"/>
      <c r="K41" s="18"/>
      <c r="L41" s="18"/>
      <c r="M41" s="18"/>
      <c r="N41" s="18"/>
      <c r="O41" s="18"/>
    </row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3.5" customHeight="1">
      <c r="A1" s="1"/>
      <c r="B1" s="1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3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13</v>
      </c>
      <c r="N1" s="3" t="s">
        <v>14</v>
      </c>
      <c r="O1" s="3" t="s">
        <v>15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8">
        <v>2017.0</v>
      </c>
      <c r="B2" s="16">
        <v>6622.28</v>
      </c>
      <c r="C2" s="19">
        <f t="shared" ref="C2:C41" si="1">B2/4372</f>
        <v>1.514702653</v>
      </c>
      <c r="D2" s="18">
        <f t="shared" ref="D2:D41" si="2">100*(1-ABS((C2-8.5737)/8.5737))</f>
        <v>17.66684924</v>
      </c>
      <c r="E2" s="16">
        <v>140435.0</v>
      </c>
      <c r="F2" s="18">
        <f t="shared" ref="F2:F41" si="3">LN(E2)</f>
        <v>11.85250003</v>
      </c>
      <c r="G2" s="18">
        <v>100.0</v>
      </c>
      <c r="H2" s="16">
        <v>471.73</v>
      </c>
      <c r="I2" s="16">
        <v>281.7</v>
      </c>
      <c r="J2" s="18">
        <f t="shared" ref="J2:J14" si="4">I2/H2</f>
        <v>0.5971636317</v>
      </c>
      <c r="K2" s="18">
        <f t="shared" ref="K2:K14" si="5">100*(LN(J2)-LN(36.76%))/(LN(95.86%)-LN(36.76%))</f>
        <v>50.62145653</v>
      </c>
      <c r="L2" s="16">
        <v>1.8</v>
      </c>
      <c r="M2" s="18">
        <f t="shared" ref="M2:M14" si="6">L2^(1/4)</f>
        <v>1.158292185</v>
      </c>
      <c r="N2" s="18">
        <f t="shared" ref="N2:N14" si="7">100*(1-(L2^(1/4)-1)/(2.3-1))</f>
        <v>87.82367805</v>
      </c>
      <c r="O2" s="18">
        <f t="shared" ref="O2:O14" si="8">(1/6)*G2+(1/6)*K2+(1/3)*D2+(1/3)*N2</f>
        <v>60.26708519</v>
      </c>
    </row>
    <row r="3" ht="13.5" customHeight="1">
      <c r="A3" s="8">
        <v>2016.0</v>
      </c>
      <c r="B3" s="16">
        <v>5773.86</v>
      </c>
      <c r="C3" s="19">
        <f t="shared" si="1"/>
        <v>1.320645014</v>
      </c>
      <c r="D3" s="18">
        <f t="shared" si="2"/>
        <v>15.40344325</v>
      </c>
      <c r="E3" s="16">
        <v>122721.0</v>
      </c>
      <c r="F3" s="18">
        <f t="shared" si="3"/>
        <v>11.71766877</v>
      </c>
      <c r="G3" s="18">
        <v>100.0</v>
      </c>
      <c r="H3" s="16">
        <v>470.83</v>
      </c>
      <c r="I3" s="16">
        <v>281.4</v>
      </c>
      <c r="J3" s="18">
        <f t="shared" si="4"/>
        <v>0.5976679481</v>
      </c>
      <c r="K3" s="18">
        <f t="shared" si="5"/>
        <v>50.70952978</v>
      </c>
      <c r="L3" s="8">
        <v>1.85</v>
      </c>
      <c r="M3" s="18">
        <f t="shared" si="6"/>
        <v>1.166253425</v>
      </c>
      <c r="N3" s="18">
        <f t="shared" si="7"/>
        <v>87.21127501</v>
      </c>
      <c r="O3" s="18">
        <f t="shared" si="8"/>
        <v>59.32316105</v>
      </c>
    </row>
    <row r="4" ht="13.5" customHeight="1">
      <c r="A4" s="8">
        <v>2015.0</v>
      </c>
      <c r="B4" s="16">
        <v>5371.22</v>
      </c>
      <c r="C4" s="19">
        <f t="shared" si="1"/>
        <v>1.228549863</v>
      </c>
      <c r="D4" s="18">
        <f t="shared" si="2"/>
        <v>14.32928447</v>
      </c>
      <c r="E4" s="16">
        <v>114308.0</v>
      </c>
      <c r="F4" s="18">
        <f t="shared" si="3"/>
        <v>11.64665184</v>
      </c>
      <c r="G4" s="18">
        <v>100.0</v>
      </c>
      <c r="H4" s="16">
        <v>470.14</v>
      </c>
      <c r="I4" s="16">
        <v>281.0</v>
      </c>
      <c r="J4" s="18">
        <f t="shared" si="4"/>
        <v>0.5976943038</v>
      </c>
      <c r="K4" s="18">
        <f t="shared" si="5"/>
        <v>50.71413047</v>
      </c>
      <c r="L4" s="8">
        <v>1.89</v>
      </c>
      <c r="M4" s="18">
        <f t="shared" si="6"/>
        <v>1.172507019</v>
      </c>
      <c r="N4" s="18">
        <f t="shared" si="7"/>
        <v>86.73022934</v>
      </c>
      <c r="O4" s="18">
        <f t="shared" si="8"/>
        <v>58.80552635</v>
      </c>
    </row>
    <row r="5" ht="13.5" customHeight="1">
      <c r="A5" s="8">
        <v>2014.0</v>
      </c>
      <c r="B5" s="16">
        <v>4991.37</v>
      </c>
      <c r="C5" s="19">
        <f t="shared" si="1"/>
        <v>1.141667429</v>
      </c>
      <c r="D5" s="18">
        <f t="shared" si="2"/>
        <v>13.31592462</v>
      </c>
      <c r="E5" s="16">
        <v>106329.0</v>
      </c>
      <c r="F5" s="18">
        <f t="shared" si="3"/>
        <v>11.57429334</v>
      </c>
      <c r="G5" s="18">
        <f t="shared" ref="G5:G39" si="9">100*((LN(E5)-6.57)/(11.6-6.57))</f>
        <v>99.4889332</v>
      </c>
      <c r="H5" s="16">
        <v>469.64</v>
      </c>
      <c r="I5" s="16">
        <v>281.0</v>
      </c>
      <c r="J5" s="18">
        <f t="shared" si="4"/>
        <v>0.5983306362</v>
      </c>
      <c r="K5" s="18">
        <f t="shared" si="5"/>
        <v>50.82514798</v>
      </c>
      <c r="L5" s="8">
        <v>1.91</v>
      </c>
      <c r="M5" s="18">
        <f t="shared" si="6"/>
        <v>1.175596655</v>
      </c>
      <c r="N5" s="18">
        <f t="shared" si="7"/>
        <v>86.49256497</v>
      </c>
      <c r="O5" s="18">
        <f t="shared" si="8"/>
        <v>58.32184339</v>
      </c>
    </row>
    <row r="6" ht="13.5" customHeight="1">
      <c r="A6" s="8">
        <v>2013.0</v>
      </c>
      <c r="B6" s="16">
        <v>4527.53</v>
      </c>
      <c r="C6" s="19">
        <f t="shared" si="1"/>
        <v>1.035574108</v>
      </c>
      <c r="D6" s="18">
        <f t="shared" si="2"/>
        <v>12.07849712</v>
      </c>
      <c r="E6" s="16">
        <v>96547.0</v>
      </c>
      <c r="F6" s="18">
        <f t="shared" si="3"/>
        <v>11.47778522</v>
      </c>
      <c r="G6" s="18">
        <f t="shared" si="9"/>
        <v>97.57028261</v>
      </c>
      <c r="H6" s="16">
        <v>469.21</v>
      </c>
      <c r="I6" s="16">
        <v>280.9</v>
      </c>
      <c r="J6" s="18">
        <f t="shared" si="4"/>
        <v>0.5986658426</v>
      </c>
      <c r="K6" s="18">
        <f t="shared" si="5"/>
        <v>50.88358217</v>
      </c>
      <c r="L6" s="16">
        <v>2.14</v>
      </c>
      <c r="M6" s="18">
        <f t="shared" si="6"/>
        <v>1.209493234</v>
      </c>
      <c r="N6" s="18">
        <f t="shared" si="7"/>
        <v>83.88513582</v>
      </c>
      <c r="O6" s="18">
        <f t="shared" si="8"/>
        <v>56.73018845</v>
      </c>
    </row>
    <row r="7" ht="13.5" customHeight="1">
      <c r="A7" s="8">
        <v>2012.0</v>
      </c>
      <c r="B7" s="16">
        <v>4039.83</v>
      </c>
      <c r="C7" s="19">
        <f t="shared" si="1"/>
        <v>0.9240233303</v>
      </c>
      <c r="D7" s="18">
        <f t="shared" si="2"/>
        <v>10.77741617</v>
      </c>
      <c r="E7" s="16">
        <v>86538.0</v>
      </c>
      <c r="F7" s="18">
        <f t="shared" si="3"/>
        <v>11.3683389</v>
      </c>
      <c r="G7" s="18">
        <f t="shared" si="9"/>
        <v>95.39441159</v>
      </c>
      <c r="H7" s="16">
        <v>468.68</v>
      </c>
      <c r="I7" s="16">
        <v>280.9</v>
      </c>
      <c r="J7" s="18">
        <f t="shared" si="4"/>
        <v>0.5993428352</v>
      </c>
      <c r="K7" s="18">
        <f t="shared" si="5"/>
        <v>51.00149787</v>
      </c>
      <c r="L7" s="16">
        <v>2.37</v>
      </c>
      <c r="M7" s="18">
        <f t="shared" si="6"/>
        <v>1.240758007</v>
      </c>
      <c r="N7" s="18">
        <f t="shared" si="7"/>
        <v>81.48015331</v>
      </c>
      <c r="O7" s="18">
        <f t="shared" si="8"/>
        <v>55.1518414</v>
      </c>
    </row>
    <row r="8" ht="13.5" customHeight="1">
      <c r="A8" s="8">
        <v>2011.0</v>
      </c>
      <c r="B8" s="16">
        <v>3639.81</v>
      </c>
      <c r="C8" s="19">
        <f t="shared" si="1"/>
        <v>0.8325274474</v>
      </c>
      <c r="D8" s="18">
        <f t="shared" si="2"/>
        <v>9.710247004</v>
      </c>
      <c r="E8" s="16">
        <v>78758.0</v>
      </c>
      <c r="F8" s="18">
        <f t="shared" si="3"/>
        <v>11.27413514</v>
      </c>
      <c r="G8" s="18">
        <f t="shared" si="9"/>
        <v>93.52157334</v>
      </c>
      <c r="H8" s="16">
        <v>465.0</v>
      </c>
      <c r="I8" s="16">
        <v>277.72</v>
      </c>
      <c r="J8" s="18">
        <f t="shared" si="4"/>
        <v>0.5972473118</v>
      </c>
      <c r="K8" s="18">
        <f t="shared" si="5"/>
        <v>50.63607548</v>
      </c>
      <c r="L8" s="16">
        <v>2.72</v>
      </c>
      <c r="M8" s="18">
        <f t="shared" si="6"/>
        <v>1.28422827</v>
      </c>
      <c r="N8" s="18">
        <f t="shared" si="7"/>
        <v>78.1362869</v>
      </c>
      <c r="O8" s="18">
        <f t="shared" si="8"/>
        <v>53.30845277</v>
      </c>
    </row>
    <row r="9" ht="13.5" customHeight="1">
      <c r="A9" s="8">
        <v>2010.0</v>
      </c>
      <c r="B9" s="16">
        <v>3091.85</v>
      </c>
      <c r="C9" s="19">
        <f t="shared" si="1"/>
        <v>0.7071935041</v>
      </c>
      <c r="D9" s="18">
        <f t="shared" si="2"/>
        <v>8.248405054</v>
      </c>
      <c r="E9" s="16">
        <v>68365.0</v>
      </c>
      <c r="F9" s="18">
        <f t="shared" si="3"/>
        <v>11.13261628</v>
      </c>
      <c r="G9" s="18">
        <f t="shared" si="9"/>
        <v>90.70807707</v>
      </c>
      <c r="H9" s="16">
        <v>459.33</v>
      </c>
      <c r="I9" s="16">
        <v>272.0</v>
      </c>
      <c r="J9" s="18">
        <f t="shared" si="4"/>
        <v>0.5921668517</v>
      </c>
      <c r="K9" s="18">
        <f t="shared" si="5"/>
        <v>49.74478308</v>
      </c>
      <c r="L9" s="16">
        <v>2.64</v>
      </c>
      <c r="M9" s="18">
        <f t="shared" si="6"/>
        <v>1.274679442</v>
      </c>
      <c r="N9" s="18">
        <f t="shared" si="7"/>
        <v>78.87081212</v>
      </c>
      <c r="O9" s="18">
        <f t="shared" si="8"/>
        <v>52.44854908</v>
      </c>
    </row>
    <row r="10" ht="13.5" customHeight="1">
      <c r="A10" s="8">
        <v>2009.0</v>
      </c>
      <c r="B10" s="16">
        <v>2560.88</v>
      </c>
      <c r="C10" s="19">
        <f t="shared" si="1"/>
        <v>0.5857456542</v>
      </c>
      <c r="D10" s="18">
        <f t="shared" si="2"/>
        <v>6.831888848</v>
      </c>
      <c r="E10" s="16">
        <v>57815.0</v>
      </c>
      <c r="F10" s="18">
        <f t="shared" si="3"/>
        <v>10.96500354</v>
      </c>
      <c r="G10" s="18">
        <f t="shared" si="9"/>
        <v>87.37581584</v>
      </c>
      <c r="H10" s="16">
        <v>445.18</v>
      </c>
      <c r="I10" s="16">
        <v>304.0</v>
      </c>
      <c r="J10" s="18">
        <f t="shared" si="4"/>
        <v>0.6828698504</v>
      </c>
      <c r="K10" s="18">
        <f t="shared" si="5"/>
        <v>64.61374956</v>
      </c>
      <c r="L10" s="16">
        <v>4.0</v>
      </c>
      <c r="M10" s="18">
        <f t="shared" si="6"/>
        <v>1.414213562</v>
      </c>
      <c r="N10" s="18">
        <f t="shared" si="7"/>
        <v>68.13741828</v>
      </c>
      <c r="O10" s="18">
        <f t="shared" si="8"/>
        <v>50.32136327</v>
      </c>
    </row>
    <row r="11" ht="13.5" customHeight="1">
      <c r="A11" s="8">
        <v>2008.0</v>
      </c>
      <c r="B11" s="16">
        <v>2301.51</v>
      </c>
      <c r="C11" s="19">
        <f t="shared" si="1"/>
        <v>0.5264204026</v>
      </c>
      <c r="D11" s="18">
        <f t="shared" si="2"/>
        <v>6.139944278</v>
      </c>
      <c r="E11" s="16">
        <v>52549.0</v>
      </c>
      <c r="F11" s="18">
        <f t="shared" si="3"/>
        <v>10.86950135</v>
      </c>
      <c r="G11" s="18">
        <f t="shared" si="9"/>
        <v>85.47716395</v>
      </c>
      <c r="H11" s="16">
        <v>441.0</v>
      </c>
      <c r="I11" s="16">
        <v>291.0</v>
      </c>
      <c r="J11" s="18">
        <f t="shared" si="4"/>
        <v>0.6598639456</v>
      </c>
      <c r="K11" s="18">
        <f t="shared" si="5"/>
        <v>61.03822699</v>
      </c>
      <c r="L11" s="16">
        <v>3.2</v>
      </c>
      <c r="M11" s="18">
        <f t="shared" si="6"/>
        <v>1.33748061</v>
      </c>
      <c r="N11" s="18">
        <f t="shared" si="7"/>
        <v>74.03995308</v>
      </c>
      <c r="O11" s="18">
        <f t="shared" si="8"/>
        <v>51.14586428</v>
      </c>
    </row>
    <row r="12" ht="13.5" customHeight="1">
      <c r="A12" s="8">
        <v>2007.0</v>
      </c>
      <c r="B12" s="16">
        <v>1936.93</v>
      </c>
      <c r="C12" s="19">
        <f t="shared" si="1"/>
        <v>0.4430306496</v>
      </c>
      <c r="D12" s="18">
        <f t="shared" si="2"/>
        <v>5.167321572</v>
      </c>
      <c r="E12" s="16">
        <v>44997.0</v>
      </c>
      <c r="F12" s="18">
        <f t="shared" si="3"/>
        <v>10.7143511</v>
      </c>
      <c r="G12" s="18">
        <f t="shared" si="9"/>
        <v>82.392666</v>
      </c>
      <c r="H12" s="16">
        <v>435.23</v>
      </c>
      <c r="I12" s="16">
        <v>271.31</v>
      </c>
      <c r="J12" s="18">
        <f t="shared" si="4"/>
        <v>0.6233715507</v>
      </c>
      <c r="K12" s="18">
        <f t="shared" si="5"/>
        <v>55.10268015</v>
      </c>
      <c r="L12" s="16">
        <v>3.21</v>
      </c>
      <c r="M12" s="18">
        <f t="shared" si="6"/>
        <v>1.338524294</v>
      </c>
      <c r="N12" s="18">
        <f t="shared" si="7"/>
        <v>73.95966966</v>
      </c>
      <c r="O12" s="18">
        <f t="shared" si="8"/>
        <v>49.29155477</v>
      </c>
    </row>
    <row r="13" ht="13.5" customHeight="1">
      <c r="A13" s="8">
        <v>2006.0</v>
      </c>
      <c r="B13" s="16">
        <v>1603.86</v>
      </c>
      <c r="C13" s="19">
        <f t="shared" si="1"/>
        <v>0.3668481244</v>
      </c>
      <c r="D13" s="18">
        <f t="shared" si="2"/>
        <v>4.278760913</v>
      </c>
      <c r="E13" s="16">
        <v>38256.0</v>
      </c>
      <c r="F13" s="18">
        <f t="shared" si="3"/>
        <v>10.55205569</v>
      </c>
      <c r="G13" s="18">
        <f t="shared" si="9"/>
        <v>79.16611709</v>
      </c>
      <c r="H13" s="16">
        <v>426.0</v>
      </c>
      <c r="I13" s="16">
        <v>256.39</v>
      </c>
      <c r="J13" s="18">
        <f t="shared" si="4"/>
        <v>0.6018544601</v>
      </c>
      <c r="K13" s="18">
        <f t="shared" si="5"/>
        <v>51.43780136</v>
      </c>
      <c r="L13" s="16">
        <v>3.6</v>
      </c>
      <c r="M13" s="18">
        <f t="shared" si="6"/>
        <v>1.377449308</v>
      </c>
      <c r="N13" s="18">
        <f t="shared" si="7"/>
        <v>70.96543785</v>
      </c>
      <c r="O13" s="18">
        <f t="shared" si="8"/>
        <v>46.84871933</v>
      </c>
    </row>
    <row r="14" ht="13.5" customHeight="1">
      <c r="A14" s="8">
        <v>2005.0</v>
      </c>
      <c r="B14" s="16">
        <v>1322.49</v>
      </c>
      <c r="C14" s="19">
        <f t="shared" si="1"/>
        <v>0.3024908509</v>
      </c>
      <c r="D14" s="18">
        <f t="shared" si="2"/>
        <v>3.528124974</v>
      </c>
      <c r="E14" s="16">
        <v>32467.0</v>
      </c>
      <c r="F14" s="18">
        <f t="shared" si="3"/>
        <v>10.38797947</v>
      </c>
      <c r="G14" s="18">
        <f t="shared" si="9"/>
        <v>75.90416437</v>
      </c>
      <c r="H14" s="16">
        <v>412.8</v>
      </c>
      <c r="I14" s="16">
        <v>222.31</v>
      </c>
      <c r="J14" s="18">
        <f t="shared" si="4"/>
        <v>0.5385416667</v>
      </c>
      <c r="K14" s="18">
        <f t="shared" si="5"/>
        <v>39.84121501</v>
      </c>
      <c r="L14" s="16">
        <v>3.6</v>
      </c>
      <c r="M14" s="18">
        <f t="shared" si="6"/>
        <v>1.377449308</v>
      </c>
      <c r="N14" s="18">
        <f t="shared" si="7"/>
        <v>70.96543785</v>
      </c>
      <c r="O14" s="18">
        <f t="shared" si="8"/>
        <v>44.12208417</v>
      </c>
    </row>
    <row r="15" ht="13.5" customHeight="1">
      <c r="A15" s="8">
        <v>2004.0</v>
      </c>
      <c r="B15" s="16">
        <v>1113.38</v>
      </c>
      <c r="C15" s="19">
        <f t="shared" si="1"/>
        <v>0.2546614822</v>
      </c>
      <c r="D15" s="18">
        <f t="shared" si="2"/>
        <v>2.970263505</v>
      </c>
      <c r="E15" s="16">
        <v>32031.0</v>
      </c>
      <c r="F15" s="18">
        <f t="shared" si="3"/>
        <v>10.37445946</v>
      </c>
      <c r="G15" s="18">
        <f t="shared" si="9"/>
        <v>75.63537699</v>
      </c>
      <c r="I15" s="16">
        <v>217.42</v>
      </c>
      <c r="L15" s="16">
        <v>3.6</v>
      </c>
      <c r="M15" s="16"/>
    </row>
    <row r="16" ht="13.5" customHeight="1">
      <c r="A16" s="8">
        <v>2003.0</v>
      </c>
      <c r="B16" s="16">
        <v>901.42</v>
      </c>
      <c r="C16" s="19">
        <f t="shared" si="1"/>
        <v>0.2061802379</v>
      </c>
      <c r="D16" s="18">
        <f t="shared" si="2"/>
        <v>2.404798837</v>
      </c>
      <c r="E16" s="16">
        <v>26149.0</v>
      </c>
      <c r="F16" s="18">
        <f t="shared" si="3"/>
        <v>10.17156623</v>
      </c>
      <c r="G16" s="18">
        <f t="shared" si="9"/>
        <v>71.60171427</v>
      </c>
      <c r="I16" s="16">
        <v>199.74</v>
      </c>
      <c r="L16" s="16">
        <v>3.5</v>
      </c>
      <c r="M16" s="16"/>
    </row>
    <row r="17" ht="13.5" customHeight="1">
      <c r="A17" s="8">
        <v>2002.0</v>
      </c>
      <c r="B17" s="16">
        <v>760.6035</v>
      </c>
      <c r="C17" s="19">
        <f t="shared" si="1"/>
        <v>0.1739715233</v>
      </c>
      <c r="D17" s="18">
        <f t="shared" si="2"/>
        <v>2.029130053</v>
      </c>
      <c r="E17" s="16">
        <v>22215.0</v>
      </c>
      <c r="F17" s="18">
        <f t="shared" si="3"/>
        <v>10.00852302</v>
      </c>
      <c r="G17" s="18">
        <f t="shared" si="9"/>
        <v>68.36029852</v>
      </c>
      <c r="I17" s="16">
        <v>192.14</v>
      </c>
      <c r="L17" s="16">
        <v>3.4</v>
      </c>
      <c r="M17" s="16"/>
    </row>
    <row r="18" ht="13.5" customHeight="1">
      <c r="A18" s="8">
        <v>2001.0</v>
      </c>
      <c r="B18" s="16">
        <v>672.9008</v>
      </c>
      <c r="C18" s="19">
        <f t="shared" si="1"/>
        <v>0.1539114364</v>
      </c>
      <c r="D18" s="18">
        <f t="shared" si="2"/>
        <v>1.795157708</v>
      </c>
      <c r="E18" s="16">
        <v>19704.0</v>
      </c>
      <c r="F18" s="18">
        <f t="shared" si="3"/>
        <v>9.88857694</v>
      </c>
      <c r="G18" s="18">
        <f t="shared" si="9"/>
        <v>65.97568469</v>
      </c>
      <c r="I18" s="16">
        <v>189.11</v>
      </c>
      <c r="L18" s="16">
        <v>3.2</v>
      </c>
      <c r="M18" s="16"/>
    </row>
    <row r="19" ht="13.5" customHeight="1">
      <c r="A19" s="8">
        <v>2000.0</v>
      </c>
      <c r="B19" s="16">
        <v>600.66</v>
      </c>
      <c r="C19" s="19">
        <f t="shared" si="1"/>
        <v>0.1373879231</v>
      </c>
      <c r="D19" s="18">
        <f t="shared" si="2"/>
        <v>1.602434458</v>
      </c>
      <c r="E19" s="16">
        <v>17635.0</v>
      </c>
      <c r="F19" s="18">
        <f t="shared" si="3"/>
        <v>9.777640843</v>
      </c>
      <c r="G19" s="18">
        <f t="shared" si="9"/>
        <v>63.77019568</v>
      </c>
      <c r="H19" s="16"/>
      <c r="I19" s="16">
        <v>179.36</v>
      </c>
      <c r="L19" s="16">
        <v>3.0</v>
      </c>
      <c r="M19" s="16"/>
    </row>
    <row r="20" ht="13.5" customHeight="1">
      <c r="A20" s="8">
        <v>1999.0</v>
      </c>
      <c r="B20" s="16">
        <v>538.7217</v>
      </c>
      <c r="C20" s="19">
        <f t="shared" si="1"/>
        <v>0.1232208829</v>
      </c>
      <c r="D20" s="18">
        <f t="shared" si="2"/>
        <v>1.43719611</v>
      </c>
      <c r="E20" s="16">
        <v>15834.0</v>
      </c>
      <c r="F20" s="18">
        <f t="shared" si="3"/>
        <v>9.669914806</v>
      </c>
      <c r="G20" s="18">
        <f t="shared" si="9"/>
        <v>61.62852496</v>
      </c>
      <c r="I20" s="16">
        <v>185.6</v>
      </c>
      <c r="M20" s="16"/>
    </row>
    <row r="21" ht="13.5" customHeight="1">
      <c r="A21" s="8">
        <v>1998.0</v>
      </c>
      <c r="B21" s="16">
        <v>504.5974</v>
      </c>
      <c r="C21" s="19">
        <f t="shared" si="1"/>
        <v>0.1154156908</v>
      </c>
      <c r="D21" s="18">
        <f t="shared" si="2"/>
        <v>1.34615966</v>
      </c>
      <c r="E21" s="16">
        <v>14842.0</v>
      </c>
      <c r="F21" s="18">
        <f t="shared" si="3"/>
        <v>9.605216279</v>
      </c>
      <c r="G21" s="18">
        <f t="shared" si="9"/>
        <v>60.34227194</v>
      </c>
      <c r="I21" s="16">
        <v>183.96</v>
      </c>
      <c r="M21" s="16"/>
    </row>
    <row r="22" ht="13.5" customHeight="1">
      <c r="A22" s="8">
        <v>1997.0</v>
      </c>
      <c r="B22" s="16">
        <v>470.1069</v>
      </c>
      <c r="C22" s="19">
        <f t="shared" si="1"/>
        <v>0.1075267383</v>
      </c>
      <c r="D22" s="18">
        <f t="shared" si="2"/>
        <v>1.254146265</v>
      </c>
      <c r="E22" s="16">
        <v>13892.0</v>
      </c>
      <c r="F22" s="18">
        <f t="shared" si="3"/>
        <v>9.539068414</v>
      </c>
      <c r="G22" s="18">
        <f t="shared" si="9"/>
        <v>59.02720505</v>
      </c>
      <c r="I22" s="16">
        <v>185.23</v>
      </c>
      <c r="L22" s="16">
        <v>1.4</v>
      </c>
      <c r="M22" s="16"/>
    </row>
    <row r="23" ht="13.5" customHeight="1">
      <c r="A23" s="8">
        <v>1996.0</v>
      </c>
      <c r="B23" s="16">
        <v>431.1541</v>
      </c>
      <c r="C23" s="19">
        <f t="shared" si="1"/>
        <v>0.09861713175</v>
      </c>
      <c r="D23" s="18">
        <f t="shared" si="2"/>
        <v>1.150228393</v>
      </c>
      <c r="E23" s="16">
        <v>12847.0</v>
      </c>
      <c r="F23" s="18">
        <f t="shared" si="3"/>
        <v>9.4608656</v>
      </c>
      <c r="G23" s="18">
        <f t="shared" si="9"/>
        <v>57.47247714</v>
      </c>
      <c r="I23" s="16">
        <v>188.75</v>
      </c>
      <c r="L23" s="16">
        <v>1.2</v>
      </c>
      <c r="M23" s="16"/>
    </row>
    <row r="24" ht="13.5" customHeight="1">
      <c r="A24" s="8">
        <v>1995.0</v>
      </c>
      <c r="B24" s="16">
        <v>369.7</v>
      </c>
      <c r="C24" s="19">
        <f t="shared" si="1"/>
        <v>0.08456084172</v>
      </c>
      <c r="D24" s="18">
        <f t="shared" si="2"/>
        <v>0.9862817887</v>
      </c>
      <c r="E24" s="16">
        <v>11117.0</v>
      </c>
      <c r="F24" s="18">
        <f t="shared" si="3"/>
        <v>9.316230747</v>
      </c>
      <c r="G24" s="18">
        <f t="shared" si="9"/>
        <v>54.59703275</v>
      </c>
      <c r="I24" s="16">
        <v>188.78</v>
      </c>
      <c r="L24" s="16">
        <v>1.3</v>
      </c>
      <c r="M24" s="16"/>
    </row>
    <row r="25" ht="13.5" customHeight="1">
      <c r="A25" s="8">
        <v>1994.0</v>
      </c>
      <c r="B25" s="16">
        <v>314.9332</v>
      </c>
      <c r="C25" s="19">
        <f t="shared" si="1"/>
        <v>0.07203412626</v>
      </c>
      <c r="D25" s="18">
        <f t="shared" si="2"/>
        <v>0.8401754932</v>
      </c>
      <c r="E25" s="16">
        <v>9532.0</v>
      </c>
      <c r="F25" s="18">
        <f t="shared" si="3"/>
        <v>9.162409838</v>
      </c>
      <c r="G25" s="18">
        <f t="shared" si="9"/>
        <v>51.53896299</v>
      </c>
      <c r="I25" s="16">
        <v>187.19</v>
      </c>
      <c r="L25" s="16">
        <v>0.9</v>
      </c>
      <c r="M25" s="16"/>
    </row>
    <row r="26" ht="13.5" customHeight="1">
      <c r="A26" s="8">
        <v>1993.0</v>
      </c>
      <c r="B26" s="16">
        <v>223.8962</v>
      </c>
      <c r="C26" s="19">
        <f t="shared" si="1"/>
        <v>0.05121139067</v>
      </c>
      <c r="D26" s="18">
        <f t="shared" si="2"/>
        <v>0.5973079379</v>
      </c>
      <c r="E26" s="16">
        <v>6806.0</v>
      </c>
      <c r="F26" s="18">
        <f t="shared" si="3"/>
        <v>8.825559855</v>
      </c>
      <c r="G26" s="18">
        <f t="shared" si="9"/>
        <v>44.84214424</v>
      </c>
      <c r="I26" s="16">
        <v>188.65</v>
      </c>
      <c r="L26" s="16">
        <v>0.9</v>
      </c>
      <c r="M26" s="16"/>
    </row>
    <row r="27" ht="13.5" customHeight="1">
      <c r="A27" s="8">
        <v>1992.0</v>
      </c>
      <c r="B27" s="16">
        <v>144.3961</v>
      </c>
      <c r="C27" s="19">
        <f t="shared" si="1"/>
        <v>0.03302747027</v>
      </c>
      <c r="D27" s="18">
        <f t="shared" si="2"/>
        <v>0.3852184036</v>
      </c>
      <c r="E27" s="16">
        <v>4404.0</v>
      </c>
      <c r="F27" s="18">
        <f t="shared" si="3"/>
        <v>8.390268498</v>
      </c>
      <c r="G27" s="18">
        <f t="shared" si="9"/>
        <v>36.18824051</v>
      </c>
      <c r="I27" s="16">
        <v>187.0</v>
      </c>
      <c r="M27" s="16"/>
    </row>
    <row r="28" ht="13.5" customHeight="1">
      <c r="A28" s="8">
        <v>1991.0</v>
      </c>
      <c r="B28" s="16">
        <v>102.1751</v>
      </c>
      <c r="C28" s="19">
        <f t="shared" si="1"/>
        <v>0.02337033394</v>
      </c>
      <c r="D28" s="18">
        <f t="shared" si="2"/>
        <v>0.2725816619</v>
      </c>
      <c r="E28" s="16">
        <v>3136.0</v>
      </c>
      <c r="F28" s="18">
        <f t="shared" si="3"/>
        <v>8.050703381</v>
      </c>
      <c r="G28" s="18">
        <f t="shared" si="9"/>
        <v>29.43744297</v>
      </c>
      <c r="I28" s="16">
        <v>187.39</v>
      </c>
      <c r="M28" s="16"/>
    </row>
    <row r="29" ht="13.5" customHeight="1">
      <c r="A29" s="8">
        <v>1990.0</v>
      </c>
      <c r="B29" s="16">
        <v>94.87</v>
      </c>
      <c r="C29" s="19">
        <f t="shared" si="1"/>
        <v>0.02169945105</v>
      </c>
      <c r="D29" s="18">
        <f t="shared" si="2"/>
        <v>0.2530931926</v>
      </c>
      <c r="E29" s="16">
        <v>2935.0</v>
      </c>
      <c r="F29" s="18">
        <f t="shared" si="3"/>
        <v>7.984462732</v>
      </c>
      <c r="G29" s="18">
        <f t="shared" si="9"/>
        <v>28.12053146</v>
      </c>
      <c r="I29" s="16">
        <v>186.06</v>
      </c>
      <c r="M29" s="16"/>
    </row>
    <row r="30" ht="13.5" customHeight="1">
      <c r="A30" s="8">
        <v>1989.0</v>
      </c>
      <c r="B30" s="16">
        <v>87.2397</v>
      </c>
      <c r="C30" s="19">
        <f t="shared" si="1"/>
        <v>0.01995418573</v>
      </c>
      <c r="D30" s="18">
        <f t="shared" si="2"/>
        <v>0.2327371581</v>
      </c>
      <c r="E30" s="16">
        <v>2732.0</v>
      </c>
      <c r="F30" s="18">
        <f t="shared" si="3"/>
        <v>7.912789221</v>
      </c>
      <c r="G30" s="18">
        <f t="shared" si="9"/>
        <v>26.69561075</v>
      </c>
      <c r="I30" s="16">
        <v>184.55</v>
      </c>
      <c r="M30" s="16"/>
    </row>
    <row r="31" ht="13.5" customHeight="1">
      <c r="A31" s="8">
        <v>1988.0</v>
      </c>
      <c r="B31" s="16">
        <v>82.1138</v>
      </c>
      <c r="C31" s="19">
        <f t="shared" si="1"/>
        <v>0.01878174748</v>
      </c>
      <c r="D31" s="18">
        <f t="shared" si="2"/>
        <v>0.2190623358</v>
      </c>
      <c r="E31" s="16">
        <v>2606.0</v>
      </c>
      <c r="F31" s="18">
        <f t="shared" si="3"/>
        <v>7.865571758</v>
      </c>
      <c r="G31" s="18">
        <f t="shared" si="9"/>
        <v>25.75689379</v>
      </c>
      <c r="I31" s="16">
        <v>185.58</v>
      </c>
      <c r="M31" s="16"/>
    </row>
    <row r="32" ht="13.5" customHeight="1">
      <c r="A32" s="8">
        <v>1987.0</v>
      </c>
      <c r="B32" s="16">
        <v>66.4549</v>
      </c>
      <c r="C32" s="19">
        <f t="shared" si="1"/>
        <v>0.01520011436</v>
      </c>
      <c r="D32" s="18">
        <f t="shared" si="2"/>
        <v>0.1772876863</v>
      </c>
      <c r="E32" s="16">
        <v>2134.0</v>
      </c>
      <c r="F32" s="18">
        <f t="shared" si="3"/>
        <v>7.665753432</v>
      </c>
      <c r="G32" s="18">
        <f t="shared" si="9"/>
        <v>21.78436246</v>
      </c>
      <c r="I32" s="16">
        <v>187.0</v>
      </c>
      <c r="M32" s="16"/>
    </row>
    <row r="33" ht="13.5" customHeight="1">
      <c r="A33" s="8">
        <v>1986.0</v>
      </c>
      <c r="B33" s="16">
        <v>54.7374</v>
      </c>
      <c r="C33" s="19">
        <f t="shared" si="1"/>
        <v>0.01251999085</v>
      </c>
      <c r="D33" s="18">
        <f t="shared" si="2"/>
        <v>0.1460278625</v>
      </c>
      <c r="E33" s="16">
        <v>1775.0</v>
      </c>
      <c r="F33" s="18">
        <f t="shared" si="3"/>
        <v>7.481555702</v>
      </c>
      <c r="G33" s="18">
        <f t="shared" si="9"/>
        <v>18.12237976</v>
      </c>
      <c r="I33" s="16">
        <v>181.69</v>
      </c>
      <c r="M33" s="16"/>
    </row>
    <row r="34" ht="13.5" customHeight="1">
      <c r="A34" s="8">
        <v>1985.0</v>
      </c>
      <c r="B34" s="16">
        <v>49.5896</v>
      </c>
      <c r="C34" s="19">
        <f t="shared" si="1"/>
        <v>0.01134254346</v>
      </c>
      <c r="D34" s="18">
        <f t="shared" si="2"/>
        <v>0.1322946156</v>
      </c>
      <c r="E34" s="16">
        <v>1620.0</v>
      </c>
      <c r="F34" s="18">
        <f t="shared" si="3"/>
        <v>7.390181428</v>
      </c>
      <c r="G34" s="18">
        <f t="shared" si="9"/>
        <v>16.3057938</v>
      </c>
      <c r="I34" s="16">
        <v>178.64</v>
      </c>
      <c r="M34" s="16"/>
    </row>
    <row r="35" ht="13.5" customHeight="1">
      <c r="A35" s="8">
        <v>1984.0</v>
      </c>
      <c r="B35" s="16">
        <v>38.77</v>
      </c>
      <c r="C35" s="19">
        <f t="shared" si="1"/>
        <v>0.008867795059</v>
      </c>
      <c r="D35" s="18">
        <f t="shared" si="2"/>
        <v>0.1034302</v>
      </c>
      <c r="E35" s="16">
        <v>1272.0</v>
      </c>
      <c r="F35" s="18">
        <f t="shared" si="3"/>
        <v>7.148345744</v>
      </c>
      <c r="G35" s="18">
        <f t="shared" si="9"/>
        <v>11.49792731</v>
      </c>
      <c r="I35" s="16">
        <v>173.73</v>
      </c>
      <c r="M35" s="16"/>
    </row>
    <row r="36" ht="13.5" customHeight="1">
      <c r="A36" s="8">
        <v>1983.0</v>
      </c>
      <c r="B36" s="16">
        <v>29.8476</v>
      </c>
      <c r="C36" s="19">
        <f t="shared" si="1"/>
        <v>0.006826989936</v>
      </c>
      <c r="D36" s="18">
        <f t="shared" si="2"/>
        <v>0.07962711473</v>
      </c>
      <c r="E36" s="16">
        <v>985.0</v>
      </c>
      <c r="F36" s="18">
        <f t="shared" si="3"/>
        <v>6.892641641</v>
      </c>
      <c r="G36" s="18">
        <f t="shared" si="9"/>
        <v>6.414346743</v>
      </c>
      <c r="I36" s="16">
        <v>168.92</v>
      </c>
      <c r="M36" s="16"/>
    </row>
    <row r="37" ht="13.5" customHeight="1">
      <c r="A37" s="8">
        <v>1982.0</v>
      </c>
      <c r="B37" s="16">
        <v>26.0487</v>
      </c>
      <c r="C37" s="19">
        <f t="shared" si="1"/>
        <v>0.005958074108</v>
      </c>
      <c r="D37" s="18">
        <f t="shared" si="2"/>
        <v>0.06949244909</v>
      </c>
      <c r="E37" s="16">
        <v>867.0</v>
      </c>
      <c r="F37" s="18">
        <f t="shared" si="3"/>
        <v>6.765038977</v>
      </c>
      <c r="G37" s="18">
        <f t="shared" si="9"/>
        <v>3.877514449</v>
      </c>
      <c r="I37" s="16">
        <v>160.65</v>
      </c>
      <c r="M37" s="16"/>
    </row>
    <row r="38" ht="13.5" customHeight="1">
      <c r="A38" s="8">
        <v>1981.0</v>
      </c>
      <c r="B38" s="16">
        <v>24.7378</v>
      </c>
      <c r="C38" s="19">
        <f t="shared" si="1"/>
        <v>0.005658234218</v>
      </c>
      <c r="D38" s="18">
        <f t="shared" si="2"/>
        <v>0.0659952438</v>
      </c>
      <c r="E38" s="16">
        <v>832.0</v>
      </c>
      <c r="F38" s="18">
        <f t="shared" si="3"/>
        <v>6.723832441</v>
      </c>
      <c r="G38" s="18">
        <f t="shared" si="9"/>
        <v>3.058299022</v>
      </c>
      <c r="I38" s="16">
        <v>157.23</v>
      </c>
      <c r="M38" s="16"/>
    </row>
    <row r="39" ht="13.5" customHeight="1">
      <c r="A39" s="8">
        <v>1980.0</v>
      </c>
      <c r="B39" s="16">
        <v>22.7642</v>
      </c>
      <c r="C39" s="19">
        <f t="shared" si="1"/>
        <v>0.005206816102</v>
      </c>
      <c r="D39" s="18">
        <f t="shared" si="2"/>
        <v>0.06073009439</v>
      </c>
      <c r="E39" s="16">
        <v>771.0</v>
      </c>
      <c r="F39" s="18">
        <f t="shared" si="3"/>
        <v>6.647688374</v>
      </c>
      <c r="G39" s="18">
        <f t="shared" si="9"/>
        <v>1.544500468</v>
      </c>
      <c r="I39" s="16">
        <v>155.45</v>
      </c>
      <c r="M39" s="16"/>
    </row>
    <row r="40" ht="13.5" customHeight="1">
      <c r="A40" s="8">
        <v>1979.0</v>
      </c>
      <c r="B40" s="16">
        <v>20.1753</v>
      </c>
      <c r="C40" s="19">
        <f t="shared" si="1"/>
        <v>0.004614661482</v>
      </c>
      <c r="D40" s="18">
        <f t="shared" si="2"/>
        <v>0.05382345408</v>
      </c>
      <c r="E40" s="16">
        <v>689.0</v>
      </c>
      <c r="F40" s="18">
        <f t="shared" si="3"/>
        <v>6.535241271</v>
      </c>
      <c r="G40" s="18">
        <v>0.0</v>
      </c>
      <c r="I40" s="16">
        <v>151.59</v>
      </c>
      <c r="M40" s="16"/>
    </row>
    <row r="41" ht="13.5" customHeight="1">
      <c r="A41" s="8">
        <v>1978.0</v>
      </c>
      <c r="B41" s="16">
        <v>17.5707</v>
      </c>
      <c r="C41" s="19">
        <f t="shared" si="1"/>
        <v>0.004018915828</v>
      </c>
      <c r="D41" s="18">
        <f t="shared" si="2"/>
        <v>0.04687492947</v>
      </c>
      <c r="E41" s="16">
        <v>605.0</v>
      </c>
      <c r="F41" s="18">
        <f t="shared" si="3"/>
        <v>6.405228458</v>
      </c>
      <c r="G41" s="18">
        <v>0.0</v>
      </c>
      <c r="I41" s="16">
        <v>149.35</v>
      </c>
      <c r="M41" s="16"/>
    </row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3.5" customHeight="1">
      <c r="A1" s="1"/>
      <c r="B1" s="1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3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13</v>
      </c>
      <c r="N1" s="3" t="s">
        <v>14</v>
      </c>
      <c r="O1" s="3" t="s">
        <v>15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8">
        <v>2017.0</v>
      </c>
      <c r="B2" s="16">
        <v>6605.95</v>
      </c>
      <c r="C2" s="19">
        <f t="shared" ref="C2:C41" si="1">B2/11765</f>
        <v>0.5614917127</v>
      </c>
      <c r="D2" s="18">
        <f t="shared" ref="D2:D41" si="2">100*(1-ABS((C2-8.5737)/8.5737))</f>
        <v>6.549001163</v>
      </c>
      <c r="E2" s="16">
        <v>75611.0</v>
      </c>
      <c r="F2" s="18">
        <f t="shared" ref="F2:F41" si="3">LN(E2)</f>
        <v>11.23335705</v>
      </c>
      <c r="G2" s="18">
        <f t="shared" ref="G2:G34" si="4">100*((LN(E2)-6.57)/(11.6-6.57))</f>
        <v>92.71087583</v>
      </c>
      <c r="H2" s="16">
        <v>876.35</v>
      </c>
      <c r="I2" s="16">
        <v>482.7</v>
      </c>
      <c r="J2" s="18">
        <f t="shared" ref="J2:J13" si="5">I2/H2</f>
        <v>0.5508073258</v>
      </c>
      <c r="K2" s="18">
        <f t="shared" ref="K2:K13" si="6">100*(LN(J2)-LN(36.76%))/(LN(95.86%)-LN(36.76%))</f>
        <v>42.19079283</v>
      </c>
      <c r="L2" s="16">
        <v>1.82</v>
      </c>
      <c r="M2" s="18">
        <f t="shared" ref="M2:M13" si="7">L2^(1/4)</f>
        <v>1.161496344</v>
      </c>
      <c r="N2" s="18">
        <f t="shared" ref="N2:N13" si="8">100*(1-(L2^(1/4)-1)/(2.3-1))</f>
        <v>87.57720433</v>
      </c>
      <c r="O2" s="18">
        <f t="shared" ref="O2:O13" si="9">(1/6)*G2+(1/6)*K2+(1/3)*D2+(1/3)*N2</f>
        <v>53.85901328</v>
      </c>
    </row>
    <row r="3" ht="13.5" customHeight="1">
      <c r="A3" s="8">
        <v>2016.0</v>
      </c>
      <c r="B3" s="16">
        <v>5808.52</v>
      </c>
      <c r="C3" s="19">
        <f t="shared" si="1"/>
        <v>0.4937118572</v>
      </c>
      <c r="D3" s="18">
        <f t="shared" si="2"/>
        <v>5.758445679</v>
      </c>
      <c r="E3" s="16">
        <v>67701.0</v>
      </c>
      <c r="F3" s="18">
        <f t="shared" si="3"/>
        <v>11.12285623</v>
      </c>
      <c r="G3" s="18">
        <f t="shared" si="4"/>
        <v>90.51404035</v>
      </c>
      <c r="H3" s="16">
        <v>871.0</v>
      </c>
      <c r="I3" s="16">
        <v>483.4</v>
      </c>
      <c r="J3" s="18">
        <f t="shared" si="5"/>
        <v>0.5549942595</v>
      </c>
      <c r="K3" s="18">
        <f t="shared" si="6"/>
        <v>42.98086828</v>
      </c>
      <c r="L3" s="16">
        <v>1.85</v>
      </c>
      <c r="M3" s="18">
        <f t="shared" si="7"/>
        <v>1.166253425</v>
      </c>
      <c r="N3" s="18">
        <f t="shared" si="8"/>
        <v>87.21127501</v>
      </c>
      <c r="O3" s="18">
        <f t="shared" si="9"/>
        <v>53.23905834</v>
      </c>
    </row>
    <row r="4" ht="13.5" customHeight="1">
      <c r="A4" s="8">
        <v>2015.0</v>
      </c>
      <c r="B4" s="16">
        <v>5383.47</v>
      </c>
      <c r="C4" s="19">
        <f t="shared" si="1"/>
        <v>0.4575835104</v>
      </c>
      <c r="D4" s="18">
        <f t="shared" si="2"/>
        <v>5.337059967</v>
      </c>
      <c r="E4" s="16">
        <v>62246.0</v>
      </c>
      <c r="F4" s="18">
        <f t="shared" si="3"/>
        <v>11.03884956</v>
      </c>
      <c r="G4" s="18">
        <f t="shared" si="4"/>
        <v>88.84392754</v>
      </c>
      <c r="H4" s="16">
        <v>866.9</v>
      </c>
      <c r="I4" s="16">
        <v>482.1</v>
      </c>
      <c r="J4" s="18">
        <f t="shared" si="5"/>
        <v>0.5561195063</v>
      </c>
      <c r="K4" s="18">
        <f t="shared" si="6"/>
        <v>43.19218654</v>
      </c>
      <c r="L4" s="16">
        <v>1.89</v>
      </c>
      <c r="M4" s="18">
        <f t="shared" si="7"/>
        <v>1.172507019</v>
      </c>
      <c r="N4" s="18">
        <f t="shared" si="8"/>
        <v>86.73022934</v>
      </c>
      <c r="O4" s="18">
        <f t="shared" si="9"/>
        <v>52.69511545</v>
      </c>
    </row>
    <row r="5" ht="13.5" customHeight="1">
      <c r="A5" s="8">
        <v>2014.0</v>
      </c>
      <c r="B5" s="16">
        <v>5020.09</v>
      </c>
      <c r="C5" s="19">
        <f t="shared" si="1"/>
        <v>0.4266969826</v>
      </c>
      <c r="D5" s="18">
        <f t="shared" si="2"/>
        <v>4.976812608</v>
      </c>
      <c r="E5" s="16">
        <v>58308.0</v>
      </c>
      <c r="F5" s="18">
        <f t="shared" si="3"/>
        <v>10.97349458</v>
      </c>
      <c r="G5" s="18">
        <f t="shared" si="4"/>
        <v>87.54462394</v>
      </c>
      <c r="H5" s="16">
        <v>862.83</v>
      </c>
      <c r="I5" s="16">
        <v>480.9</v>
      </c>
      <c r="J5" s="18">
        <f t="shared" si="5"/>
        <v>0.5573519697</v>
      </c>
      <c r="K5" s="18">
        <f t="shared" si="6"/>
        <v>43.42314971</v>
      </c>
      <c r="L5" s="16">
        <v>1.91</v>
      </c>
      <c r="M5" s="18">
        <f t="shared" si="7"/>
        <v>1.175596655</v>
      </c>
      <c r="N5" s="18">
        <f t="shared" si="8"/>
        <v>86.49256497</v>
      </c>
      <c r="O5" s="18">
        <f t="shared" si="9"/>
        <v>52.3177548</v>
      </c>
    </row>
    <row r="6" ht="13.5" customHeight="1">
      <c r="A6" s="8">
        <v>2013.0</v>
      </c>
      <c r="B6" s="16">
        <v>4568.68</v>
      </c>
      <c r="C6" s="19">
        <f t="shared" si="1"/>
        <v>0.3883280918</v>
      </c>
      <c r="D6" s="18">
        <f t="shared" si="2"/>
        <v>4.529294141</v>
      </c>
      <c r="E6" s="16">
        <v>53263.0</v>
      </c>
      <c r="F6" s="18">
        <f t="shared" si="3"/>
        <v>10.88299719</v>
      </c>
      <c r="G6" s="18">
        <f t="shared" si="4"/>
        <v>85.74547088</v>
      </c>
      <c r="H6" s="16">
        <v>859.1</v>
      </c>
      <c r="I6" s="16">
        <v>478.7</v>
      </c>
      <c r="J6" s="18">
        <f t="shared" si="5"/>
        <v>0.5572110348</v>
      </c>
      <c r="K6" s="18">
        <f t="shared" si="6"/>
        <v>43.39676444</v>
      </c>
      <c r="L6" s="16">
        <v>2.14</v>
      </c>
      <c r="M6" s="18">
        <f t="shared" si="7"/>
        <v>1.209493234</v>
      </c>
      <c r="N6" s="18">
        <f t="shared" si="8"/>
        <v>83.88513582</v>
      </c>
      <c r="O6" s="18">
        <f t="shared" si="9"/>
        <v>50.99518254</v>
      </c>
    </row>
    <row r="7" ht="13.5" customHeight="1">
      <c r="A7" s="8">
        <v>2012.0</v>
      </c>
      <c r="B7" s="16">
        <v>4060.37</v>
      </c>
      <c r="C7" s="19">
        <f t="shared" si="1"/>
        <v>0.3451228219</v>
      </c>
      <c r="D7" s="18">
        <f t="shared" si="2"/>
        <v>4.0253662</v>
      </c>
      <c r="E7" s="16">
        <v>47388.0</v>
      </c>
      <c r="F7" s="18">
        <f t="shared" si="3"/>
        <v>10.76612431</v>
      </c>
      <c r="G7" s="18">
        <f t="shared" si="4"/>
        <v>83.42195449</v>
      </c>
      <c r="H7" s="16">
        <v>856.41</v>
      </c>
      <c r="I7" s="16">
        <v>478.7</v>
      </c>
      <c r="J7" s="18">
        <f t="shared" si="5"/>
        <v>0.5589612452</v>
      </c>
      <c r="K7" s="18">
        <f t="shared" si="6"/>
        <v>43.7239597</v>
      </c>
      <c r="L7" s="16">
        <v>2.39</v>
      </c>
      <c r="M7" s="18">
        <f t="shared" si="7"/>
        <v>1.243367397</v>
      </c>
      <c r="N7" s="18">
        <f t="shared" si="8"/>
        <v>81.27943102</v>
      </c>
      <c r="O7" s="18">
        <f t="shared" si="9"/>
        <v>49.62591811</v>
      </c>
    </row>
    <row r="8" ht="13.5" customHeight="1">
      <c r="A8" s="8">
        <v>2011.0</v>
      </c>
      <c r="B8" s="16">
        <v>3589.75</v>
      </c>
      <c r="C8" s="19">
        <f t="shared" si="1"/>
        <v>0.305121122</v>
      </c>
      <c r="D8" s="18">
        <f t="shared" si="2"/>
        <v>3.55880334</v>
      </c>
      <c r="E8" s="16">
        <v>41852.0</v>
      </c>
      <c r="F8" s="18">
        <f t="shared" si="3"/>
        <v>10.64189486</v>
      </c>
      <c r="G8" s="18">
        <f t="shared" si="4"/>
        <v>80.95218418</v>
      </c>
      <c r="H8" s="16">
        <v>857.3</v>
      </c>
      <c r="I8" s="16">
        <v>483.0</v>
      </c>
      <c r="J8" s="18">
        <f t="shared" si="5"/>
        <v>0.5633967106</v>
      </c>
      <c r="K8" s="18">
        <f t="shared" si="6"/>
        <v>44.54858697</v>
      </c>
      <c r="L8" s="16">
        <v>2.55</v>
      </c>
      <c r="M8" s="18">
        <f t="shared" si="7"/>
        <v>1.263673986</v>
      </c>
      <c r="N8" s="18">
        <f t="shared" si="8"/>
        <v>79.71738571</v>
      </c>
      <c r="O8" s="18">
        <f t="shared" si="9"/>
        <v>48.67552488</v>
      </c>
    </row>
    <row r="9" ht="13.5" customHeight="1">
      <c r="A9" s="8">
        <v>2010.0</v>
      </c>
      <c r="B9" s="16">
        <v>2971.19</v>
      </c>
      <c r="C9" s="19">
        <f t="shared" si="1"/>
        <v>0.2525448364</v>
      </c>
      <c r="D9" s="18">
        <f t="shared" si="2"/>
        <v>2.945575847</v>
      </c>
      <c r="E9" s="16">
        <v>34421.0</v>
      </c>
      <c r="F9" s="18">
        <f t="shared" si="3"/>
        <v>10.44642212</v>
      </c>
      <c r="G9" s="18">
        <f t="shared" si="4"/>
        <v>77.06604617</v>
      </c>
      <c r="H9" s="16">
        <v>858.21</v>
      </c>
      <c r="I9" s="16">
        <v>485.9</v>
      </c>
      <c r="J9" s="18">
        <f t="shared" si="5"/>
        <v>0.5661784412</v>
      </c>
      <c r="K9" s="18">
        <f t="shared" si="6"/>
        <v>45.06245125</v>
      </c>
      <c r="L9" s="16">
        <v>2.63</v>
      </c>
      <c r="M9" s="18">
        <f t="shared" si="7"/>
        <v>1.273470641</v>
      </c>
      <c r="N9" s="18">
        <f t="shared" si="8"/>
        <v>78.96379683</v>
      </c>
      <c r="O9" s="18">
        <f t="shared" si="9"/>
        <v>47.6578738</v>
      </c>
    </row>
    <row r="10" ht="13.5" customHeight="1">
      <c r="A10" s="8">
        <v>2009.0</v>
      </c>
      <c r="B10" s="16">
        <v>2412.54</v>
      </c>
      <c r="C10" s="19">
        <f t="shared" si="1"/>
        <v>0.2050607735</v>
      </c>
      <c r="D10" s="18">
        <f t="shared" si="2"/>
        <v>2.391741879</v>
      </c>
      <c r="E10" s="16">
        <v>27772.0</v>
      </c>
      <c r="F10" s="18">
        <f t="shared" si="3"/>
        <v>10.2317836</v>
      </c>
      <c r="G10" s="18">
        <f t="shared" si="4"/>
        <v>72.79887869</v>
      </c>
      <c r="H10" s="16">
        <v>868.19</v>
      </c>
      <c r="I10" s="16">
        <v>501.17</v>
      </c>
      <c r="J10" s="18">
        <f t="shared" si="5"/>
        <v>0.5772584342</v>
      </c>
      <c r="K10" s="18">
        <f t="shared" si="6"/>
        <v>47.08448551</v>
      </c>
      <c r="L10" s="16">
        <v>2.86</v>
      </c>
      <c r="M10" s="18">
        <f t="shared" si="7"/>
        <v>1.30044356</v>
      </c>
      <c r="N10" s="18">
        <f t="shared" si="8"/>
        <v>76.88895693</v>
      </c>
      <c r="O10" s="18">
        <f t="shared" si="9"/>
        <v>46.4074603</v>
      </c>
    </row>
    <row r="11" ht="13.5" customHeight="1">
      <c r="A11" s="8">
        <v>2008.0</v>
      </c>
      <c r="B11" s="16">
        <v>2133.71</v>
      </c>
      <c r="C11" s="19">
        <f t="shared" si="1"/>
        <v>0.181360816</v>
      </c>
      <c r="D11" s="18">
        <f t="shared" si="2"/>
        <v>2.115315628</v>
      </c>
      <c r="E11" s="16">
        <v>24521.0</v>
      </c>
      <c r="F11" s="18">
        <f t="shared" si="3"/>
        <v>10.10728517</v>
      </c>
      <c r="G11" s="18">
        <f t="shared" si="4"/>
        <v>70.32376088</v>
      </c>
      <c r="H11" s="16">
        <v>869.21</v>
      </c>
      <c r="I11" s="16">
        <v>486.05</v>
      </c>
      <c r="J11" s="18">
        <f t="shared" si="5"/>
        <v>0.5591859275</v>
      </c>
      <c r="K11" s="18">
        <f t="shared" si="6"/>
        <v>43.76588899</v>
      </c>
      <c r="L11" s="16">
        <v>2.7</v>
      </c>
      <c r="M11" s="18">
        <f t="shared" si="7"/>
        <v>1.281861019</v>
      </c>
      <c r="N11" s="18">
        <f t="shared" si="8"/>
        <v>78.31838314</v>
      </c>
      <c r="O11" s="18">
        <f t="shared" si="9"/>
        <v>45.82617457</v>
      </c>
    </row>
    <row r="12" ht="13.5" customHeight="1">
      <c r="A12" s="8">
        <v>2007.0</v>
      </c>
      <c r="B12" s="16">
        <v>1762.76</v>
      </c>
      <c r="C12" s="19">
        <f t="shared" si="1"/>
        <v>0.1498308542</v>
      </c>
      <c r="D12" s="18">
        <f t="shared" si="2"/>
        <v>1.747563528</v>
      </c>
      <c r="E12" s="16">
        <v>20173.0</v>
      </c>
      <c r="F12" s="18">
        <f t="shared" si="3"/>
        <v>9.912100356</v>
      </c>
      <c r="G12" s="18">
        <f t="shared" si="4"/>
        <v>66.44334703</v>
      </c>
      <c r="H12" s="16">
        <v>871.12</v>
      </c>
      <c r="I12" s="16">
        <v>477.21</v>
      </c>
      <c r="J12" s="18">
        <f t="shared" si="5"/>
        <v>0.5478120121</v>
      </c>
      <c r="K12" s="18">
        <f t="shared" si="6"/>
        <v>41.62188256</v>
      </c>
      <c r="L12" s="16">
        <v>2.8</v>
      </c>
      <c r="M12" s="18">
        <f t="shared" si="7"/>
        <v>1.293568728</v>
      </c>
      <c r="N12" s="18">
        <f t="shared" si="8"/>
        <v>77.41779018</v>
      </c>
      <c r="O12" s="18">
        <f t="shared" si="9"/>
        <v>44.39932284</v>
      </c>
    </row>
    <row r="13" ht="13.5" customHeight="1">
      <c r="A13" s="8">
        <v>2006.0</v>
      </c>
      <c r="B13" s="16">
        <v>1476.14</v>
      </c>
      <c r="C13" s="19">
        <f t="shared" si="1"/>
        <v>0.1254687633</v>
      </c>
      <c r="D13" s="18">
        <f t="shared" si="2"/>
        <v>1.463414433</v>
      </c>
      <c r="E13" s="16">
        <v>16795.0</v>
      </c>
      <c r="F13" s="18">
        <f t="shared" si="3"/>
        <v>9.728836502</v>
      </c>
      <c r="G13" s="18">
        <f t="shared" si="4"/>
        <v>62.79993046</v>
      </c>
      <c r="H13" s="16">
        <v>876.48</v>
      </c>
      <c r="I13" s="16">
        <v>469.15</v>
      </c>
      <c r="J13" s="18">
        <f t="shared" si="5"/>
        <v>0.5352660643</v>
      </c>
      <c r="K13" s="18">
        <f t="shared" si="6"/>
        <v>39.20469271</v>
      </c>
      <c r="L13" s="16">
        <v>3.03</v>
      </c>
      <c r="M13" s="18">
        <f t="shared" si="7"/>
        <v>1.319351931</v>
      </c>
      <c r="N13" s="18">
        <f t="shared" si="8"/>
        <v>75.43446683</v>
      </c>
      <c r="O13" s="18">
        <f t="shared" si="9"/>
        <v>42.63339761</v>
      </c>
    </row>
    <row r="14" ht="13.5" customHeight="1">
      <c r="A14" s="8">
        <v>2005.0</v>
      </c>
      <c r="B14" s="16">
        <v>1236.66</v>
      </c>
      <c r="C14" s="19">
        <f t="shared" si="1"/>
        <v>0.1051134722</v>
      </c>
      <c r="D14" s="18">
        <f t="shared" si="2"/>
        <v>1.225998952</v>
      </c>
      <c r="E14" s="16">
        <v>13974.0</v>
      </c>
      <c r="F14" s="18">
        <f t="shared" si="3"/>
        <v>9.544953739</v>
      </c>
      <c r="G14" s="18">
        <f t="shared" si="4"/>
        <v>59.14420953</v>
      </c>
      <c r="I14" s="16">
        <v>452.2</v>
      </c>
      <c r="L14" s="16">
        <v>3.44</v>
      </c>
    </row>
    <row r="15" ht="13.5" customHeight="1">
      <c r="A15" s="8">
        <v>2004.0</v>
      </c>
      <c r="B15" s="16">
        <v>1039.51</v>
      </c>
      <c r="C15" s="19">
        <f t="shared" si="1"/>
        <v>0.0883561411</v>
      </c>
      <c r="D15" s="18">
        <f t="shared" si="2"/>
        <v>1.030548551</v>
      </c>
      <c r="E15" s="16">
        <v>11691.0</v>
      </c>
      <c r="F15" s="18">
        <f t="shared" si="3"/>
        <v>9.366574594</v>
      </c>
      <c r="G15" s="18">
        <f t="shared" si="4"/>
        <v>55.59790445</v>
      </c>
      <c r="I15" s="16">
        <v>395.5</v>
      </c>
      <c r="L15" s="16">
        <v>4.03</v>
      </c>
    </row>
    <row r="16" ht="13.5" customHeight="1">
      <c r="A16" s="8">
        <v>2003.0</v>
      </c>
      <c r="B16" s="16">
        <v>852.26</v>
      </c>
      <c r="C16" s="19">
        <f t="shared" si="1"/>
        <v>0.07244028899</v>
      </c>
      <c r="D16" s="18">
        <f t="shared" si="2"/>
        <v>0.844912803</v>
      </c>
      <c r="E16" s="16">
        <v>9401.0</v>
      </c>
      <c r="F16" s="18">
        <f t="shared" si="3"/>
        <v>9.148571346</v>
      </c>
      <c r="G16" s="18">
        <f t="shared" si="4"/>
        <v>51.26384385</v>
      </c>
      <c r="I16" s="16">
        <v>382.03</v>
      </c>
      <c r="L16" s="16">
        <v>4.3</v>
      </c>
    </row>
    <row r="17" ht="13.5" customHeight="1">
      <c r="A17" s="8">
        <v>2002.0</v>
      </c>
      <c r="B17" s="16">
        <v>749.34</v>
      </c>
      <c r="C17" s="19">
        <f t="shared" si="1"/>
        <v>0.06369230769</v>
      </c>
      <c r="D17" s="18">
        <f t="shared" si="2"/>
        <v>0.7428800599</v>
      </c>
      <c r="E17" s="16">
        <v>8297.0</v>
      </c>
      <c r="F17" s="18">
        <f t="shared" si="3"/>
        <v>9.023649283</v>
      </c>
      <c r="G17" s="18">
        <f t="shared" si="4"/>
        <v>48.78030383</v>
      </c>
      <c r="I17" s="16">
        <v>391.81</v>
      </c>
      <c r="L17" s="16">
        <v>3.58</v>
      </c>
    </row>
    <row r="18" ht="13.5" customHeight="1">
      <c r="A18" s="8">
        <v>2001.0</v>
      </c>
      <c r="B18" s="16">
        <v>681.49</v>
      </c>
      <c r="C18" s="19">
        <f t="shared" si="1"/>
        <v>0.05792520187</v>
      </c>
      <c r="D18" s="18">
        <f t="shared" si="2"/>
        <v>0.6756149838</v>
      </c>
      <c r="E18" s="16">
        <v>7579.0</v>
      </c>
      <c r="F18" s="18">
        <f t="shared" si="3"/>
        <v>8.933136544</v>
      </c>
      <c r="G18" s="18">
        <f t="shared" si="4"/>
        <v>46.9808458</v>
      </c>
      <c r="I18" s="16">
        <v>415.78</v>
      </c>
      <c r="L18" s="16">
        <v>2.4</v>
      </c>
    </row>
    <row r="19" ht="13.5" customHeight="1">
      <c r="A19" s="8">
        <v>2000.0</v>
      </c>
      <c r="B19" s="16">
        <v>616.3</v>
      </c>
      <c r="C19" s="19">
        <f t="shared" si="1"/>
        <v>0.0523841904</v>
      </c>
      <c r="D19" s="18">
        <f t="shared" si="2"/>
        <v>0.6109869764</v>
      </c>
      <c r="E19" s="16">
        <v>6948.0</v>
      </c>
      <c r="F19" s="18">
        <f t="shared" si="3"/>
        <v>8.846209127</v>
      </c>
      <c r="G19" s="18">
        <f t="shared" si="4"/>
        <v>45.25266655</v>
      </c>
      <c r="H19" s="16">
        <v>891.4</v>
      </c>
      <c r="I19" s="16">
        <v>417.66</v>
      </c>
      <c r="L19" s="16">
        <v>1.89</v>
      </c>
    </row>
    <row r="20" ht="13.5" customHeight="1">
      <c r="A20" s="8">
        <v>1999.0</v>
      </c>
      <c r="B20" s="16">
        <v>577.09</v>
      </c>
      <c r="C20" s="19">
        <f t="shared" si="1"/>
        <v>0.04905142371</v>
      </c>
      <c r="D20" s="18">
        <f t="shared" si="2"/>
        <v>0.5721149995</v>
      </c>
      <c r="E20" s="16">
        <v>6583.0</v>
      </c>
      <c r="F20" s="18">
        <f t="shared" si="3"/>
        <v>8.792245847</v>
      </c>
      <c r="G20" s="18">
        <f t="shared" si="4"/>
        <v>44.17983792</v>
      </c>
      <c r="I20" s="16">
        <v>418.65</v>
      </c>
      <c r="L20" s="16">
        <v>1.52</v>
      </c>
    </row>
    <row r="21" ht="13.5" customHeight="1">
      <c r="A21" s="8">
        <v>1998.0</v>
      </c>
      <c r="B21" s="16">
        <v>536.76</v>
      </c>
      <c r="C21" s="19">
        <f t="shared" si="1"/>
        <v>0.04562345941</v>
      </c>
      <c r="D21" s="18">
        <f t="shared" si="2"/>
        <v>0.532132678</v>
      </c>
      <c r="E21" s="16">
        <v>6159.0</v>
      </c>
      <c r="F21" s="18">
        <f t="shared" si="3"/>
        <v>8.725669706</v>
      </c>
      <c r="G21" s="18">
        <f t="shared" si="4"/>
        <v>42.85625657</v>
      </c>
      <c r="I21" s="16">
        <v>421.09</v>
      </c>
      <c r="L21" s="16">
        <v>1.3</v>
      </c>
    </row>
    <row r="22" ht="13.5" customHeight="1">
      <c r="A22" s="8">
        <v>1997.0</v>
      </c>
      <c r="B22" s="16">
        <v>504.23</v>
      </c>
      <c r="C22" s="19">
        <f t="shared" si="1"/>
        <v>0.04285847854</v>
      </c>
      <c r="D22" s="18">
        <f t="shared" si="2"/>
        <v>0.4998831139</v>
      </c>
      <c r="E22" s="16">
        <v>5841.0</v>
      </c>
      <c r="F22" s="18">
        <f t="shared" si="3"/>
        <v>8.672657294</v>
      </c>
      <c r="G22" s="18">
        <f t="shared" si="4"/>
        <v>41.80233189</v>
      </c>
      <c r="I22" s="16">
        <v>432.88</v>
      </c>
      <c r="L22" s="16">
        <v>1.62</v>
      </c>
    </row>
    <row r="23" ht="13.5" customHeight="1">
      <c r="A23" s="8">
        <v>1996.0</v>
      </c>
      <c r="B23" s="16">
        <v>488.04</v>
      </c>
      <c r="C23" s="19">
        <f t="shared" si="1"/>
        <v>0.04148236294</v>
      </c>
      <c r="D23" s="18">
        <f t="shared" si="2"/>
        <v>0.4838326853</v>
      </c>
      <c r="E23" s="16">
        <v>5706.0</v>
      </c>
      <c r="F23" s="18">
        <f t="shared" si="3"/>
        <v>8.649273532</v>
      </c>
      <c r="G23" s="18">
        <f t="shared" si="4"/>
        <v>41.33744596</v>
      </c>
      <c r="I23" s="16">
        <v>428.26</v>
      </c>
      <c r="L23" s="16">
        <v>1.5</v>
      </c>
    </row>
    <row r="24" ht="13.5" customHeight="1">
      <c r="A24" s="8">
        <v>1995.0</v>
      </c>
      <c r="B24" s="16">
        <v>403.46</v>
      </c>
      <c r="C24" s="19">
        <f t="shared" si="1"/>
        <v>0.03429324267</v>
      </c>
      <c r="D24" s="18">
        <f t="shared" si="2"/>
        <v>0.399981836</v>
      </c>
      <c r="E24" s="16">
        <v>4762.0</v>
      </c>
      <c r="F24" s="18">
        <f t="shared" si="3"/>
        <v>8.468423027</v>
      </c>
      <c r="G24" s="18">
        <f t="shared" si="4"/>
        <v>37.74200849</v>
      </c>
      <c r="I24" s="16">
        <v>425.43</v>
      </c>
      <c r="L24" s="16">
        <v>1.6</v>
      </c>
    </row>
    <row r="25" ht="13.5" customHeight="1">
      <c r="A25" s="8">
        <v>1994.0</v>
      </c>
      <c r="B25" s="16">
        <v>314.76</v>
      </c>
      <c r="C25" s="19">
        <f t="shared" si="1"/>
        <v>0.02675393115</v>
      </c>
      <c r="D25" s="18">
        <f t="shared" si="2"/>
        <v>0.3120465044</v>
      </c>
      <c r="E25" s="16">
        <v>3754.0</v>
      </c>
      <c r="F25" s="18">
        <f t="shared" si="3"/>
        <v>8.230577217</v>
      </c>
      <c r="G25" s="18">
        <f t="shared" si="4"/>
        <v>33.01346356</v>
      </c>
      <c r="I25" s="16">
        <v>423.45</v>
      </c>
      <c r="L25" s="16">
        <v>1.7</v>
      </c>
    </row>
    <row r="26" ht="13.5" customHeight="1">
      <c r="A26" s="8">
        <v>1993.0</v>
      </c>
      <c r="B26" s="16">
        <v>220.57</v>
      </c>
      <c r="C26" s="19">
        <f t="shared" si="1"/>
        <v>0.0187479813</v>
      </c>
      <c r="D26" s="18">
        <f t="shared" si="2"/>
        <v>0.2186685014</v>
      </c>
      <c r="E26" s="16">
        <v>2656.0</v>
      </c>
      <c r="F26" s="18">
        <f t="shared" si="3"/>
        <v>7.884576511</v>
      </c>
      <c r="G26" s="18">
        <f t="shared" si="4"/>
        <v>26.13472188</v>
      </c>
      <c r="I26" s="16">
        <v>423.4</v>
      </c>
      <c r="L26" s="16">
        <v>1.81</v>
      </c>
    </row>
    <row r="27" ht="13.5" customHeight="1">
      <c r="A27" s="8">
        <v>1992.0</v>
      </c>
      <c r="B27" s="16">
        <v>162.15</v>
      </c>
      <c r="C27" s="19">
        <f t="shared" si="1"/>
        <v>0.01378240544</v>
      </c>
      <c r="D27" s="18">
        <f t="shared" si="2"/>
        <v>0.1607521308</v>
      </c>
      <c r="E27" s="16">
        <v>1969.0</v>
      </c>
      <c r="F27" s="18">
        <f t="shared" si="3"/>
        <v>7.585281079</v>
      </c>
      <c r="G27" s="18">
        <f t="shared" si="4"/>
        <v>20.18451449</v>
      </c>
      <c r="I27" s="16">
        <v>421.81</v>
      </c>
      <c r="L27" s="16">
        <v>1.97</v>
      </c>
    </row>
    <row r="28" ht="13.5" customHeight="1">
      <c r="A28" s="8">
        <v>1991.0</v>
      </c>
      <c r="B28" s="16">
        <v>130.05</v>
      </c>
      <c r="C28" s="19">
        <f t="shared" si="1"/>
        <v>0.01105397365</v>
      </c>
      <c r="D28" s="18">
        <f t="shared" si="2"/>
        <v>0.1289288598</v>
      </c>
      <c r="E28" s="16">
        <v>1598.0</v>
      </c>
      <c r="F28" s="18">
        <f t="shared" si="3"/>
        <v>7.376508126</v>
      </c>
      <c r="G28" s="18">
        <f t="shared" si="4"/>
        <v>16.03395877</v>
      </c>
      <c r="I28" s="16">
        <v>419.35</v>
      </c>
      <c r="L28" s="16">
        <v>1.98</v>
      </c>
    </row>
    <row r="29" ht="13.5" customHeight="1">
      <c r="A29" s="8">
        <v>1990.0</v>
      </c>
      <c r="B29" s="16">
        <v>112.84</v>
      </c>
      <c r="C29" s="19">
        <f t="shared" si="1"/>
        <v>0.009591160221</v>
      </c>
      <c r="D29" s="18">
        <f t="shared" si="2"/>
        <v>0.1118672244</v>
      </c>
      <c r="E29" s="16">
        <v>1438.0</v>
      </c>
      <c r="F29" s="18">
        <f t="shared" si="3"/>
        <v>7.271008538</v>
      </c>
      <c r="G29" s="18">
        <f t="shared" si="4"/>
        <v>13.93655146</v>
      </c>
      <c r="I29" s="16">
        <v>408.5</v>
      </c>
      <c r="L29" s="16">
        <v>2.42</v>
      </c>
    </row>
    <row r="30" ht="13.5" customHeight="1">
      <c r="A30" s="8">
        <v>1989.0</v>
      </c>
      <c r="B30" s="16">
        <v>99.26</v>
      </c>
      <c r="C30" s="19">
        <f t="shared" si="1"/>
        <v>0.008436889078</v>
      </c>
      <c r="D30" s="18">
        <f t="shared" si="2"/>
        <v>0.09840429544</v>
      </c>
      <c r="E30" s="16">
        <v>1319.0</v>
      </c>
      <c r="F30" s="18">
        <f t="shared" si="3"/>
        <v>7.184629153</v>
      </c>
      <c r="G30" s="18">
        <f t="shared" si="4"/>
        <v>12.21926745</v>
      </c>
      <c r="I30" s="16">
        <v>390.31</v>
      </c>
      <c r="L30" s="16">
        <v>5.44</v>
      </c>
    </row>
    <row r="31" ht="13.5" customHeight="1">
      <c r="A31" s="8">
        <v>1988.0</v>
      </c>
      <c r="B31" s="16">
        <v>84.63</v>
      </c>
      <c r="C31" s="19">
        <f t="shared" si="1"/>
        <v>0.007193370166</v>
      </c>
      <c r="D31" s="18">
        <f t="shared" si="2"/>
        <v>0.08390041832</v>
      </c>
      <c r="E31" s="16">
        <v>1152.0</v>
      </c>
      <c r="F31" s="18">
        <f t="shared" si="3"/>
        <v>7.049254841</v>
      </c>
      <c r="G31" s="18">
        <f t="shared" si="4"/>
        <v>9.52792925</v>
      </c>
      <c r="I31" s="16">
        <v>381.43</v>
      </c>
      <c r="L31" s="16">
        <v>1.5</v>
      </c>
    </row>
    <row r="32" ht="13.5" customHeight="1">
      <c r="A32" s="8">
        <v>1987.0</v>
      </c>
      <c r="B32" s="16">
        <v>71.99</v>
      </c>
      <c r="C32" s="19">
        <f t="shared" si="1"/>
        <v>0.006118997025</v>
      </c>
      <c r="D32" s="18">
        <f t="shared" si="2"/>
        <v>0.07136938574</v>
      </c>
      <c r="E32" s="16">
        <v>999.0</v>
      </c>
      <c r="F32" s="18">
        <f t="shared" si="3"/>
        <v>6.906754779</v>
      </c>
      <c r="G32" s="18">
        <f t="shared" si="4"/>
        <v>6.694926017</v>
      </c>
      <c r="I32" s="16">
        <v>367.35</v>
      </c>
      <c r="L32" s="16">
        <v>1.78</v>
      </c>
    </row>
    <row r="33" ht="13.5" customHeight="1">
      <c r="A33" s="8">
        <v>1986.0</v>
      </c>
      <c r="B33" s="16">
        <v>63.04</v>
      </c>
      <c r="C33" s="19">
        <f t="shared" si="1"/>
        <v>0.005358266043</v>
      </c>
      <c r="D33" s="18">
        <f t="shared" si="2"/>
        <v>0.06249654226</v>
      </c>
      <c r="E33" s="16">
        <v>886.0</v>
      </c>
      <c r="F33" s="18">
        <f t="shared" si="3"/>
        <v>6.786716951</v>
      </c>
      <c r="G33" s="18">
        <f t="shared" si="4"/>
        <v>4.308488084</v>
      </c>
      <c r="I33" s="16">
        <v>357.72</v>
      </c>
      <c r="L33" s="16">
        <v>1.43</v>
      </c>
    </row>
    <row r="34" ht="13.5" customHeight="1">
      <c r="A34" s="8">
        <v>1985.0</v>
      </c>
      <c r="B34" s="16">
        <v>55.57</v>
      </c>
      <c r="C34" s="19">
        <f t="shared" si="1"/>
        <v>0.004723331917</v>
      </c>
      <c r="D34" s="18">
        <f t="shared" si="2"/>
        <v>0.05509093993</v>
      </c>
      <c r="E34" s="16">
        <v>790.0</v>
      </c>
      <c r="F34" s="18">
        <f t="shared" si="3"/>
        <v>6.672032945</v>
      </c>
      <c r="G34" s="18">
        <f t="shared" si="4"/>
        <v>2.028487981</v>
      </c>
      <c r="I34" s="16">
        <v>349.04</v>
      </c>
      <c r="L34" s="16">
        <v>1.45</v>
      </c>
    </row>
    <row r="35" ht="13.5" customHeight="1">
      <c r="A35" s="8">
        <v>1984.0</v>
      </c>
      <c r="B35" s="16">
        <v>49.68</v>
      </c>
      <c r="C35" s="19">
        <f t="shared" si="1"/>
        <v>0.004222694433</v>
      </c>
      <c r="D35" s="18">
        <f t="shared" si="2"/>
        <v>0.04925171668</v>
      </c>
      <c r="E35" s="16">
        <v>713.0</v>
      </c>
      <c r="F35" s="18">
        <f t="shared" si="3"/>
        <v>6.56948142</v>
      </c>
      <c r="G35" s="18">
        <v>0.0</v>
      </c>
      <c r="I35" s="16">
        <v>337.62</v>
      </c>
      <c r="L35" s="16">
        <v>1.08</v>
      </c>
    </row>
    <row r="36" ht="13.5" customHeight="1">
      <c r="A36" s="8">
        <v>1983.0</v>
      </c>
      <c r="B36" s="16">
        <v>42.26</v>
      </c>
      <c r="C36" s="19">
        <f t="shared" si="1"/>
        <v>0.0035920102</v>
      </c>
      <c r="D36" s="18">
        <f t="shared" si="2"/>
        <v>0.04189568331</v>
      </c>
      <c r="E36" s="16">
        <v>468.0</v>
      </c>
      <c r="F36" s="18">
        <f t="shared" si="3"/>
        <v>6.148468296</v>
      </c>
      <c r="G36" s="18">
        <v>0.0</v>
      </c>
      <c r="I36" s="16">
        <v>322.66</v>
      </c>
      <c r="L36" s="16">
        <v>1.44</v>
      </c>
    </row>
    <row r="37" ht="13.5" customHeight="1">
      <c r="A37" s="8">
        <v>1982.0</v>
      </c>
      <c r="B37" s="16">
        <v>35.41</v>
      </c>
      <c r="C37" s="19">
        <f t="shared" si="1"/>
        <v>0.003009774756</v>
      </c>
      <c r="D37" s="18">
        <f t="shared" si="2"/>
        <v>0.03510473606</v>
      </c>
      <c r="E37" s="16">
        <v>522.0</v>
      </c>
      <c r="F37" s="18">
        <f t="shared" si="3"/>
        <v>6.257667588</v>
      </c>
      <c r="G37" s="18">
        <v>0.0</v>
      </c>
      <c r="I37" s="16">
        <v>314.75</v>
      </c>
      <c r="L37" s="16">
        <v>0.73</v>
      </c>
    </row>
    <row r="38" ht="13.5" customHeight="1">
      <c r="A38" s="8">
        <v>1981.0</v>
      </c>
      <c r="B38" s="16">
        <v>30.37</v>
      </c>
      <c r="C38" s="19">
        <f t="shared" si="1"/>
        <v>0.002581385465</v>
      </c>
      <c r="D38" s="18">
        <f t="shared" si="2"/>
        <v>0.03010818509</v>
      </c>
      <c r="E38" s="16">
        <v>456.0</v>
      </c>
      <c r="F38" s="18">
        <f t="shared" si="3"/>
        <v>6.12249281</v>
      </c>
      <c r="G38" s="18">
        <v>0.0</v>
      </c>
      <c r="I38" s="16">
        <v>302.62</v>
      </c>
      <c r="L38" s="16">
        <v>1.52</v>
      </c>
    </row>
    <row r="39" ht="13.5" customHeight="1">
      <c r="A39" s="8">
        <v>1980.0</v>
      </c>
      <c r="B39" s="16">
        <v>28.62</v>
      </c>
      <c r="C39" s="19">
        <f t="shared" si="1"/>
        <v>0.002432639184</v>
      </c>
      <c r="D39" s="18">
        <f t="shared" si="2"/>
        <v>0.02837327156</v>
      </c>
      <c r="E39" s="16">
        <v>436.0</v>
      </c>
      <c r="F39" s="18">
        <f t="shared" si="3"/>
        <v>6.077642243</v>
      </c>
      <c r="G39" s="18">
        <v>0.0</v>
      </c>
      <c r="I39" s="16">
        <v>292.22</v>
      </c>
    </row>
    <row r="40" ht="13.5" customHeight="1">
      <c r="A40" s="8">
        <v>1979.0</v>
      </c>
      <c r="B40" s="16">
        <v>24.87</v>
      </c>
      <c r="C40" s="19">
        <f t="shared" si="1"/>
        <v>0.002113897153</v>
      </c>
      <c r="D40" s="18">
        <f t="shared" si="2"/>
        <v>0.02465559971</v>
      </c>
      <c r="E40" s="16">
        <v>383.0</v>
      </c>
      <c r="F40" s="18">
        <f t="shared" si="3"/>
        <v>5.948034989</v>
      </c>
      <c r="G40" s="18">
        <v>0.0</v>
      </c>
      <c r="I40" s="16">
        <v>282.72</v>
      </c>
    </row>
    <row r="41" ht="13.5" customHeight="1">
      <c r="A41" s="8">
        <v>1978.0</v>
      </c>
      <c r="B41" s="16">
        <v>21.39</v>
      </c>
      <c r="C41" s="19">
        <f t="shared" si="1"/>
        <v>0.001818104547</v>
      </c>
      <c r="D41" s="18">
        <f t="shared" si="2"/>
        <v>0.02120560024</v>
      </c>
      <c r="E41" s="16">
        <v>334.0</v>
      </c>
      <c r="F41" s="18">
        <f t="shared" si="3"/>
        <v>5.811140993</v>
      </c>
      <c r="G41" s="18">
        <v>0.0</v>
      </c>
      <c r="I41" s="16">
        <v>283.64</v>
      </c>
    </row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3.5" customHeight="1">
      <c r="A1" s="1"/>
      <c r="B1" s="1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3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13</v>
      </c>
      <c r="N1" s="3" t="s">
        <v>14</v>
      </c>
      <c r="O1" s="3" t="s">
        <v>15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8">
        <v>2017.0</v>
      </c>
      <c r="B2" s="16">
        <v>12556.2</v>
      </c>
      <c r="C2" s="19">
        <f t="shared" ref="C2:C41" si="1">B2/16850.03</f>
        <v>0.7451737475</v>
      </c>
      <c r="D2" s="18">
        <f t="shared" ref="D2:D41" si="2">100*(1-ABS((C2-8.5737)/8.5737))</f>
        <v>8.691390502</v>
      </c>
      <c r="E2" s="16">
        <v>134607.0</v>
      </c>
      <c r="F2" s="18">
        <f t="shared" ref="F2:F41" si="3">LN(E2)</f>
        <v>11.8101147</v>
      </c>
      <c r="G2" s="18">
        <v>100.0</v>
      </c>
      <c r="H2" s="16">
        <v>946.8</v>
      </c>
      <c r="I2" s="18">
        <v>681.06</v>
      </c>
      <c r="J2" s="18">
        <f t="shared" ref="J2:J14" si="4">I2/H2</f>
        <v>0.7193282636</v>
      </c>
      <c r="K2" s="18">
        <f t="shared" ref="K2:K14" si="5">100*(LN(J2)-LN(36.76%))/(LN(95.86%)-LN(36.76%))</f>
        <v>70.04042568</v>
      </c>
      <c r="L2" s="16">
        <v>1.7</v>
      </c>
      <c r="M2" s="18">
        <f t="shared" ref="M2:M14" si="6">L2^(1/4)</f>
        <v>1.141858345</v>
      </c>
      <c r="N2" s="18">
        <f t="shared" ref="N2:N14" si="7">100*(1-(L2^(1/4)-1)/(2.3-1))</f>
        <v>89.08781958</v>
      </c>
      <c r="O2" s="18">
        <f t="shared" ref="O2:O14" si="8">(1/6)*G2+(1/6)*K2+(1/3)*D2+(1/3)*N2</f>
        <v>60.93314098</v>
      </c>
    </row>
    <row r="3" ht="13.5" customHeight="1">
      <c r="A3" s="8">
        <v>2016.0</v>
      </c>
      <c r="B3" s="16">
        <v>11314.0</v>
      </c>
      <c r="C3" s="19">
        <f t="shared" si="1"/>
        <v>0.6714528105</v>
      </c>
      <c r="D3" s="18">
        <f t="shared" si="2"/>
        <v>7.831540764</v>
      </c>
      <c r="E3" s="16">
        <v>124286.0</v>
      </c>
      <c r="F3" s="18">
        <f t="shared" si="3"/>
        <v>11.73034064</v>
      </c>
      <c r="G3" s="18">
        <v>100.0</v>
      </c>
      <c r="H3" s="16">
        <v>918.8</v>
      </c>
      <c r="I3" s="18">
        <v>676.95</v>
      </c>
      <c r="J3" s="18">
        <f t="shared" si="4"/>
        <v>0.7367762299</v>
      </c>
      <c r="K3" s="18">
        <f t="shared" si="5"/>
        <v>72.5408901</v>
      </c>
      <c r="L3" s="16">
        <v>1.72</v>
      </c>
      <c r="M3" s="18">
        <f t="shared" si="6"/>
        <v>1.145202037</v>
      </c>
      <c r="N3" s="18">
        <f t="shared" si="7"/>
        <v>88.83061256</v>
      </c>
      <c r="O3" s="18">
        <f t="shared" si="8"/>
        <v>60.97753279</v>
      </c>
    </row>
    <row r="4" ht="13.5" customHeight="1">
      <c r="A4" s="8">
        <v>2015.0</v>
      </c>
      <c r="B4" s="16">
        <v>10050.2</v>
      </c>
      <c r="C4" s="19">
        <f t="shared" si="1"/>
        <v>0.5964499766</v>
      </c>
      <c r="D4" s="18">
        <f t="shared" si="2"/>
        <v>6.956739525</v>
      </c>
      <c r="E4" s="16">
        <v>112268.0</v>
      </c>
      <c r="F4" s="18">
        <f t="shared" si="3"/>
        <v>11.62864415</v>
      </c>
      <c r="G4" s="18">
        <v>100.0</v>
      </c>
      <c r="H4" s="16">
        <v>901.8</v>
      </c>
      <c r="I4" s="18">
        <v>663.03</v>
      </c>
      <c r="J4" s="18">
        <f t="shared" si="4"/>
        <v>0.7352295409</v>
      </c>
      <c r="K4" s="18">
        <f t="shared" si="5"/>
        <v>72.32163927</v>
      </c>
      <c r="L4" s="16">
        <v>1.74</v>
      </c>
      <c r="M4" s="18">
        <f t="shared" si="6"/>
        <v>1.148516694</v>
      </c>
      <c r="N4" s="18">
        <f t="shared" si="7"/>
        <v>88.57563894</v>
      </c>
      <c r="O4" s="18">
        <f t="shared" si="8"/>
        <v>60.56439937</v>
      </c>
    </row>
    <row r="5" ht="13.5" customHeight="1">
      <c r="A5" s="8">
        <v>2014.0</v>
      </c>
      <c r="B5" s="16">
        <v>9206.2</v>
      </c>
      <c r="C5" s="19">
        <f t="shared" si="1"/>
        <v>0.5463610451</v>
      </c>
      <c r="D5" s="18">
        <f t="shared" si="2"/>
        <v>6.372523474</v>
      </c>
      <c r="E5" s="16">
        <v>103813.0</v>
      </c>
      <c r="F5" s="18">
        <f t="shared" si="3"/>
        <v>11.55034648</v>
      </c>
      <c r="G5" s="18">
        <f t="shared" ref="G5:G39" si="9">100*((LN(E5)-6.57)/(11.6-6.57))</f>
        <v>99.01285254</v>
      </c>
      <c r="H5" s="16">
        <v>889.2</v>
      </c>
      <c r="I5" s="16">
        <v>654.92</v>
      </c>
      <c r="J5" s="18">
        <f t="shared" si="4"/>
        <v>0.7365272155</v>
      </c>
      <c r="K5" s="18">
        <f t="shared" si="5"/>
        <v>72.50562218</v>
      </c>
      <c r="L5" s="16">
        <v>1.84</v>
      </c>
      <c r="M5" s="18">
        <f t="shared" si="6"/>
        <v>1.164674202</v>
      </c>
      <c r="N5" s="18">
        <f t="shared" si="7"/>
        <v>87.3327537</v>
      </c>
      <c r="O5" s="18">
        <f t="shared" si="8"/>
        <v>59.82150484</v>
      </c>
    </row>
    <row r="6" ht="13.5" customHeight="1">
      <c r="A6" s="8">
        <v>2013.0</v>
      </c>
      <c r="B6" s="16">
        <v>8398.58</v>
      </c>
      <c r="C6" s="19">
        <f t="shared" si="1"/>
        <v>0.4984311601</v>
      </c>
      <c r="D6" s="18">
        <f t="shared" si="2"/>
        <v>5.813489626</v>
      </c>
      <c r="E6" s="16">
        <v>95190.0</v>
      </c>
      <c r="F6" s="18">
        <f t="shared" si="3"/>
        <v>11.46363017</v>
      </c>
      <c r="G6" s="18">
        <f t="shared" si="9"/>
        <v>97.28887024</v>
      </c>
      <c r="H6" s="16">
        <v>884.4</v>
      </c>
      <c r="I6" s="16">
        <v>650.51</v>
      </c>
      <c r="J6" s="18">
        <f t="shared" si="4"/>
        <v>0.735538218</v>
      </c>
      <c r="K6" s="18">
        <f t="shared" si="5"/>
        <v>72.3654326</v>
      </c>
      <c r="L6" s="16">
        <v>1.85</v>
      </c>
      <c r="M6" s="18">
        <f t="shared" si="6"/>
        <v>1.166253425</v>
      </c>
      <c r="N6" s="18">
        <f t="shared" si="7"/>
        <v>87.21127501</v>
      </c>
      <c r="O6" s="18">
        <f t="shared" si="8"/>
        <v>59.28397202</v>
      </c>
    </row>
    <row r="7" ht="13.5" customHeight="1">
      <c r="A7" s="8">
        <v>2012.0</v>
      </c>
      <c r="B7" s="16">
        <v>7833.62</v>
      </c>
      <c r="C7" s="19">
        <f t="shared" si="1"/>
        <v>0.4649024364</v>
      </c>
      <c r="D7" s="18">
        <f t="shared" si="2"/>
        <v>5.422424815</v>
      </c>
      <c r="E7" s="16">
        <v>89323.0</v>
      </c>
      <c r="F7" s="18">
        <f t="shared" si="3"/>
        <v>11.40001429</v>
      </c>
      <c r="G7" s="18">
        <f t="shared" si="9"/>
        <v>96.024141</v>
      </c>
      <c r="H7" s="16">
        <v>880.2</v>
      </c>
      <c r="I7" s="18">
        <v>644.43</v>
      </c>
      <c r="J7" s="18">
        <f t="shared" si="4"/>
        <v>0.7321404226</v>
      </c>
      <c r="K7" s="18">
        <f t="shared" si="5"/>
        <v>71.8823575</v>
      </c>
      <c r="L7" s="16">
        <v>1.63</v>
      </c>
      <c r="M7" s="18">
        <f t="shared" si="6"/>
        <v>1.129917932</v>
      </c>
      <c r="N7" s="18">
        <f t="shared" si="7"/>
        <v>90.00631291</v>
      </c>
      <c r="O7" s="18">
        <f t="shared" si="8"/>
        <v>59.79399566</v>
      </c>
    </row>
    <row r="8" ht="13.5" customHeight="1">
      <c r="A8" s="8">
        <v>2011.0</v>
      </c>
      <c r="B8" s="16">
        <v>7037.28</v>
      </c>
      <c r="C8" s="19">
        <f t="shared" si="1"/>
        <v>0.4176419864</v>
      </c>
      <c r="D8" s="18">
        <f t="shared" si="2"/>
        <v>4.871198974</v>
      </c>
      <c r="E8" s="16">
        <v>80689.0</v>
      </c>
      <c r="F8" s="18">
        <f t="shared" si="3"/>
        <v>11.29835754</v>
      </c>
      <c r="G8" s="18">
        <f t="shared" si="9"/>
        <v>94.00313196</v>
      </c>
      <c r="H8" s="16">
        <v>873.8</v>
      </c>
      <c r="I8" s="16">
        <v>637.77</v>
      </c>
      <c r="J8" s="18">
        <f t="shared" si="4"/>
        <v>0.7298809796</v>
      </c>
      <c r="K8" s="18">
        <f t="shared" si="5"/>
        <v>71.55988282</v>
      </c>
      <c r="L8" s="16">
        <v>1.86</v>
      </c>
      <c r="M8" s="18">
        <f t="shared" si="6"/>
        <v>1.167826258</v>
      </c>
      <c r="N8" s="18">
        <f t="shared" si="7"/>
        <v>87.09028782</v>
      </c>
      <c r="O8" s="18">
        <f t="shared" si="8"/>
        <v>58.24766473</v>
      </c>
    </row>
    <row r="9" ht="13.5" customHeight="1">
      <c r="A9" s="8">
        <v>2010.0</v>
      </c>
      <c r="B9" s="16">
        <v>5965.7106</v>
      </c>
      <c r="C9" s="19">
        <f t="shared" si="1"/>
        <v>0.3540474765</v>
      </c>
      <c r="D9" s="18">
        <f t="shared" si="2"/>
        <v>4.129459585</v>
      </c>
      <c r="E9" s="16">
        <v>70024.0</v>
      </c>
      <c r="F9" s="18">
        <f t="shared" si="3"/>
        <v>11.15659332</v>
      </c>
      <c r="G9" s="18">
        <f t="shared" si="9"/>
        <v>91.18475784</v>
      </c>
      <c r="H9" s="16">
        <v>870.54</v>
      </c>
      <c r="I9" s="16">
        <v>626.33</v>
      </c>
      <c r="J9" s="18">
        <f t="shared" si="4"/>
        <v>0.7194729708</v>
      </c>
      <c r="K9" s="18">
        <f t="shared" si="5"/>
        <v>70.06141203</v>
      </c>
      <c r="L9" s="16">
        <v>2.19</v>
      </c>
      <c r="M9" s="18">
        <f t="shared" si="6"/>
        <v>1.216496962</v>
      </c>
      <c r="N9" s="18">
        <f t="shared" si="7"/>
        <v>83.34638753</v>
      </c>
      <c r="O9" s="18">
        <f t="shared" si="8"/>
        <v>56.03297735</v>
      </c>
    </row>
    <row r="10" ht="13.5" customHeight="1">
      <c r="A10" s="8">
        <v>2009.0</v>
      </c>
      <c r="B10" s="16">
        <v>5111.4007</v>
      </c>
      <c r="C10" s="19">
        <f t="shared" si="1"/>
        <v>0.3033466825</v>
      </c>
      <c r="D10" s="18">
        <f t="shared" si="2"/>
        <v>3.53810703</v>
      </c>
      <c r="E10" s="16">
        <v>63471.0</v>
      </c>
      <c r="F10" s="18">
        <f t="shared" si="3"/>
        <v>11.05833839</v>
      </c>
      <c r="G10" s="18">
        <f t="shared" si="9"/>
        <v>89.23137948</v>
      </c>
      <c r="H10" s="16">
        <v>833.4</v>
      </c>
      <c r="I10" s="16">
        <v>597.5</v>
      </c>
      <c r="J10" s="18">
        <f t="shared" si="4"/>
        <v>0.7169426446</v>
      </c>
      <c r="K10" s="18">
        <f t="shared" si="5"/>
        <v>69.6938383</v>
      </c>
      <c r="L10" s="16">
        <v>3.0</v>
      </c>
      <c r="M10" s="18">
        <f t="shared" si="6"/>
        <v>1.316074013</v>
      </c>
      <c r="N10" s="18">
        <f t="shared" si="7"/>
        <v>75.68661439</v>
      </c>
      <c r="O10" s="18">
        <f t="shared" si="8"/>
        <v>52.89577677</v>
      </c>
    </row>
    <row r="11" ht="13.5" customHeight="1">
      <c r="A11" s="8">
        <v>2008.0</v>
      </c>
      <c r="B11" s="16">
        <v>4788.9748</v>
      </c>
      <c r="C11" s="19">
        <f t="shared" si="1"/>
        <v>0.2842116483</v>
      </c>
      <c r="D11" s="18">
        <f t="shared" si="2"/>
        <v>3.314924108</v>
      </c>
      <c r="E11" s="16">
        <v>60414.0</v>
      </c>
      <c r="F11" s="18">
        <f t="shared" si="3"/>
        <v>11.00897615</v>
      </c>
      <c r="G11" s="18">
        <f t="shared" si="9"/>
        <v>88.25002277</v>
      </c>
      <c r="H11" s="16">
        <v>820.2</v>
      </c>
      <c r="I11" s="16">
        <v>569.2</v>
      </c>
      <c r="J11" s="18">
        <f t="shared" si="4"/>
        <v>0.6939770788</v>
      </c>
      <c r="K11" s="18">
        <f t="shared" si="5"/>
        <v>66.29710987</v>
      </c>
      <c r="L11" s="16">
        <v>3.02</v>
      </c>
      <c r="M11" s="18">
        <f t="shared" si="6"/>
        <v>1.318262007</v>
      </c>
      <c r="N11" s="18">
        <f t="shared" si="7"/>
        <v>75.51830714</v>
      </c>
      <c r="O11" s="18">
        <f t="shared" si="8"/>
        <v>52.03559919</v>
      </c>
    </row>
    <row r="12" ht="13.5" customHeight="1">
      <c r="A12" s="8">
        <v>2007.0</v>
      </c>
      <c r="B12" s="16">
        <v>4104.0117</v>
      </c>
      <c r="C12" s="19">
        <f t="shared" si="1"/>
        <v>0.2435610916</v>
      </c>
      <c r="D12" s="18">
        <f t="shared" si="2"/>
        <v>2.840793258</v>
      </c>
      <c r="E12" s="16">
        <v>61258.0</v>
      </c>
      <c r="F12" s="18">
        <f t="shared" si="3"/>
        <v>11.02284973</v>
      </c>
      <c r="G12" s="18">
        <f t="shared" si="9"/>
        <v>88.5258396</v>
      </c>
      <c r="H12" s="16">
        <v>807.0</v>
      </c>
      <c r="I12" s="16">
        <v>533.1</v>
      </c>
      <c r="J12" s="18">
        <f t="shared" si="4"/>
        <v>0.6605947955</v>
      </c>
      <c r="K12" s="18">
        <f t="shared" si="5"/>
        <v>61.15371877</v>
      </c>
      <c r="L12" s="16">
        <v>3.21</v>
      </c>
      <c r="M12" s="18">
        <f t="shared" si="6"/>
        <v>1.338524294</v>
      </c>
      <c r="N12" s="18">
        <f t="shared" si="7"/>
        <v>73.95966966</v>
      </c>
      <c r="O12" s="18">
        <f t="shared" si="8"/>
        <v>50.54674737</v>
      </c>
    </row>
    <row r="13" ht="13.5" customHeight="1">
      <c r="A13" s="8">
        <v>2006.0</v>
      </c>
      <c r="B13" s="16">
        <v>3443.4972</v>
      </c>
      <c r="C13" s="19">
        <f t="shared" si="1"/>
        <v>0.2043614878</v>
      </c>
      <c r="D13" s="18">
        <f t="shared" si="2"/>
        <v>2.383585707</v>
      </c>
      <c r="E13" s="16">
        <v>51878.0</v>
      </c>
      <c r="F13" s="18">
        <f t="shared" si="3"/>
        <v>10.85665009</v>
      </c>
      <c r="G13" s="18">
        <f t="shared" si="9"/>
        <v>85.22167171</v>
      </c>
      <c r="H13" s="16">
        <v>789.4</v>
      </c>
      <c r="I13" s="16">
        <v>512.21</v>
      </c>
      <c r="J13" s="18">
        <f t="shared" si="4"/>
        <v>0.6488598936</v>
      </c>
      <c r="K13" s="18">
        <f t="shared" si="5"/>
        <v>59.28369021</v>
      </c>
      <c r="L13" s="16">
        <v>3.5</v>
      </c>
      <c r="M13" s="18">
        <f t="shared" si="6"/>
        <v>1.3677824</v>
      </c>
      <c r="N13" s="18">
        <f t="shared" si="7"/>
        <v>71.70904616</v>
      </c>
      <c r="O13" s="18">
        <f t="shared" si="8"/>
        <v>48.78177094</v>
      </c>
    </row>
    <row r="14" ht="13.5" customHeight="1">
      <c r="A14" s="8">
        <v>2005.0</v>
      </c>
      <c r="B14" s="16">
        <v>2943.843</v>
      </c>
      <c r="C14" s="19">
        <f t="shared" si="1"/>
        <v>0.1747084723</v>
      </c>
      <c r="D14" s="18">
        <f t="shared" si="2"/>
        <v>2.037725513</v>
      </c>
      <c r="E14" s="16">
        <v>44871.0</v>
      </c>
      <c r="F14" s="18">
        <f t="shared" si="3"/>
        <v>10.71154699</v>
      </c>
      <c r="G14" s="18">
        <f t="shared" si="9"/>
        <v>82.3369182</v>
      </c>
      <c r="H14" s="16">
        <v>771.3</v>
      </c>
      <c r="I14" s="16">
        <v>481.1</v>
      </c>
      <c r="J14" s="18">
        <f t="shared" si="4"/>
        <v>0.6237521068</v>
      </c>
      <c r="K14" s="18">
        <f t="shared" si="5"/>
        <v>55.16635338</v>
      </c>
      <c r="L14" s="16">
        <v>3.71</v>
      </c>
      <c r="M14" s="18">
        <f t="shared" si="6"/>
        <v>1.387853028</v>
      </c>
      <c r="N14" s="18">
        <f t="shared" si="7"/>
        <v>70.16515166</v>
      </c>
      <c r="O14" s="18">
        <f t="shared" si="8"/>
        <v>46.98483765</v>
      </c>
    </row>
    <row r="15" ht="13.5" customHeight="1">
      <c r="A15" s="8">
        <v>2004.0</v>
      </c>
      <c r="B15" s="16">
        <v>2543.1796</v>
      </c>
      <c r="C15" s="19">
        <f t="shared" si="1"/>
        <v>0.1509302713</v>
      </c>
      <c r="D15" s="18">
        <f t="shared" si="2"/>
        <v>1.760386663</v>
      </c>
      <c r="E15" s="16">
        <v>39293.0</v>
      </c>
      <c r="F15" s="18">
        <f t="shared" si="3"/>
        <v>10.57880166</v>
      </c>
      <c r="G15" s="18">
        <f t="shared" si="9"/>
        <v>79.69784622</v>
      </c>
      <c r="I15" s="16">
        <v>477.62</v>
      </c>
      <c r="J15" s="18"/>
      <c r="K15" s="18"/>
      <c r="L15" s="16">
        <v>4.33</v>
      </c>
    </row>
    <row r="16" ht="13.5" customHeight="1">
      <c r="A16" s="8">
        <v>2003.0</v>
      </c>
      <c r="B16" s="16">
        <v>2099.7744</v>
      </c>
      <c r="C16" s="19">
        <f t="shared" si="1"/>
        <v>0.1246154695</v>
      </c>
      <c r="D16" s="18">
        <f t="shared" si="2"/>
        <v>1.453461977</v>
      </c>
      <c r="E16" s="16">
        <v>32819.0</v>
      </c>
      <c r="F16" s="18">
        <f t="shared" si="3"/>
        <v>10.39876289</v>
      </c>
      <c r="G16" s="18">
        <f t="shared" si="9"/>
        <v>76.11854662</v>
      </c>
      <c r="I16" s="16">
        <v>450.6</v>
      </c>
      <c r="L16" s="16">
        <v>4.39</v>
      </c>
    </row>
    <row r="17" ht="13.5" customHeight="1">
      <c r="A17" s="8">
        <v>2002.0</v>
      </c>
      <c r="B17" s="16">
        <v>1781.8302</v>
      </c>
      <c r="C17" s="19">
        <f t="shared" si="1"/>
        <v>0.1057464111</v>
      </c>
      <c r="D17" s="18">
        <f t="shared" si="2"/>
        <v>1.233381284</v>
      </c>
      <c r="E17" s="16">
        <v>28150.0</v>
      </c>
      <c r="F17" s="18">
        <f t="shared" si="3"/>
        <v>10.24530263</v>
      </c>
      <c r="G17" s="18">
        <f t="shared" si="9"/>
        <v>73.06764679</v>
      </c>
      <c r="I17" s="16">
        <v>441.14</v>
      </c>
      <c r="L17" s="16">
        <v>4.43</v>
      </c>
    </row>
    <row r="18" ht="13.5" customHeight="1">
      <c r="A18" s="8">
        <v>2001.0</v>
      </c>
      <c r="B18" s="16">
        <v>1568.0138</v>
      </c>
      <c r="C18" s="19">
        <f t="shared" si="1"/>
        <v>0.09305703313</v>
      </c>
      <c r="D18" s="18">
        <f t="shared" si="2"/>
        <v>1.085377761</v>
      </c>
      <c r="E18" s="16">
        <v>25074.0</v>
      </c>
      <c r="F18" s="18">
        <f t="shared" si="3"/>
        <v>10.12958673</v>
      </c>
      <c r="G18" s="18">
        <f t="shared" si="9"/>
        <v>70.76713184</v>
      </c>
      <c r="I18" s="16">
        <v>413.2</v>
      </c>
      <c r="L18" s="16">
        <v>4.48</v>
      </c>
    </row>
    <row r="19" ht="13.5" customHeight="1">
      <c r="A19" s="8">
        <v>2000.0</v>
      </c>
      <c r="B19" s="16">
        <v>1382.5616</v>
      </c>
      <c r="C19" s="19">
        <f t="shared" si="1"/>
        <v>0.08205098745</v>
      </c>
      <c r="D19" s="18">
        <f t="shared" si="2"/>
        <v>0.9570079131</v>
      </c>
      <c r="E19" s="16">
        <v>22342.0</v>
      </c>
      <c r="F19" s="18">
        <f t="shared" si="3"/>
        <v>10.01422359</v>
      </c>
      <c r="G19" s="18">
        <f t="shared" si="9"/>
        <v>68.4736301</v>
      </c>
      <c r="H19" s="16">
        <v>701.7</v>
      </c>
      <c r="I19" s="16">
        <v>408.11</v>
      </c>
      <c r="L19" s="16">
        <v>3.48</v>
      </c>
    </row>
    <row r="20" ht="13.5" customHeight="1">
      <c r="A20" s="8">
        <v>1999.0</v>
      </c>
      <c r="B20" s="16">
        <v>1225.2795</v>
      </c>
      <c r="C20" s="19">
        <f t="shared" si="1"/>
        <v>0.07271675481</v>
      </c>
      <c r="D20" s="18">
        <f t="shared" si="2"/>
        <v>0.848137383</v>
      </c>
      <c r="E20" s="16">
        <v>19961.0</v>
      </c>
      <c r="F20" s="18">
        <f t="shared" si="3"/>
        <v>9.901535649</v>
      </c>
      <c r="G20" s="18">
        <f t="shared" si="9"/>
        <v>66.2333131</v>
      </c>
      <c r="I20" s="16">
        <v>414.2</v>
      </c>
      <c r="L20" s="16">
        <v>3.4</v>
      </c>
    </row>
    <row r="21" ht="13.5" customHeight="1">
      <c r="A21" s="8">
        <v>1998.0</v>
      </c>
      <c r="B21" s="16">
        <v>1134.8899</v>
      </c>
      <c r="C21" s="19">
        <f t="shared" si="1"/>
        <v>0.06735239641</v>
      </c>
      <c r="D21" s="18">
        <f t="shared" si="2"/>
        <v>0.7855697821</v>
      </c>
      <c r="E21" s="16">
        <v>18611.0</v>
      </c>
      <c r="F21" s="18">
        <f t="shared" si="3"/>
        <v>9.831508083</v>
      </c>
      <c r="G21" s="18">
        <f t="shared" si="9"/>
        <v>64.84111497</v>
      </c>
      <c r="I21" s="16">
        <v>417.0</v>
      </c>
    </row>
    <row r="22" ht="13.5" customHeight="1">
      <c r="A22" s="8">
        <v>1997.0</v>
      </c>
      <c r="B22" s="16">
        <v>1036.3299</v>
      </c>
      <c r="C22" s="19">
        <f t="shared" si="1"/>
        <v>0.06150314866</v>
      </c>
      <c r="D22" s="18">
        <f t="shared" si="2"/>
        <v>0.7173466375</v>
      </c>
      <c r="E22" s="16">
        <v>17113.0</v>
      </c>
      <c r="F22" s="18">
        <f t="shared" si="3"/>
        <v>9.747593688</v>
      </c>
      <c r="G22" s="18">
        <f t="shared" si="9"/>
        <v>63.17283673</v>
      </c>
      <c r="I22" s="16">
        <v>420.1</v>
      </c>
      <c r="L22" s="16">
        <v>2.7</v>
      </c>
    </row>
    <row r="23" ht="13.5" customHeight="1">
      <c r="A23" s="8">
        <v>1996.0</v>
      </c>
      <c r="B23" s="16">
        <v>906.6133</v>
      </c>
      <c r="C23" s="19">
        <f t="shared" si="1"/>
        <v>0.05380484783</v>
      </c>
      <c r="D23" s="18">
        <f t="shared" si="2"/>
        <v>0.627556922</v>
      </c>
      <c r="E23" s="16">
        <v>15095.0</v>
      </c>
      <c r="F23" s="18">
        <f t="shared" si="3"/>
        <v>9.622118842</v>
      </c>
      <c r="G23" s="18">
        <f t="shared" si="9"/>
        <v>60.678307</v>
      </c>
      <c r="I23" s="16">
        <v>420.32</v>
      </c>
      <c r="L23" s="16">
        <v>2.3</v>
      </c>
    </row>
    <row r="24" ht="13.5" customHeight="1">
      <c r="A24" s="8">
        <v>1995.0</v>
      </c>
      <c r="B24" s="16">
        <v>762.01</v>
      </c>
      <c r="C24" s="19">
        <f t="shared" si="1"/>
        <v>0.04522306488</v>
      </c>
      <c r="D24" s="18">
        <f t="shared" si="2"/>
        <v>0.5274626461</v>
      </c>
      <c r="E24" s="16">
        <v>12797.0</v>
      </c>
      <c r="F24" s="18">
        <f t="shared" si="3"/>
        <v>9.456966047</v>
      </c>
      <c r="G24" s="18">
        <f t="shared" si="9"/>
        <v>57.39495124</v>
      </c>
      <c r="I24" s="16">
        <v>422.6</v>
      </c>
      <c r="L24" s="16">
        <v>1.7</v>
      </c>
    </row>
    <row r="25" ht="13.5" customHeight="1">
      <c r="A25" s="8">
        <v>1994.0</v>
      </c>
      <c r="B25" s="16">
        <v>585.5239</v>
      </c>
      <c r="C25" s="19">
        <f t="shared" si="1"/>
        <v>0.03474913101</v>
      </c>
      <c r="D25" s="18">
        <f t="shared" si="2"/>
        <v>0.4052991242</v>
      </c>
      <c r="E25" s="16">
        <v>9924.0</v>
      </c>
      <c r="F25" s="18">
        <f t="shared" si="3"/>
        <v>9.202711345</v>
      </c>
      <c r="G25" s="18">
        <f t="shared" si="9"/>
        <v>52.34018578</v>
      </c>
      <c r="I25" s="16">
        <v>421.2</v>
      </c>
      <c r="L25" s="16">
        <v>1.6</v>
      </c>
    </row>
    <row r="26" ht="13.5" customHeight="1">
      <c r="A26" s="8">
        <v>1993.0</v>
      </c>
      <c r="B26" s="16">
        <v>424.7094</v>
      </c>
      <c r="C26" s="19">
        <f t="shared" si="1"/>
        <v>0.02520526076</v>
      </c>
      <c r="D26" s="18">
        <f t="shared" si="2"/>
        <v>0.2939834699</v>
      </c>
      <c r="E26" s="16">
        <v>7263.0</v>
      </c>
      <c r="F26" s="18">
        <f t="shared" si="3"/>
        <v>8.890548246</v>
      </c>
      <c r="G26" s="18">
        <f t="shared" si="9"/>
        <v>46.13415995</v>
      </c>
      <c r="I26" s="16">
        <v>393.2</v>
      </c>
      <c r="L26" s="16">
        <v>1.5</v>
      </c>
    </row>
    <row r="27" ht="13.5" customHeight="1">
      <c r="A27" s="8">
        <v>1992.0</v>
      </c>
      <c r="B27" s="16">
        <v>290.069</v>
      </c>
      <c r="C27" s="19">
        <f t="shared" si="1"/>
        <v>0.0172147468</v>
      </c>
      <c r="D27" s="18">
        <f t="shared" si="2"/>
        <v>0.2007855045</v>
      </c>
      <c r="E27" s="16">
        <v>4996.0</v>
      </c>
      <c r="F27" s="18">
        <f t="shared" si="3"/>
        <v>8.516392871</v>
      </c>
      <c r="G27" s="18">
        <f t="shared" si="9"/>
        <v>38.69568332</v>
      </c>
      <c r="I27" s="16">
        <v>385.4</v>
      </c>
    </row>
    <row r="28" ht="13.5" customHeight="1">
      <c r="A28" s="8">
        <v>1991.0</v>
      </c>
      <c r="B28" s="16">
        <v>227.9545</v>
      </c>
      <c r="C28" s="19">
        <f t="shared" si="1"/>
        <v>0.01352843289</v>
      </c>
      <c r="D28" s="18">
        <f t="shared" si="2"/>
        <v>0.1577899027</v>
      </c>
      <c r="E28" s="16">
        <v>3952.0</v>
      </c>
      <c r="F28" s="18">
        <f t="shared" si="3"/>
        <v>8.281977059</v>
      </c>
      <c r="G28" s="18">
        <f t="shared" si="9"/>
        <v>34.0353292</v>
      </c>
      <c r="I28" s="16">
        <v>382.3</v>
      </c>
    </row>
    <row r="29" ht="13.5" customHeight="1">
      <c r="A29" s="8">
        <v>1990.0</v>
      </c>
      <c r="B29" s="16">
        <v>189.6216</v>
      </c>
      <c r="C29" s="19">
        <f t="shared" si="1"/>
        <v>0.01125348738</v>
      </c>
      <c r="D29" s="18">
        <f t="shared" si="2"/>
        <v>0.1312559033</v>
      </c>
      <c r="E29" s="16">
        <v>3310.0</v>
      </c>
      <c r="F29" s="18">
        <f t="shared" si="3"/>
        <v>8.104703468</v>
      </c>
      <c r="G29" s="18">
        <f t="shared" si="9"/>
        <v>30.51100335</v>
      </c>
      <c r="H29" s="16">
        <v>583.21</v>
      </c>
      <c r="I29" s="16">
        <v>363.5</v>
      </c>
    </row>
    <row r="30" ht="13.5" customHeight="1">
      <c r="A30" s="8">
        <v>1989.0</v>
      </c>
      <c r="B30" s="16">
        <v>166.2945</v>
      </c>
      <c r="C30" s="19">
        <f t="shared" si="1"/>
        <v>0.009869092221</v>
      </c>
      <c r="D30" s="18">
        <f t="shared" si="2"/>
        <v>0.1151089054</v>
      </c>
      <c r="E30" s="16">
        <v>2928.0</v>
      </c>
      <c r="F30" s="18">
        <f t="shared" si="3"/>
        <v>7.982074875</v>
      </c>
      <c r="G30" s="18">
        <f t="shared" si="9"/>
        <v>28.07305915</v>
      </c>
      <c r="I30" s="16">
        <v>360.2</v>
      </c>
    </row>
    <row r="31" ht="13.5" customHeight="1">
      <c r="A31" s="8">
        <v>1988.0</v>
      </c>
      <c r="B31" s="16">
        <v>152.5427</v>
      </c>
      <c r="C31" s="19">
        <f t="shared" si="1"/>
        <v>0.00905296311</v>
      </c>
      <c r="D31" s="18">
        <f t="shared" si="2"/>
        <v>0.1055899216</v>
      </c>
      <c r="E31" s="16">
        <v>2718.0</v>
      </c>
      <c r="F31" s="18">
        <f t="shared" si="3"/>
        <v>7.907651595</v>
      </c>
      <c r="G31" s="18">
        <f t="shared" si="9"/>
        <v>26.59347107</v>
      </c>
      <c r="I31" s="16">
        <v>357.4</v>
      </c>
    </row>
    <row r="32" ht="13.5" customHeight="1">
      <c r="A32" s="8">
        <v>1987.0</v>
      </c>
      <c r="B32" s="16">
        <v>126.0162</v>
      </c>
      <c r="C32" s="19">
        <f t="shared" si="1"/>
        <v>0.007478692916</v>
      </c>
      <c r="D32" s="18">
        <f t="shared" si="2"/>
        <v>0.08722830186</v>
      </c>
      <c r="E32" s="16">
        <v>2276.0</v>
      </c>
      <c r="F32" s="18">
        <f t="shared" si="3"/>
        <v>7.730174795</v>
      </c>
      <c r="G32" s="18">
        <f t="shared" si="9"/>
        <v>23.06510527</v>
      </c>
      <c r="I32" s="16">
        <v>347.3</v>
      </c>
    </row>
    <row r="33" ht="13.5" customHeight="1">
      <c r="A33" s="8">
        <v>1986.0</v>
      </c>
      <c r="B33" s="16">
        <v>105.3589</v>
      </c>
      <c r="C33" s="19">
        <f t="shared" si="1"/>
        <v>0.006252742577</v>
      </c>
      <c r="D33" s="18">
        <f t="shared" si="2"/>
        <v>0.07292933712</v>
      </c>
      <c r="E33" s="16">
        <v>1917.0</v>
      </c>
      <c r="F33" s="18">
        <f t="shared" si="3"/>
        <v>7.558516743</v>
      </c>
      <c r="G33" s="18">
        <f t="shared" si="9"/>
        <v>19.65242034</v>
      </c>
      <c r="I33" s="16">
        <v>348.0</v>
      </c>
    </row>
    <row r="34" ht="13.5" customHeight="1">
      <c r="A34" s="8">
        <v>1985.0</v>
      </c>
      <c r="B34" s="16">
        <v>90.49</v>
      </c>
      <c r="C34" s="19">
        <f t="shared" si="1"/>
        <v>0.005370316848</v>
      </c>
      <c r="D34" s="18">
        <f t="shared" si="2"/>
        <v>0.06263709773</v>
      </c>
      <c r="E34" s="16">
        <v>1675.0</v>
      </c>
      <c r="F34" s="18">
        <f t="shared" si="3"/>
        <v>7.423568444</v>
      </c>
      <c r="G34" s="18">
        <f t="shared" si="9"/>
        <v>16.96955158</v>
      </c>
      <c r="I34" s="16">
        <v>338.85</v>
      </c>
    </row>
    <row r="35" ht="13.5" customHeight="1">
      <c r="A35" s="8">
        <v>1984.0</v>
      </c>
      <c r="B35" s="16">
        <v>69.469</v>
      </c>
      <c r="C35" s="19">
        <f t="shared" si="1"/>
        <v>0.004122781977</v>
      </c>
      <c r="D35" s="18">
        <f t="shared" si="2"/>
        <v>0.04808638018</v>
      </c>
      <c r="E35" s="16">
        <v>1298.0</v>
      </c>
      <c r="F35" s="18">
        <f t="shared" si="3"/>
        <v>7.168579897</v>
      </c>
      <c r="G35" s="18">
        <f t="shared" si="9"/>
        <v>11.90019676</v>
      </c>
    </row>
    <row r="36" ht="13.5" customHeight="1">
      <c r="A36" s="8">
        <v>1983.0</v>
      </c>
      <c r="B36" s="16">
        <v>55.8947</v>
      </c>
      <c r="C36" s="19">
        <f t="shared" si="1"/>
        <v>0.003317186972</v>
      </c>
      <c r="D36" s="18">
        <f t="shared" si="2"/>
        <v>0.03869026176</v>
      </c>
      <c r="E36" s="16">
        <v>1054.0</v>
      </c>
      <c r="F36" s="18">
        <f t="shared" si="3"/>
        <v>6.960347729</v>
      </c>
      <c r="G36" s="18">
        <f t="shared" si="9"/>
        <v>7.760392229</v>
      </c>
    </row>
    <row r="37" ht="13.5" customHeight="1">
      <c r="A37" s="8">
        <v>1982.0</v>
      </c>
      <c r="B37" s="16">
        <v>50.1854</v>
      </c>
      <c r="C37" s="19">
        <f t="shared" si="1"/>
        <v>0.002978356715</v>
      </c>
      <c r="D37" s="18">
        <f t="shared" si="2"/>
        <v>0.03473828936</v>
      </c>
      <c r="E37" s="16">
        <v>957.0</v>
      </c>
      <c r="F37" s="18">
        <f t="shared" si="3"/>
        <v>6.863803391</v>
      </c>
      <c r="G37" s="18">
        <f t="shared" si="9"/>
        <v>5.841021699</v>
      </c>
    </row>
    <row r="38" ht="13.5" customHeight="1">
      <c r="A38" s="8">
        <v>1981.0</v>
      </c>
      <c r="B38" s="16">
        <v>46.8206</v>
      </c>
      <c r="C38" s="19">
        <f t="shared" si="1"/>
        <v>0.002778665676</v>
      </c>
      <c r="D38" s="18">
        <f t="shared" si="2"/>
        <v>0.03240917779</v>
      </c>
      <c r="E38" s="16">
        <v>904.0</v>
      </c>
      <c r="F38" s="18">
        <f t="shared" si="3"/>
        <v>6.80682936</v>
      </c>
      <c r="G38" s="18">
        <f t="shared" si="9"/>
        <v>4.708337185</v>
      </c>
    </row>
    <row r="39" ht="13.5" customHeight="1">
      <c r="A39" s="8">
        <v>1980.0</v>
      </c>
      <c r="B39" s="16">
        <v>40.6508</v>
      </c>
      <c r="C39" s="19">
        <f t="shared" si="1"/>
        <v>0.00241250609</v>
      </c>
      <c r="D39" s="18">
        <f t="shared" si="2"/>
        <v>0.0281384477</v>
      </c>
      <c r="E39" s="16">
        <v>791.0</v>
      </c>
      <c r="F39" s="18">
        <f t="shared" si="3"/>
        <v>6.673297968</v>
      </c>
      <c r="G39" s="18">
        <f t="shared" si="9"/>
        <v>2.05363753</v>
      </c>
      <c r="I39" s="16">
        <v>268.0</v>
      </c>
    </row>
    <row r="40" ht="13.5" customHeight="1">
      <c r="A40" s="8">
        <v>1979.0</v>
      </c>
      <c r="B40" s="16">
        <v>33.5285</v>
      </c>
      <c r="C40" s="19">
        <f t="shared" si="1"/>
        <v>0.001989818416</v>
      </c>
      <c r="D40" s="18">
        <f t="shared" si="2"/>
        <v>0.02320839796</v>
      </c>
      <c r="E40" s="16">
        <v>659.0</v>
      </c>
      <c r="F40" s="18">
        <f t="shared" si="3"/>
        <v>6.490723535</v>
      </c>
      <c r="G40" s="18">
        <v>0.0</v>
      </c>
    </row>
    <row r="41" ht="13.5" customHeight="1">
      <c r="A41" s="8">
        <v>1978.0</v>
      </c>
      <c r="B41" s="16">
        <v>28.4046</v>
      </c>
      <c r="C41" s="19">
        <f t="shared" si="1"/>
        <v>0.001685729936</v>
      </c>
      <c r="D41" s="18">
        <f t="shared" si="2"/>
        <v>0.01966163892</v>
      </c>
      <c r="E41" s="16">
        <v>565.0</v>
      </c>
      <c r="F41" s="18">
        <f t="shared" si="3"/>
        <v>6.336825731</v>
      </c>
      <c r="G41" s="18">
        <v>0.0</v>
      </c>
      <c r="I41" s="16">
        <v>241.14</v>
      </c>
    </row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祝昊泽</dc:creator>
</cp:coreProperties>
</file>