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jemmet\Desktop\ECE 411\"/>
    </mc:Choice>
  </mc:AlternateContent>
  <bookViews>
    <workbookView xWindow="0" yWindow="0" windowWidth="38400" windowHeight="174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13" i="1"/>
  <c r="I13" i="1" s="1"/>
  <c r="O13" i="1"/>
  <c r="Q13" i="1"/>
  <c r="F14" i="1"/>
  <c r="H14" i="1"/>
  <c r="I14" i="1" s="1"/>
  <c r="O14" i="1"/>
  <c r="Q14" i="1"/>
  <c r="F15" i="1"/>
  <c r="H15" i="1"/>
  <c r="I15" i="1"/>
  <c r="O15" i="1"/>
  <c r="Q15" i="1"/>
  <c r="F16" i="1"/>
  <c r="H16" i="1"/>
  <c r="I16" i="1" s="1"/>
  <c r="O16" i="1"/>
  <c r="Q16" i="1"/>
  <c r="F17" i="1"/>
  <c r="H17" i="1"/>
  <c r="I17" i="1" s="1"/>
  <c r="O17" i="1"/>
  <c r="Q17" i="1"/>
  <c r="F18" i="1"/>
  <c r="H18" i="1"/>
  <c r="I18" i="1" s="1"/>
  <c r="O18" i="1"/>
  <c r="Q18" i="1"/>
  <c r="F19" i="1"/>
  <c r="H19" i="1"/>
  <c r="I19" i="1" s="1"/>
  <c r="O19" i="1"/>
  <c r="Q19" i="1"/>
  <c r="F20" i="1"/>
  <c r="H20" i="1"/>
  <c r="I20" i="1" s="1"/>
  <c r="O20" i="1"/>
  <c r="Q20" i="1"/>
  <c r="F21" i="1"/>
  <c r="H21" i="1"/>
  <c r="I21" i="1"/>
  <c r="O21" i="1"/>
  <c r="Q21" i="1"/>
  <c r="F22" i="1"/>
  <c r="H22" i="1"/>
  <c r="I22" i="1" s="1"/>
  <c r="O22" i="1"/>
  <c r="Q22" i="1"/>
  <c r="F23" i="1"/>
  <c r="H23" i="1"/>
  <c r="I23" i="1" s="1"/>
  <c r="O23" i="1"/>
  <c r="Q23" i="1"/>
  <c r="F24" i="1"/>
  <c r="H24" i="1"/>
  <c r="I24" i="1" s="1"/>
  <c r="O24" i="1"/>
  <c r="Q24" i="1"/>
  <c r="F25" i="1"/>
  <c r="H25" i="1"/>
  <c r="I25" i="1"/>
  <c r="O25" i="1"/>
  <c r="Q25" i="1"/>
  <c r="F26" i="1"/>
  <c r="H26" i="1"/>
  <c r="I26" i="1" s="1"/>
  <c r="O26" i="1"/>
  <c r="Q26" i="1"/>
  <c r="Q9" i="1" l="1"/>
  <c r="Q10" i="1"/>
  <c r="Q11" i="1"/>
  <c r="Q12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6" i="1"/>
  <c r="Q7" i="1"/>
  <c r="Q8" i="1"/>
  <c r="Q5" i="1"/>
  <c r="O6" i="1"/>
  <c r="O7" i="1"/>
  <c r="O8" i="1"/>
  <c r="O9" i="1"/>
  <c r="O10" i="1"/>
  <c r="O11" i="1"/>
  <c r="O12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" i="1"/>
  <c r="L76" i="1"/>
  <c r="K76" i="1"/>
  <c r="O76" i="1" l="1"/>
  <c r="Q76" i="1"/>
  <c r="O77" i="1" l="1"/>
  <c r="Q77" i="1"/>
  <c r="G76" i="1"/>
  <c r="E76" i="1"/>
  <c r="H4" i="1"/>
  <c r="I4" i="1" s="1"/>
  <c r="H5" i="1"/>
  <c r="I5" i="1" s="1"/>
  <c r="H6" i="1"/>
  <c r="I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3" i="1"/>
  <c r="I3" i="1" s="1"/>
  <c r="F4" i="1"/>
  <c r="F5" i="1"/>
  <c r="F6" i="1"/>
  <c r="F7" i="1"/>
  <c r="F8" i="1"/>
  <c r="F9" i="1"/>
  <c r="F10" i="1"/>
  <c r="F11" i="1"/>
  <c r="F1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  <c r="F76" i="1" l="1"/>
  <c r="I76" i="1"/>
  <c r="H76" i="1"/>
</calcChain>
</file>

<file path=xl/sharedStrings.xml><?xml version="1.0" encoding="utf-8"?>
<sst xmlns="http://schemas.openxmlformats.org/spreadsheetml/2006/main" count="157" uniqueCount="89">
  <si>
    <t>GPS Module</t>
  </si>
  <si>
    <t>https://www.sparkfun.com/products/13670</t>
  </si>
  <si>
    <t>https://www.sparkfun.com/products/10210</t>
  </si>
  <si>
    <t>Part</t>
  </si>
  <si>
    <t xml:space="preserve">Link </t>
  </si>
  <si>
    <t>PCB</t>
  </si>
  <si>
    <t>Through Hole</t>
  </si>
  <si>
    <t>SMD</t>
  </si>
  <si>
    <t>X</t>
  </si>
  <si>
    <t>20x4 RGB LCD</t>
  </si>
  <si>
    <t>https://www.sparkfun.com/products/14074</t>
  </si>
  <si>
    <t>GPS PCB Connector</t>
  </si>
  <si>
    <t>Light sensor</t>
  </si>
  <si>
    <t>https://www.sparkfun.com/products/12566</t>
  </si>
  <si>
    <t>https://www.sparkfun.com/products/13448</t>
  </si>
  <si>
    <t>Vmin</t>
  </si>
  <si>
    <t>Vmax</t>
  </si>
  <si>
    <t>Count</t>
  </si>
  <si>
    <t>Percentage</t>
  </si>
  <si>
    <t>Quantity</t>
  </si>
  <si>
    <t>Per Board</t>
  </si>
  <si>
    <t>Total</t>
  </si>
  <si>
    <t>Price</t>
  </si>
  <si>
    <t>Per Part</t>
  </si>
  <si>
    <t xml:space="preserve">Total </t>
  </si>
  <si>
    <t>QTY</t>
  </si>
  <si>
    <t>ATMEGA328P-AU</t>
  </si>
  <si>
    <t>Source</t>
  </si>
  <si>
    <t>Sparkfun</t>
  </si>
  <si>
    <t>Cap: 0.1UF-0603-25V-(+80/-20%)</t>
  </si>
  <si>
    <t>https://www.digikey.com/product-detail/en/kemet/C0603C104Z3VACTU/399-1100-1-ND/411375</t>
  </si>
  <si>
    <t>Cap: 1.0UF-16V-10%(0603)</t>
  </si>
  <si>
    <t>https://www.digikey.com/product-detail/en/knowles-novacap/0603BB105K160YT/1763-1175-1-ND/7304294</t>
  </si>
  <si>
    <t>Res: 10KOHM-0603-1/10W-1%</t>
  </si>
  <si>
    <t>https://www.digikey.com/product-detail/en/yageo/RC0603FR-0710KL/311-10.0KHRCT-ND/729827</t>
  </si>
  <si>
    <t>Cap: 10NF/10000PF-50V-10%(0603)</t>
  </si>
  <si>
    <t>https://www.digikey.com/products/en/capacitors/ceramic-capacitors/60?k=&amp;pkeyword=&amp;sv=0&amp;pv2049=u10000pF&amp;sf=0&amp;FV=46%7C7611%2C-8%7C60&amp;quantity=&amp;ColumnSort=0&amp;page=1&amp;pageSize=25</t>
  </si>
  <si>
    <t>Cap: 10UF-POLAR-EIA3216-16V-10%(TANT)</t>
  </si>
  <si>
    <t>https://www.digikey.com/product-detail/en/avx-corporation/F931C106KAA/478-8235-1-ND/4005599</t>
  </si>
  <si>
    <t>1571984-1</t>
  </si>
  <si>
    <t>https://www.digikey.com/products/en?keywords=TE%201571984-1</t>
  </si>
  <si>
    <t>RESONATOR-16MHZSMD_3.2X1.3</t>
  </si>
  <si>
    <t>https://www.digikey.com/product-detail/en/murata-electronics-north-america/CSTCE16M0V53-R0/490-1198-1-ND/584635</t>
  </si>
  <si>
    <t>DIODE-SCHOTTKY-SS14</t>
  </si>
  <si>
    <t>https://www.digikey.com/product-detail/en/on-semiconductor/SS14/SS14CT-ND/965729</t>
  </si>
  <si>
    <t>MOSFET-PCH-ZXMP6A13F</t>
  </si>
  <si>
    <t>https://www.digikey.com/product-detail/en/diodes-incorporated/ZXMP6A13FTA/ZXMP6A13FCT-ND/560665</t>
  </si>
  <si>
    <t>Res: 1MOHM-0603-1/4W-5%</t>
  </si>
  <si>
    <t>https://www.digikey.com/product-detail/en/vishay-dale/CRCW06031M00JNEAHP/541-1.0MSACT-ND/2222829</t>
  </si>
  <si>
    <t>Res: 1KOHM-0603-1/10W-1%</t>
  </si>
  <si>
    <t>https://www.digikey.com/product-detail/en/yageo/RC0603FR-071KL/311-1.00KHRCT-ND/729790</t>
  </si>
  <si>
    <t>Res: 240OHM-0603-1/10W-1%</t>
  </si>
  <si>
    <t>https://www.digikey.com/product-detail/en/stackpole-electronics-inc/RMCF0603FT240R/RMCF0603FT240RCT-ND/4376679</t>
  </si>
  <si>
    <t>4.7KOHM-0603-1/10W-1%</t>
  </si>
  <si>
    <t>https://www.digikey.com/product-detail/en/yageo/RC0603FR-074K7L/311-4.70KHRCT-ND/730159</t>
  </si>
  <si>
    <t>Cap: 47UF-POLAR-PANASONIC_D-35V-20%</t>
  </si>
  <si>
    <t>https://www.digikey.com/product-detail/en/panasonic-electronic-components/EEE-1VA470WP/PCE3961CT-ND/766337</t>
  </si>
  <si>
    <t>Res: 715OHM-0603-1/10W-1%</t>
  </si>
  <si>
    <t>https://www.digikey.com/product-detail/en/yageo/RC0603FR-07715RL/311-715HRCT-ND/730318</t>
  </si>
  <si>
    <t>USB_MICRO-B_HALF_PTH_MILL</t>
  </si>
  <si>
    <t>https://www.digikey.com/product-detail/en/amphenol-icc-fci/10103594-0001LF/609-4050-1-ND/2350357</t>
  </si>
  <si>
    <t>V_REG_AP2112K-3.3V</t>
  </si>
  <si>
    <t>https://www.digikey.com/product-detail/en/diodes-incorporated/AP2112K-3.3TRG1/AP2112K-3.3TRG1DICT-ND/4505257</t>
  </si>
  <si>
    <t>LED-BLUE_HIDDENSILK</t>
  </si>
  <si>
    <t>https://www.digikey.com/product-detail/en/lite-on-inc/LTST-C150TBKT/160-1643-1-ND/573584</t>
  </si>
  <si>
    <t>USB to Serial: CH340C</t>
  </si>
  <si>
    <t>https://www.utsource.net/itm/p/8831730.html?digipart=1</t>
  </si>
  <si>
    <t>LED-GREEN_HIDDENSILK</t>
  </si>
  <si>
    <t>https://www.digikey.com/product-detail/en/lite-on-inc/LTST-C150KGKT/160-1404-1-ND/386759</t>
  </si>
  <si>
    <t>AVR_SPI_PROG_3X2SMD</t>
  </si>
  <si>
    <t>https://www.digikey.com/product-detail/en/molex/0877590614/WM18713-ND/769538</t>
  </si>
  <si>
    <t>V_REG_LM1117ALT1</t>
  </si>
  <si>
    <t>https://www.digikey.com/product-detail/en/texas-instruments/LM1117MPX-5.0-NOPB/LM1117MPX-5.0-NOPBCT-ND/660149</t>
  </si>
  <si>
    <t>POWER_JACKSUPER_BOMB_DIGITY</t>
  </si>
  <si>
    <t>https://www.sparkfun.com/products/12748</t>
  </si>
  <si>
    <t>PPTC_6V500MA</t>
  </si>
  <si>
    <t>https://www.digikey.com/product-detail/en/littelfuse-inc/0402L020SLKR/F5757CT-ND/3593804</t>
  </si>
  <si>
    <t>MOMENTARY-SWITCH-SPST-2-SMD-5.2MM-TALL</t>
  </si>
  <si>
    <t>https://www.sparkfun.com/products/8720</t>
  </si>
  <si>
    <t>TP-063</t>
  </si>
  <si>
    <t>https://www.digikey.com/product-detail/en/keystone-electronics/5011/36-5011-ND/255333</t>
  </si>
  <si>
    <t>LED-YELLOW_HIDDENSILK</t>
  </si>
  <si>
    <t>https://www.digikey.com/product-detail/en/lite-on-inc/LTST-C150KSKT/160-1406-1-ND/386762</t>
  </si>
  <si>
    <t>Status</t>
  </si>
  <si>
    <t>In House</t>
  </si>
  <si>
    <t>Digi-Key</t>
  </si>
  <si>
    <t>UTSource</t>
  </si>
  <si>
    <t>1x10 SMD Header Female</t>
  </si>
  <si>
    <t>Sourcing from RedBoard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</si>
</sst>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0" fontId="2" fillId="0" borderId="1" xfId="1" applyBorder="1"/>
    <xf numFmtId="10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on-semiconductor/SS14/SS14CT-ND/965729" TargetMode="External"/><Relationship Id="rId18" Type="http://schemas.openxmlformats.org/officeDocument/2006/relationships/hyperlink" Target="https://www.digikey.com/product-detail/en/yageo/RC0603FR-074K7L/311-4.70KHRCT-ND/730159" TargetMode="External"/><Relationship Id="rId26" Type="http://schemas.openxmlformats.org/officeDocument/2006/relationships/hyperlink" Target="https://www.digikey.com/product-detail/en/lite-on-inc/LTST-C150KGKT/160-1404-1-ND/386759" TargetMode="External"/><Relationship Id="rId3" Type="http://schemas.openxmlformats.org/officeDocument/2006/relationships/hyperlink" Target="https://www.sparkfun.com/products/14074" TargetMode="External"/><Relationship Id="rId21" Type="http://schemas.openxmlformats.org/officeDocument/2006/relationships/hyperlink" Target="https://www.digikey.com/product-detail/en/amphenol-icc-fci/10103594-0001LF/609-4050-1-ND/2350357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knowles-novacap/0603BB105K160YT/1763-1175-1-ND/7304294" TargetMode="External"/><Relationship Id="rId12" Type="http://schemas.openxmlformats.org/officeDocument/2006/relationships/hyperlink" Target="https://www.digikey.com/product-detail/en/murata-electronics-north-america/CSTCE16M0V53-R0/490-1198-1-ND/584635" TargetMode="External"/><Relationship Id="rId17" Type="http://schemas.openxmlformats.org/officeDocument/2006/relationships/hyperlink" Target="https://www.digikey.com/product-detail/en/stackpole-electronics-inc/RMCF0603FT240R/RMCF0603FT240RCT-ND/4376679" TargetMode="External"/><Relationship Id="rId25" Type="http://schemas.openxmlformats.org/officeDocument/2006/relationships/hyperlink" Target="https://www.digikey.com/product-detail/en/lite-on-inc/LTST-C150KGKT/160-1404-1-ND/386759" TargetMode="External"/><Relationship Id="rId33" Type="http://schemas.openxmlformats.org/officeDocument/2006/relationships/hyperlink" Target="https://www.digikey.com/product-detail/en/lite-on-inc/LTST-C150KSKT/160-1406-1-ND/386762" TargetMode="External"/><Relationship Id="rId2" Type="http://schemas.openxmlformats.org/officeDocument/2006/relationships/hyperlink" Target="https://www.sparkfun.com/products/10210" TargetMode="External"/><Relationship Id="rId16" Type="http://schemas.openxmlformats.org/officeDocument/2006/relationships/hyperlink" Target="https://www.digikey.com/product-detail/en/yageo/RC0603FR-071KL/311-1.00KHRCT-ND/729790" TargetMode="External"/><Relationship Id="rId20" Type="http://schemas.openxmlformats.org/officeDocument/2006/relationships/hyperlink" Target="https://www.digikey.com/product-detail/en/yageo/RC0603FR-07715RL/311-715HRCT-ND/730318" TargetMode="External"/><Relationship Id="rId29" Type="http://schemas.openxmlformats.org/officeDocument/2006/relationships/hyperlink" Target="https://www.sparkfun.com/products/12748" TargetMode="External"/><Relationship Id="rId1" Type="http://schemas.openxmlformats.org/officeDocument/2006/relationships/hyperlink" Target="https://www.sparkfun.com/products/13670" TargetMode="External"/><Relationship Id="rId6" Type="http://schemas.openxmlformats.org/officeDocument/2006/relationships/hyperlink" Target="https://www.digikey.com/product-detail/en/kemet/C0603C104Z3VACTU/399-1100-1-ND/411375" TargetMode="External"/><Relationship Id="rId11" Type="http://schemas.openxmlformats.org/officeDocument/2006/relationships/hyperlink" Target="https://www.digikey.com/products/en?keywords=TE%201571984-1" TargetMode="External"/><Relationship Id="rId24" Type="http://schemas.openxmlformats.org/officeDocument/2006/relationships/hyperlink" Target="https://www.utsource.net/itm/p/8831730.html?digipart=1" TargetMode="External"/><Relationship Id="rId32" Type="http://schemas.openxmlformats.org/officeDocument/2006/relationships/hyperlink" Target="https://www.digikey.com/product-detail/en/keystone-electronics/5011/36-5011-ND/255333" TargetMode="External"/><Relationship Id="rId5" Type="http://schemas.openxmlformats.org/officeDocument/2006/relationships/hyperlink" Target="https://www.sparkfun.com/products/13448" TargetMode="External"/><Relationship Id="rId15" Type="http://schemas.openxmlformats.org/officeDocument/2006/relationships/hyperlink" Target="https://www.digikey.com/product-detail/en/vishay-dale/CRCW06031M00JNEAHP/541-1.0MSACT-ND/2222829" TargetMode="External"/><Relationship Id="rId23" Type="http://schemas.openxmlformats.org/officeDocument/2006/relationships/hyperlink" Target="https://www.digikey.com/product-detail/en/lite-on-inc/LTST-C150TBKT/160-1643-1-ND/573584" TargetMode="External"/><Relationship Id="rId28" Type="http://schemas.openxmlformats.org/officeDocument/2006/relationships/hyperlink" Target="https://www.digikey.com/product-detail/en/texas-instruments/LM1117MPX-5.0-NOPB/LM1117MPX-5.0-NOPBCT-ND/660149" TargetMode="External"/><Relationship Id="rId10" Type="http://schemas.openxmlformats.org/officeDocument/2006/relationships/hyperlink" Target="https://www.digikey.com/product-detail/en/avx-corporation/F931C106KAA/478-8235-1-ND/4005599" TargetMode="External"/><Relationship Id="rId19" Type="http://schemas.openxmlformats.org/officeDocument/2006/relationships/hyperlink" Target="https://www.digikey.com/product-detail/en/panasonic-electronic-components/EEE-1VA470WP/PCE3961CT-ND/766337" TargetMode="External"/><Relationship Id="rId31" Type="http://schemas.openxmlformats.org/officeDocument/2006/relationships/hyperlink" Target="https://www.sparkfun.com/products/8720" TargetMode="External"/><Relationship Id="rId4" Type="http://schemas.openxmlformats.org/officeDocument/2006/relationships/hyperlink" Target="https://www.sparkfun.com/products/12566" TargetMode="External"/><Relationship Id="rId9" Type="http://schemas.openxmlformats.org/officeDocument/2006/relationships/hyperlink" Target="https://www.digikey.com/products/en/capacitors/ceramic-capacitors/60?k=&amp;pkeyword=&amp;sv=0&amp;pv2049=u10000pF&amp;sf=0&amp;FV=46%7C7611%2C-8%7C60&amp;quantity=&amp;ColumnSort=0&amp;page=1&amp;pageSize=25" TargetMode="External"/><Relationship Id="rId14" Type="http://schemas.openxmlformats.org/officeDocument/2006/relationships/hyperlink" Target="https://www.digikey.com/product-detail/en/diodes-incorporated/ZXMP6A13FTA/ZXMP6A13FCT-ND/560665" TargetMode="External"/><Relationship Id="rId22" Type="http://schemas.openxmlformats.org/officeDocument/2006/relationships/hyperlink" Target="https://www.digikey.com/product-detail/en/diodes-incorporated/AP2112K-3.3TRG1/AP2112K-3.3TRG1DICT-ND/4505257" TargetMode="External"/><Relationship Id="rId27" Type="http://schemas.openxmlformats.org/officeDocument/2006/relationships/hyperlink" Target="https://www.digikey.com/product-detail/en/molex/0877590614/WM18713-ND/769538" TargetMode="External"/><Relationship Id="rId30" Type="http://schemas.openxmlformats.org/officeDocument/2006/relationships/hyperlink" Target="https://www.digikey.com/product-detail/en/littelfuse-inc/0402L020SLKR/F5757CT-ND/3593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zoomScale="70" zoomScaleNormal="70" workbookViewId="0">
      <pane ySplit="2" topLeftCell="A9" activePane="bottomLeft" state="frozen"/>
      <selection pane="bottomLeft" activeCell="W19" sqref="W19"/>
    </sheetView>
  </sheetViews>
  <sheetFormatPr defaultRowHeight="14.4" x14ac:dyDescent="0.3"/>
  <cols>
    <col min="1" max="1" width="8.33203125" bestFit="1" customWidth="1"/>
    <col min="2" max="2" width="46.44140625" bestFit="1" customWidth="1"/>
    <col min="3" max="3" width="9.44140625" bestFit="1" customWidth="1"/>
    <col min="4" max="4" width="38.109375" customWidth="1"/>
    <col min="5" max="5" width="12.88671875" bestFit="1" customWidth="1"/>
    <col min="6" max="6" width="5.21875" bestFit="1" customWidth="1"/>
    <col min="7" max="7" width="7.77734375" bestFit="1" customWidth="1"/>
    <col min="8" max="8" width="9.33203125" bestFit="1" customWidth="1"/>
    <col min="9" max="9" width="7.5546875" bestFit="1" customWidth="1"/>
    <col min="10" max="10" width="2" customWidth="1"/>
    <col min="11" max="11" width="5.5546875" bestFit="1" customWidth="1"/>
    <col min="12" max="12" width="5.77734375" bestFit="1" customWidth="1"/>
    <col min="13" max="13" width="2" customWidth="1"/>
    <col min="14" max="14" width="3.5546875" customWidth="1"/>
    <col min="15" max="15" width="9.109375" customWidth="1"/>
    <col min="16" max="16" width="3" customWidth="1"/>
    <col min="17" max="17" width="8" bestFit="1" customWidth="1"/>
    <col min="18" max="18" width="10.109375" bestFit="1" customWidth="1"/>
  </cols>
  <sheetData>
    <row r="1" spans="1:17" x14ac:dyDescent="0.3">
      <c r="A1" s="25" t="s">
        <v>83</v>
      </c>
      <c r="B1" s="25" t="s">
        <v>3</v>
      </c>
      <c r="C1" s="17"/>
      <c r="D1" s="27" t="s">
        <v>4</v>
      </c>
      <c r="E1" s="25" t="s">
        <v>19</v>
      </c>
      <c r="F1" s="25"/>
      <c r="G1" s="29" t="s">
        <v>22</v>
      </c>
      <c r="H1" s="30"/>
      <c r="I1" s="31"/>
      <c r="K1" s="25" t="s">
        <v>15</v>
      </c>
      <c r="L1" s="25" t="s">
        <v>16</v>
      </c>
      <c r="N1" s="25" t="s">
        <v>6</v>
      </c>
      <c r="O1" s="25"/>
      <c r="P1" s="25" t="s">
        <v>7</v>
      </c>
      <c r="Q1" s="25"/>
    </row>
    <row r="2" spans="1:17" x14ac:dyDescent="0.3">
      <c r="A2" s="26"/>
      <c r="B2" s="26"/>
      <c r="C2" s="18" t="s">
        <v>27</v>
      </c>
      <c r="D2" s="28"/>
      <c r="E2" s="1" t="s">
        <v>20</v>
      </c>
      <c r="F2" s="1" t="s">
        <v>21</v>
      </c>
      <c r="G2" s="22" t="s">
        <v>23</v>
      </c>
      <c r="H2" s="23" t="s">
        <v>20</v>
      </c>
      <c r="I2" s="24" t="s">
        <v>24</v>
      </c>
      <c r="K2" s="25"/>
      <c r="L2" s="25"/>
      <c r="N2" s="1"/>
      <c r="O2" s="1" t="s">
        <v>25</v>
      </c>
      <c r="P2" s="1"/>
      <c r="Q2" s="1" t="s">
        <v>25</v>
      </c>
    </row>
    <row r="3" spans="1:17" x14ac:dyDescent="0.3">
      <c r="A3" s="4"/>
      <c r="B3" s="20" t="s">
        <v>5</v>
      </c>
      <c r="C3" s="20"/>
      <c r="D3" s="4"/>
      <c r="E3" s="19">
        <v>1</v>
      </c>
      <c r="F3" s="21">
        <f>E3*4</f>
        <v>4</v>
      </c>
      <c r="G3" s="6">
        <v>50</v>
      </c>
      <c r="H3" s="7">
        <f>G3*E3</f>
        <v>50</v>
      </c>
      <c r="I3" s="7">
        <f>H3*4</f>
        <v>200</v>
      </c>
      <c r="N3" s="11"/>
      <c r="O3" s="11"/>
      <c r="P3" s="11"/>
      <c r="Q3" s="11"/>
    </row>
    <row r="4" spans="1:17" x14ac:dyDescent="0.3">
      <c r="A4" s="4" t="s">
        <v>84</v>
      </c>
      <c r="B4" s="2" t="s">
        <v>0</v>
      </c>
      <c r="C4" s="2" t="s">
        <v>28</v>
      </c>
      <c r="D4" s="3" t="s">
        <v>1</v>
      </c>
      <c r="E4" s="4">
        <v>1</v>
      </c>
      <c r="F4" s="21">
        <f>E4*4</f>
        <v>4</v>
      </c>
      <c r="G4" s="6">
        <v>45.95</v>
      </c>
      <c r="H4" s="7">
        <f>G4*E4</f>
        <v>45.95</v>
      </c>
      <c r="I4" s="7">
        <f t="shared" ref="I4:I75" si="0">H4*4</f>
        <v>183.8</v>
      </c>
      <c r="K4">
        <v>3.1</v>
      </c>
      <c r="L4">
        <v>5.5</v>
      </c>
      <c r="N4" s="11"/>
      <c r="O4" s="11"/>
      <c r="P4" s="11"/>
      <c r="Q4" s="11"/>
    </row>
    <row r="5" spans="1:17" x14ac:dyDescent="0.3">
      <c r="A5" s="4" t="s">
        <v>84</v>
      </c>
      <c r="B5" s="2" t="s">
        <v>11</v>
      </c>
      <c r="C5" s="2" t="s">
        <v>28</v>
      </c>
      <c r="D5" s="3" t="s">
        <v>2</v>
      </c>
      <c r="E5" s="4">
        <v>1</v>
      </c>
      <c r="F5" s="21">
        <f>E5*4</f>
        <v>4</v>
      </c>
      <c r="G5" s="6">
        <v>0.95</v>
      </c>
      <c r="H5" s="7">
        <f>G5*E5</f>
        <v>0.95</v>
      </c>
      <c r="I5" s="7">
        <f t="shared" si="0"/>
        <v>3.8</v>
      </c>
      <c r="N5" s="4"/>
      <c r="O5" s="5" t="str">
        <f>IF(COUNTA(N5)&gt;0,E5,"")</f>
        <v/>
      </c>
      <c r="P5" s="4"/>
      <c r="Q5" s="5" t="str">
        <f>IF(COUNTA(P5)&gt;0,E5,"")</f>
        <v/>
      </c>
    </row>
    <row r="6" spans="1:17" x14ac:dyDescent="0.3">
      <c r="A6" s="4" t="s">
        <v>84</v>
      </c>
      <c r="B6" s="4" t="s">
        <v>9</v>
      </c>
      <c r="C6" s="2" t="s">
        <v>28</v>
      </c>
      <c r="D6" s="9" t="s">
        <v>10</v>
      </c>
      <c r="E6" s="4">
        <v>1</v>
      </c>
      <c r="F6" s="21">
        <f t="shared" ref="F6:F75" si="1">E6*4</f>
        <v>4</v>
      </c>
      <c r="G6" s="6">
        <v>24.95</v>
      </c>
      <c r="H6" s="7">
        <f t="shared" ref="H6:H75" si="2">G6*E6</f>
        <v>24.95</v>
      </c>
      <c r="I6" s="7">
        <f t="shared" si="0"/>
        <v>99.8</v>
      </c>
      <c r="K6">
        <v>3.3</v>
      </c>
      <c r="L6">
        <v>9</v>
      </c>
      <c r="N6" s="4"/>
      <c r="O6" s="5" t="str">
        <f t="shared" ref="O6:O43" si="3">IF(COUNTA(N6)&gt;0,E6,"")</f>
        <v/>
      </c>
      <c r="P6" s="4" t="s">
        <v>8</v>
      </c>
      <c r="Q6" s="5">
        <f t="shared" ref="Q6:Q43" si="4">IF(COUNTA(P6)&gt;0,E6,"")</f>
        <v>1</v>
      </c>
    </row>
    <row r="7" spans="1:17" x14ac:dyDescent="0.3">
      <c r="A7" s="4" t="s">
        <v>84</v>
      </c>
      <c r="B7" s="4" t="s">
        <v>12</v>
      </c>
      <c r="C7" s="2" t="s">
        <v>28</v>
      </c>
      <c r="D7" s="9" t="s">
        <v>13</v>
      </c>
      <c r="E7" s="4">
        <v>1</v>
      </c>
      <c r="F7" s="21">
        <f t="shared" si="1"/>
        <v>4</v>
      </c>
      <c r="G7" s="6">
        <v>0.95</v>
      </c>
      <c r="H7" s="7">
        <f t="shared" si="2"/>
        <v>0.95</v>
      </c>
      <c r="I7" s="7">
        <f t="shared" si="0"/>
        <v>3.8</v>
      </c>
      <c r="K7">
        <v>-0.5</v>
      </c>
      <c r="L7">
        <v>6</v>
      </c>
      <c r="N7" s="4"/>
      <c r="O7" s="5" t="str">
        <f t="shared" si="3"/>
        <v/>
      </c>
      <c r="P7" s="4" t="s">
        <v>8</v>
      </c>
      <c r="Q7" s="5">
        <f t="shared" si="4"/>
        <v>1</v>
      </c>
    </row>
    <row r="8" spans="1:17" x14ac:dyDescent="0.3">
      <c r="A8" s="4" t="s">
        <v>84</v>
      </c>
      <c r="B8" s="4" t="s">
        <v>26</v>
      </c>
      <c r="C8" s="2" t="s">
        <v>28</v>
      </c>
      <c r="D8" s="9" t="s">
        <v>14</v>
      </c>
      <c r="E8" s="4">
        <v>1</v>
      </c>
      <c r="F8" s="21">
        <f t="shared" si="1"/>
        <v>4</v>
      </c>
      <c r="G8" s="6">
        <v>4.25</v>
      </c>
      <c r="H8" s="7">
        <f t="shared" si="2"/>
        <v>4.25</v>
      </c>
      <c r="I8" s="7">
        <f t="shared" si="0"/>
        <v>17</v>
      </c>
      <c r="K8">
        <v>1.8</v>
      </c>
      <c r="L8">
        <v>5</v>
      </c>
      <c r="N8" s="4"/>
      <c r="O8" s="5" t="str">
        <f t="shared" si="3"/>
        <v/>
      </c>
      <c r="P8" s="4" t="s">
        <v>8</v>
      </c>
      <c r="Q8" s="5">
        <f t="shared" si="4"/>
        <v>1</v>
      </c>
    </row>
    <row r="9" spans="1:17" x14ac:dyDescent="0.3">
      <c r="A9" s="4"/>
      <c r="B9" s="4"/>
      <c r="C9" s="4"/>
      <c r="D9" s="9"/>
      <c r="E9" s="4"/>
      <c r="F9" s="21">
        <f t="shared" si="1"/>
        <v>0</v>
      </c>
      <c r="G9" s="6"/>
      <c r="H9" s="7">
        <f t="shared" si="2"/>
        <v>0</v>
      </c>
      <c r="I9" s="7">
        <f t="shared" si="0"/>
        <v>0</v>
      </c>
      <c r="N9" s="4"/>
      <c r="O9" s="5" t="str">
        <f t="shared" si="3"/>
        <v/>
      </c>
      <c r="P9" s="4"/>
      <c r="Q9" s="5" t="str">
        <f t="shared" si="4"/>
        <v/>
      </c>
    </row>
    <row r="10" spans="1:17" x14ac:dyDescent="0.3">
      <c r="A10" s="4"/>
      <c r="B10" s="4"/>
      <c r="C10" s="4"/>
      <c r="D10" s="4"/>
      <c r="E10" s="4"/>
      <c r="F10" s="21">
        <f t="shared" si="1"/>
        <v>0</v>
      </c>
      <c r="G10" s="6"/>
      <c r="H10" s="7">
        <f t="shared" si="2"/>
        <v>0</v>
      </c>
      <c r="I10" s="7">
        <f t="shared" si="0"/>
        <v>0</v>
      </c>
      <c r="N10" s="4"/>
      <c r="O10" s="5" t="str">
        <f t="shared" si="3"/>
        <v/>
      </c>
      <c r="P10" s="4"/>
      <c r="Q10" s="5" t="str">
        <f t="shared" si="4"/>
        <v/>
      </c>
    </row>
    <row r="11" spans="1:17" x14ac:dyDescent="0.3">
      <c r="A11" s="4"/>
      <c r="B11" s="4" t="s">
        <v>29</v>
      </c>
      <c r="C11" s="4" t="s">
        <v>85</v>
      </c>
      <c r="D11" s="32" t="s">
        <v>30</v>
      </c>
      <c r="E11" s="4">
        <v>10</v>
      </c>
      <c r="F11" s="21">
        <f t="shared" si="1"/>
        <v>40</v>
      </c>
      <c r="G11" s="6">
        <v>0.1</v>
      </c>
      <c r="H11" s="7">
        <f t="shared" si="2"/>
        <v>1</v>
      </c>
      <c r="I11" s="7">
        <f t="shared" si="0"/>
        <v>4</v>
      </c>
      <c r="N11" s="4"/>
      <c r="O11" s="5" t="str">
        <f t="shared" si="3"/>
        <v/>
      </c>
      <c r="P11" s="4" t="s">
        <v>8</v>
      </c>
      <c r="Q11" s="5">
        <f t="shared" si="4"/>
        <v>10</v>
      </c>
    </row>
    <row r="12" spans="1:17" x14ac:dyDescent="0.3">
      <c r="A12" s="4"/>
      <c r="B12" s="4" t="s">
        <v>31</v>
      </c>
      <c r="C12" s="4" t="s">
        <v>85</v>
      </c>
      <c r="D12" s="32" t="s">
        <v>32</v>
      </c>
      <c r="E12" s="4">
        <v>1</v>
      </c>
      <c r="F12" s="21">
        <f t="shared" si="1"/>
        <v>4</v>
      </c>
      <c r="G12" s="6">
        <v>1.61</v>
      </c>
      <c r="H12" s="7">
        <f t="shared" si="2"/>
        <v>1.61</v>
      </c>
      <c r="I12" s="7">
        <f t="shared" si="0"/>
        <v>6.44</v>
      </c>
      <c r="N12" s="4"/>
      <c r="O12" s="5" t="str">
        <f t="shared" si="3"/>
        <v/>
      </c>
      <c r="P12" s="4" t="s">
        <v>8</v>
      </c>
      <c r="Q12" s="5">
        <f t="shared" si="4"/>
        <v>1</v>
      </c>
    </row>
    <row r="13" spans="1:17" x14ac:dyDescent="0.3">
      <c r="A13" s="4"/>
      <c r="B13" s="4" t="s">
        <v>33</v>
      </c>
      <c r="C13" s="4" t="s">
        <v>85</v>
      </c>
      <c r="D13" s="32" t="s">
        <v>34</v>
      </c>
      <c r="E13" s="4">
        <v>3</v>
      </c>
      <c r="F13" s="21">
        <f t="shared" ref="F13:F26" si="5">E13*4</f>
        <v>12</v>
      </c>
      <c r="G13" s="6">
        <v>0.1</v>
      </c>
      <c r="H13" s="7">
        <f t="shared" ref="H13:H26" si="6">G13*E13</f>
        <v>0.30000000000000004</v>
      </c>
      <c r="I13" s="7">
        <f t="shared" ref="I13:I26" si="7">H13*4</f>
        <v>1.2000000000000002</v>
      </c>
      <c r="N13" s="4"/>
      <c r="O13" s="5" t="str">
        <f t="shared" ref="O13:O26" si="8">IF(COUNTA(N13)&gt;0,E13,"")</f>
        <v/>
      </c>
      <c r="P13" s="4" t="s">
        <v>8</v>
      </c>
      <c r="Q13" s="5">
        <f t="shared" ref="Q13:Q26" si="9">IF(COUNTA(P13)&gt;0,E13,"")</f>
        <v>3</v>
      </c>
    </row>
    <row r="14" spans="1:17" x14ac:dyDescent="0.3">
      <c r="A14" s="4"/>
      <c r="B14" s="4" t="s">
        <v>35</v>
      </c>
      <c r="C14" s="4" t="s">
        <v>85</v>
      </c>
      <c r="D14" s="32" t="s">
        <v>36</v>
      </c>
      <c r="E14" s="4">
        <v>1</v>
      </c>
      <c r="F14" s="21">
        <f t="shared" si="5"/>
        <v>4</v>
      </c>
      <c r="G14" s="6">
        <v>0.62</v>
      </c>
      <c r="H14" s="7">
        <f t="shared" si="6"/>
        <v>0.62</v>
      </c>
      <c r="I14" s="7">
        <f t="shared" si="7"/>
        <v>2.48</v>
      </c>
      <c r="N14" s="4"/>
      <c r="O14" s="5" t="str">
        <f t="shared" si="8"/>
        <v/>
      </c>
      <c r="P14" s="4" t="s">
        <v>8</v>
      </c>
      <c r="Q14" s="5">
        <f t="shared" si="9"/>
        <v>1</v>
      </c>
    </row>
    <row r="15" spans="1:17" x14ac:dyDescent="0.3">
      <c r="A15" s="4"/>
      <c r="B15" s="4" t="s">
        <v>37</v>
      </c>
      <c r="C15" s="4" t="s">
        <v>85</v>
      </c>
      <c r="D15" s="32" t="s">
        <v>38</v>
      </c>
      <c r="E15" s="4">
        <v>3</v>
      </c>
      <c r="F15" s="21">
        <f t="shared" si="5"/>
        <v>12</v>
      </c>
      <c r="G15" s="6">
        <v>0.46</v>
      </c>
      <c r="H15" s="7">
        <f t="shared" si="6"/>
        <v>1.3800000000000001</v>
      </c>
      <c r="I15" s="7">
        <f t="shared" si="7"/>
        <v>5.5200000000000005</v>
      </c>
      <c r="N15" s="4"/>
      <c r="O15" s="5" t="str">
        <f t="shared" si="8"/>
        <v/>
      </c>
      <c r="P15" s="4" t="s">
        <v>8</v>
      </c>
      <c r="Q15" s="5">
        <f t="shared" si="9"/>
        <v>3</v>
      </c>
    </row>
    <row r="16" spans="1:17" x14ac:dyDescent="0.3">
      <c r="A16" s="4"/>
      <c r="B16" s="4" t="s">
        <v>39</v>
      </c>
      <c r="C16" s="4" t="s">
        <v>85</v>
      </c>
      <c r="D16" s="32" t="s">
        <v>40</v>
      </c>
      <c r="E16" s="4">
        <v>1</v>
      </c>
      <c r="F16" s="21">
        <f t="shared" si="5"/>
        <v>4</v>
      </c>
      <c r="G16" s="6">
        <v>6.19</v>
      </c>
      <c r="H16" s="7">
        <f t="shared" si="6"/>
        <v>6.19</v>
      </c>
      <c r="I16" s="7">
        <f t="shared" si="7"/>
        <v>24.76</v>
      </c>
      <c r="N16" s="4"/>
      <c r="O16" s="5" t="str">
        <f t="shared" si="8"/>
        <v/>
      </c>
      <c r="P16" s="4" t="s">
        <v>8</v>
      </c>
      <c r="Q16" s="5">
        <f t="shared" si="9"/>
        <v>1</v>
      </c>
    </row>
    <row r="17" spans="1:17" x14ac:dyDescent="0.3">
      <c r="A17" s="4"/>
      <c r="B17" s="4" t="s">
        <v>41</v>
      </c>
      <c r="C17" s="4" t="s">
        <v>85</v>
      </c>
      <c r="D17" s="32" t="s">
        <v>42</v>
      </c>
      <c r="E17" s="4">
        <v>1</v>
      </c>
      <c r="F17" s="21">
        <f t="shared" si="5"/>
        <v>4</v>
      </c>
      <c r="G17" s="6">
        <v>0.5</v>
      </c>
      <c r="H17" s="7">
        <f t="shared" si="6"/>
        <v>0.5</v>
      </c>
      <c r="I17" s="7">
        <f t="shared" si="7"/>
        <v>2</v>
      </c>
      <c r="N17" s="4"/>
      <c r="O17" s="5" t="str">
        <f t="shared" si="8"/>
        <v/>
      </c>
      <c r="P17" s="4" t="s">
        <v>8</v>
      </c>
      <c r="Q17" s="5">
        <f t="shared" si="9"/>
        <v>1</v>
      </c>
    </row>
    <row r="18" spans="1:17" x14ac:dyDescent="0.3">
      <c r="A18" s="4"/>
      <c r="B18" s="4" t="s">
        <v>43</v>
      </c>
      <c r="C18" s="4" t="s">
        <v>85</v>
      </c>
      <c r="D18" s="32" t="s">
        <v>44</v>
      </c>
      <c r="E18" s="4">
        <v>1</v>
      </c>
      <c r="F18" s="21">
        <f t="shared" si="5"/>
        <v>4</v>
      </c>
      <c r="G18" s="6">
        <v>0.39</v>
      </c>
      <c r="H18" s="7">
        <f t="shared" si="6"/>
        <v>0.39</v>
      </c>
      <c r="I18" s="7">
        <f t="shared" si="7"/>
        <v>1.56</v>
      </c>
      <c r="N18" s="4"/>
      <c r="O18" s="5" t="str">
        <f t="shared" si="8"/>
        <v/>
      </c>
      <c r="P18" s="4" t="s">
        <v>8</v>
      </c>
      <c r="Q18" s="5">
        <f t="shared" si="9"/>
        <v>1</v>
      </c>
    </row>
    <row r="19" spans="1:17" x14ac:dyDescent="0.3">
      <c r="A19" s="4"/>
      <c r="B19" s="4" t="s">
        <v>45</v>
      </c>
      <c r="C19" s="4" t="s">
        <v>85</v>
      </c>
      <c r="D19" s="32" t="s">
        <v>46</v>
      </c>
      <c r="E19" s="4">
        <v>1</v>
      </c>
      <c r="F19" s="21">
        <f t="shared" si="5"/>
        <v>4</v>
      </c>
      <c r="G19" s="6">
        <v>0.55000000000000004</v>
      </c>
      <c r="H19" s="7">
        <f t="shared" si="6"/>
        <v>0.55000000000000004</v>
      </c>
      <c r="I19" s="7">
        <f t="shared" si="7"/>
        <v>2.2000000000000002</v>
      </c>
      <c r="N19" s="4"/>
      <c r="O19" s="5" t="str">
        <f t="shared" si="8"/>
        <v/>
      </c>
      <c r="P19" s="4" t="s">
        <v>8</v>
      </c>
      <c r="Q19" s="5">
        <f t="shared" si="9"/>
        <v>1</v>
      </c>
    </row>
    <row r="20" spans="1:17" x14ac:dyDescent="0.3">
      <c r="A20" s="4"/>
      <c r="B20" s="4" t="s">
        <v>47</v>
      </c>
      <c r="C20" s="4" t="s">
        <v>85</v>
      </c>
      <c r="D20" s="32" t="s">
        <v>48</v>
      </c>
      <c r="E20" s="4">
        <v>1</v>
      </c>
      <c r="F20" s="21">
        <f t="shared" si="5"/>
        <v>4</v>
      </c>
      <c r="G20" s="6">
        <v>0.16</v>
      </c>
      <c r="H20" s="7">
        <f t="shared" si="6"/>
        <v>0.16</v>
      </c>
      <c r="I20" s="7">
        <f t="shared" si="7"/>
        <v>0.64</v>
      </c>
      <c r="N20" s="4"/>
      <c r="O20" s="5" t="str">
        <f t="shared" si="8"/>
        <v/>
      </c>
      <c r="P20" s="4" t="s">
        <v>8</v>
      </c>
      <c r="Q20" s="5">
        <f t="shared" si="9"/>
        <v>1</v>
      </c>
    </row>
    <row r="21" spans="1:17" x14ac:dyDescent="0.3">
      <c r="A21" s="4"/>
      <c r="B21" s="4" t="s">
        <v>49</v>
      </c>
      <c r="C21" s="4" t="s">
        <v>85</v>
      </c>
      <c r="D21" s="32" t="s">
        <v>50</v>
      </c>
      <c r="E21" s="4">
        <v>1</v>
      </c>
      <c r="F21" s="21">
        <f t="shared" si="5"/>
        <v>4</v>
      </c>
      <c r="G21" s="6">
        <v>0.1</v>
      </c>
      <c r="H21" s="7">
        <f t="shared" si="6"/>
        <v>0.1</v>
      </c>
      <c r="I21" s="7">
        <f t="shared" si="7"/>
        <v>0.4</v>
      </c>
      <c r="N21" s="4"/>
      <c r="O21" s="5" t="str">
        <f t="shared" si="8"/>
        <v/>
      </c>
      <c r="P21" s="4" t="s">
        <v>8</v>
      </c>
      <c r="Q21" s="5">
        <f t="shared" si="9"/>
        <v>1</v>
      </c>
    </row>
    <row r="22" spans="1:17" x14ac:dyDescent="0.3">
      <c r="A22" s="4"/>
      <c r="B22" s="4" t="s">
        <v>51</v>
      </c>
      <c r="C22" s="4" t="s">
        <v>85</v>
      </c>
      <c r="D22" s="32" t="s">
        <v>52</v>
      </c>
      <c r="E22" s="4">
        <v>1</v>
      </c>
      <c r="F22" s="21">
        <f t="shared" si="5"/>
        <v>4</v>
      </c>
      <c r="G22" s="6">
        <v>0.1</v>
      </c>
      <c r="H22" s="7">
        <f t="shared" si="6"/>
        <v>0.1</v>
      </c>
      <c r="I22" s="7">
        <f t="shared" si="7"/>
        <v>0.4</v>
      </c>
      <c r="N22" s="4"/>
      <c r="O22" s="5" t="str">
        <f t="shared" si="8"/>
        <v/>
      </c>
      <c r="P22" s="4" t="s">
        <v>8</v>
      </c>
      <c r="Q22" s="5">
        <f t="shared" si="9"/>
        <v>1</v>
      </c>
    </row>
    <row r="23" spans="1:17" x14ac:dyDescent="0.3">
      <c r="A23" s="4"/>
      <c r="B23" s="4" t="s">
        <v>53</v>
      </c>
      <c r="C23" s="4" t="s">
        <v>85</v>
      </c>
      <c r="D23" s="32" t="s">
        <v>54</v>
      </c>
      <c r="E23" s="4">
        <v>3</v>
      </c>
      <c r="F23" s="21">
        <f t="shared" si="5"/>
        <v>12</v>
      </c>
      <c r="G23" s="6">
        <v>0.1</v>
      </c>
      <c r="H23" s="7">
        <f t="shared" si="6"/>
        <v>0.30000000000000004</v>
      </c>
      <c r="I23" s="7">
        <f t="shared" si="7"/>
        <v>1.2000000000000002</v>
      </c>
      <c r="N23" s="4"/>
      <c r="O23" s="5" t="str">
        <f t="shared" si="8"/>
        <v/>
      </c>
      <c r="P23" s="4" t="s">
        <v>8</v>
      </c>
      <c r="Q23" s="5">
        <f t="shared" si="9"/>
        <v>3</v>
      </c>
    </row>
    <row r="24" spans="1:17" x14ac:dyDescent="0.3">
      <c r="A24" s="4"/>
      <c r="B24" s="4" t="s">
        <v>55</v>
      </c>
      <c r="C24" s="4" t="s">
        <v>85</v>
      </c>
      <c r="D24" s="32" t="s">
        <v>56</v>
      </c>
      <c r="E24" s="4">
        <v>1</v>
      </c>
      <c r="F24" s="21">
        <f t="shared" si="5"/>
        <v>4</v>
      </c>
      <c r="G24" s="6">
        <v>0.41</v>
      </c>
      <c r="H24" s="7">
        <f t="shared" si="6"/>
        <v>0.41</v>
      </c>
      <c r="I24" s="7">
        <f t="shared" si="7"/>
        <v>1.64</v>
      </c>
      <c r="N24" s="4"/>
      <c r="O24" s="5" t="str">
        <f t="shared" si="8"/>
        <v/>
      </c>
      <c r="P24" s="4" t="s">
        <v>8</v>
      </c>
      <c r="Q24" s="5">
        <f t="shared" si="9"/>
        <v>1</v>
      </c>
    </row>
    <row r="25" spans="1:17" x14ac:dyDescent="0.3">
      <c r="A25" s="4"/>
      <c r="B25" s="4" t="s">
        <v>57</v>
      </c>
      <c r="C25" s="4" t="s">
        <v>85</v>
      </c>
      <c r="D25" s="32" t="s">
        <v>58</v>
      </c>
      <c r="E25" s="4">
        <v>1</v>
      </c>
      <c r="F25" s="21">
        <f t="shared" si="5"/>
        <v>4</v>
      </c>
      <c r="G25" s="6">
        <v>0.1</v>
      </c>
      <c r="H25" s="7">
        <f t="shared" si="6"/>
        <v>0.1</v>
      </c>
      <c r="I25" s="7">
        <f t="shared" si="7"/>
        <v>0.4</v>
      </c>
      <c r="N25" s="4"/>
      <c r="O25" s="5" t="str">
        <f t="shared" si="8"/>
        <v/>
      </c>
      <c r="P25" s="4" t="s">
        <v>8</v>
      </c>
      <c r="Q25" s="5">
        <f t="shared" si="9"/>
        <v>1</v>
      </c>
    </row>
    <row r="26" spans="1:17" x14ac:dyDescent="0.3">
      <c r="A26" s="4"/>
      <c r="B26" s="4" t="s">
        <v>59</v>
      </c>
      <c r="C26" s="4" t="s">
        <v>85</v>
      </c>
      <c r="D26" s="32" t="s">
        <v>60</v>
      </c>
      <c r="E26" s="4">
        <v>1</v>
      </c>
      <c r="F26" s="21">
        <f t="shared" si="5"/>
        <v>4</v>
      </c>
      <c r="G26" s="6">
        <v>0.79</v>
      </c>
      <c r="H26" s="7">
        <f t="shared" si="6"/>
        <v>0.79</v>
      </c>
      <c r="I26" s="7">
        <f t="shared" si="7"/>
        <v>3.16</v>
      </c>
      <c r="N26" s="4"/>
      <c r="O26" s="5" t="str">
        <f t="shared" si="8"/>
        <v/>
      </c>
      <c r="P26" s="4" t="s">
        <v>8</v>
      </c>
      <c r="Q26" s="5">
        <f t="shared" si="9"/>
        <v>1</v>
      </c>
    </row>
    <row r="27" spans="1:17" x14ac:dyDescent="0.3">
      <c r="A27" s="4"/>
      <c r="B27" s="4" t="s">
        <v>61</v>
      </c>
      <c r="C27" s="4" t="s">
        <v>85</v>
      </c>
      <c r="D27" s="32" t="s">
        <v>62</v>
      </c>
      <c r="E27" s="4">
        <v>1</v>
      </c>
      <c r="F27" s="21">
        <f t="shared" si="1"/>
        <v>4</v>
      </c>
      <c r="G27" s="6">
        <v>0.47</v>
      </c>
      <c r="H27" s="7">
        <f t="shared" si="2"/>
        <v>0.47</v>
      </c>
      <c r="I27" s="7">
        <f t="shared" si="0"/>
        <v>1.88</v>
      </c>
      <c r="N27" s="4"/>
      <c r="O27" s="5" t="str">
        <f t="shared" si="3"/>
        <v/>
      </c>
      <c r="P27" s="4" t="s">
        <v>8</v>
      </c>
      <c r="Q27" s="5">
        <f t="shared" si="4"/>
        <v>1</v>
      </c>
    </row>
    <row r="28" spans="1:17" x14ac:dyDescent="0.3">
      <c r="A28" s="4"/>
      <c r="B28" s="4" t="s">
        <v>63</v>
      </c>
      <c r="C28" s="4" t="s">
        <v>85</v>
      </c>
      <c r="D28" s="32" t="s">
        <v>64</v>
      </c>
      <c r="E28" s="4">
        <v>1</v>
      </c>
      <c r="F28" s="21">
        <f t="shared" si="1"/>
        <v>4</v>
      </c>
      <c r="G28" s="6">
        <v>0.54</v>
      </c>
      <c r="H28" s="7">
        <f t="shared" si="2"/>
        <v>0.54</v>
      </c>
      <c r="I28" s="7">
        <f t="shared" si="0"/>
        <v>2.16</v>
      </c>
      <c r="N28" s="4"/>
      <c r="O28" s="5" t="str">
        <f t="shared" si="3"/>
        <v/>
      </c>
      <c r="P28" s="4" t="s">
        <v>8</v>
      </c>
      <c r="Q28" s="5">
        <f t="shared" si="4"/>
        <v>1</v>
      </c>
    </row>
    <row r="29" spans="1:17" x14ac:dyDescent="0.3">
      <c r="A29" s="4"/>
      <c r="B29" s="4" t="s">
        <v>65</v>
      </c>
      <c r="C29" s="4" t="s">
        <v>86</v>
      </c>
      <c r="D29" s="32" t="s">
        <v>66</v>
      </c>
      <c r="E29" s="4">
        <v>1</v>
      </c>
      <c r="F29" s="21">
        <f t="shared" si="1"/>
        <v>4</v>
      </c>
      <c r="G29" s="6">
        <v>0.45</v>
      </c>
      <c r="H29" s="7">
        <f t="shared" si="2"/>
        <v>0.45</v>
      </c>
      <c r="I29" s="7">
        <f t="shared" si="0"/>
        <v>1.8</v>
      </c>
      <c r="N29" s="4"/>
      <c r="O29" s="5" t="str">
        <f t="shared" si="3"/>
        <v/>
      </c>
      <c r="P29" s="4" t="s">
        <v>8</v>
      </c>
      <c r="Q29" s="5">
        <f t="shared" si="4"/>
        <v>1</v>
      </c>
    </row>
    <row r="30" spans="1:17" x14ac:dyDescent="0.3">
      <c r="A30" s="4"/>
      <c r="B30" s="4" t="s">
        <v>67</v>
      </c>
      <c r="C30" s="4" t="s">
        <v>85</v>
      </c>
      <c r="D30" s="32" t="s">
        <v>68</v>
      </c>
      <c r="E30" s="4">
        <v>1</v>
      </c>
      <c r="F30" s="21">
        <f t="shared" si="1"/>
        <v>4</v>
      </c>
      <c r="G30" s="6">
        <v>0.37</v>
      </c>
      <c r="H30" s="7">
        <f t="shared" si="2"/>
        <v>0.37</v>
      </c>
      <c r="I30" s="7">
        <f t="shared" si="0"/>
        <v>1.48</v>
      </c>
      <c r="N30" s="4"/>
      <c r="O30" s="5" t="str">
        <f t="shared" si="3"/>
        <v/>
      </c>
      <c r="P30" s="4" t="s">
        <v>8</v>
      </c>
      <c r="Q30" s="5">
        <f t="shared" si="4"/>
        <v>1</v>
      </c>
    </row>
    <row r="31" spans="1:17" x14ac:dyDescent="0.3">
      <c r="A31" s="4"/>
      <c r="B31" s="4" t="s">
        <v>67</v>
      </c>
      <c r="C31" s="4" t="s">
        <v>85</v>
      </c>
      <c r="D31" s="32" t="s">
        <v>68</v>
      </c>
      <c r="E31" s="4">
        <v>1</v>
      </c>
      <c r="F31" s="21">
        <f t="shared" si="1"/>
        <v>4</v>
      </c>
      <c r="G31" s="6">
        <v>0.37</v>
      </c>
      <c r="H31" s="7">
        <f t="shared" si="2"/>
        <v>0.37</v>
      </c>
      <c r="I31" s="7">
        <f t="shared" si="0"/>
        <v>1.48</v>
      </c>
      <c r="N31" s="4"/>
      <c r="O31" s="5" t="str">
        <f t="shared" si="3"/>
        <v/>
      </c>
      <c r="P31" s="4" t="s">
        <v>8</v>
      </c>
      <c r="Q31" s="5">
        <f t="shared" si="4"/>
        <v>1</v>
      </c>
    </row>
    <row r="32" spans="1:17" x14ac:dyDescent="0.3">
      <c r="A32" s="4"/>
      <c r="B32" s="4" t="s">
        <v>69</v>
      </c>
      <c r="C32" s="4" t="s">
        <v>85</v>
      </c>
      <c r="D32" s="32" t="s">
        <v>70</v>
      </c>
      <c r="E32" s="4">
        <v>1</v>
      </c>
      <c r="F32" s="21">
        <f t="shared" si="1"/>
        <v>4</v>
      </c>
      <c r="G32" s="6">
        <v>0.99</v>
      </c>
      <c r="H32" s="7">
        <f t="shared" si="2"/>
        <v>0.99</v>
      </c>
      <c r="I32" s="7">
        <f t="shared" si="0"/>
        <v>3.96</v>
      </c>
      <c r="N32" s="4"/>
      <c r="O32" s="5" t="str">
        <f t="shared" si="3"/>
        <v/>
      </c>
      <c r="P32" s="4" t="s">
        <v>8</v>
      </c>
      <c r="Q32" s="5">
        <f t="shared" si="4"/>
        <v>1</v>
      </c>
    </row>
    <row r="33" spans="1:17" x14ac:dyDescent="0.3">
      <c r="A33" s="4"/>
      <c r="B33" s="4" t="s">
        <v>71</v>
      </c>
      <c r="C33" s="4" t="s">
        <v>85</v>
      </c>
      <c r="D33" s="32" t="s">
        <v>72</v>
      </c>
      <c r="E33" s="4">
        <v>1</v>
      </c>
      <c r="F33" s="21">
        <f t="shared" si="1"/>
        <v>4</v>
      </c>
      <c r="G33" s="6">
        <v>1.1000000000000001</v>
      </c>
      <c r="H33" s="7">
        <f t="shared" si="2"/>
        <v>1.1000000000000001</v>
      </c>
      <c r="I33" s="7">
        <f t="shared" si="0"/>
        <v>4.4000000000000004</v>
      </c>
      <c r="N33" s="4"/>
      <c r="O33" s="5" t="str">
        <f t="shared" si="3"/>
        <v/>
      </c>
      <c r="P33" s="4" t="s">
        <v>8</v>
      </c>
      <c r="Q33" s="5">
        <f t="shared" si="4"/>
        <v>1</v>
      </c>
    </row>
    <row r="34" spans="1:17" x14ac:dyDescent="0.3">
      <c r="A34" s="4"/>
      <c r="B34" s="4" t="s">
        <v>87</v>
      </c>
      <c r="C34" s="4"/>
      <c r="D34" s="33" t="s">
        <v>88</v>
      </c>
      <c r="E34" s="4">
        <v>1</v>
      </c>
      <c r="F34" s="21">
        <f t="shared" si="1"/>
        <v>4</v>
      </c>
      <c r="G34" s="6"/>
      <c r="H34" s="7">
        <f t="shared" si="2"/>
        <v>0</v>
      </c>
      <c r="I34" s="7">
        <f t="shared" si="0"/>
        <v>0</v>
      </c>
      <c r="N34" s="4"/>
      <c r="O34" s="5" t="str">
        <f t="shared" si="3"/>
        <v/>
      </c>
      <c r="P34" s="4"/>
      <c r="Q34" s="5" t="str">
        <f t="shared" si="4"/>
        <v/>
      </c>
    </row>
    <row r="35" spans="1:17" x14ac:dyDescent="0.3">
      <c r="A35" s="4"/>
      <c r="B35" s="4" t="s">
        <v>73</v>
      </c>
      <c r="C35" s="2" t="s">
        <v>28</v>
      </c>
      <c r="D35" s="32" t="s">
        <v>74</v>
      </c>
      <c r="E35" s="4">
        <v>1</v>
      </c>
      <c r="F35" s="5">
        <f t="shared" si="1"/>
        <v>4</v>
      </c>
      <c r="G35" s="6">
        <v>1.5</v>
      </c>
      <c r="H35" s="7">
        <f t="shared" si="2"/>
        <v>1.5</v>
      </c>
      <c r="I35" s="7">
        <f t="shared" si="0"/>
        <v>6</v>
      </c>
      <c r="N35" s="4"/>
      <c r="O35" s="5" t="str">
        <f t="shared" si="3"/>
        <v/>
      </c>
      <c r="P35" s="4" t="s">
        <v>8</v>
      </c>
      <c r="Q35" s="5">
        <f t="shared" si="4"/>
        <v>1</v>
      </c>
    </row>
    <row r="36" spans="1:17" x14ac:dyDescent="0.3">
      <c r="A36" s="4"/>
      <c r="B36" s="4" t="s">
        <v>75</v>
      </c>
      <c r="C36" s="4" t="s">
        <v>85</v>
      </c>
      <c r="D36" s="32" t="s">
        <v>76</v>
      </c>
      <c r="E36" s="4">
        <v>1</v>
      </c>
      <c r="F36" s="5">
        <f t="shared" si="1"/>
        <v>4</v>
      </c>
      <c r="G36" s="6">
        <v>2.87</v>
      </c>
      <c r="H36" s="7">
        <f t="shared" si="2"/>
        <v>2.87</v>
      </c>
      <c r="I36" s="7">
        <f t="shared" si="0"/>
        <v>11.48</v>
      </c>
      <c r="N36" s="4"/>
      <c r="O36" s="5" t="str">
        <f t="shared" si="3"/>
        <v/>
      </c>
      <c r="P36" s="4" t="s">
        <v>8</v>
      </c>
      <c r="Q36" s="5">
        <f t="shared" si="4"/>
        <v>1</v>
      </c>
    </row>
    <row r="37" spans="1:17" x14ac:dyDescent="0.3">
      <c r="A37" s="4"/>
      <c r="B37" s="4" t="s">
        <v>77</v>
      </c>
      <c r="C37" s="2" t="s">
        <v>28</v>
      </c>
      <c r="D37" s="32" t="s">
        <v>78</v>
      </c>
      <c r="E37" s="4">
        <v>1</v>
      </c>
      <c r="F37" s="5">
        <f t="shared" si="1"/>
        <v>4</v>
      </c>
      <c r="G37" s="6">
        <v>0.95</v>
      </c>
      <c r="H37" s="7">
        <f t="shared" si="2"/>
        <v>0.95</v>
      </c>
      <c r="I37" s="7">
        <f t="shared" si="0"/>
        <v>3.8</v>
      </c>
      <c r="N37" s="4"/>
      <c r="O37" s="5" t="str">
        <f t="shared" si="3"/>
        <v/>
      </c>
      <c r="P37" s="4" t="s">
        <v>8</v>
      </c>
      <c r="Q37" s="5">
        <f t="shared" si="4"/>
        <v>1</v>
      </c>
    </row>
    <row r="38" spans="1:17" x14ac:dyDescent="0.3">
      <c r="A38" s="4"/>
      <c r="B38" s="4" t="s">
        <v>79</v>
      </c>
      <c r="C38" s="4" t="s">
        <v>85</v>
      </c>
      <c r="D38" s="32" t="s">
        <v>80</v>
      </c>
      <c r="E38" s="4">
        <v>1</v>
      </c>
      <c r="F38" s="5">
        <f t="shared" si="1"/>
        <v>4</v>
      </c>
      <c r="G38" s="6">
        <v>0.35</v>
      </c>
      <c r="H38" s="7">
        <f t="shared" si="2"/>
        <v>0.35</v>
      </c>
      <c r="I38" s="7">
        <f t="shared" si="0"/>
        <v>1.4</v>
      </c>
      <c r="N38" s="4"/>
      <c r="O38" s="5" t="str">
        <f t="shared" si="3"/>
        <v/>
      </c>
      <c r="P38" s="4" t="s">
        <v>8</v>
      </c>
      <c r="Q38" s="5">
        <f t="shared" si="4"/>
        <v>1</v>
      </c>
    </row>
    <row r="39" spans="1:17" x14ac:dyDescent="0.3">
      <c r="A39" s="4"/>
      <c r="B39" s="4" t="s">
        <v>81</v>
      </c>
      <c r="C39" s="4" t="s">
        <v>85</v>
      </c>
      <c r="D39" s="32" t="s">
        <v>82</v>
      </c>
      <c r="E39" s="4">
        <v>1</v>
      </c>
      <c r="F39" s="5">
        <f t="shared" si="1"/>
        <v>4</v>
      </c>
      <c r="G39" s="6">
        <v>0.37</v>
      </c>
      <c r="H39" s="7">
        <f t="shared" si="2"/>
        <v>0.37</v>
      </c>
      <c r="I39" s="7">
        <f t="shared" si="0"/>
        <v>1.48</v>
      </c>
      <c r="N39" s="4"/>
      <c r="O39" s="5" t="str">
        <f t="shared" si="3"/>
        <v/>
      </c>
      <c r="P39" s="4" t="s">
        <v>8</v>
      </c>
      <c r="Q39" s="5">
        <f t="shared" si="4"/>
        <v>1</v>
      </c>
    </row>
    <row r="40" spans="1:17" x14ac:dyDescent="0.3">
      <c r="A40" s="4"/>
      <c r="B40" s="4"/>
      <c r="C40" s="4"/>
      <c r="D40" s="4"/>
      <c r="E40" s="4"/>
      <c r="F40" s="5">
        <f t="shared" si="1"/>
        <v>0</v>
      </c>
      <c r="G40" s="6"/>
      <c r="H40" s="7">
        <f t="shared" si="2"/>
        <v>0</v>
      </c>
      <c r="I40" s="7">
        <f t="shared" si="0"/>
        <v>0</v>
      </c>
      <c r="N40" s="4"/>
      <c r="O40" s="5" t="str">
        <f t="shared" si="3"/>
        <v/>
      </c>
      <c r="P40" s="4"/>
      <c r="Q40" s="5" t="str">
        <f t="shared" si="4"/>
        <v/>
      </c>
    </row>
    <row r="41" spans="1:17" x14ac:dyDescent="0.3">
      <c r="A41" s="4"/>
      <c r="B41" s="4"/>
      <c r="C41" s="4"/>
      <c r="D41" s="4"/>
      <c r="E41" s="4"/>
      <c r="F41" s="5">
        <f t="shared" si="1"/>
        <v>0</v>
      </c>
      <c r="G41" s="6"/>
      <c r="H41" s="7">
        <f t="shared" si="2"/>
        <v>0</v>
      </c>
      <c r="I41" s="7">
        <f t="shared" si="0"/>
        <v>0</v>
      </c>
      <c r="N41" s="4"/>
      <c r="O41" s="5" t="str">
        <f t="shared" si="3"/>
        <v/>
      </c>
      <c r="P41" s="4"/>
      <c r="Q41" s="5" t="str">
        <f t="shared" si="4"/>
        <v/>
      </c>
    </row>
    <row r="42" spans="1:17" x14ac:dyDescent="0.3">
      <c r="A42" s="4"/>
      <c r="B42" s="4"/>
      <c r="C42" s="4"/>
      <c r="D42" s="4"/>
      <c r="E42" s="4"/>
      <c r="F42" s="5">
        <f t="shared" si="1"/>
        <v>0</v>
      </c>
      <c r="G42" s="6"/>
      <c r="H42" s="7">
        <f t="shared" si="2"/>
        <v>0</v>
      </c>
      <c r="I42" s="7">
        <f t="shared" si="0"/>
        <v>0</v>
      </c>
      <c r="N42" s="4"/>
      <c r="O42" s="5" t="str">
        <f t="shared" si="3"/>
        <v/>
      </c>
      <c r="P42" s="4"/>
      <c r="Q42" s="5" t="str">
        <f t="shared" si="4"/>
        <v/>
      </c>
    </row>
    <row r="43" spans="1:17" x14ac:dyDescent="0.3">
      <c r="A43" s="4"/>
      <c r="B43" s="4"/>
      <c r="C43" s="4"/>
      <c r="D43" s="4"/>
      <c r="E43" s="4"/>
      <c r="F43" s="5">
        <f t="shared" si="1"/>
        <v>0</v>
      </c>
      <c r="G43" s="6"/>
      <c r="H43" s="7">
        <f t="shared" si="2"/>
        <v>0</v>
      </c>
      <c r="I43" s="7">
        <f t="shared" si="0"/>
        <v>0</v>
      </c>
      <c r="N43" s="4"/>
      <c r="O43" s="5" t="str">
        <f t="shared" si="3"/>
        <v/>
      </c>
      <c r="P43" s="4"/>
      <c r="Q43" s="5" t="str">
        <f t="shared" si="4"/>
        <v/>
      </c>
    </row>
    <row r="44" spans="1:17" hidden="1" x14ac:dyDescent="0.3">
      <c r="B44" s="4"/>
      <c r="C44" s="4"/>
      <c r="D44" s="4"/>
      <c r="E44" s="4"/>
      <c r="F44" s="5">
        <f t="shared" si="1"/>
        <v>0</v>
      </c>
      <c r="G44" s="6"/>
      <c r="H44" s="7">
        <f t="shared" si="2"/>
        <v>0</v>
      </c>
      <c r="I44" s="7">
        <f t="shared" si="0"/>
        <v>0</v>
      </c>
      <c r="N44" s="4"/>
      <c r="O44" s="4"/>
      <c r="P44" s="4"/>
      <c r="Q44" s="4"/>
    </row>
    <row r="45" spans="1:17" hidden="1" x14ac:dyDescent="0.3">
      <c r="B45" s="4"/>
      <c r="C45" s="4"/>
      <c r="D45" s="4"/>
      <c r="E45" s="4"/>
      <c r="F45" s="5">
        <f t="shared" si="1"/>
        <v>0</v>
      </c>
      <c r="G45" s="6"/>
      <c r="H45" s="7">
        <f t="shared" si="2"/>
        <v>0</v>
      </c>
      <c r="I45" s="7">
        <f t="shared" si="0"/>
        <v>0</v>
      </c>
      <c r="N45" s="4"/>
      <c r="O45" s="4"/>
      <c r="P45" s="4"/>
      <c r="Q45" s="4"/>
    </row>
    <row r="46" spans="1:17" hidden="1" x14ac:dyDescent="0.3">
      <c r="B46" s="4"/>
      <c r="C46" s="4"/>
      <c r="D46" s="4"/>
      <c r="E46" s="4"/>
      <c r="F46" s="5">
        <f t="shared" si="1"/>
        <v>0</v>
      </c>
      <c r="G46" s="6"/>
      <c r="H46" s="7">
        <f t="shared" si="2"/>
        <v>0</v>
      </c>
      <c r="I46" s="7">
        <f t="shared" si="0"/>
        <v>0</v>
      </c>
      <c r="N46" s="4"/>
      <c r="O46" s="4"/>
      <c r="P46" s="4"/>
      <c r="Q46" s="4"/>
    </row>
    <row r="47" spans="1:17" hidden="1" x14ac:dyDescent="0.3">
      <c r="B47" s="4"/>
      <c r="C47" s="4"/>
      <c r="D47" s="4"/>
      <c r="E47" s="4"/>
      <c r="F47" s="5">
        <f t="shared" si="1"/>
        <v>0</v>
      </c>
      <c r="G47" s="6"/>
      <c r="H47" s="7">
        <f t="shared" si="2"/>
        <v>0</v>
      </c>
      <c r="I47" s="7">
        <f t="shared" si="0"/>
        <v>0</v>
      </c>
      <c r="N47" s="4"/>
      <c r="O47" s="4"/>
      <c r="P47" s="4"/>
      <c r="Q47" s="4"/>
    </row>
    <row r="48" spans="1:17" hidden="1" x14ac:dyDescent="0.3">
      <c r="B48" s="4"/>
      <c r="C48" s="4"/>
      <c r="D48" s="4"/>
      <c r="E48" s="4"/>
      <c r="F48" s="5">
        <f t="shared" si="1"/>
        <v>0</v>
      </c>
      <c r="G48" s="6"/>
      <c r="H48" s="7">
        <f t="shared" si="2"/>
        <v>0</v>
      </c>
      <c r="I48" s="7">
        <f t="shared" si="0"/>
        <v>0</v>
      </c>
      <c r="N48" s="4"/>
      <c r="O48" s="4"/>
      <c r="P48" s="4"/>
      <c r="Q48" s="4"/>
    </row>
    <row r="49" spans="2:17" hidden="1" x14ac:dyDescent="0.3">
      <c r="B49" s="4"/>
      <c r="C49" s="4"/>
      <c r="D49" s="4"/>
      <c r="E49" s="4"/>
      <c r="F49" s="5">
        <f t="shared" si="1"/>
        <v>0</v>
      </c>
      <c r="G49" s="6"/>
      <c r="H49" s="7">
        <f t="shared" si="2"/>
        <v>0</v>
      </c>
      <c r="I49" s="7">
        <f t="shared" si="0"/>
        <v>0</v>
      </c>
      <c r="N49" s="4"/>
      <c r="O49" s="4"/>
      <c r="P49" s="4"/>
      <c r="Q49" s="4"/>
    </row>
    <row r="50" spans="2:17" hidden="1" x14ac:dyDescent="0.3">
      <c r="B50" s="4"/>
      <c r="C50" s="4"/>
      <c r="D50" s="4"/>
      <c r="E50" s="4"/>
      <c r="F50" s="5">
        <f t="shared" si="1"/>
        <v>0</v>
      </c>
      <c r="G50" s="6"/>
      <c r="H50" s="7">
        <f t="shared" si="2"/>
        <v>0</v>
      </c>
      <c r="I50" s="7">
        <f t="shared" si="0"/>
        <v>0</v>
      </c>
      <c r="N50" s="4"/>
      <c r="O50" s="4"/>
      <c r="P50" s="4"/>
      <c r="Q50" s="4"/>
    </row>
    <row r="51" spans="2:17" hidden="1" x14ac:dyDescent="0.3">
      <c r="B51" s="4"/>
      <c r="C51" s="4"/>
      <c r="D51" s="4"/>
      <c r="E51" s="4"/>
      <c r="F51" s="5">
        <f t="shared" si="1"/>
        <v>0</v>
      </c>
      <c r="G51" s="6"/>
      <c r="H51" s="7">
        <f t="shared" si="2"/>
        <v>0</v>
      </c>
      <c r="I51" s="7">
        <f t="shared" si="0"/>
        <v>0</v>
      </c>
      <c r="N51" s="4"/>
      <c r="O51" s="4"/>
      <c r="P51" s="4"/>
      <c r="Q51" s="4"/>
    </row>
    <row r="52" spans="2:17" hidden="1" x14ac:dyDescent="0.3">
      <c r="B52" s="4"/>
      <c r="C52" s="4"/>
      <c r="D52" s="4"/>
      <c r="E52" s="4"/>
      <c r="F52" s="5">
        <f t="shared" si="1"/>
        <v>0</v>
      </c>
      <c r="G52" s="6"/>
      <c r="H52" s="7">
        <f t="shared" si="2"/>
        <v>0</v>
      </c>
      <c r="I52" s="7">
        <f t="shared" si="0"/>
        <v>0</v>
      </c>
      <c r="N52" s="4"/>
      <c r="O52" s="4"/>
      <c r="P52" s="4"/>
      <c r="Q52" s="4"/>
    </row>
    <row r="53" spans="2:17" hidden="1" x14ac:dyDescent="0.3">
      <c r="B53" s="4"/>
      <c r="C53" s="4"/>
      <c r="D53" s="4"/>
      <c r="E53" s="4"/>
      <c r="F53" s="5">
        <f t="shared" si="1"/>
        <v>0</v>
      </c>
      <c r="G53" s="6"/>
      <c r="H53" s="7">
        <f t="shared" si="2"/>
        <v>0</v>
      </c>
      <c r="I53" s="7">
        <f t="shared" si="0"/>
        <v>0</v>
      </c>
      <c r="N53" s="4"/>
      <c r="O53" s="4"/>
      <c r="P53" s="4"/>
      <c r="Q53" s="4"/>
    </row>
    <row r="54" spans="2:17" hidden="1" x14ac:dyDescent="0.3">
      <c r="B54" s="4"/>
      <c r="C54" s="4"/>
      <c r="D54" s="4"/>
      <c r="E54" s="4"/>
      <c r="F54" s="5">
        <f t="shared" si="1"/>
        <v>0</v>
      </c>
      <c r="G54" s="6"/>
      <c r="H54" s="7">
        <f t="shared" si="2"/>
        <v>0</v>
      </c>
      <c r="I54" s="7">
        <f t="shared" si="0"/>
        <v>0</v>
      </c>
      <c r="N54" s="4"/>
      <c r="O54" s="4"/>
      <c r="P54" s="4"/>
      <c r="Q54" s="4"/>
    </row>
    <row r="55" spans="2:17" hidden="1" x14ac:dyDescent="0.3">
      <c r="B55" s="4"/>
      <c r="C55" s="4"/>
      <c r="D55" s="4"/>
      <c r="E55" s="4"/>
      <c r="F55" s="5">
        <f t="shared" si="1"/>
        <v>0</v>
      </c>
      <c r="G55" s="6"/>
      <c r="H55" s="7">
        <f t="shared" si="2"/>
        <v>0</v>
      </c>
      <c r="I55" s="7">
        <f t="shared" si="0"/>
        <v>0</v>
      </c>
      <c r="N55" s="4"/>
      <c r="O55" s="4"/>
      <c r="P55" s="4"/>
      <c r="Q55" s="4"/>
    </row>
    <row r="56" spans="2:17" hidden="1" x14ac:dyDescent="0.3">
      <c r="B56" s="4"/>
      <c r="C56" s="4"/>
      <c r="D56" s="4"/>
      <c r="E56" s="4"/>
      <c r="F56" s="5">
        <f t="shared" si="1"/>
        <v>0</v>
      </c>
      <c r="G56" s="6"/>
      <c r="H56" s="7">
        <f t="shared" si="2"/>
        <v>0</v>
      </c>
      <c r="I56" s="7">
        <f t="shared" si="0"/>
        <v>0</v>
      </c>
      <c r="N56" s="4"/>
      <c r="O56" s="4"/>
      <c r="P56" s="4"/>
      <c r="Q56" s="4"/>
    </row>
    <row r="57" spans="2:17" hidden="1" x14ac:dyDescent="0.3">
      <c r="B57" s="4"/>
      <c r="C57" s="4"/>
      <c r="D57" s="4"/>
      <c r="E57" s="4"/>
      <c r="F57" s="5">
        <f t="shared" si="1"/>
        <v>0</v>
      </c>
      <c r="G57" s="6"/>
      <c r="H57" s="7">
        <f t="shared" si="2"/>
        <v>0</v>
      </c>
      <c r="I57" s="7">
        <f t="shared" si="0"/>
        <v>0</v>
      </c>
      <c r="N57" s="4"/>
      <c r="O57" s="4"/>
      <c r="P57" s="4"/>
      <c r="Q57" s="4"/>
    </row>
    <row r="58" spans="2:17" hidden="1" x14ac:dyDescent="0.3">
      <c r="B58" s="4"/>
      <c r="C58" s="4"/>
      <c r="D58" s="4"/>
      <c r="E58" s="4"/>
      <c r="F58" s="5">
        <f t="shared" si="1"/>
        <v>0</v>
      </c>
      <c r="G58" s="6"/>
      <c r="H58" s="7">
        <f t="shared" si="2"/>
        <v>0</v>
      </c>
      <c r="I58" s="7">
        <f t="shared" si="0"/>
        <v>0</v>
      </c>
      <c r="N58" s="4"/>
      <c r="O58" s="4"/>
      <c r="P58" s="4"/>
      <c r="Q58" s="4"/>
    </row>
    <row r="59" spans="2:17" hidden="1" x14ac:dyDescent="0.3">
      <c r="B59" s="4"/>
      <c r="C59" s="4"/>
      <c r="D59" s="4"/>
      <c r="E59" s="4"/>
      <c r="F59" s="5">
        <f t="shared" si="1"/>
        <v>0</v>
      </c>
      <c r="G59" s="6"/>
      <c r="H59" s="7">
        <f t="shared" si="2"/>
        <v>0</v>
      </c>
      <c r="I59" s="7">
        <f t="shared" si="0"/>
        <v>0</v>
      </c>
      <c r="N59" s="4"/>
      <c r="O59" s="4"/>
      <c r="P59" s="4"/>
      <c r="Q59" s="4"/>
    </row>
    <row r="60" spans="2:17" hidden="1" x14ac:dyDescent="0.3">
      <c r="B60" s="4"/>
      <c r="C60" s="4"/>
      <c r="D60" s="4"/>
      <c r="E60" s="4"/>
      <c r="F60" s="5">
        <f t="shared" si="1"/>
        <v>0</v>
      </c>
      <c r="G60" s="6"/>
      <c r="H60" s="7">
        <f t="shared" si="2"/>
        <v>0</v>
      </c>
      <c r="I60" s="7">
        <f t="shared" si="0"/>
        <v>0</v>
      </c>
      <c r="N60" s="4"/>
      <c r="O60" s="4"/>
      <c r="P60" s="4"/>
      <c r="Q60" s="4"/>
    </row>
    <row r="61" spans="2:17" hidden="1" x14ac:dyDescent="0.3">
      <c r="B61" s="4"/>
      <c r="C61" s="4"/>
      <c r="D61" s="4"/>
      <c r="E61" s="4"/>
      <c r="F61" s="5">
        <f t="shared" si="1"/>
        <v>0</v>
      </c>
      <c r="G61" s="6"/>
      <c r="H61" s="7">
        <f t="shared" si="2"/>
        <v>0</v>
      </c>
      <c r="I61" s="7">
        <f t="shared" si="0"/>
        <v>0</v>
      </c>
      <c r="N61" s="4"/>
      <c r="O61" s="4"/>
      <c r="P61" s="4"/>
      <c r="Q61" s="4"/>
    </row>
    <row r="62" spans="2:17" hidden="1" x14ac:dyDescent="0.3">
      <c r="B62" s="4"/>
      <c r="C62" s="4"/>
      <c r="D62" s="4"/>
      <c r="E62" s="4"/>
      <c r="F62" s="5">
        <f t="shared" si="1"/>
        <v>0</v>
      </c>
      <c r="G62" s="6"/>
      <c r="H62" s="7">
        <f t="shared" si="2"/>
        <v>0</v>
      </c>
      <c r="I62" s="7">
        <f t="shared" si="0"/>
        <v>0</v>
      </c>
      <c r="N62" s="4"/>
      <c r="O62" s="4"/>
      <c r="P62" s="4"/>
      <c r="Q62" s="4"/>
    </row>
    <row r="63" spans="2:17" hidden="1" x14ac:dyDescent="0.3">
      <c r="B63" s="4"/>
      <c r="C63" s="4"/>
      <c r="D63" s="4"/>
      <c r="E63" s="4"/>
      <c r="F63" s="5">
        <f t="shared" si="1"/>
        <v>0</v>
      </c>
      <c r="G63" s="6"/>
      <c r="H63" s="7">
        <f t="shared" si="2"/>
        <v>0</v>
      </c>
      <c r="I63" s="7">
        <f t="shared" si="0"/>
        <v>0</v>
      </c>
      <c r="N63" s="4"/>
      <c r="O63" s="4"/>
      <c r="P63" s="4"/>
      <c r="Q63" s="4"/>
    </row>
    <row r="64" spans="2:17" hidden="1" x14ac:dyDescent="0.3">
      <c r="B64" s="4"/>
      <c r="C64" s="4"/>
      <c r="D64" s="4"/>
      <c r="E64" s="4"/>
      <c r="F64" s="5">
        <f t="shared" si="1"/>
        <v>0</v>
      </c>
      <c r="G64" s="6"/>
      <c r="H64" s="7">
        <f t="shared" si="2"/>
        <v>0</v>
      </c>
      <c r="I64" s="7">
        <f t="shared" si="0"/>
        <v>0</v>
      </c>
      <c r="N64" s="4"/>
      <c r="O64" s="4"/>
      <c r="P64" s="4"/>
      <c r="Q64" s="4"/>
    </row>
    <row r="65" spans="2:18" hidden="1" x14ac:dyDescent="0.3">
      <c r="B65" s="4"/>
      <c r="C65" s="4"/>
      <c r="D65" s="4"/>
      <c r="E65" s="4"/>
      <c r="F65" s="5">
        <f t="shared" si="1"/>
        <v>0</v>
      </c>
      <c r="G65" s="6"/>
      <c r="H65" s="7">
        <f t="shared" si="2"/>
        <v>0</v>
      </c>
      <c r="I65" s="7">
        <f t="shared" si="0"/>
        <v>0</v>
      </c>
      <c r="N65" s="4"/>
      <c r="O65" s="4"/>
      <c r="P65" s="4"/>
      <c r="Q65" s="4"/>
    </row>
    <row r="66" spans="2:18" hidden="1" x14ac:dyDescent="0.3">
      <c r="B66" s="4"/>
      <c r="C66" s="4"/>
      <c r="D66" s="4"/>
      <c r="E66" s="4"/>
      <c r="F66" s="5">
        <f t="shared" si="1"/>
        <v>0</v>
      </c>
      <c r="G66" s="6"/>
      <c r="H66" s="7">
        <f t="shared" si="2"/>
        <v>0</v>
      </c>
      <c r="I66" s="7">
        <f t="shared" si="0"/>
        <v>0</v>
      </c>
      <c r="N66" s="4"/>
      <c r="O66" s="4"/>
      <c r="P66" s="4"/>
      <c r="Q66" s="4"/>
    </row>
    <row r="67" spans="2:18" hidden="1" x14ac:dyDescent="0.3">
      <c r="B67" s="4"/>
      <c r="C67" s="4"/>
      <c r="D67" s="4"/>
      <c r="E67" s="4"/>
      <c r="F67" s="5">
        <f t="shared" si="1"/>
        <v>0</v>
      </c>
      <c r="G67" s="6"/>
      <c r="H67" s="7">
        <f t="shared" si="2"/>
        <v>0</v>
      </c>
      <c r="I67" s="7">
        <f t="shared" si="0"/>
        <v>0</v>
      </c>
      <c r="N67" s="4"/>
      <c r="O67" s="4"/>
      <c r="P67" s="4"/>
      <c r="Q67" s="4"/>
    </row>
    <row r="68" spans="2:18" hidden="1" x14ac:dyDescent="0.3">
      <c r="B68" s="4"/>
      <c r="C68" s="4"/>
      <c r="D68" s="4"/>
      <c r="E68" s="4"/>
      <c r="F68" s="5">
        <f t="shared" si="1"/>
        <v>0</v>
      </c>
      <c r="G68" s="6"/>
      <c r="H68" s="7">
        <f t="shared" si="2"/>
        <v>0</v>
      </c>
      <c r="I68" s="7">
        <f t="shared" si="0"/>
        <v>0</v>
      </c>
      <c r="N68" s="4"/>
      <c r="O68" s="4"/>
      <c r="P68" s="4"/>
      <c r="Q68" s="4"/>
    </row>
    <row r="69" spans="2:18" hidden="1" x14ac:dyDescent="0.3">
      <c r="B69" s="4"/>
      <c r="C69" s="4"/>
      <c r="D69" s="4"/>
      <c r="E69" s="4"/>
      <c r="F69" s="5">
        <f t="shared" si="1"/>
        <v>0</v>
      </c>
      <c r="G69" s="6"/>
      <c r="H69" s="7">
        <f t="shared" si="2"/>
        <v>0</v>
      </c>
      <c r="I69" s="7">
        <f t="shared" si="0"/>
        <v>0</v>
      </c>
      <c r="N69" s="4"/>
      <c r="O69" s="4"/>
      <c r="P69" s="4"/>
      <c r="Q69" s="4"/>
    </row>
    <row r="70" spans="2:18" hidden="1" x14ac:dyDescent="0.3">
      <c r="B70" s="4"/>
      <c r="C70" s="4"/>
      <c r="D70" s="4"/>
      <c r="E70" s="4"/>
      <c r="F70" s="5">
        <f t="shared" si="1"/>
        <v>0</v>
      </c>
      <c r="G70" s="6"/>
      <c r="H70" s="7">
        <f t="shared" si="2"/>
        <v>0</v>
      </c>
      <c r="I70" s="7">
        <f t="shared" si="0"/>
        <v>0</v>
      </c>
      <c r="N70" s="4"/>
      <c r="O70" s="4"/>
      <c r="P70" s="4"/>
      <c r="Q70" s="4"/>
    </row>
    <row r="71" spans="2:18" hidden="1" x14ac:dyDescent="0.3">
      <c r="B71" s="4"/>
      <c r="C71" s="4"/>
      <c r="D71" s="4"/>
      <c r="E71" s="4"/>
      <c r="F71" s="5">
        <f t="shared" si="1"/>
        <v>0</v>
      </c>
      <c r="G71" s="6"/>
      <c r="H71" s="7">
        <f t="shared" si="2"/>
        <v>0</v>
      </c>
      <c r="I71" s="7">
        <f t="shared" si="0"/>
        <v>0</v>
      </c>
      <c r="N71" s="4"/>
      <c r="O71" s="4"/>
      <c r="P71" s="4"/>
      <c r="Q71" s="4"/>
    </row>
    <row r="72" spans="2:18" hidden="1" x14ac:dyDescent="0.3">
      <c r="B72" s="4"/>
      <c r="C72" s="4"/>
      <c r="D72" s="4"/>
      <c r="E72" s="4"/>
      <c r="F72" s="5">
        <f t="shared" si="1"/>
        <v>0</v>
      </c>
      <c r="G72" s="6"/>
      <c r="H72" s="7">
        <f t="shared" si="2"/>
        <v>0</v>
      </c>
      <c r="I72" s="7">
        <f t="shared" si="0"/>
        <v>0</v>
      </c>
      <c r="N72" s="4"/>
      <c r="O72" s="4"/>
      <c r="P72" s="4"/>
      <c r="Q72" s="4"/>
    </row>
    <row r="73" spans="2:18" hidden="1" x14ac:dyDescent="0.3">
      <c r="B73" s="4"/>
      <c r="C73" s="4"/>
      <c r="D73" s="4"/>
      <c r="E73" s="4"/>
      <c r="F73" s="5">
        <f t="shared" si="1"/>
        <v>0</v>
      </c>
      <c r="G73" s="6"/>
      <c r="H73" s="7">
        <f t="shared" si="2"/>
        <v>0</v>
      </c>
      <c r="I73" s="7">
        <f t="shared" si="0"/>
        <v>0</v>
      </c>
      <c r="N73" s="4"/>
      <c r="O73" s="4"/>
      <c r="P73" s="4"/>
      <c r="Q73" s="4"/>
    </row>
    <row r="74" spans="2:18" hidden="1" x14ac:dyDescent="0.3">
      <c r="B74" s="4"/>
      <c r="C74" s="4"/>
      <c r="D74" s="4"/>
      <c r="E74" s="4"/>
      <c r="F74" s="5">
        <f t="shared" si="1"/>
        <v>0</v>
      </c>
      <c r="G74" s="6"/>
      <c r="H74" s="7">
        <f t="shared" si="2"/>
        <v>0</v>
      </c>
      <c r="I74" s="7">
        <f t="shared" si="0"/>
        <v>0</v>
      </c>
      <c r="N74" s="4"/>
      <c r="O74" s="4"/>
      <c r="P74" s="4"/>
      <c r="Q74" s="4"/>
    </row>
    <row r="75" spans="2:18" hidden="1" x14ac:dyDescent="0.3">
      <c r="B75" s="4"/>
      <c r="C75" s="4"/>
      <c r="D75" s="4"/>
      <c r="E75" s="4"/>
      <c r="F75" s="5">
        <f t="shared" si="1"/>
        <v>0</v>
      </c>
      <c r="G75" s="6"/>
      <c r="H75" s="7">
        <f t="shared" si="2"/>
        <v>0</v>
      </c>
      <c r="I75" s="7">
        <f t="shared" si="0"/>
        <v>0</v>
      </c>
      <c r="N75" s="4"/>
      <c r="O75" s="4"/>
      <c r="P75" s="4"/>
      <c r="Q75" s="4"/>
    </row>
    <row r="76" spans="2:18" x14ac:dyDescent="0.3">
      <c r="E76" s="13">
        <f>SUM(E3:E75)</f>
        <v>50</v>
      </c>
      <c r="F76" s="13">
        <f t="shared" ref="F76:I76" si="10">SUM(F3:F75)</f>
        <v>200</v>
      </c>
      <c r="G76" s="14">
        <f>SUM(G3:G75)</f>
        <v>149.65999999999997</v>
      </c>
      <c r="H76" s="14">
        <f t="shared" si="10"/>
        <v>151.88</v>
      </c>
      <c r="I76" s="14">
        <f t="shared" si="10"/>
        <v>607.52</v>
      </c>
      <c r="J76" s="16"/>
      <c r="K76" s="15">
        <f>MIN(K3:K43)</f>
        <v>-0.5</v>
      </c>
      <c r="L76" s="15">
        <f>MAX(L3:L43)</f>
        <v>9</v>
      </c>
      <c r="M76" s="16"/>
      <c r="N76" s="16"/>
      <c r="O76" s="13">
        <f>SUM(O3:O43)</f>
        <v>0</v>
      </c>
      <c r="P76" s="16"/>
      <c r="Q76" s="13">
        <f>SUM(Q3:Q43)</f>
        <v>46</v>
      </c>
      <c r="R76" s="12" t="s">
        <v>17</v>
      </c>
    </row>
    <row r="77" spans="2:18" x14ac:dyDescent="0.3">
      <c r="N77" s="10"/>
      <c r="O77" s="10">
        <f>O76/(O76+Q76)</f>
        <v>0</v>
      </c>
      <c r="P77" s="10"/>
      <c r="Q77" s="10">
        <f>Q76/(Q76+O76)</f>
        <v>1</v>
      </c>
      <c r="R77" s="12" t="s">
        <v>18</v>
      </c>
    </row>
    <row r="78" spans="2:18" x14ac:dyDescent="0.3">
      <c r="G78" s="8"/>
    </row>
    <row r="80" spans="2:18" x14ac:dyDescent="0.3">
      <c r="H80" s="8"/>
    </row>
  </sheetData>
  <mergeCells count="9">
    <mergeCell ref="A1:A2"/>
    <mergeCell ref="N1:O1"/>
    <mergeCell ref="P1:Q1"/>
    <mergeCell ref="B1:B2"/>
    <mergeCell ref="D1:D2"/>
    <mergeCell ref="E1:F1"/>
    <mergeCell ref="G1:I1"/>
    <mergeCell ref="K1:K2"/>
    <mergeCell ref="L1:L2"/>
  </mergeCells>
  <conditionalFormatting sqref="Q77">
    <cfRule type="cellIs" dxfId="3" priority="4" operator="greaterThan">
      <formula>0.25</formula>
    </cfRule>
  </conditionalFormatting>
  <conditionalFormatting sqref="P77">
    <cfRule type="cellIs" dxfId="2" priority="3" operator="greaterThan">
      <formula>0.75</formula>
    </cfRule>
  </conditionalFormatting>
  <conditionalFormatting sqref="O77">
    <cfRule type="cellIs" dxfId="1" priority="2" operator="greaterThan">
      <formula>0.25</formula>
    </cfRule>
  </conditionalFormatting>
  <conditionalFormatting sqref="N77">
    <cfRule type="cellIs" dxfId="0" priority="1" operator="greaterThan">
      <formula>0.75</formula>
    </cfRule>
  </conditionalFormatting>
  <hyperlinks>
    <hyperlink ref="D4" r:id="rId1"/>
    <hyperlink ref="D5" r:id="rId2"/>
    <hyperlink ref="D6" r:id="rId3"/>
    <hyperlink ref="D7" r:id="rId4"/>
    <hyperlink ref="D8" r:id="rId5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  <hyperlink ref="D25" r:id="rId20"/>
    <hyperlink ref="D26" r:id="rId21"/>
    <hyperlink ref="D27" r:id="rId22"/>
    <hyperlink ref="D28" r:id="rId23"/>
    <hyperlink ref="D29" r:id="rId24"/>
    <hyperlink ref="D30" r:id="rId25"/>
    <hyperlink ref="D31" r:id="rId26"/>
    <hyperlink ref="D32" r:id="rId27"/>
    <hyperlink ref="D33" r:id="rId28"/>
    <hyperlink ref="D35" r:id="rId29"/>
    <hyperlink ref="D36" r:id="rId30"/>
    <hyperlink ref="D37" r:id="rId31"/>
    <hyperlink ref="D38" r:id="rId32"/>
    <hyperlink ref="D39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Jemmett, Blaine R</dc:creator>
  <cp:lastModifiedBy>Jemmett, Blaine R</cp:lastModifiedBy>
  <dcterms:created xsi:type="dcterms:W3CDTF">2019-10-17T20:42:53Z</dcterms:created>
  <dcterms:modified xsi:type="dcterms:W3CDTF">2019-11-18T02:31:08Z</dcterms:modified>
</cp:coreProperties>
</file>