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10" windowHeight="13170" activeTab="1"/>
  </bookViews>
  <sheets>
    <sheet name="玩法设计" sheetId="8" r:id="rId1"/>
    <sheet name="数值表" sheetId="14" r:id="rId2"/>
    <sheet name="头脑风暴" sheetId="13" r:id="rId3"/>
    <sheet name="武器" sheetId="11" r:id="rId4"/>
    <sheet name="配件" sheetId="10" r:id="rId5"/>
    <sheet name="怪物" sheetId="9" r:id="rId6"/>
    <sheet name="7.22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<sst xmlns="http://schemas.openxmlformats.org/spreadsheetml/2006/main" count="93" uniqueCount="86">
  <si>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</si>
  <si>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</si>
  <si>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</si>
  <si>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</si>
  <si>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</si>
  <si>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</si>
  <si>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升级系统：</t>
  </si>
  <si>
    <r>
      <rPr>
        <sz val="12"/>
        <color theme="1"/>
        <rFont val="黑体"/>
        <charset val="134"/>
      </rPr>
      <t xml:space="preserve">玩家可以消耗碎片升级炮台。
可升级的内容包括且不限于：射速、伤害等。
</t>
    </r>
    <r>
      <rPr>
        <sz val="12"/>
        <color rgb="FFFF0000"/>
        <rFont val="黑体"/>
        <charset val="134"/>
      </rPr>
      <t>使玩家形成：打关卡-&gt;升级炮台-&gt;打更厉害的关卡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</si>
  <si>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</si>
  <si>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</si>
  <si>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肉鸽系统：</t>
  </si>
  <si>
    <t>？？？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</si>
  <si>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</si>
  <si>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</si>
  <si>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</si>
  <si>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</si>
  <si>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</si>
  <si>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</si>
  <si>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</si>
  <si>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攻击力</t>
  </si>
  <si>
    <t>消耗</t>
  </si>
  <si>
    <t>初始攻速</t>
  </si>
  <si>
    <t>攻速成长</t>
  </si>
  <si>
    <t>攻速成长系数</t>
  </si>
  <si>
    <t>攻速</t>
  </si>
  <si>
    <t>攻击消耗</t>
  </si>
  <si>
    <t>攻速消耗</t>
  </si>
  <si>
    <t>总消耗</t>
  </si>
  <si>
    <t>停留时间(分钟)</t>
  </si>
  <si>
    <t>产出效率(分钟)</t>
  </si>
  <si>
    <t>总计</t>
  </si>
  <si>
    <t>考虑把皮肤系统设计成武器，例如：弓箭、太刀、巨剑、铁锤等，每种皮肤对应的闪现技能也有不同的特殊逻辑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把配件系统做成一种加成？</t>
  </si>
  <si>
    <t>ID</t>
  </si>
  <si>
    <t>名字</t>
  </si>
  <si>
    <t>描述</t>
  </si>
  <si>
    <t>功能</t>
  </si>
  <si>
    <t>攻击分支</t>
  </si>
  <si>
    <t>攻速分支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</si>
  <si>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</si>
  <si>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</si>
  <si>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</si>
  <si>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</si>
  <si>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</si>
  <si>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</si>
  <si>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</si>
  <si>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</si>
  <si>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巨剑</t>
  </si>
  <si>
    <t>大锤</t>
  </si>
  <si>
    <t>近战攻击，击飞目标，伤害高。</t>
  </si>
  <si>
    <t>被击飞的目标撞击其他目标时，对双方都造成一定的伤害。
撞击墙壁也会造成伤害。</t>
  </si>
  <si>
    <t>枪口</t>
  </si>
  <si>
    <t>每隔一段时间发射1颗普通子弹</t>
  </si>
  <si>
    <t>升级项：攻击力、攻速</t>
  </si>
  <si>
    <t>激光</t>
  </si>
  <si>
    <t>瞄准距离最近的敌人，发射射线。</t>
  </si>
  <si>
    <t>冰弹</t>
  </si>
  <si>
    <t>每隔一段时间发射1颗可以降低敌人速度的子弹</t>
  </si>
  <si>
    <t>升级项：攻击力、减速幅度</t>
  </si>
  <si>
    <t>配件效果：</t>
  </si>
  <si>
    <t>爆炸</t>
  </si>
  <si>
    <t>每次击中产生爆炸</t>
  </si>
  <si>
    <t>冰冻</t>
  </si>
  <si>
    <t>每次击中产生减速，累计达到一定的阈值可以冰冻一小段时间。
冰冻期间不产生新的减速效果</t>
  </si>
  <si>
    <t>毒液</t>
  </si>
  <si>
    <t>敌人是否拥有弱点？</t>
  </si>
  <si>
    <t>比如火、冰、雷等弱点?</t>
  </si>
  <si>
    <t>圆</t>
  </si>
  <si>
    <t>普通怪物</t>
  </si>
  <si>
    <t>方</t>
  </si>
  <si>
    <t>比普通怪物血量的2倍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</si>
  <si>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</si>
  <si>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</si>
  <si>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</si>
  <si>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</si>
  <si>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</si>
  <si>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</si>
  <si>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1号精英</t>
  </si>
  <si>
    <t>朝周围发射6颗子弹</t>
  </si>
  <si>
    <t>?</t>
  </si>
  <si>
    <t>会发射子弹。
发射射线，射线旋转180度。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</si>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</sst>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8"/>
  <sheetViews>
    <sheetView topLeftCell="B3" workbookViewId="0">
      <selection activeCell="C5" sqref="C5"/>
    </sheetView>
  </sheetViews>
  <sheetFormatPr defaultColWidth="9" defaultRowHeight="24" outlineLevelRow="7" outlineLevelCol="2"/>
  <cols>
    <col min="2" max="2" width="27" style="15" customWidth="1"/>
    <col min="3" max="3" width="105.125" style="2" customWidth="1"/>
    <col min="4" max="4" width="114.125" style="16" customWidth="1"/>
  </cols>
  <sheetData>
    <row r="3" ht="140" customHeight="1" spans="2:3">
      <c r="B3" s="15" t="s">
        <v>0</v>
      </c>
      <c r="C3" s="5" t="s">
        <v>1</v>
      </c>
    </row>
    <row r="4" ht="101" customHeight="1" spans="2:3">
      <c r="B4" s="15" t="s">
        <v>2</v>
      </c>
      <c r="C4" s="5" t="s">
        <v>3</v>
      </c>
    </row>
    <row r="5" ht="101" customHeight="1" spans="2:3">
      <c r="B5" s="15" t="s">
        <v>4</v>
      </c>
      <c r="C5" s="5" t="s">
        <v>5</v>
      </c>
    </row>
    <row r="6" ht="103" customHeight="1" spans="2:3">
      <c r="B6" s="15" t="s">
        <v>6</v>
      </c>
      <c r="C6" s="5" t="s">
        <v>7</v>
      </c>
    </row>
    <row r="7" ht="100" customHeight="1" spans="2:3">
      <c r="B7" s="15" t="s">
        <v>8</v>
      </c>
      <c r="C7" s="5" t="s">
        <v>9</v>
      </c>
    </row>
    <row r="8" spans="2:3">
      <c r="B8" s="15" t="s">
        <v>10</v>
      </c>
      <c r="C8" s="2" t="s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32"/>
  <sheetViews>
    <sheetView tabSelected="1" topLeftCell="A92" workbookViewId="0">
      <selection activeCell="H116" sqref="H116"/>
    </sheetView>
  </sheetViews>
  <sheetFormatPr defaultColWidth="9" defaultRowHeight="14.25" outlineLevelCol="5"/>
  <cols>
    <col min="1" max="1" width="15.625" style="2" customWidth="1"/>
    <col min="2" max="2" width="19" style="2" customWidth="1"/>
    <col min="3" max="3" width="13.375" style="2" customWidth="1"/>
    <col min="4" max="4" width="28.875" style="2" customWidth="1"/>
    <col min="5" max="5" width="17" style="2" customWidth="1"/>
    <col min="6" max="6" width="16.75" style="2" customWidth="1"/>
    <col min="7" max="16384" width="9" style="2"/>
  </cols>
  <sheetData>
    <row r="2" spans="1:3">
      <c r="A2" s="10" t="s">
        <v>12</v>
      </c>
      <c r="B2" s="10"/>
      <c r="C2" s="10"/>
    </row>
    <row r="3" spans="1:2">
      <c r="A3" s="4" t="s">
        <v>13</v>
      </c>
      <c r="B3" s="4">
        <v>1</v>
      </c>
    </row>
    <row r="4" spans="1:1">
      <c r="A4" s="2" t="s">
        <v>14</v>
      </c>
    </row>
    <row r="5" spans="1:2">
      <c r="A5" s="2" t="s">
        <v>15</v>
      </c>
      <c r="B5" s="2">
        <v>1</v>
      </c>
    </row>
    <row r="6" spans="1:4">
      <c r="A6" s="11" t="s">
        <v>16</v>
      </c>
      <c r="B6" s="11">
        <v>2</v>
      </c>
      <c r="C6" s="11"/>
      <c r="D6" s="11"/>
    </row>
    <row r="7" spans="1:4">
      <c r="A7" s="12" t="s">
        <v>17</v>
      </c>
      <c r="B7" s="12" t="s">
        <v>18</v>
      </c>
      <c r="C7" s="12" t="s">
        <v>19</v>
      </c>
      <c r="D7" s="12" t="s">
        <v>20</v>
      </c>
    </row>
    <row r="8" spans="1:4">
      <c r="A8" s="2">
        <v>1</v>
      </c>
      <c r="B8" s="2">
        <f>FLOOR((A8-1)/3,1)+1</f>
        <v>1</v>
      </c>
      <c r="C8" s="2">
        <f>$B$3+(A8-1)*B8</f>
        <v>1</v>
      </c>
      <c r="D8" s="2">
        <f>$B$5*POWER(A8,$B$6)*B8</f>
        <v>1</v>
      </c>
    </row>
    <row r="9" spans="1:4">
      <c r="A9" s="2">
        <v>2</v>
      </c>
      <c r="B9" s="2">
        <f t="shared" ref="B9:B27" si="0">FLOOR((A9-1)/3,1)+1</f>
        <v>1</v>
      </c>
      <c r="C9" s="2">
        <f t="shared" ref="C9:C42" si="1">$B$3+(A9-1)*B9</f>
        <v>2</v>
      </c>
      <c r="D9" s="2">
        <f t="shared" ref="D9:D42" si="2">$B$5*POWER(A9,$B$6)*B9</f>
        <v>4</v>
      </c>
    </row>
    <row r="10" spans="1:4">
      <c r="A10" s="2">
        <v>3</v>
      </c>
      <c r="B10" s="2">
        <f t="shared" si="0"/>
        <v>1</v>
      </c>
      <c r="C10" s="2">
        <f t="shared" si="1"/>
        <v>3</v>
      </c>
      <c r="D10" s="2">
        <f t="shared" si="2"/>
        <v>9</v>
      </c>
    </row>
    <row r="11" spans="1:4">
      <c r="A11" s="2">
        <v>4</v>
      </c>
      <c r="B11" s="2">
        <f t="shared" si="0"/>
        <v>2</v>
      </c>
      <c r="C11" s="2">
        <f t="shared" si="1"/>
        <v>7</v>
      </c>
      <c r="D11" s="2">
        <f t="shared" si="2"/>
        <v>32</v>
      </c>
    </row>
    <row r="12" spans="1:4">
      <c r="A12" s="2">
        <v>5</v>
      </c>
      <c r="B12" s="2">
        <f t="shared" si="0"/>
        <v>2</v>
      </c>
      <c r="C12" s="2">
        <f t="shared" si="1"/>
        <v>9</v>
      </c>
      <c r="D12" s="2">
        <f t="shared" si="2"/>
        <v>50</v>
      </c>
    </row>
    <row r="13" spans="1:4">
      <c r="A13" s="2">
        <v>6</v>
      </c>
      <c r="B13" s="2">
        <f t="shared" si="0"/>
        <v>2</v>
      </c>
      <c r="C13" s="2">
        <f t="shared" si="1"/>
        <v>11</v>
      </c>
      <c r="D13" s="2">
        <f t="shared" si="2"/>
        <v>72</v>
      </c>
    </row>
    <row r="14" spans="1:4">
      <c r="A14" s="2">
        <v>7</v>
      </c>
      <c r="B14" s="2">
        <f t="shared" si="0"/>
        <v>3</v>
      </c>
      <c r="C14" s="2">
        <f t="shared" si="1"/>
        <v>19</v>
      </c>
      <c r="D14" s="2">
        <f t="shared" si="2"/>
        <v>147</v>
      </c>
    </row>
    <row r="15" spans="1:4">
      <c r="A15" s="2">
        <v>8</v>
      </c>
      <c r="B15" s="2">
        <f t="shared" si="0"/>
        <v>3</v>
      </c>
      <c r="C15" s="2">
        <f t="shared" si="1"/>
        <v>22</v>
      </c>
      <c r="D15" s="2">
        <f t="shared" si="2"/>
        <v>192</v>
      </c>
    </row>
    <row r="16" spans="1:4">
      <c r="A16" s="2">
        <v>9</v>
      </c>
      <c r="B16" s="2">
        <f t="shared" si="0"/>
        <v>3</v>
      </c>
      <c r="C16" s="2">
        <f t="shared" si="1"/>
        <v>25</v>
      </c>
      <c r="D16" s="2">
        <f t="shared" si="2"/>
        <v>243</v>
      </c>
    </row>
    <row r="17" spans="1:4">
      <c r="A17" s="2">
        <v>10</v>
      </c>
      <c r="B17" s="2">
        <f t="shared" si="0"/>
        <v>4</v>
      </c>
      <c r="C17" s="2">
        <f t="shared" si="1"/>
        <v>37</v>
      </c>
      <c r="D17" s="2">
        <f t="shared" si="2"/>
        <v>400</v>
      </c>
    </row>
    <row r="18" spans="1:4">
      <c r="A18" s="2">
        <v>11</v>
      </c>
      <c r="B18" s="2">
        <f t="shared" si="0"/>
        <v>4</v>
      </c>
      <c r="C18" s="2">
        <f t="shared" si="1"/>
        <v>41</v>
      </c>
      <c r="D18" s="2">
        <f t="shared" si="2"/>
        <v>484</v>
      </c>
    </row>
    <row r="19" spans="1:4">
      <c r="A19" s="2">
        <v>12</v>
      </c>
      <c r="B19" s="2">
        <f t="shared" si="0"/>
        <v>4</v>
      </c>
      <c r="C19" s="2">
        <f t="shared" si="1"/>
        <v>45</v>
      </c>
      <c r="D19" s="2">
        <f t="shared" si="2"/>
        <v>576</v>
      </c>
    </row>
    <row r="20" spans="1:4">
      <c r="A20" s="2">
        <v>13</v>
      </c>
      <c r="B20" s="2">
        <f t="shared" si="0"/>
        <v>5</v>
      </c>
      <c r="C20" s="2">
        <f t="shared" si="1"/>
        <v>61</v>
      </c>
      <c r="D20" s="2">
        <f t="shared" si="2"/>
        <v>845</v>
      </c>
    </row>
    <row r="21" spans="1:4">
      <c r="A21" s="2">
        <v>14</v>
      </c>
      <c r="B21" s="2">
        <f t="shared" si="0"/>
        <v>5</v>
      </c>
      <c r="C21" s="2">
        <f t="shared" si="1"/>
        <v>66</v>
      </c>
      <c r="D21" s="2">
        <f t="shared" si="2"/>
        <v>980</v>
      </c>
    </row>
    <row r="22" spans="1:4">
      <c r="A22" s="2">
        <v>15</v>
      </c>
      <c r="B22" s="2">
        <f t="shared" si="0"/>
        <v>5</v>
      </c>
      <c r="C22" s="2">
        <f t="shared" si="1"/>
        <v>71</v>
      </c>
      <c r="D22" s="2">
        <f t="shared" si="2"/>
        <v>1125</v>
      </c>
    </row>
    <row r="23" spans="1:4">
      <c r="A23" s="2">
        <v>16</v>
      </c>
      <c r="B23" s="2">
        <f t="shared" si="0"/>
        <v>6</v>
      </c>
      <c r="C23" s="2">
        <f t="shared" si="1"/>
        <v>91</v>
      </c>
      <c r="D23" s="2">
        <f t="shared" si="2"/>
        <v>1536</v>
      </c>
    </row>
    <row r="24" spans="1:4">
      <c r="A24" s="2">
        <v>17</v>
      </c>
      <c r="B24" s="2">
        <f t="shared" si="0"/>
        <v>6</v>
      </c>
      <c r="C24" s="2">
        <f t="shared" si="1"/>
        <v>97</v>
      </c>
      <c r="D24" s="2">
        <f t="shared" si="2"/>
        <v>1734</v>
      </c>
    </row>
    <row r="25" spans="1:4">
      <c r="A25" s="2">
        <v>18</v>
      </c>
      <c r="B25" s="2">
        <f t="shared" si="0"/>
        <v>6</v>
      </c>
      <c r="C25" s="2">
        <f t="shared" si="1"/>
        <v>103</v>
      </c>
      <c r="D25" s="2">
        <f t="shared" si="2"/>
        <v>1944</v>
      </c>
    </row>
    <row r="26" spans="1:4">
      <c r="A26" s="2">
        <v>19</v>
      </c>
      <c r="B26" s="2">
        <f t="shared" si="0"/>
        <v>7</v>
      </c>
      <c r="C26" s="2">
        <f t="shared" si="1"/>
        <v>127</v>
      </c>
      <c r="D26" s="2">
        <f t="shared" si="2"/>
        <v>2527</v>
      </c>
    </row>
    <row r="27" spans="1:4">
      <c r="A27" s="2">
        <v>20</v>
      </c>
      <c r="B27" s="2">
        <f t="shared" si="0"/>
        <v>7</v>
      </c>
      <c r="C27" s="2">
        <f t="shared" si="1"/>
        <v>134</v>
      </c>
      <c r="D27" s="2">
        <f t="shared" si="2"/>
        <v>2800</v>
      </c>
    </row>
    <row r="28" spans="1:4">
      <c r="A28" s="2">
        <v>21</v>
      </c>
      <c r="B28" s="2">
        <f t="shared" ref="B28:B42" si="3">FLOOR((A28-1)/3,1)+1</f>
        <v>7</v>
      </c>
      <c r="C28" s="2">
        <f t="shared" si="1"/>
        <v>141</v>
      </c>
      <c r="D28" s="2">
        <f t="shared" si="2"/>
        <v>3087</v>
      </c>
    </row>
    <row r="29" spans="1:4">
      <c r="A29" s="2">
        <v>22</v>
      </c>
      <c r="B29" s="2">
        <f t="shared" si="3"/>
        <v>8</v>
      </c>
      <c r="C29" s="2">
        <f t="shared" si="1"/>
        <v>169</v>
      </c>
      <c r="D29" s="2">
        <f t="shared" si="2"/>
        <v>3872</v>
      </c>
    </row>
    <row r="30" spans="1:4">
      <c r="A30" s="2">
        <v>23</v>
      </c>
      <c r="B30" s="2">
        <f t="shared" si="3"/>
        <v>8</v>
      </c>
      <c r="C30" s="2">
        <f t="shared" si="1"/>
        <v>177</v>
      </c>
      <c r="D30" s="2">
        <f t="shared" si="2"/>
        <v>4232</v>
      </c>
    </row>
    <row r="31" spans="1:4">
      <c r="A31" s="2">
        <v>24</v>
      </c>
      <c r="B31" s="2">
        <f t="shared" si="3"/>
        <v>8</v>
      </c>
      <c r="C31" s="2">
        <f t="shared" si="1"/>
        <v>185</v>
      </c>
      <c r="D31" s="2">
        <f t="shared" si="2"/>
        <v>4608</v>
      </c>
    </row>
    <row r="32" spans="1:4">
      <c r="A32" s="2">
        <v>25</v>
      </c>
      <c r="B32" s="2">
        <f t="shared" si="3"/>
        <v>9</v>
      </c>
      <c r="C32" s="2">
        <f t="shared" si="1"/>
        <v>217</v>
      </c>
      <c r="D32" s="2">
        <f t="shared" si="2"/>
        <v>5625</v>
      </c>
    </row>
    <row r="33" spans="1:4">
      <c r="A33" s="2">
        <v>26</v>
      </c>
      <c r="B33" s="2">
        <f t="shared" si="3"/>
        <v>9</v>
      </c>
      <c r="C33" s="2">
        <f t="shared" si="1"/>
        <v>226</v>
      </c>
      <c r="D33" s="2">
        <f t="shared" si="2"/>
        <v>6084</v>
      </c>
    </row>
    <row r="34" spans="1:4">
      <c r="A34" s="2">
        <v>27</v>
      </c>
      <c r="B34" s="2">
        <f t="shared" si="3"/>
        <v>9</v>
      </c>
      <c r="C34" s="2">
        <f t="shared" si="1"/>
        <v>235</v>
      </c>
      <c r="D34" s="2">
        <f t="shared" si="2"/>
        <v>6561</v>
      </c>
    </row>
    <row r="35" spans="1:4">
      <c r="A35" s="2">
        <v>28</v>
      </c>
      <c r="B35" s="2">
        <f t="shared" si="3"/>
        <v>10</v>
      </c>
      <c r="C35" s="2">
        <f t="shared" si="1"/>
        <v>271</v>
      </c>
      <c r="D35" s="2">
        <f t="shared" si="2"/>
        <v>7840</v>
      </c>
    </row>
    <row r="36" spans="1:4">
      <c r="A36" s="2">
        <v>29</v>
      </c>
      <c r="B36" s="2">
        <f t="shared" si="3"/>
        <v>10</v>
      </c>
      <c r="C36" s="2">
        <f t="shared" si="1"/>
        <v>281</v>
      </c>
      <c r="D36" s="2">
        <f t="shared" si="2"/>
        <v>8410</v>
      </c>
    </row>
    <row r="37" spans="1:4">
      <c r="A37" s="2">
        <v>30</v>
      </c>
      <c r="B37" s="2">
        <f t="shared" si="3"/>
        <v>10</v>
      </c>
      <c r="C37" s="2">
        <f t="shared" si="1"/>
        <v>291</v>
      </c>
      <c r="D37" s="2">
        <f t="shared" si="2"/>
        <v>9000</v>
      </c>
    </row>
    <row r="38" spans="1:4">
      <c r="A38" s="2">
        <v>31</v>
      </c>
      <c r="B38" s="2">
        <f t="shared" si="3"/>
        <v>11</v>
      </c>
      <c r="C38" s="2">
        <f t="shared" si="1"/>
        <v>331</v>
      </c>
      <c r="D38" s="2">
        <f t="shared" si="2"/>
        <v>10571</v>
      </c>
    </row>
    <row r="39" spans="1:4">
      <c r="A39" s="2">
        <v>32</v>
      </c>
      <c r="B39" s="2">
        <f t="shared" si="3"/>
        <v>11</v>
      </c>
      <c r="C39" s="2">
        <f t="shared" si="1"/>
        <v>342</v>
      </c>
      <c r="D39" s="2">
        <f t="shared" si="2"/>
        <v>11264</v>
      </c>
    </row>
    <row r="40" spans="1:4">
      <c r="A40" s="2">
        <v>33</v>
      </c>
      <c r="B40" s="2">
        <f t="shared" si="3"/>
        <v>11</v>
      </c>
      <c r="C40" s="2">
        <f t="shared" si="1"/>
        <v>353</v>
      </c>
      <c r="D40" s="2">
        <f t="shared" si="2"/>
        <v>11979</v>
      </c>
    </row>
    <row r="41" spans="1:4">
      <c r="A41" s="2">
        <v>34</v>
      </c>
      <c r="B41" s="2">
        <f t="shared" si="3"/>
        <v>12</v>
      </c>
      <c r="C41" s="2">
        <f t="shared" si="1"/>
        <v>397</v>
      </c>
      <c r="D41" s="2">
        <f t="shared" si="2"/>
        <v>13872</v>
      </c>
    </row>
    <row r="42" spans="1:4">
      <c r="A42" s="2">
        <v>35</v>
      </c>
      <c r="B42" s="2">
        <f t="shared" si="3"/>
        <v>12</v>
      </c>
      <c r="C42" s="2">
        <f t="shared" si="1"/>
        <v>409</v>
      </c>
      <c r="D42" s="2">
        <f t="shared" si="2"/>
        <v>14700</v>
      </c>
    </row>
    <row r="45" spans="1:2">
      <c r="A45" s="4" t="s">
        <v>21</v>
      </c>
      <c r="B45" s="4">
        <v>450</v>
      </c>
    </row>
    <row r="46" spans="1:2">
      <c r="A46" s="4" t="s">
        <v>22</v>
      </c>
      <c r="B46" s="4">
        <v>1</v>
      </c>
    </row>
    <row r="47" spans="1:4">
      <c r="A47" s="2" t="s">
        <v>14</v>
      </c>
      <c r="B47" s="2"/>
      <c r="C47" s="11"/>
      <c r="D47" s="13"/>
    </row>
    <row r="48" spans="1:4">
      <c r="A48" s="2" t="s">
        <v>15</v>
      </c>
      <c r="B48" s="2">
        <v>2</v>
      </c>
      <c r="C48" s="11"/>
      <c r="D48" s="13"/>
    </row>
    <row r="49" spans="1:4">
      <c r="A49" s="11" t="s">
        <v>16</v>
      </c>
      <c r="B49" s="11">
        <v>1.7</v>
      </c>
      <c r="C49" s="11"/>
      <c r="D49" s="13"/>
    </row>
    <row r="50" spans="1:4">
      <c r="A50" s="12" t="s">
        <v>17</v>
      </c>
      <c r="B50" s="12" t="s">
        <v>23</v>
      </c>
      <c r="C50" s="12" t="s">
        <v>24</v>
      </c>
      <c r="D50" s="14" t="s">
        <v>20</v>
      </c>
    </row>
    <row r="51" spans="1:4">
      <c r="A51" s="2">
        <v>1</v>
      </c>
      <c r="B51" s="2">
        <f>FLOOR((A51-1)/3,1)+1</f>
        <v>1</v>
      </c>
      <c r="C51" s="2">
        <f>$B$45/(1+((A51-1)*B51*$B$46)/100)</f>
        <v>450</v>
      </c>
      <c r="D51" s="2">
        <f>FLOOR($B$48*POWER(A51,$B$49)*B51,1)</f>
        <v>2</v>
      </c>
    </row>
    <row r="52" spans="1:4">
      <c r="A52" s="2">
        <v>2</v>
      </c>
      <c r="B52" s="2">
        <f t="shared" ref="B52:B85" si="4">FLOOR((A52-1)/3,1)+1</f>
        <v>1</v>
      </c>
      <c r="C52" s="2">
        <f t="shared" ref="C52:C85" si="5">$B$45/(1+((A52-1)*B52*$B$46)/100)</f>
        <v>445.544554455446</v>
      </c>
      <c r="D52" s="2">
        <f t="shared" ref="D52:D85" si="6">FLOOR($B$48*POWER(A52,$B$49)*B52,1)</f>
        <v>6</v>
      </c>
    </row>
    <row r="53" spans="1:4">
      <c r="A53" s="2">
        <v>3</v>
      </c>
      <c r="B53" s="2">
        <f t="shared" si="4"/>
        <v>1</v>
      </c>
      <c r="C53" s="2">
        <f t="shared" si="5"/>
        <v>441.176470588235</v>
      </c>
      <c r="D53" s="2">
        <f t="shared" si="6"/>
        <v>12</v>
      </c>
    </row>
    <row r="54" spans="1:4">
      <c r="A54" s="2">
        <v>4</v>
      </c>
      <c r="B54" s="2">
        <f t="shared" si="4"/>
        <v>2</v>
      </c>
      <c r="C54" s="2">
        <f t="shared" si="5"/>
        <v>424.528301886792</v>
      </c>
      <c r="D54" s="2">
        <f t="shared" si="6"/>
        <v>42</v>
      </c>
    </row>
    <row r="55" spans="1:4">
      <c r="A55" s="2">
        <v>5</v>
      </c>
      <c r="B55" s="2">
        <f t="shared" si="4"/>
        <v>2</v>
      </c>
      <c r="C55" s="2">
        <f t="shared" si="5"/>
        <v>416.666666666667</v>
      </c>
      <c r="D55" s="2">
        <f t="shared" si="6"/>
        <v>61</v>
      </c>
    </row>
    <row r="56" spans="1:4">
      <c r="A56" s="2">
        <v>6</v>
      </c>
      <c r="B56" s="2">
        <f t="shared" si="4"/>
        <v>2</v>
      </c>
      <c r="C56" s="2">
        <f t="shared" si="5"/>
        <v>409.090909090909</v>
      </c>
      <c r="D56" s="2">
        <f t="shared" si="6"/>
        <v>84</v>
      </c>
    </row>
    <row r="57" spans="1:4">
      <c r="A57" s="2">
        <v>7</v>
      </c>
      <c r="B57" s="2">
        <f t="shared" si="4"/>
        <v>3</v>
      </c>
      <c r="C57" s="2">
        <f t="shared" si="5"/>
        <v>381.35593220339</v>
      </c>
      <c r="D57" s="2">
        <f t="shared" si="6"/>
        <v>163</v>
      </c>
    </row>
    <row r="58" spans="1:4">
      <c r="A58" s="2">
        <v>8</v>
      </c>
      <c r="B58" s="2">
        <f t="shared" si="4"/>
        <v>3</v>
      </c>
      <c r="C58" s="2">
        <f t="shared" si="5"/>
        <v>371.900826446281</v>
      </c>
      <c r="D58" s="2">
        <f t="shared" si="6"/>
        <v>205</v>
      </c>
    </row>
    <row r="59" spans="1:4">
      <c r="A59" s="2">
        <v>9</v>
      </c>
      <c r="B59" s="2">
        <f t="shared" si="4"/>
        <v>3</v>
      </c>
      <c r="C59" s="2">
        <f t="shared" si="5"/>
        <v>362.903225806452</v>
      </c>
      <c r="D59" s="2">
        <f t="shared" si="6"/>
        <v>251</v>
      </c>
    </row>
    <row r="60" spans="1:4">
      <c r="A60" s="2">
        <v>10</v>
      </c>
      <c r="B60" s="2">
        <f t="shared" si="4"/>
        <v>4</v>
      </c>
      <c r="C60" s="2">
        <f t="shared" si="5"/>
        <v>330.882352941177</v>
      </c>
      <c r="D60" s="2">
        <f t="shared" si="6"/>
        <v>400</v>
      </c>
    </row>
    <row r="61" spans="1:4">
      <c r="A61" s="2">
        <v>11</v>
      </c>
      <c r="B61" s="2">
        <f t="shared" si="4"/>
        <v>4</v>
      </c>
      <c r="C61" s="2">
        <f t="shared" si="5"/>
        <v>321.428571428571</v>
      </c>
      <c r="D61" s="2">
        <f t="shared" si="6"/>
        <v>471</v>
      </c>
    </row>
    <row r="62" spans="1:4">
      <c r="A62" s="2">
        <v>12</v>
      </c>
      <c r="B62" s="2">
        <f t="shared" si="4"/>
        <v>4</v>
      </c>
      <c r="C62" s="2">
        <f t="shared" si="5"/>
        <v>312.5</v>
      </c>
      <c r="D62" s="2">
        <f t="shared" si="6"/>
        <v>546</v>
      </c>
    </row>
    <row r="63" spans="1:4">
      <c r="A63" s="2">
        <v>13</v>
      </c>
      <c r="B63" s="2">
        <f t="shared" si="4"/>
        <v>5</v>
      </c>
      <c r="C63" s="2">
        <f t="shared" si="5"/>
        <v>281.25</v>
      </c>
      <c r="D63" s="2">
        <f t="shared" si="6"/>
        <v>782</v>
      </c>
    </row>
    <row r="64" spans="1:4">
      <c r="A64" s="2">
        <v>14</v>
      </c>
      <c r="B64" s="2">
        <f t="shared" si="4"/>
        <v>5</v>
      </c>
      <c r="C64" s="2">
        <f t="shared" si="5"/>
        <v>272.727272727273</v>
      </c>
      <c r="D64" s="2">
        <f t="shared" si="6"/>
        <v>888</v>
      </c>
    </row>
    <row r="65" spans="1:4">
      <c r="A65" s="2">
        <v>15</v>
      </c>
      <c r="B65" s="2">
        <f t="shared" si="4"/>
        <v>5</v>
      </c>
      <c r="C65" s="2">
        <f t="shared" si="5"/>
        <v>264.705882352941</v>
      </c>
      <c r="D65" s="2">
        <f t="shared" si="6"/>
        <v>998</v>
      </c>
    </row>
    <row r="66" spans="1:4">
      <c r="A66" s="2">
        <v>16</v>
      </c>
      <c r="B66" s="2">
        <f t="shared" si="4"/>
        <v>6</v>
      </c>
      <c r="C66" s="2">
        <f t="shared" si="5"/>
        <v>236.842105263158</v>
      </c>
      <c r="D66" s="2">
        <f t="shared" si="6"/>
        <v>1337</v>
      </c>
    </row>
    <row r="67" spans="1:4">
      <c r="A67" s="2">
        <v>17</v>
      </c>
      <c r="B67" s="2">
        <f t="shared" si="4"/>
        <v>6</v>
      </c>
      <c r="C67" s="2">
        <f t="shared" si="5"/>
        <v>229.591836734694</v>
      </c>
      <c r="D67" s="2">
        <f t="shared" si="6"/>
        <v>1482</v>
      </c>
    </row>
    <row r="68" spans="1:4">
      <c r="A68" s="2">
        <v>18</v>
      </c>
      <c r="B68" s="2">
        <f t="shared" si="4"/>
        <v>6</v>
      </c>
      <c r="C68" s="2">
        <f t="shared" si="5"/>
        <v>222.772277227723</v>
      </c>
      <c r="D68" s="2">
        <f t="shared" si="6"/>
        <v>1633</v>
      </c>
    </row>
    <row r="69" spans="1:4">
      <c r="A69" s="2">
        <v>19</v>
      </c>
      <c r="B69" s="2">
        <f t="shared" si="4"/>
        <v>7</v>
      </c>
      <c r="C69" s="2">
        <f t="shared" si="5"/>
        <v>199.115044247788</v>
      </c>
      <c r="D69" s="2">
        <f t="shared" si="6"/>
        <v>2089</v>
      </c>
    </row>
    <row r="70" spans="1:4">
      <c r="A70" s="2">
        <v>20</v>
      </c>
      <c r="B70" s="2">
        <f t="shared" si="4"/>
        <v>7</v>
      </c>
      <c r="C70" s="2">
        <f t="shared" si="5"/>
        <v>193.1330472103</v>
      </c>
      <c r="D70" s="2">
        <f t="shared" si="6"/>
        <v>2279</v>
      </c>
    </row>
    <row r="71" spans="1:4">
      <c r="A71" s="2">
        <v>21</v>
      </c>
      <c r="B71" s="2">
        <f t="shared" si="4"/>
        <v>7</v>
      </c>
      <c r="C71" s="2">
        <f t="shared" si="5"/>
        <v>187.5</v>
      </c>
      <c r="D71" s="2">
        <f t="shared" si="6"/>
        <v>2476</v>
      </c>
    </row>
    <row r="72" spans="1:4">
      <c r="A72" s="2">
        <v>22</v>
      </c>
      <c r="B72" s="2">
        <f t="shared" si="4"/>
        <v>8</v>
      </c>
      <c r="C72" s="2">
        <f t="shared" si="5"/>
        <v>167.910447761194</v>
      </c>
      <c r="D72" s="2">
        <f t="shared" si="6"/>
        <v>3063</v>
      </c>
    </row>
    <row r="73" spans="1:4">
      <c r="A73" s="2">
        <v>23</v>
      </c>
      <c r="B73" s="2">
        <f t="shared" si="4"/>
        <v>8</v>
      </c>
      <c r="C73" s="2">
        <f t="shared" si="5"/>
        <v>163.04347826087</v>
      </c>
      <c r="D73" s="2">
        <f t="shared" si="6"/>
        <v>3304</v>
      </c>
    </row>
    <row r="74" spans="1:4">
      <c r="A74" s="2">
        <v>24</v>
      </c>
      <c r="B74" s="2">
        <f t="shared" si="4"/>
        <v>8</v>
      </c>
      <c r="C74" s="2">
        <f t="shared" si="5"/>
        <v>158.450704225352</v>
      </c>
      <c r="D74" s="2">
        <f t="shared" si="6"/>
        <v>3552</v>
      </c>
    </row>
    <row r="75" spans="1:4">
      <c r="A75" s="2">
        <v>25</v>
      </c>
      <c r="B75" s="2">
        <f t="shared" si="4"/>
        <v>9</v>
      </c>
      <c r="C75" s="2">
        <f t="shared" si="5"/>
        <v>142.405063291139</v>
      </c>
      <c r="D75" s="2">
        <f t="shared" si="6"/>
        <v>4283</v>
      </c>
    </row>
    <row r="76" spans="1:4">
      <c r="A76" s="2">
        <v>26</v>
      </c>
      <c r="B76" s="2">
        <f t="shared" si="4"/>
        <v>9</v>
      </c>
      <c r="C76" s="2">
        <f t="shared" si="5"/>
        <v>138.461538461538</v>
      </c>
      <c r="D76" s="2">
        <f t="shared" si="6"/>
        <v>4578</v>
      </c>
    </row>
    <row r="77" spans="1:4">
      <c r="A77" s="2">
        <v>27</v>
      </c>
      <c r="B77" s="2">
        <f t="shared" si="4"/>
        <v>9</v>
      </c>
      <c r="C77" s="2">
        <f t="shared" si="5"/>
        <v>134.730538922156</v>
      </c>
      <c r="D77" s="2">
        <f t="shared" si="6"/>
        <v>4881</v>
      </c>
    </row>
    <row r="78" spans="1:4">
      <c r="A78" s="2">
        <v>28</v>
      </c>
      <c r="B78" s="2">
        <f t="shared" si="4"/>
        <v>10</v>
      </c>
      <c r="C78" s="2">
        <f t="shared" si="5"/>
        <v>121.621621621622</v>
      </c>
      <c r="D78" s="2">
        <f t="shared" si="6"/>
        <v>5770</v>
      </c>
    </row>
    <row r="79" spans="1:4">
      <c r="A79" s="2">
        <v>29</v>
      </c>
      <c r="B79" s="2">
        <f t="shared" si="4"/>
        <v>10</v>
      </c>
      <c r="C79" s="2">
        <f t="shared" si="5"/>
        <v>118.421052631579</v>
      </c>
      <c r="D79" s="2">
        <f t="shared" si="6"/>
        <v>6125</v>
      </c>
    </row>
    <row r="80" spans="1:4">
      <c r="A80" s="2">
        <v>30</v>
      </c>
      <c r="B80" s="2">
        <f t="shared" si="4"/>
        <v>10</v>
      </c>
      <c r="C80" s="2">
        <f t="shared" si="5"/>
        <v>115.384615384615</v>
      </c>
      <c r="D80" s="2">
        <f t="shared" si="6"/>
        <v>6488</v>
      </c>
    </row>
    <row r="81" spans="1:4">
      <c r="A81" s="2">
        <v>31</v>
      </c>
      <c r="B81" s="2">
        <f t="shared" si="4"/>
        <v>11</v>
      </c>
      <c r="C81" s="2">
        <f t="shared" si="5"/>
        <v>104.651162790698</v>
      </c>
      <c r="D81" s="2">
        <f t="shared" si="6"/>
        <v>7546</v>
      </c>
    </row>
    <row r="82" spans="1:4">
      <c r="A82" s="2">
        <v>32</v>
      </c>
      <c r="B82" s="2">
        <f t="shared" si="4"/>
        <v>11</v>
      </c>
      <c r="C82" s="2">
        <f t="shared" si="5"/>
        <v>102.040816326531</v>
      </c>
      <c r="D82" s="2">
        <f t="shared" si="6"/>
        <v>7964</v>
      </c>
    </row>
    <row r="83" spans="1:4">
      <c r="A83" s="2">
        <v>33</v>
      </c>
      <c r="B83" s="2">
        <f t="shared" si="4"/>
        <v>11</v>
      </c>
      <c r="C83" s="2">
        <f t="shared" si="5"/>
        <v>99.5575221238938</v>
      </c>
      <c r="D83" s="2">
        <f t="shared" si="6"/>
        <v>8392</v>
      </c>
    </row>
    <row r="84" spans="1:4">
      <c r="A84" s="2">
        <v>34</v>
      </c>
      <c r="B84" s="2">
        <f t="shared" si="4"/>
        <v>12</v>
      </c>
      <c r="C84" s="2">
        <f t="shared" si="5"/>
        <v>90.7258064516129</v>
      </c>
      <c r="D84" s="2">
        <f t="shared" si="6"/>
        <v>9632</v>
      </c>
    </row>
    <row r="85" spans="1:4">
      <c r="A85" s="2">
        <v>35</v>
      </c>
      <c r="B85" s="2">
        <f t="shared" si="4"/>
        <v>12</v>
      </c>
      <c r="C85" s="2">
        <f t="shared" si="5"/>
        <v>88.5826771653543</v>
      </c>
      <c r="D85" s="2">
        <f t="shared" si="6"/>
        <v>10118</v>
      </c>
    </row>
    <row r="95" spans="1:6">
      <c r="A95" s="12" t="s">
        <v>17</v>
      </c>
      <c r="B95" s="12" t="s">
        <v>25</v>
      </c>
      <c r="C95" s="12" t="s">
        <v>26</v>
      </c>
      <c r="D95" s="14" t="s">
        <v>27</v>
      </c>
      <c r="E95" s="2" t="s">
        <v>28</v>
      </c>
      <c r="F95" s="2" t="s">
        <v>29</v>
      </c>
    </row>
    <row r="96" spans="1:6">
      <c r="A96" s="2">
        <v>1</v>
      </c>
      <c r="B96" s="2">
        <f>D8</f>
        <v>1</v>
      </c>
      <c r="C96" s="2">
        <f>D51</f>
        <v>2</v>
      </c>
      <c r="D96" s="2">
        <f>B96+C96</f>
        <v>3</v>
      </c>
      <c r="E96" s="2">
        <v>0.5</v>
      </c>
      <c r="F96" s="2">
        <f>D96/E96</f>
        <v>6</v>
      </c>
    </row>
    <row r="97" spans="1:6">
      <c r="A97" s="2">
        <v>2</v>
      </c>
      <c r="B97" s="2">
        <f t="shared" ref="B97:B130" si="7">D9</f>
        <v>4</v>
      </c>
      <c r="C97" s="2">
        <f t="shared" ref="C97:C130" si="8">D52</f>
        <v>6</v>
      </c>
      <c r="D97" s="2">
        <f t="shared" ref="D97:D130" si="9">B97+C97</f>
        <v>10</v>
      </c>
      <c r="E97" s="2">
        <v>0.75</v>
      </c>
      <c r="F97" s="2">
        <f t="shared" ref="F97:F130" si="10">D97/E97</f>
        <v>13.3333333333333</v>
      </c>
    </row>
    <row r="98" spans="1:6">
      <c r="A98" s="2">
        <v>3</v>
      </c>
      <c r="B98" s="2">
        <f t="shared" si="7"/>
        <v>9</v>
      </c>
      <c r="C98" s="2">
        <f t="shared" si="8"/>
        <v>12</v>
      </c>
      <c r="D98" s="2">
        <f t="shared" si="9"/>
        <v>21</v>
      </c>
      <c r="E98" s="2">
        <v>1</v>
      </c>
      <c r="F98" s="2">
        <f t="shared" si="10"/>
        <v>21</v>
      </c>
    </row>
    <row r="99" spans="1:6">
      <c r="A99" s="2">
        <v>4</v>
      </c>
      <c r="B99" s="2">
        <f t="shared" si="7"/>
        <v>32</v>
      </c>
      <c r="C99" s="2">
        <f t="shared" si="8"/>
        <v>42</v>
      </c>
      <c r="D99" s="2">
        <f t="shared" si="9"/>
        <v>74</v>
      </c>
      <c r="E99" s="2">
        <v>1.5</v>
      </c>
      <c r="F99" s="2">
        <f t="shared" si="10"/>
        <v>49.3333333333333</v>
      </c>
    </row>
    <row r="100" spans="1:6">
      <c r="A100" s="2">
        <v>5</v>
      </c>
      <c r="B100" s="2">
        <f t="shared" si="7"/>
        <v>50</v>
      </c>
      <c r="C100" s="2">
        <f t="shared" si="8"/>
        <v>61</v>
      </c>
      <c r="D100" s="2">
        <f t="shared" si="9"/>
        <v>111</v>
      </c>
      <c r="E100" s="2">
        <v>2</v>
      </c>
      <c r="F100" s="2">
        <f t="shared" si="10"/>
        <v>55.5</v>
      </c>
    </row>
    <row r="101" spans="1:6">
      <c r="A101" s="2">
        <v>6</v>
      </c>
      <c r="B101" s="2">
        <f t="shared" si="7"/>
        <v>72</v>
      </c>
      <c r="C101" s="2">
        <f t="shared" si="8"/>
        <v>84</v>
      </c>
      <c r="D101" s="2">
        <f t="shared" si="9"/>
        <v>156</v>
      </c>
      <c r="E101" s="2">
        <v>2.5</v>
      </c>
      <c r="F101" s="2">
        <f t="shared" si="10"/>
        <v>62.4</v>
      </c>
    </row>
    <row r="102" spans="1:6">
      <c r="A102" s="2">
        <v>7</v>
      </c>
      <c r="B102" s="2">
        <f t="shared" si="7"/>
        <v>147</v>
      </c>
      <c r="C102" s="2">
        <f t="shared" si="8"/>
        <v>163</v>
      </c>
      <c r="D102" s="2">
        <f t="shared" si="9"/>
        <v>310</v>
      </c>
      <c r="E102" s="2">
        <v>3</v>
      </c>
      <c r="F102" s="2">
        <f t="shared" si="10"/>
        <v>103.333333333333</v>
      </c>
    </row>
    <row r="103" spans="1:6">
      <c r="A103" s="2">
        <v>8</v>
      </c>
      <c r="B103" s="2">
        <f t="shared" si="7"/>
        <v>192</v>
      </c>
      <c r="C103" s="2">
        <f t="shared" si="8"/>
        <v>205</v>
      </c>
      <c r="D103" s="2">
        <f t="shared" si="9"/>
        <v>397</v>
      </c>
      <c r="E103" s="2">
        <v>3.5</v>
      </c>
      <c r="F103" s="2">
        <f t="shared" si="10"/>
        <v>113.428571428571</v>
      </c>
    </row>
    <row r="104" spans="1:6">
      <c r="A104" s="2">
        <v>9</v>
      </c>
      <c r="B104" s="2">
        <f t="shared" si="7"/>
        <v>243</v>
      </c>
      <c r="C104" s="2">
        <f t="shared" si="8"/>
        <v>251</v>
      </c>
      <c r="D104" s="2">
        <f t="shared" si="9"/>
        <v>494</v>
      </c>
      <c r="E104" s="2">
        <v>4.5</v>
      </c>
      <c r="F104" s="2">
        <f t="shared" si="10"/>
        <v>109.777777777778</v>
      </c>
    </row>
    <row r="105" spans="1:6">
      <c r="A105" s="2">
        <v>10</v>
      </c>
      <c r="B105" s="2">
        <f t="shared" si="7"/>
        <v>400</v>
      </c>
      <c r="C105" s="2">
        <f t="shared" si="8"/>
        <v>400</v>
      </c>
      <c r="D105" s="2">
        <f t="shared" si="9"/>
        <v>800</v>
      </c>
      <c r="E105" s="2">
        <v>5.5</v>
      </c>
      <c r="F105" s="2">
        <f t="shared" si="10"/>
        <v>145.454545454545</v>
      </c>
    </row>
    <row r="106" spans="1:6">
      <c r="A106" s="2">
        <v>11</v>
      </c>
      <c r="B106" s="2">
        <f t="shared" si="7"/>
        <v>484</v>
      </c>
      <c r="C106" s="2">
        <f t="shared" si="8"/>
        <v>471</v>
      </c>
      <c r="D106" s="2">
        <f t="shared" si="9"/>
        <v>955</v>
      </c>
      <c r="E106" s="2">
        <v>6.5</v>
      </c>
      <c r="F106" s="2">
        <f t="shared" si="10"/>
        <v>146.923076923077</v>
      </c>
    </row>
    <row r="107" spans="1:6">
      <c r="A107" s="2">
        <v>12</v>
      </c>
      <c r="B107" s="2">
        <f t="shared" si="7"/>
        <v>576</v>
      </c>
      <c r="C107" s="2">
        <f t="shared" si="8"/>
        <v>546</v>
      </c>
      <c r="D107" s="2">
        <f t="shared" si="9"/>
        <v>1122</v>
      </c>
      <c r="E107" s="2">
        <v>7.5</v>
      </c>
      <c r="F107" s="2">
        <f t="shared" si="10"/>
        <v>149.6</v>
      </c>
    </row>
    <row r="108" spans="1:6">
      <c r="A108" s="2">
        <v>13</v>
      </c>
      <c r="B108" s="2">
        <f t="shared" si="7"/>
        <v>845</v>
      </c>
      <c r="C108" s="2">
        <f t="shared" si="8"/>
        <v>782</v>
      </c>
      <c r="D108" s="2">
        <f t="shared" si="9"/>
        <v>1627</v>
      </c>
      <c r="E108" s="2">
        <v>8.5</v>
      </c>
      <c r="F108" s="2">
        <f t="shared" si="10"/>
        <v>191.411764705882</v>
      </c>
    </row>
    <row r="109" spans="1:6">
      <c r="A109" s="2">
        <v>14</v>
      </c>
      <c r="B109" s="2">
        <f t="shared" si="7"/>
        <v>980</v>
      </c>
      <c r="C109" s="2">
        <f t="shared" si="8"/>
        <v>888</v>
      </c>
      <c r="D109" s="2">
        <f t="shared" si="9"/>
        <v>1868</v>
      </c>
      <c r="E109" s="2">
        <v>9.5</v>
      </c>
      <c r="F109" s="2">
        <f t="shared" si="10"/>
        <v>196.631578947368</v>
      </c>
    </row>
    <row r="110" spans="1:6">
      <c r="A110" s="2">
        <v>15</v>
      </c>
      <c r="B110" s="2">
        <f t="shared" si="7"/>
        <v>1125</v>
      </c>
      <c r="C110" s="2">
        <f t="shared" si="8"/>
        <v>998</v>
      </c>
      <c r="D110" s="2">
        <f t="shared" si="9"/>
        <v>2123</v>
      </c>
      <c r="E110" s="2">
        <v>10.5</v>
      </c>
      <c r="F110" s="2">
        <f t="shared" si="10"/>
        <v>202.190476190476</v>
      </c>
    </row>
    <row r="111" spans="1:6">
      <c r="A111" s="2">
        <v>16</v>
      </c>
      <c r="B111" s="2">
        <f t="shared" si="7"/>
        <v>1536</v>
      </c>
      <c r="C111" s="2">
        <f t="shared" si="8"/>
        <v>1337</v>
      </c>
      <c r="D111" s="2">
        <f t="shared" si="9"/>
        <v>2873</v>
      </c>
      <c r="E111" s="2">
        <v>12.5</v>
      </c>
      <c r="F111" s="2">
        <f t="shared" si="10"/>
        <v>229.84</v>
      </c>
    </row>
    <row r="112" spans="1:6">
      <c r="A112" s="2">
        <v>17</v>
      </c>
      <c r="B112" s="2">
        <f t="shared" si="7"/>
        <v>1734</v>
      </c>
      <c r="C112" s="2">
        <f t="shared" si="8"/>
        <v>1482</v>
      </c>
      <c r="D112" s="2">
        <f t="shared" si="9"/>
        <v>3216</v>
      </c>
      <c r="E112" s="2">
        <v>14.5</v>
      </c>
      <c r="F112" s="2">
        <f t="shared" si="10"/>
        <v>221.793103448276</v>
      </c>
    </row>
    <row r="113" spans="1:6">
      <c r="A113" s="2">
        <v>18</v>
      </c>
      <c r="B113" s="2">
        <f t="shared" si="7"/>
        <v>1944</v>
      </c>
      <c r="C113" s="2">
        <f t="shared" si="8"/>
        <v>1633</v>
      </c>
      <c r="D113" s="2">
        <f t="shared" si="9"/>
        <v>3577</v>
      </c>
      <c r="E113" s="2">
        <v>16.5</v>
      </c>
      <c r="F113" s="2">
        <f t="shared" si="10"/>
        <v>216.787878787879</v>
      </c>
    </row>
    <row r="114" spans="1:6">
      <c r="A114" s="2">
        <v>19</v>
      </c>
      <c r="B114" s="2">
        <f t="shared" si="7"/>
        <v>2527</v>
      </c>
      <c r="C114" s="2">
        <f t="shared" si="8"/>
        <v>2089</v>
      </c>
      <c r="D114" s="2">
        <f t="shared" si="9"/>
        <v>4616</v>
      </c>
      <c r="E114" s="2">
        <v>18.5</v>
      </c>
      <c r="F114" s="2">
        <f t="shared" si="10"/>
        <v>249.513513513514</v>
      </c>
    </row>
    <row r="115" spans="1:6">
      <c r="A115" s="2">
        <v>20</v>
      </c>
      <c r="B115" s="2">
        <f t="shared" si="7"/>
        <v>2800</v>
      </c>
      <c r="C115" s="2">
        <f t="shared" si="8"/>
        <v>2279</v>
      </c>
      <c r="D115" s="2">
        <f t="shared" si="9"/>
        <v>5079</v>
      </c>
      <c r="E115" s="2">
        <v>20.5</v>
      </c>
      <c r="F115" s="2">
        <f t="shared" si="10"/>
        <v>247.756097560976</v>
      </c>
    </row>
    <row r="116" spans="1:6">
      <c r="A116" s="2">
        <v>21</v>
      </c>
      <c r="B116" s="2">
        <f t="shared" si="7"/>
        <v>3087</v>
      </c>
      <c r="C116" s="2">
        <f t="shared" si="8"/>
        <v>2476</v>
      </c>
      <c r="D116" s="2">
        <f t="shared" si="9"/>
        <v>5563</v>
      </c>
      <c r="E116" s="2">
        <v>22.5</v>
      </c>
      <c r="F116" s="2">
        <f t="shared" si="10"/>
        <v>247.244444444444</v>
      </c>
    </row>
    <row r="117" spans="1:6">
      <c r="A117" s="2">
        <v>22</v>
      </c>
      <c r="B117" s="2">
        <f t="shared" si="7"/>
        <v>3872</v>
      </c>
      <c r="C117" s="2">
        <f t="shared" si="8"/>
        <v>3063</v>
      </c>
      <c r="D117" s="2">
        <f t="shared" si="9"/>
        <v>6935</v>
      </c>
      <c r="E117" s="2">
        <v>24.5</v>
      </c>
      <c r="F117" s="2">
        <f t="shared" si="10"/>
        <v>283.061224489796</v>
      </c>
    </row>
    <row r="118" spans="1:6">
      <c r="A118" s="2">
        <v>23</v>
      </c>
      <c r="B118" s="2">
        <f t="shared" si="7"/>
        <v>4232</v>
      </c>
      <c r="C118" s="2">
        <f t="shared" si="8"/>
        <v>3304</v>
      </c>
      <c r="D118" s="2">
        <f t="shared" si="9"/>
        <v>7536</v>
      </c>
      <c r="E118" s="2">
        <v>26.5</v>
      </c>
      <c r="F118" s="2">
        <f t="shared" si="10"/>
        <v>284.377358490566</v>
      </c>
    </row>
    <row r="119" spans="1:6">
      <c r="A119" s="2">
        <v>24</v>
      </c>
      <c r="B119" s="2">
        <f t="shared" si="7"/>
        <v>4608</v>
      </c>
      <c r="C119" s="2">
        <f t="shared" si="8"/>
        <v>3552</v>
      </c>
      <c r="D119" s="2">
        <f t="shared" si="9"/>
        <v>8160</v>
      </c>
      <c r="E119" s="2">
        <v>28.5</v>
      </c>
      <c r="F119" s="2">
        <f t="shared" si="10"/>
        <v>286.315789473684</v>
      </c>
    </row>
    <row r="120" spans="1:6">
      <c r="A120" s="2">
        <v>25</v>
      </c>
      <c r="B120" s="2">
        <f t="shared" si="7"/>
        <v>5625</v>
      </c>
      <c r="C120" s="2">
        <f t="shared" si="8"/>
        <v>4283</v>
      </c>
      <c r="D120" s="2">
        <f t="shared" si="9"/>
        <v>9908</v>
      </c>
      <c r="E120" s="2">
        <v>30.5</v>
      </c>
      <c r="F120" s="2">
        <f t="shared" si="10"/>
        <v>324.852459016393</v>
      </c>
    </row>
    <row r="121" spans="1:6">
      <c r="A121" s="2">
        <v>26</v>
      </c>
      <c r="B121" s="2">
        <f t="shared" si="7"/>
        <v>6084</v>
      </c>
      <c r="C121" s="2">
        <f t="shared" si="8"/>
        <v>4578</v>
      </c>
      <c r="D121" s="2">
        <f t="shared" si="9"/>
        <v>10662</v>
      </c>
      <c r="E121" s="2">
        <v>35</v>
      </c>
      <c r="F121" s="2">
        <f t="shared" si="10"/>
        <v>304.628571428571</v>
      </c>
    </row>
    <row r="122" spans="1:6">
      <c r="A122" s="2">
        <v>27</v>
      </c>
      <c r="B122" s="2">
        <f t="shared" si="7"/>
        <v>6561</v>
      </c>
      <c r="C122" s="2">
        <f t="shared" si="8"/>
        <v>4881</v>
      </c>
      <c r="D122" s="2">
        <f t="shared" si="9"/>
        <v>11442</v>
      </c>
      <c r="E122" s="2">
        <v>40</v>
      </c>
      <c r="F122" s="2">
        <f t="shared" si="10"/>
        <v>286.05</v>
      </c>
    </row>
    <row r="123" spans="1:6">
      <c r="A123" s="2">
        <v>28</v>
      </c>
      <c r="B123" s="2">
        <f t="shared" si="7"/>
        <v>7840</v>
      </c>
      <c r="C123" s="2">
        <f t="shared" si="8"/>
        <v>5770</v>
      </c>
      <c r="D123" s="2">
        <f t="shared" si="9"/>
        <v>13610</v>
      </c>
      <c r="E123" s="2">
        <v>45</v>
      </c>
      <c r="F123" s="2">
        <f t="shared" si="10"/>
        <v>302.444444444444</v>
      </c>
    </row>
    <row r="124" spans="1:6">
      <c r="A124" s="2">
        <v>29</v>
      </c>
      <c r="B124" s="2">
        <f t="shared" si="7"/>
        <v>8410</v>
      </c>
      <c r="C124" s="2">
        <f t="shared" si="8"/>
        <v>6125</v>
      </c>
      <c r="D124" s="2">
        <f t="shared" si="9"/>
        <v>14535</v>
      </c>
      <c r="E124" s="2">
        <v>50</v>
      </c>
      <c r="F124" s="2">
        <f t="shared" si="10"/>
        <v>290.7</v>
      </c>
    </row>
    <row r="125" spans="1:6">
      <c r="A125" s="2">
        <v>30</v>
      </c>
      <c r="B125" s="2">
        <f t="shared" si="7"/>
        <v>9000</v>
      </c>
      <c r="C125" s="2">
        <f t="shared" si="8"/>
        <v>6488</v>
      </c>
      <c r="D125" s="2">
        <f t="shared" si="9"/>
        <v>15488</v>
      </c>
      <c r="E125" s="2">
        <v>55</v>
      </c>
      <c r="F125" s="2">
        <f t="shared" si="10"/>
        <v>281.6</v>
      </c>
    </row>
    <row r="126" spans="1:6">
      <c r="A126" s="2">
        <v>31</v>
      </c>
      <c r="B126" s="2">
        <f t="shared" si="7"/>
        <v>10571</v>
      </c>
      <c r="C126" s="2">
        <f t="shared" si="8"/>
        <v>7546</v>
      </c>
      <c r="D126" s="2">
        <f t="shared" si="9"/>
        <v>18117</v>
      </c>
      <c r="E126" s="2">
        <v>60</v>
      </c>
      <c r="F126" s="2">
        <f t="shared" si="10"/>
        <v>301.95</v>
      </c>
    </row>
    <row r="127" spans="1:6">
      <c r="A127" s="2">
        <v>32</v>
      </c>
      <c r="B127" s="2">
        <f t="shared" si="7"/>
        <v>11264</v>
      </c>
      <c r="C127" s="2">
        <f t="shared" si="8"/>
        <v>7964</v>
      </c>
      <c r="D127" s="2">
        <f t="shared" si="9"/>
        <v>19228</v>
      </c>
      <c r="E127" s="2">
        <v>65</v>
      </c>
      <c r="F127" s="2">
        <f t="shared" si="10"/>
        <v>295.815384615385</v>
      </c>
    </row>
    <row r="128" spans="1:6">
      <c r="A128" s="2">
        <v>33</v>
      </c>
      <c r="B128" s="2">
        <f t="shared" si="7"/>
        <v>11979</v>
      </c>
      <c r="C128" s="2">
        <f t="shared" si="8"/>
        <v>8392</v>
      </c>
      <c r="D128" s="2">
        <f t="shared" si="9"/>
        <v>20371</v>
      </c>
      <c r="E128" s="2">
        <v>70</v>
      </c>
      <c r="F128" s="2">
        <f t="shared" si="10"/>
        <v>291.014285714286</v>
      </c>
    </row>
    <row r="129" spans="1:6">
      <c r="A129" s="2">
        <v>34</v>
      </c>
      <c r="B129" s="2">
        <f t="shared" si="7"/>
        <v>13872</v>
      </c>
      <c r="C129" s="2">
        <f t="shared" si="8"/>
        <v>9632</v>
      </c>
      <c r="D129" s="2">
        <f t="shared" si="9"/>
        <v>23504</v>
      </c>
      <c r="E129" s="2">
        <v>75</v>
      </c>
      <c r="F129" s="2">
        <f t="shared" si="10"/>
        <v>313.386666666667</v>
      </c>
    </row>
    <row r="130" spans="1:6">
      <c r="A130" s="2">
        <v>35</v>
      </c>
      <c r="B130" s="2">
        <f t="shared" si="7"/>
        <v>14700</v>
      </c>
      <c r="C130" s="2">
        <f t="shared" si="8"/>
        <v>10118</v>
      </c>
      <c r="D130" s="2">
        <f t="shared" si="9"/>
        <v>24818</v>
      </c>
      <c r="E130" s="2">
        <v>80</v>
      </c>
      <c r="F130" s="2">
        <f t="shared" si="10"/>
        <v>310.225</v>
      </c>
    </row>
    <row r="132" spans="1:5">
      <c r="A132" s="2" t="s">
        <v>30</v>
      </c>
      <c r="B132" s="2">
        <f>SUM(B96:B130)</f>
        <v>137406</v>
      </c>
      <c r="C132" s="2">
        <f>SUM(C96:C130)</f>
        <v>101903</v>
      </c>
      <c r="D132" s="2">
        <f>SUM(D96:D130)</f>
        <v>239309</v>
      </c>
      <c r="E132" s="2">
        <f>SUM(E96:E130)</f>
        <v>857.25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workbookViewId="0">
      <selection activeCell="A12" sqref="A12"/>
    </sheetView>
  </sheetViews>
  <sheetFormatPr defaultColWidth="9" defaultRowHeight="14.25"/>
  <cols>
    <col min="1" max="1" width="101" style="2" customWidth="1"/>
    <col min="2" max="16384" width="9" style="2"/>
  </cols>
  <sheetData>
    <row r="12" ht="219" customHeight="1" spans="1:1">
      <c r="A12" s="5" t="s">
        <v>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2" sqref="E2"/>
    </sheetView>
  </sheetViews>
  <sheetFormatPr defaultColWidth="9" defaultRowHeight="14.25" outlineLevelCol="5"/>
  <cols>
    <col min="1" max="1" width="9" style="2"/>
    <col min="2" max="2" width="14.625" style="2" customWidth="1"/>
    <col min="3" max="3" width="30.625" style="2" customWidth="1"/>
    <col min="4" max="4" width="44.875" style="2" customWidth="1"/>
    <col min="5" max="5" width="45.625" style="2" customWidth="1"/>
    <col min="6" max="6" width="40.375" style="2" customWidth="1"/>
    <col min="7" max="16384" width="9" style="2"/>
  </cols>
  <sheetData>
    <row r="1" s="6" customFormat="1" ht="27" spans="1:6">
      <c r="A1" s="7" t="s">
        <v>32</v>
      </c>
      <c r="B1" s="7" t="s">
        <v>33</v>
      </c>
      <c r="C1" s="7" t="s">
        <v>34</v>
      </c>
      <c r="D1" s="7" t="s">
        <v>35</v>
      </c>
      <c r="E1" s="7" t="s">
        <v>36</v>
      </c>
      <c r="F1" s="6" t="s">
        <v>37</v>
      </c>
    </row>
    <row r="2" ht="273" customHeight="1" spans="1:6">
      <c r="A2" s="1">
        <v>10000</v>
      </c>
      <c r="B2" s="1" t="s">
        <v>38</v>
      </c>
      <c r="C2" s="1" t="s">
        <v>39</v>
      </c>
      <c r="D2" s="8" t="s">
        <v>40</v>
      </c>
      <c r="E2" s="9" t="s">
        <v>41</v>
      </c>
      <c r="F2" s="5" t="s">
        <v>42</v>
      </c>
    </row>
    <row r="3" ht="102" customHeight="1" spans="1:5">
      <c r="A3" s="1"/>
      <c r="B3" s="1" t="s">
        <v>43</v>
      </c>
      <c r="C3" s="1" t="s">
        <v>44</v>
      </c>
      <c r="D3" s="8" t="s">
        <v>45</v>
      </c>
      <c r="E3" s="1"/>
    </row>
    <row r="4" ht="119" customHeight="1" spans="1:5">
      <c r="A4" s="1"/>
      <c r="B4" s="1" t="s">
        <v>46</v>
      </c>
      <c r="C4" s="1"/>
      <c r="D4" s="1"/>
      <c r="E4" s="1"/>
    </row>
    <row r="5" ht="118" customHeight="1" spans="1:5">
      <c r="A5" s="1"/>
      <c r="B5" s="1" t="s">
        <v>47</v>
      </c>
      <c r="C5" s="1" t="s">
        <v>48</v>
      </c>
      <c r="D5" s="8" t="s">
        <v>49</v>
      </c>
      <c r="E5" s="1"/>
    </row>
    <row r="13" ht="98" customHeight="1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D23"/>
  <sheetViews>
    <sheetView topLeftCell="A10" workbookViewId="0">
      <selection activeCell="C25" sqref="C25"/>
    </sheetView>
  </sheetViews>
  <sheetFormatPr defaultColWidth="9" defaultRowHeight="14.25" outlineLevelCol="3"/>
  <cols>
    <col min="1" max="1" width="9" style="2"/>
    <col min="2" max="2" width="13.75" style="2" customWidth="1"/>
    <col min="3" max="3" width="68.25" style="2" customWidth="1"/>
    <col min="4" max="4" width="34.75" style="2" customWidth="1"/>
    <col min="5" max="16384" width="9" style="2"/>
  </cols>
  <sheetData>
    <row r="8" spans="1:4">
      <c r="A8" s="2">
        <v>1000</v>
      </c>
      <c r="B8" s="2" t="s">
        <v>50</v>
      </c>
      <c r="C8" s="2" t="s">
        <v>51</v>
      </c>
      <c r="D8" s="2" t="s">
        <v>52</v>
      </c>
    </row>
    <row r="9" spans="1:4">
      <c r="A9" s="2">
        <v>1001</v>
      </c>
      <c r="B9" s="2" t="s">
        <v>53</v>
      </c>
      <c r="C9" s="2" t="s">
        <v>54</v>
      </c>
      <c r="D9" s="2" t="s">
        <v>52</v>
      </c>
    </row>
    <row r="10" spans="1:4">
      <c r="A10" s="2">
        <v>1002</v>
      </c>
      <c r="B10" s="2" t="s">
        <v>55</v>
      </c>
      <c r="C10" s="2" t="s">
        <v>56</v>
      </c>
      <c r="D10" s="2" t="s">
        <v>57</v>
      </c>
    </row>
    <row r="11" spans="1:1">
      <c r="A11" s="2">
        <v>1003</v>
      </c>
    </row>
    <row r="20" spans="2:2">
      <c r="B20" s="2" t="s">
        <v>58</v>
      </c>
    </row>
    <row r="21" spans="2:3">
      <c r="B21" s="2" t="s">
        <v>59</v>
      </c>
      <c r="C21" s="2" t="s">
        <v>60</v>
      </c>
    </row>
    <row r="22" ht="28.5" spans="2:3">
      <c r="B22" s="2" t="s">
        <v>61</v>
      </c>
      <c r="C22" s="5" t="s">
        <v>62</v>
      </c>
    </row>
    <row r="23" spans="2:2">
      <c r="B23" s="2" t="s">
        <v>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0"/>
  <sheetViews>
    <sheetView workbookViewId="0">
      <selection activeCell="C5" sqref="C5"/>
    </sheetView>
  </sheetViews>
  <sheetFormatPr defaultColWidth="9" defaultRowHeight="14.25" outlineLevelCol="2"/>
  <cols>
    <col min="1" max="1" width="6.625" style="2" customWidth="1"/>
    <col min="2" max="2" width="30.25" style="2" customWidth="1"/>
    <col min="3" max="3" width="55.625" style="2" customWidth="1"/>
    <col min="4" max="16384" width="9" style="2"/>
  </cols>
  <sheetData>
    <row r="5" spans="2:3">
      <c r="B5" s="2" t="s">
        <v>64</v>
      </c>
      <c r="C5" s="2" t="s">
        <v>65</v>
      </c>
    </row>
    <row r="9" spans="1:3">
      <c r="A9" s="4">
        <v>100</v>
      </c>
      <c r="B9" s="4" t="s">
        <v>66</v>
      </c>
      <c r="C9" s="4" t="s">
        <v>67</v>
      </c>
    </row>
    <row r="10" spans="1:3">
      <c r="A10" s="4">
        <v>101</v>
      </c>
      <c r="B10" s="4" t="s">
        <v>68</v>
      </c>
      <c r="C10" s="4" t="s">
        <v>69</v>
      </c>
    </row>
    <row r="11" spans="1:3">
      <c r="A11" s="4">
        <v>102</v>
      </c>
      <c r="B11" s="4" t="s">
        <v>70</v>
      </c>
      <c r="C11" s="4" t="s">
        <v>71</v>
      </c>
    </row>
    <row r="12" spans="1:3">
      <c r="A12" s="4">
        <v>103</v>
      </c>
      <c r="B12" s="4" t="s">
        <v>72</v>
      </c>
      <c r="C12" s="4" t="s">
        <v>73</v>
      </c>
    </row>
    <row r="13" spans="1:3">
      <c r="A13" s="4">
        <v>104</v>
      </c>
      <c r="B13" s="4" t="s">
        <v>74</v>
      </c>
      <c r="C13" s="4" t="s">
        <v>75</v>
      </c>
    </row>
    <row r="14" spans="1:3">
      <c r="A14" s="4">
        <v>105</v>
      </c>
      <c r="B14" s="4" t="s">
        <v>76</v>
      </c>
      <c r="C14" s="4" t="s">
        <v>77</v>
      </c>
    </row>
    <row r="20" ht="28.5" spans="2:3">
      <c r="B20" s="2" t="s">
        <v>78</v>
      </c>
      <c r="C20" s="5" t="s">
        <v>79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F7" sqref="F7"/>
    </sheetView>
  </sheetViews>
  <sheetFormatPr defaultColWidth="9" defaultRowHeight="14.25"/>
  <cols>
    <col min="1" max="1" width="51.375" style="1" customWidth="1"/>
    <col min="2" max="16384" width="9" style="2"/>
  </cols>
  <sheetData>
    <row r="7" ht="66" customHeight="1" spans="1:1">
      <c r="A7" s="3" t="s">
        <v>80</v>
      </c>
    </row>
    <row r="8" ht="33" customHeight="1" spans="1:1">
      <c r="A8" s="3" t="s">
        <v>81</v>
      </c>
    </row>
    <row r="9" ht="43" customHeight="1" spans="1:1">
      <c r="A9" s="3" t="s">
        <v>82</v>
      </c>
    </row>
    <row r="10" ht="51" customHeight="1" spans="1:1">
      <c r="A10" s="1" t="s">
        <v>83</v>
      </c>
    </row>
    <row r="11" ht="50" customHeight="1" spans="1:1">
      <c r="A11" s="1" t="s">
        <v>84</v>
      </c>
    </row>
    <row r="12" ht="98" customHeight="1" spans="1:1">
      <c r="A12" s="1" t="s">
        <v>85</v>
      </c>
    </row>
    <row r="13" ht="56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玩法设计</vt:lpstr>
      <vt:lpstr>数值表</vt:lpstr>
      <vt:lpstr>头脑风暴</vt:lpstr>
      <vt:lpstr>武器</vt:lpstr>
      <vt:lpstr>配件</vt:lpstr>
      <vt:lpstr>怪物</vt:lpstr>
      <vt:lpstr>7.22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2024-07-28T06:12:03Z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