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5" windowHeight="12885" activeTab="8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8.5" sheetId="20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<sst xmlns="http://schemas.openxmlformats.org/spreadsheetml/2006/main" count="214" uniqueCount="203">
  <si>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</si>
  <si>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</si>
  <si>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</si>
  <si>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</si>
  <si>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</si>
  <si>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</si>
  <si>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</si>
  <si>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</si>
  <si>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</si>
  <si>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</si>
  <si>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</si>
  <si>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</si>
  <si>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</si>
  <si>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</si>
  <si>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</si>
  <si>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</si>
  <si>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</si>
  <si>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</si>
  <si>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</si>
  <si>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</si>
  <si>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</si>
  <si>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</si>
  <si>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</si>
  <si>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</si>
  <si>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</si>
  <si>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</si>
  <si>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</si>
  <si>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</si>
  <si>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</si>
  <si>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</si>
  <si>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</si>
  <si>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</si>
  <si>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</si>
  <si>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</si>
  <si>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</si>
  <si>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</si>
  <si>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</si>
  <si>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</si>
  <si>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</si>
  <si>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远程只能环绕场地移动
近战则可以在整个场地内进行移动，利用摇杆来控制方向？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</si>
  <si>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</si>
  <si>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</si>
  <si>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</si>
  <si>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</si>
  <si>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</si>
  <si>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</si>
  <si>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</si>
  <si>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</si>
  <si>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</si>
  <si>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</si>
  <si>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</si>
  <si>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</si>
  <si>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</si>
  <si>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</si>
  <si>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</si>
  <si>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</si>
  <si>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</si>
  <si>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</si>
  <si>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</si>
  <si>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</si>
  <si>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</si>
  <si>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</si>
  <si>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</si>
  <si>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</si>
  <si>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</si>
  <si>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</si>
  <si>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</si>
  <si>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</si>
  <si>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</si>
  <si>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</si>
  <si>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</si>
  <si>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</si>
  <si>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</si>
  <si>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</si>
  <si>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</si>
  <si>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</si>
  <si>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</si>
  <si>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</si>
  <si>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</si>
  <si>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</si>
  <si>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</si>
  <si>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</si>
  <si>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</si>
  <si>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</si>
  <si>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</si>
  <si>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</si>
  <si>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</si>
  <si>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</si>
  <si>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</si>
  <si>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</si>
  <si>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</si>
  <si>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</si>
  <si>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</si>
  <si>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</si>
  <si>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</si>
  <si>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</si>
  <si>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</si>
  <si>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</si>
  <si>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</si>
  <si>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</si>
  <si>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</si>
  <si>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</si>
  <si>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</si>
  <si>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</si>
  <si>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</si>
  <si>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</si>
  <si>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</si>
  <si>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</si>
  <si>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</si>
  <si>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</si>
  <si>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</si>
  <si>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</si>
  <si>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</si>
  <si>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</si>
  <si>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</si>
  <si>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</si>
  <si>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</si>
  <si>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</si>
  <si>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</si>
  <si>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</si>
  <si>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</si>
  <si>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</si>
  <si>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</si>
  <si>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</si>
  <si>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</si>
  <si>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</si>
  <si>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</si>
  <si>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</si>
  <si>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</si>
  <si>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</si>
  <si>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</si>
  <si>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</si>
  <si>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</si>
  <si>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</si>
  <si>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</si>
  <si>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</si>
  <si>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</si>
  <si>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</si>
  <si>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</si>
  <si>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</si>
  <si>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</si>
  <si>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</si>
  <si>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</si>
  <si>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</si>
  <si>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</si>
  <si>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</si>
  <si>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</si>
  <si>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</si>
  <si>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</si>
  <si>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</si>
  <si>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</si>
  <si>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</si>
  <si>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</si>
  <si>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</si>
  <si>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</si>
  <si>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</si>
  <si>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</si>
  <si>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</si>
  <si>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</si>
  <si>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</si>
  <si>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</si>
  <si>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</si>
  <si>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</si>
  <si>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</si>
  <si>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</si>
  <si>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</si>
  <si>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</si>
  <si>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</si>
  <si>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</si>
  <si>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</si>
  <si>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</si>
  <si>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</si>
  <si>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</si>
  <si>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</si>
  <si>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</si>
  <si>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</si>
  <si>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</si>
  <si>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</si>
  <si>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</si>
  <si>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</si>
  <si>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</si>
  <si>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</si>
  <si>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</si>
  <si>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</si>
  <si>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陷阱：投掷一个陷阱，N秒后拉拢范围内的所有敌人</t>
  </si>
  <si>
    <t>宝珠掉落逻辑</t>
  </si>
  <si>
    <t>宝珠合成逻辑及UI</t>
  </si>
  <si>
    <t>UI优化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</si>
  <si>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
如果界面不显示了，该界面的一切周期函数比如Update一定要停掉。</t>
    </r>
  </si>
  <si>
    <t>性能优化</t>
  </si>
  <si>
    <t>使用对象池</t>
  </si>
  <si>
    <t>了解AssetBundle打包的原理、依赖关系及循环依赖的解决办法，卸载时机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</si>
  <si>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</si>
  <si>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</si>
  <si>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lua和c#相互调用的性能问题</t>
  </si>
  <si>
    <t>查表和重建表的消耗</t>
  </si>
  <si>
    <t>UGUI动态合批的优化</t>
  </si>
  <si>
    <t>Unity常见问题大纲 背下来</t>
  </si>
  <si>
    <t>ShareMaterial和Material的区别</t>
  </si>
  <si>
    <t>Overdraw怎么优化</t>
  </si>
  <si>
    <t>避免绘制不必要的透明或半透明图像。这种方式导致的过度绘制和 Alpha 混合会极大影响移动平台</t>
  </si>
  <si>
    <t>曾经遇到的问题</t>
  </si>
  <si>
    <t>游戏初始化时加载了大量的配置表及实例化对应的对象，导致启动卡顿时长过长
后续改成按需加载，在用到的时候再生成，并存储下来，以便后续使用。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</si>
</sst>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5" sqref="D5"/>
    </sheetView>
  </sheetViews>
  <sheetFormatPr defaultColWidth="9" defaultRowHeight="24" outlineLevelCol="3"/>
  <cols>
    <col min="2" max="2" width="27" style="23" customWidth="1"/>
    <col min="3" max="3" width="92.875" style="1" customWidth="1"/>
    <col min="4" max="4" width="114.125" style="24" customWidth="1"/>
  </cols>
  <sheetData>
    <row r="3" ht="140" customHeight="1" spans="2:3">
      <c r="B3" s="23" t="s">
        <v>0</v>
      </c>
      <c r="C3" s="7" t="s">
        <v>1</v>
      </c>
    </row>
    <row r="4" ht="101" customHeight="1" spans="2:3">
      <c r="B4" s="23" t="s">
        <v>2</v>
      </c>
      <c r="C4" s="7" t="s">
        <v>3</v>
      </c>
    </row>
    <row r="5" ht="101" customHeight="1" spans="2:3">
      <c r="B5" s="23" t="s">
        <v>4</v>
      </c>
      <c r="C5" s="7" t="s">
        <v>5</v>
      </c>
    </row>
    <row r="6" ht="103" customHeight="1" spans="2:3">
      <c r="B6" s="23" t="s">
        <v>6</v>
      </c>
      <c r="C6" s="7" t="s">
        <v>7</v>
      </c>
    </row>
    <row r="7" ht="103" customHeight="1" spans="2:3">
      <c r="B7" s="23" t="s">
        <v>8</v>
      </c>
      <c r="C7" s="7" t="s">
        <v>9</v>
      </c>
    </row>
    <row r="8" ht="100" customHeight="1" spans="2:3">
      <c r="B8" s="23" t="s">
        <v>10</v>
      </c>
      <c r="C8" s="7" t="s">
        <v>11</v>
      </c>
    </row>
    <row r="9" ht="154" customHeight="1" spans="2:4">
      <c r="B9" s="23" t="s">
        <v>12</v>
      </c>
      <c r="C9" s="7" t="s">
        <v>13</v>
      </c>
      <c r="D9" s="25"/>
    </row>
    <row r="10" ht="76" customHeight="1" spans="2:3">
      <c r="B10" s="23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workbookViewId="0">
      <selection activeCell="B67" sqref="B67:B116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21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5" t="s">
        <v>18</v>
      </c>
      <c r="B3" s="5">
        <v>1</v>
      </c>
      <c r="C3" s="1"/>
      <c r="D3" s="1"/>
    </row>
    <row r="4" ht="14.25" spans="1:4">
      <c r="A4" s="1" t="s">
        <v>19</v>
      </c>
      <c r="B4" s="1"/>
      <c r="C4" s="1"/>
      <c r="D4" s="1"/>
    </row>
    <row r="5" ht="14.25" spans="1:4">
      <c r="A5" s="1" t="s">
        <v>20</v>
      </c>
      <c r="B5" s="1">
        <v>1</v>
      </c>
      <c r="C5" s="1"/>
      <c r="D5" s="1"/>
    </row>
    <row r="6" ht="14.25" spans="1:4">
      <c r="A6" s="11" t="s">
        <v>21</v>
      </c>
      <c r="B6" s="11">
        <v>2</v>
      </c>
      <c r="C6" s="11"/>
      <c r="D6" s="11"/>
    </row>
    <row r="7" ht="14.25" spans="1:4">
      <c r="A7" s="22" t="s">
        <v>22</v>
      </c>
      <c r="B7" s="22" t="s">
        <v>23</v>
      </c>
      <c r="C7" s="22" t="s">
        <v>16</v>
      </c>
      <c r="D7" s="22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>$B$3+(A10-1)*B10</f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>$B$3+(A11-1)*B11</f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>$B$3+(A12-1)*B12</f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>$B$3+(A13-1)*B13</f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>$B$3+(A14-1)*B14</f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>$B$3+(A15-1)*B15</f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>$B$3+(A16-1)*B16</f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>$B$3+(A17-1)*B17</f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>$B$3+(A18-1)*B18</f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>$B$3+(A19-1)*B19</f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>$B$3+(A20-1)*B20</f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>$B$3+(A21-1)*B21</f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>$B$3+(A22-1)*B22</f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>$B$3+(A23-1)*B23</f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>$B$3+(A24-1)*B24</f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>$B$3+(A25-1)*B25</f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>$B$3+(A26-1)*B26</f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>$B$3+(A27-1)*B27</f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>$B$3+(A28-1)*B28</f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>$B$3+(A29-1)*B29</f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>$B$3+(A30-1)*B30</f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>$B$3+(A31-1)*B31</f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>$B$3+(A32-1)*B32</f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>$B$3+(A33-1)*B33</f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>$B$3+(A34-1)*B34</f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>$B$3+(A35-1)*B35</f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>$B$3+(A36-1)*B36</f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>$B$3+(A37-1)*B37</f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>$B$3+(A38-1)*B38</f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>$B$3+(A39-1)*B39</f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>$B$3+(A40-1)*B40</f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>$B$3+(A42-1)*B42</f>
        <v>409</v>
      </c>
      <c r="D42" s="1">
        <f>$B$5*POWER(A42,$B$6)*B42</f>
        <v>14700</v>
      </c>
    </row>
    <row r="43" ht="14.25" spans="1:4">
      <c r="A43" s="1">
        <v>36</v>
      </c>
      <c r="B43" s="1">
        <f t="shared" ref="B43:B57" si="1">FLOOR((A43-1)/3,1)+1</f>
        <v>12</v>
      </c>
      <c r="C43" s="1">
        <f t="shared" ref="C43:C57" si="2">$B$3+(A43-1)*B43</f>
        <v>421</v>
      </c>
      <c r="D43" s="1">
        <f t="shared" ref="D43:D57" si="3">$B$5*POWER(A43,$B$6)*B43</f>
        <v>15552</v>
      </c>
    </row>
    <row r="44" ht="14.25" spans="1:4">
      <c r="A44" s="1">
        <v>37</v>
      </c>
      <c r="B44" s="1">
        <f t="shared" si="1"/>
        <v>13</v>
      </c>
      <c r="C44" s="1">
        <f t="shared" si="2"/>
        <v>469</v>
      </c>
      <c r="D44" s="1">
        <f t="shared" si="3"/>
        <v>17797</v>
      </c>
    </row>
    <row r="45" ht="14.25" spans="1:4">
      <c r="A45" s="1">
        <v>38</v>
      </c>
      <c r="B45" s="1">
        <f t="shared" si="1"/>
        <v>13</v>
      </c>
      <c r="C45" s="1">
        <f t="shared" si="2"/>
        <v>482</v>
      </c>
      <c r="D45" s="1">
        <f t="shared" si="3"/>
        <v>18772</v>
      </c>
    </row>
    <row r="46" ht="14.25" spans="1:4">
      <c r="A46" s="1">
        <v>39</v>
      </c>
      <c r="B46" s="1">
        <f t="shared" si="1"/>
        <v>13</v>
      </c>
      <c r="C46" s="1">
        <f t="shared" si="2"/>
        <v>495</v>
      </c>
      <c r="D46" s="1">
        <f t="shared" si="3"/>
        <v>19773</v>
      </c>
    </row>
    <row r="47" ht="14.25" spans="1:4">
      <c r="A47" s="1">
        <v>40</v>
      </c>
      <c r="B47" s="1">
        <f t="shared" si="1"/>
        <v>14</v>
      </c>
      <c r="C47" s="1">
        <f t="shared" si="2"/>
        <v>547</v>
      </c>
      <c r="D47" s="1">
        <f t="shared" si="3"/>
        <v>22400</v>
      </c>
    </row>
    <row r="48" ht="14.25" spans="1:4">
      <c r="A48" s="1">
        <v>41</v>
      </c>
      <c r="B48" s="1">
        <f t="shared" si="1"/>
        <v>14</v>
      </c>
      <c r="C48" s="1">
        <f t="shared" si="2"/>
        <v>561</v>
      </c>
      <c r="D48" s="1">
        <f t="shared" si="3"/>
        <v>23534</v>
      </c>
    </row>
    <row r="49" ht="14.25" spans="1:4">
      <c r="A49" s="1">
        <v>42</v>
      </c>
      <c r="B49" s="1">
        <f t="shared" si="1"/>
        <v>14</v>
      </c>
      <c r="C49" s="1">
        <f t="shared" si="2"/>
        <v>575</v>
      </c>
      <c r="D49" s="1">
        <f t="shared" si="3"/>
        <v>24696</v>
      </c>
    </row>
    <row r="50" ht="14.25" spans="1:4">
      <c r="A50" s="1">
        <v>43</v>
      </c>
      <c r="B50" s="1">
        <f t="shared" si="1"/>
        <v>15</v>
      </c>
      <c r="C50" s="1">
        <f t="shared" si="2"/>
        <v>631</v>
      </c>
      <c r="D50" s="1">
        <f t="shared" si="3"/>
        <v>27735</v>
      </c>
    </row>
    <row r="51" ht="14.25" spans="1:4">
      <c r="A51" s="1">
        <v>44</v>
      </c>
      <c r="B51" s="1">
        <f t="shared" si="1"/>
        <v>15</v>
      </c>
      <c r="C51" s="1">
        <f t="shared" si="2"/>
        <v>646</v>
      </c>
      <c r="D51" s="1">
        <f t="shared" si="3"/>
        <v>29040</v>
      </c>
    </row>
    <row r="52" ht="14.25" spans="1:4">
      <c r="A52" s="1">
        <v>45</v>
      </c>
      <c r="B52" s="1">
        <f t="shared" si="1"/>
        <v>15</v>
      </c>
      <c r="C52" s="1">
        <f t="shared" si="2"/>
        <v>661</v>
      </c>
      <c r="D52" s="1">
        <f t="shared" si="3"/>
        <v>30375</v>
      </c>
    </row>
    <row r="53" ht="14.25" spans="1:4">
      <c r="A53" s="1">
        <v>46</v>
      </c>
      <c r="B53" s="1">
        <f t="shared" si="1"/>
        <v>16</v>
      </c>
      <c r="C53" s="1">
        <f t="shared" si="2"/>
        <v>721</v>
      </c>
      <c r="D53" s="1">
        <f t="shared" si="3"/>
        <v>33856</v>
      </c>
    </row>
    <row r="54" ht="14.25" spans="1:4">
      <c r="A54" s="1">
        <v>47</v>
      </c>
      <c r="B54" s="1">
        <f t="shared" si="1"/>
        <v>16</v>
      </c>
      <c r="C54" s="1">
        <f t="shared" si="2"/>
        <v>737</v>
      </c>
      <c r="D54" s="1">
        <f t="shared" si="3"/>
        <v>35344</v>
      </c>
    </row>
    <row r="55" ht="14.25" spans="1:4">
      <c r="A55" s="1">
        <v>48</v>
      </c>
      <c r="B55" s="1">
        <f t="shared" si="1"/>
        <v>16</v>
      </c>
      <c r="C55" s="1">
        <f t="shared" si="2"/>
        <v>753</v>
      </c>
      <c r="D55" s="1">
        <f t="shared" si="3"/>
        <v>36864</v>
      </c>
    </row>
    <row r="56" ht="14.25" spans="1:4">
      <c r="A56" s="1">
        <v>49</v>
      </c>
      <c r="B56" s="1">
        <f t="shared" si="1"/>
        <v>17</v>
      </c>
      <c r="C56" s="1">
        <f t="shared" si="2"/>
        <v>817</v>
      </c>
      <c r="D56" s="1">
        <f t="shared" si="3"/>
        <v>40817</v>
      </c>
    </row>
    <row r="57" ht="14.25" spans="1:4">
      <c r="A57" s="1">
        <v>50</v>
      </c>
      <c r="B57" s="1">
        <f t="shared" si="1"/>
        <v>17</v>
      </c>
      <c r="C57" s="1">
        <f t="shared" si="2"/>
        <v>834</v>
      </c>
      <c r="D57" s="1">
        <f t="shared" si="3"/>
        <v>42500</v>
      </c>
    </row>
    <row r="58" ht="28.5" spans="1:4">
      <c r="A58" s="21"/>
      <c r="B58" s="1"/>
      <c r="C58" s="1"/>
      <c r="D58" s="1"/>
    </row>
    <row r="59" ht="28.5" spans="1:4">
      <c r="A59" s="21"/>
      <c r="B59" s="1"/>
      <c r="C59" s="1"/>
      <c r="D59" s="1"/>
    </row>
    <row r="60" ht="28.5" spans="1:4">
      <c r="A60" s="21" t="s">
        <v>25</v>
      </c>
      <c r="B60" s="1"/>
      <c r="C60" s="1"/>
      <c r="D60" s="1"/>
    </row>
    <row r="61" ht="14.25" spans="1:4">
      <c r="A61" s="5" t="s">
        <v>26</v>
      </c>
      <c r="B61" s="5">
        <v>450</v>
      </c>
      <c r="C61" s="1"/>
      <c r="D61" s="1"/>
    </row>
    <row r="62" ht="14.25" spans="1:4">
      <c r="A62" s="5" t="s">
        <v>27</v>
      </c>
      <c r="B62" s="5">
        <v>1</v>
      </c>
      <c r="C62" s="1"/>
      <c r="D62" s="1"/>
    </row>
    <row r="63" ht="14.25" spans="1:4">
      <c r="A63" s="1" t="s">
        <v>19</v>
      </c>
      <c r="B63" s="1"/>
      <c r="C63" s="11"/>
      <c r="D63" s="11"/>
    </row>
    <row r="64" ht="14.25" spans="1:4">
      <c r="A64" s="1" t="s">
        <v>20</v>
      </c>
      <c r="B64" s="1">
        <v>2</v>
      </c>
      <c r="C64" s="11"/>
      <c r="D64" s="11"/>
    </row>
    <row r="65" ht="14.25" spans="1:4">
      <c r="A65" s="11" t="s">
        <v>21</v>
      </c>
      <c r="B65" s="11">
        <v>1.7</v>
      </c>
      <c r="C65" s="11"/>
      <c r="D65" s="11"/>
    </row>
    <row r="66" ht="14.25" spans="1:4">
      <c r="A66" s="22" t="s">
        <v>22</v>
      </c>
      <c r="B66" s="22" t="s">
        <v>28</v>
      </c>
      <c r="C66" s="22" t="s">
        <v>25</v>
      </c>
      <c r="D66" s="22" t="s">
        <v>24</v>
      </c>
    </row>
    <row r="67" ht="14.25" spans="1:4">
      <c r="A67" s="1">
        <v>1</v>
      </c>
      <c r="B67" s="1">
        <f>FLOOR((A67-1)/(3),1)+1</f>
        <v>1</v>
      </c>
      <c r="C67" s="1">
        <f t="shared" ref="C67:C101" si="4">$B$61/(1+((A67-1)*B67*$B$62)/100)</f>
        <v>450</v>
      </c>
      <c r="D67" s="1">
        <f t="shared" ref="D67:D101" si="5">FLOOR($B$64*POWER(A67,$B$65)*B67,1)</f>
        <v>2</v>
      </c>
    </row>
    <row r="68" ht="14.25" spans="1:4">
      <c r="A68" s="1">
        <v>2</v>
      </c>
      <c r="B68" s="1">
        <f t="shared" ref="B68:B99" si="6">FLOOR((A68-1)/(3),1)+1</f>
        <v>1</v>
      </c>
      <c r="C68" s="1">
        <f t="shared" si="4"/>
        <v>445.544554455446</v>
      </c>
      <c r="D68" s="1">
        <f t="shared" si="5"/>
        <v>6</v>
      </c>
    </row>
    <row r="69" ht="14.25" spans="1:4">
      <c r="A69" s="1">
        <v>3</v>
      </c>
      <c r="B69" s="1">
        <f t="shared" si="6"/>
        <v>1</v>
      </c>
      <c r="C69" s="1">
        <f t="shared" si="4"/>
        <v>441.176470588235</v>
      </c>
      <c r="D69" s="1">
        <f t="shared" si="5"/>
        <v>12</v>
      </c>
    </row>
    <row r="70" ht="14.25" spans="1:4">
      <c r="A70" s="1">
        <v>4</v>
      </c>
      <c r="B70" s="1">
        <f t="shared" si="6"/>
        <v>2</v>
      </c>
      <c r="C70" s="1">
        <f t="shared" si="4"/>
        <v>424.528301886792</v>
      </c>
      <c r="D70" s="1">
        <f t="shared" si="5"/>
        <v>42</v>
      </c>
    </row>
    <row r="71" ht="14.25" spans="1:4">
      <c r="A71" s="1">
        <v>5</v>
      </c>
      <c r="B71" s="1">
        <f t="shared" si="6"/>
        <v>2</v>
      </c>
      <c r="C71" s="1">
        <f t="shared" si="4"/>
        <v>416.666666666667</v>
      </c>
      <c r="D71" s="1">
        <f t="shared" si="5"/>
        <v>61</v>
      </c>
    </row>
    <row r="72" ht="14.25" spans="1:4">
      <c r="A72" s="1">
        <v>6</v>
      </c>
      <c r="B72" s="1">
        <f t="shared" si="6"/>
        <v>2</v>
      </c>
      <c r="C72" s="1">
        <f t="shared" si="4"/>
        <v>409.090909090909</v>
      </c>
      <c r="D72" s="1">
        <f t="shared" si="5"/>
        <v>84</v>
      </c>
    </row>
    <row r="73" ht="14.25" spans="1:4">
      <c r="A73" s="1">
        <v>7</v>
      </c>
      <c r="B73" s="1">
        <f t="shared" si="6"/>
        <v>3</v>
      </c>
      <c r="C73" s="1">
        <f t="shared" si="4"/>
        <v>381.35593220339</v>
      </c>
      <c r="D73" s="1">
        <f t="shared" si="5"/>
        <v>163</v>
      </c>
    </row>
    <row r="74" ht="14.25" spans="1:4">
      <c r="A74" s="1">
        <v>8</v>
      </c>
      <c r="B74" s="1">
        <f t="shared" si="6"/>
        <v>3</v>
      </c>
      <c r="C74" s="1">
        <f t="shared" si="4"/>
        <v>371.900826446281</v>
      </c>
      <c r="D74" s="1">
        <f t="shared" si="5"/>
        <v>205</v>
      </c>
    </row>
    <row r="75" ht="14.25" spans="1:4">
      <c r="A75" s="1">
        <v>9</v>
      </c>
      <c r="B75" s="1">
        <f t="shared" si="6"/>
        <v>3</v>
      </c>
      <c r="C75" s="1">
        <f t="shared" si="4"/>
        <v>362.903225806452</v>
      </c>
      <c r="D75" s="1">
        <f t="shared" si="5"/>
        <v>251</v>
      </c>
    </row>
    <row r="76" ht="14.25" spans="1:4">
      <c r="A76" s="1">
        <v>10</v>
      </c>
      <c r="B76" s="1">
        <f t="shared" si="6"/>
        <v>4</v>
      </c>
      <c r="C76" s="1">
        <f t="shared" si="4"/>
        <v>330.882352941177</v>
      </c>
      <c r="D76" s="1">
        <f t="shared" si="5"/>
        <v>400</v>
      </c>
    </row>
    <row r="77" ht="14.25" spans="1:4">
      <c r="A77" s="1">
        <v>11</v>
      </c>
      <c r="B77" s="1">
        <f t="shared" si="6"/>
        <v>4</v>
      </c>
      <c r="C77" s="1">
        <f t="shared" si="4"/>
        <v>321.428571428571</v>
      </c>
      <c r="D77" s="1">
        <f t="shared" si="5"/>
        <v>471</v>
      </c>
    </row>
    <row r="78" ht="14.25" spans="1:4">
      <c r="A78" s="1">
        <v>12</v>
      </c>
      <c r="B78" s="1">
        <f t="shared" si="6"/>
        <v>4</v>
      </c>
      <c r="C78" s="1">
        <f t="shared" si="4"/>
        <v>312.5</v>
      </c>
      <c r="D78" s="1">
        <f t="shared" si="5"/>
        <v>546</v>
      </c>
    </row>
    <row r="79" ht="14.25" spans="1:4">
      <c r="A79" s="1">
        <v>13</v>
      </c>
      <c r="B79" s="1">
        <f t="shared" si="6"/>
        <v>5</v>
      </c>
      <c r="C79" s="1">
        <f t="shared" si="4"/>
        <v>281.25</v>
      </c>
      <c r="D79" s="1">
        <f t="shared" si="5"/>
        <v>782</v>
      </c>
    </row>
    <row r="80" ht="14.25" spans="1:4">
      <c r="A80" s="1">
        <v>14</v>
      </c>
      <c r="B80" s="1">
        <f t="shared" si="6"/>
        <v>5</v>
      </c>
      <c r="C80" s="1">
        <f t="shared" si="4"/>
        <v>272.727272727273</v>
      </c>
      <c r="D80" s="1">
        <f t="shared" si="5"/>
        <v>888</v>
      </c>
    </row>
    <row r="81" ht="14.25" spans="1:4">
      <c r="A81" s="1">
        <v>15</v>
      </c>
      <c r="B81" s="1">
        <f t="shared" si="6"/>
        <v>5</v>
      </c>
      <c r="C81" s="1">
        <f t="shared" si="4"/>
        <v>264.705882352941</v>
      </c>
      <c r="D81" s="1">
        <f t="shared" si="5"/>
        <v>998</v>
      </c>
    </row>
    <row r="82" ht="14.25" spans="1:4">
      <c r="A82" s="1">
        <v>16</v>
      </c>
      <c r="B82" s="1">
        <f t="shared" si="6"/>
        <v>6</v>
      </c>
      <c r="C82" s="1">
        <f t="shared" si="4"/>
        <v>236.842105263158</v>
      </c>
      <c r="D82" s="1">
        <f t="shared" si="5"/>
        <v>1337</v>
      </c>
    </row>
    <row r="83" ht="14.25" spans="1:4">
      <c r="A83" s="1">
        <v>17</v>
      </c>
      <c r="B83" s="1">
        <f t="shared" si="6"/>
        <v>6</v>
      </c>
      <c r="C83" s="1">
        <f t="shared" si="4"/>
        <v>229.591836734694</v>
      </c>
      <c r="D83" s="1">
        <f t="shared" si="5"/>
        <v>1482</v>
      </c>
    </row>
    <row r="84" ht="14.25" spans="1:4">
      <c r="A84" s="1">
        <v>18</v>
      </c>
      <c r="B84" s="1">
        <f t="shared" si="6"/>
        <v>6</v>
      </c>
      <c r="C84" s="1">
        <f t="shared" si="4"/>
        <v>222.772277227723</v>
      </c>
      <c r="D84" s="1">
        <f t="shared" si="5"/>
        <v>1633</v>
      </c>
    </row>
    <row r="85" ht="14.25" spans="1:4">
      <c r="A85" s="1">
        <v>19</v>
      </c>
      <c r="B85" s="1">
        <f t="shared" si="6"/>
        <v>7</v>
      </c>
      <c r="C85" s="1">
        <f t="shared" si="4"/>
        <v>199.115044247788</v>
      </c>
      <c r="D85" s="1">
        <f t="shared" si="5"/>
        <v>2089</v>
      </c>
    </row>
    <row r="86" ht="14.25" spans="1:4">
      <c r="A86" s="1">
        <v>20</v>
      </c>
      <c r="B86" s="1">
        <f t="shared" si="6"/>
        <v>7</v>
      </c>
      <c r="C86" s="1">
        <f t="shared" si="4"/>
        <v>193.1330472103</v>
      </c>
      <c r="D86" s="1">
        <f t="shared" si="5"/>
        <v>2279</v>
      </c>
    </row>
    <row r="87" ht="14.25" spans="1:4">
      <c r="A87" s="1">
        <v>21</v>
      </c>
      <c r="B87" s="1">
        <f t="shared" si="6"/>
        <v>7</v>
      </c>
      <c r="C87" s="1">
        <f t="shared" si="4"/>
        <v>187.5</v>
      </c>
      <c r="D87" s="1">
        <f t="shared" si="5"/>
        <v>2476</v>
      </c>
    </row>
    <row r="88" ht="14.25" spans="1:4">
      <c r="A88" s="1">
        <v>22</v>
      </c>
      <c r="B88" s="1">
        <f t="shared" si="6"/>
        <v>8</v>
      </c>
      <c r="C88" s="1">
        <f t="shared" si="4"/>
        <v>167.910447761194</v>
      </c>
      <c r="D88" s="1">
        <f t="shared" si="5"/>
        <v>3063</v>
      </c>
    </row>
    <row r="89" ht="14.25" spans="1:4">
      <c r="A89" s="1">
        <v>23</v>
      </c>
      <c r="B89" s="1">
        <f t="shared" si="6"/>
        <v>8</v>
      </c>
      <c r="C89" s="1">
        <f t="shared" si="4"/>
        <v>163.04347826087</v>
      </c>
      <c r="D89" s="1">
        <f t="shared" si="5"/>
        <v>3304</v>
      </c>
    </row>
    <row r="90" ht="14.25" spans="1:4">
      <c r="A90" s="1">
        <v>24</v>
      </c>
      <c r="B90" s="1">
        <f t="shared" si="6"/>
        <v>8</v>
      </c>
      <c r="C90" s="1">
        <f t="shared" si="4"/>
        <v>158.450704225352</v>
      </c>
      <c r="D90" s="1">
        <f t="shared" si="5"/>
        <v>3552</v>
      </c>
    </row>
    <row r="91" ht="14.25" spans="1:4">
      <c r="A91" s="1">
        <v>25</v>
      </c>
      <c r="B91" s="1">
        <f t="shared" si="6"/>
        <v>9</v>
      </c>
      <c r="C91" s="1">
        <f t="shared" si="4"/>
        <v>142.405063291139</v>
      </c>
      <c r="D91" s="1">
        <f t="shared" si="5"/>
        <v>4283</v>
      </c>
    </row>
    <row r="92" ht="14.25" spans="1:4">
      <c r="A92" s="1">
        <v>26</v>
      </c>
      <c r="B92" s="1">
        <f t="shared" si="6"/>
        <v>9</v>
      </c>
      <c r="C92" s="1">
        <f t="shared" si="4"/>
        <v>138.461538461538</v>
      </c>
      <c r="D92" s="1">
        <f t="shared" si="5"/>
        <v>4578</v>
      </c>
    </row>
    <row r="93" ht="14.25" spans="1:4">
      <c r="A93" s="1">
        <v>27</v>
      </c>
      <c r="B93" s="1">
        <f t="shared" si="6"/>
        <v>9</v>
      </c>
      <c r="C93" s="1">
        <f t="shared" si="4"/>
        <v>134.730538922156</v>
      </c>
      <c r="D93" s="1">
        <f t="shared" si="5"/>
        <v>4881</v>
      </c>
    </row>
    <row r="94" ht="14.25" spans="1:4">
      <c r="A94" s="1">
        <v>28</v>
      </c>
      <c r="B94" s="1">
        <f t="shared" si="6"/>
        <v>10</v>
      </c>
      <c r="C94" s="1">
        <f t="shared" si="4"/>
        <v>121.621621621622</v>
      </c>
      <c r="D94" s="1">
        <f t="shared" si="5"/>
        <v>5770</v>
      </c>
    </row>
    <row r="95" ht="14.25" spans="1:4">
      <c r="A95" s="1">
        <v>29</v>
      </c>
      <c r="B95" s="1">
        <f t="shared" si="6"/>
        <v>10</v>
      </c>
      <c r="C95" s="1">
        <f t="shared" si="4"/>
        <v>118.421052631579</v>
      </c>
      <c r="D95" s="1">
        <f t="shared" si="5"/>
        <v>6125</v>
      </c>
    </row>
    <row r="96" ht="14.25" spans="1:4">
      <c r="A96" s="1">
        <v>30</v>
      </c>
      <c r="B96" s="1">
        <f t="shared" si="6"/>
        <v>10</v>
      </c>
      <c r="C96" s="1">
        <f t="shared" si="4"/>
        <v>115.384615384615</v>
      </c>
      <c r="D96" s="1">
        <f t="shared" si="5"/>
        <v>6488</v>
      </c>
    </row>
    <row r="97" ht="14.25" spans="1:4">
      <c r="A97" s="1">
        <v>31</v>
      </c>
      <c r="B97" s="1">
        <f t="shared" si="6"/>
        <v>11</v>
      </c>
      <c r="C97" s="1">
        <f t="shared" si="4"/>
        <v>104.651162790698</v>
      </c>
      <c r="D97" s="1">
        <f t="shared" si="5"/>
        <v>7546</v>
      </c>
    </row>
    <row r="98" ht="14.25" spans="1:4">
      <c r="A98" s="1">
        <v>32</v>
      </c>
      <c r="B98" s="1">
        <f t="shared" si="6"/>
        <v>11</v>
      </c>
      <c r="C98" s="1">
        <f t="shared" si="4"/>
        <v>102.040816326531</v>
      </c>
      <c r="D98" s="1">
        <f t="shared" si="5"/>
        <v>7964</v>
      </c>
    </row>
    <row r="99" ht="14.25" spans="1:4">
      <c r="A99" s="1">
        <v>33</v>
      </c>
      <c r="B99" s="1">
        <f t="shared" si="6"/>
        <v>11</v>
      </c>
      <c r="C99" s="1">
        <f t="shared" si="4"/>
        <v>99.5575221238938</v>
      </c>
      <c r="D99" s="1">
        <f t="shared" si="5"/>
        <v>8392</v>
      </c>
    </row>
    <row r="100" ht="14.25" spans="1:4">
      <c r="A100" s="1">
        <v>34</v>
      </c>
      <c r="B100" s="1">
        <f t="shared" ref="B100:B116" si="7">FLOOR((A100-1)/(3),1)+1</f>
        <v>12</v>
      </c>
      <c r="C100" s="1">
        <f t="shared" si="4"/>
        <v>90.7258064516129</v>
      </c>
      <c r="D100" s="1">
        <f t="shared" si="5"/>
        <v>9632</v>
      </c>
    </row>
    <row r="101" ht="14.25" spans="1:4">
      <c r="A101" s="1">
        <v>35</v>
      </c>
      <c r="B101" s="1">
        <f t="shared" si="7"/>
        <v>12</v>
      </c>
      <c r="C101" s="1">
        <f t="shared" si="4"/>
        <v>88.5826771653543</v>
      </c>
      <c r="D101" s="1">
        <f t="shared" si="5"/>
        <v>10118</v>
      </c>
    </row>
    <row r="102" ht="14.25" spans="1:4">
      <c r="A102" s="1">
        <v>36</v>
      </c>
      <c r="B102" s="1">
        <f t="shared" si="7"/>
        <v>12</v>
      </c>
      <c r="C102" s="1">
        <f t="shared" ref="C102:C116" si="8">$B$61/(1+((A102-1)*B102*$B$62)/100)</f>
        <v>86.5384615384615</v>
      </c>
      <c r="D102" s="1">
        <f t="shared" ref="D102:D116" si="9">FLOOR($B$64*POWER(A102,$B$65)*B102,1)</f>
        <v>10615</v>
      </c>
    </row>
    <row r="103" ht="14.25" spans="1:4">
      <c r="A103" s="1">
        <v>37</v>
      </c>
      <c r="B103" s="1">
        <f t="shared" si="7"/>
        <v>13</v>
      </c>
      <c r="C103" s="1">
        <f t="shared" si="8"/>
        <v>79.2253521126761</v>
      </c>
      <c r="D103" s="1">
        <f t="shared" si="9"/>
        <v>12048</v>
      </c>
    </row>
    <row r="104" ht="14.25" spans="1:4">
      <c r="A104" s="1">
        <v>38</v>
      </c>
      <c r="B104" s="1">
        <f t="shared" si="7"/>
        <v>13</v>
      </c>
      <c r="C104" s="1">
        <f t="shared" si="8"/>
        <v>77.4526678141136</v>
      </c>
      <c r="D104" s="1">
        <f t="shared" si="9"/>
        <v>12606</v>
      </c>
    </row>
    <row r="105" ht="14.25" spans="1:4">
      <c r="A105" s="1">
        <v>39</v>
      </c>
      <c r="B105" s="1">
        <f t="shared" si="7"/>
        <v>13</v>
      </c>
      <c r="C105" s="1">
        <f t="shared" si="8"/>
        <v>75.7575757575758</v>
      </c>
      <c r="D105" s="1">
        <f t="shared" si="9"/>
        <v>13175</v>
      </c>
    </row>
    <row r="106" ht="14.25" spans="1:4">
      <c r="A106" s="1">
        <v>40</v>
      </c>
      <c r="B106" s="1">
        <f t="shared" si="7"/>
        <v>14</v>
      </c>
      <c r="C106" s="1">
        <f t="shared" si="8"/>
        <v>69.6594427244582</v>
      </c>
      <c r="D106" s="1">
        <f t="shared" si="9"/>
        <v>14813</v>
      </c>
    </row>
    <row r="107" ht="14.25" spans="1:4">
      <c r="A107" s="1">
        <v>41</v>
      </c>
      <c r="B107" s="1">
        <f t="shared" si="7"/>
        <v>14</v>
      </c>
      <c r="C107" s="1">
        <f t="shared" si="8"/>
        <v>68.1818181818182</v>
      </c>
      <c r="D107" s="1">
        <f t="shared" si="9"/>
        <v>15448</v>
      </c>
    </row>
    <row r="108" ht="14.25" spans="1:4">
      <c r="A108" s="1">
        <v>42</v>
      </c>
      <c r="B108" s="1">
        <f t="shared" si="7"/>
        <v>14</v>
      </c>
      <c r="C108" s="1">
        <f t="shared" si="8"/>
        <v>66.7655786350148</v>
      </c>
      <c r="D108" s="1">
        <f t="shared" si="9"/>
        <v>16094</v>
      </c>
    </row>
    <row r="109" ht="14.25" spans="1:4">
      <c r="A109" s="1">
        <v>43</v>
      </c>
      <c r="B109" s="1">
        <f t="shared" si="7"/>
        <v>15</v>
      </c>
      <c r="C109" s="1">
        <f t="shared" si="8"/>
        <v>61.6438356164384</v>
      </c>
      <c r="D109" s="1">
        <f t="shared" si="9"/>
        <v>17948</v>
      </c>
    </row>
    <row r="110" ht="14.25" spans="1:4">
      <c r="A110" s="1">
        <v>44</v>
      </c>
      <c r="B110" s="1">
        <f t="shared" si="7"/>
        <v>15</v>
      </c>
      <c r="C110" s="1">
        <f t="shared" si="8"/>
        <v>60.4026845637584</v>
      </c>
      <c r="D110" s="1">
        <f t="shared" si="9"/>
        <v>18663</v>
      </c>
    </row>
    <row r="111" ht="14.25" spans="1:4">
      <c r="A111" s="1">
        <v>45</v>
      </c>
      <c r="B111" s="1">
        <f t="shared" si="7"/>
        <v>15</v>
      </c>
      <c r="C111" s="1">
        <f t="shared" si="8"/>
        <v>59.2105263157895</v>
      </c>
      <c r="D111" s="1">
        <f t="shared" si="9"/>
        <v>19390</v>
      </c>
    </row>
    <row r="112" ht="14.25" spans="1:4">
      <c r="A112" s="1">
        <v>46</v>
      </c>
      <c r="B112" s="1">
        <f t="shared" si="7"/>
        <v>16</v>
      </c>
      <c r="C112" s="1">
        <f t="shared" si="8"/>
        <v>54.8780487804878</v>
      </c>
      <c r="D112" s="1">
        <f t="shared" si="9"/>
        <v>21470</v>
      </c>
    </row>
    <row r="113" ht="14.25" spans="1:4">
      <c r="A113" s="1">
        <v>47</v>
      </c>
      <c r="B113" s="1">
        <f t="shared" si="7"/>
        <v>16</v>
      </c>
      <c r="C113" s="1">
        <f t="shared" si="8"/>
        <v>53.8277511961723</v>
      </c>
      <c r="D113" s="1">
        <f t="shared" si="9"/>
        <v>22269</v>
      </c>
    </row>
    <row r="114" ht="14.25" spans="1:4">
      <c r="A114" s="1">
        <v>48</v>
      </c>
      <c r="B114" s="1">
        <f t="shared" si="7"/>
        <v>16</v>
      </c>
      <c r="C114" s="1">
        <f t="shared" si="8"/>
        <v>52.8169014084507</v>
      </c>
      <c r="D114" s="1">
        <f t="shared" si="9"/>
        <v>23081</v>
      </c>
    </row>
    <row r="115" ht="14.25" spans="1:4">
      <c r="A115" s="1">
        <v>49</v>
      </c>
      <c r="B115" s="1">
        <f t="shared" si="7"/>
        <v>17</v>
      </c>
      <c r="C115" s="1">
        <f t="shared" si="8"/>
        <v>49.1266375545852</v>
      </c>
      <c r="D115" s="1">
        <f t="shared" si="9"/>
        <v>25398</v>
      </c>
    </row>
    <row r="116" ht="14.25" spans="1:4">
      <c r="A116" s="1">
        <v>50</v>
      </c>
      <c r="B116" s="1">
        <f t="shared" si="7"/>
        <v>17</v>
      </c>
      <c r="C116" s="1">
        <f t="shared" si="8"/>
        <v>48.2315112540193</v>
      </c>
      <c r="D116" s="1">
        <f t="shared" si="9"/>
        <v>26286</v>
      </c>
    </row>
    <row r="117" ht="14.25" spans="1:4">
      <c r="A117" s="1"/>
      <c r="B117" s="1"/>
      <c r="C117" s="1"/>
      <c r="D117" s="1"/>
    </row>
    <row r="118" ht="14.25" spans="1:4">
      <c r="A118" s="1"/>
      <c r="B118" s="1"/>
      <c r="C118" s="1"/>
      <c r="D118" s="1"/>
    </row>
    <row r="119" ht="28.5" spans="1:4">
      <c r="A119" s="21" t="s">
        <v>29</v>
      </c>
      <c r="C119" s="1"/>
      <c r="D119" s="1"/>
    </row>
    <row r="120" ht="14.25" spans="1:4">
      <c r="A120" s="1" t="s">
        <v>22</v>
      </c>
      <c r="B120" s="1" t="s">
        <v>30</v>
      </c>
      <c r="C120" s="1"/>
      <c r="D120" s="1"/>
    </row>
    <row r="121" ht="14.25" spans="1:4">
      <c r="A121" s="1">
        <v>1</v>
      </c>
      <c r="B121" s="1">
        <f>C8/(C67/1000)</f>
        <v>2.22222222222222</v>
      </c>
      <c r="C121" s="1"/>
      <c r="D121" s="1"/>
    </row>
    <row r="122" ht="14.25" spans="1:4">
      <c r="A122" s="1">
        <v>2</v>
      </c>
      <c r="B122" s="1">
        <f t="shared" ref="B122:B155" si="10">C9/(C68/1000)</f>
        <v>4.48888888888889</v>
      </c>
      <c r="C122" s="1"/>
      <c r="D122" s="1"/>
    </row>
    <row r="123" ht="14.25" spans="1:4">
      <c r="A123" s="1">
        <v>3</v>
      </c>
      <c r="B123" s="1">
        <f t="shared" si="10"/>
        <v>6.8</v>
      </c>
      <c r="C123" s="1"/>
      <c r="D123" s="1"/>
    </row>
    <row r="124" ht="14.25" spans="1:4">
      <c r="A124" s="1">
        <v>4</v>
      </c>
      <c r="B124" s="1">
        <f t="shared" si="10"/>
        <v>16.4888888888889</v>
      </c>
      <c r="C124" s="1"/>
      <c r="D124" s="1"/>
    </row>
    <row r="125" ht="14.25" spans="1:4">
      <c r="A125" s="1">
        <v>5</v>
      </c>
      <c r="B125" s="1">
        <f t="shared" si="10"/>
        <v>21.6</v>
      </c>
      <c r="C125" s="1"/>
      <c r="D125" s="1"/>
    </row>
    <row r="126" ht="14.25" spans="1:4">
      <c r="A126" s="1">
        <v>6</v>
      </c>
      <c r="B126" s="1">
        <f t="shared" si="10"/>
        <v>26.8888888888889</v>
      </c>
      <c r="C126" s="1"/>
      <c r="D126" s="1"/>
    </row>
    <row r="127" ht="14.25" spans="1:4">
      <c r="A127" s="1">
        <v>7</v>
      </c>
      <c r="B127" s="1">
        <f t="shared" si="10"/>
        <v>49.8222222222222</v>
      </c>
      <c r="C127" s="1"/>
      <c r="D127" s="1"/>
    </row>
    <row r="128" ht="14.25" spans="1:4">
      <c r="A128" s="1">
        <v>8</v>
      </c>
      <c r="B128" s="1">
        <f t="shared" si="10"/>
        <v>59.1555555555556</v>
      </c>
      <c r="C128" s="1"/>
      <c r="D128" s="1"/>
    </row>
    <row r="129" ht="14.25" spans="1:4">
      <c r="A129" s="1">
        <v>9</v>
      </c>
      <c r="B129" s="1">
        <f t="shared" si="10"/>
        <v>68.8888888888889</v>
      </c>
      <c r="C129" s="1"/>
      <c r="D129" s="1"/>
    </row>
    <row r="130" ht="14.25" spans="1:4">
      <c r="A130" s="1">
        <v>10</v>
      </c>
      <c r="B130" s="1">
        <f t="shared" si="10"/>
        <v>111.822222222222</v>
      </c>
      <c r="C130" s="1"/>
      <c r="D130" s="1"/>
    </row>
    <row r="131" ht="14.25" spans="1:4">
      <c r="A131" s="1">
        <v>11</v>
      </c>
      <c r="B131" s="1">
        <f t="shared" si="10"/>
        <v>127.555555555556</v>
      </c>
      <c r="C131" s="1"/>
      <c r="D131" s="1"/>
    </row>
    <row r="132" ht="14.25" spans="1:4">
      <c r="A132" s="1">
        <v>12</v>
      </c>
      <c r="B132" s="1">
        <f t="shared" si="10"/>
        <v>144</v>
      </c>
      <c r="C132" s="1"/>
      <c r="D132" s="1"/>
    </row>
    <row r="133" ht="14.25" spans="1:4">
      <c r="A133" s="1">
        <v>13</v>
      </c>
      <c r="B133" s="1">
        <f t="shared" si="10"/>
        <v>216.888888888889</v>
      </c>
      <c r="C133" s="1"/>
      <c r="D133" s="1"/>
    </row>
    <row r="134" ht="14.25" spans="1:4">
      <c r="A134" s="1">
        <v>14</v>
      </c>
      <c r="B134" s="1">
        <f t="shared" si="10"/>
        <v>242</v>
      </c>
      <c r="C134" s="1"/>
      <c r="D134" s="1"/>
    </row>
    <row r="135" ht="14.25" spans="1:4">
      <c r="A135" s="1">
        <v>15</v>
      </c>
      <c r="B135" s="1">
        <f t="shared" si="10"/>
        <v>268.222222222222</v>
      </c>
      <c r="C135" s="1"/>
      <c r="D135" s="1"/>
    </row>
    <row r="136" ht="14.25" spans="1:4">
      <c r="A136" s="1">
        <v>16</v>
      </c>
      <c r="B136" s="1">
        <f t="shared" si="10"/>
        <v>384.222222222222</v>
      </c>
      <c r="C136" s="1"/>
      <c r="D136" s="1"/>
    </row>
    <row r="137" ht="14.25" spans="1:4">
      <c r="A137" s="1">
        <v>17</v>
      </c>
      <c r="B137" s="1">
        <f t="shared" si="10"/>
        <v>422.488888888889</v>
      </c>
      <c r="C137" s="1"/>
      <c r="D137" s="1"/>
    </row>
    <row r="138" ht="14.25" spans="1:4">
      <c r="A138" s="1">
        <v>18</v>
      </c>
      <c r="B138" s="1">
        <f t="shared" si="10"/>
        <v>462.355555555556</v>
      </c>
      <c r="C138" s="1"/>
      <c r="D138" s="1"/>
    </row>
    <row r="139" ht="14.25" spans="1:4">
      <c r="A139" s="1">
        <v>19</v>
      </c>
      <c r="B139" s="1">
        <f t="shared" si="10"/>
        <v>637.822222222222</v>
      </c>
      <c r="C139" s="1"/>
      <c r="D139" s="1"/>
    </row>
    <row r="140" ht="14.25" spans="1:4">
      <c r="A140" s="1">
        <v>20</v>
      </c>
      <c r="B140" s="1">
        <f t="shared" si="10"/>
        <v>693.822222222222</v>
      </c>
      <c r="C140" s="1"/>
      <c r="D140" s="1"/>
    </row>
    <row r="141" ht="14.25" spans="1:4">
      <c r="A141" s="1">
        <v>21</v>
      </c>
      <c r="B141" s="1">
        <f t="shared" si="10"/>
        <v>752</v>
      </c>
      <c r="C141" s="1"/>
      <c r="D141" s="1"/>
    </row>
    <row r="142" ht="14.25" spans="1:4">
      <c r="A142" s="1">
        <v>22</v>
      </c>
      <c r="B142" s="1">
        <f t="shared" si="10"/>
        <v>1006.48888888889</v>
      </c>
      <c r="C142" s="1"/>
      <c r="D142" s="1"/>
    </row>
    <row r="143" ht="14.25" spans="1:4">
      <c r="A143" s="1">
        <v>23</v>
      </c>
      <c r="B143" s="1">
        <f t="shared" si="10"/>
        <v>1085.6</v>
      </c>
      <c r="C143" s="1"/>
      <c r="D143" s="1"/>
    </row>
    <row r="144" ht="14.25" spans="1:4">
      <c r="A144" s="1">
        <v>24</v>
      </c>
      <c r="B144" s="1">
        <f t="shared" si="10"/>
        <v>1167.55555555556</v>
      </c>
      <c r="C144" s="1"/>
      <c r="D144" s="1"/>
    </row>
    <row r="145" ht="14.25" spans="1:4">
      <c r="A145" s="1">
        <v>25</v>
      </c>
      <c r="B145" s="1">
        <f t="shared" si="10"/>
        <v>1523.82222222222</v>
      </c>
      <c r="C145" s="1"/>
      <c r="D145" s="1"/>
    </row>
    <row r="146" ht="14.25" spans="1:4">
      <c r="A146" s="1">
        <v>26</v>
      </c>
      <c r="B146" s="1">
        <f t="shared" si="10"/>
        <v>1632.22222222222</v>
      </c>
      <c r="C146" s="1"/>
      <c r="D146" s="1"/>
    </row>
    <row r="147" ht="14.25" spans="1:4">
      <c r="A147" s="1">
        <v>27</v>
      </c>
      <c r="B147" s="1">
        <f t="shared" si="10"/>
        <v>1744.22222222222</v>
      </c>
      <c r="C147" s="1"/>
      <c r="D147" s="1"/>
    </row>
    <row r="148" ht="14.25" spans="1:4">
      <c r="A148" s="1">
        <v>28</v>
      </c>
      <c r="B148" s="1">
        <f t="shared" si="10"/>
        <v>2228.22222222222</v>
      </c>
      <c r="C148" s="1"/>
      <c r="D148" s="1"/>
    </row>
    <row r="149" ht="14.25" spans="1:4">
      <c r="A149" s="1">
        <v>29</v>
      </c>
      <c r="B149" s="1">
        <f t="shared" si="10"/>
        <v>2372.88888888889</v>
      </c>
      <c r="C149" s="1"/>
      <c r="D149" s="1"/>
    </row>
    <row r="150" ht="14.25" spans="1:4">
      <c r="A150" s="1">
        <v>30</v>
      </c>
      <c r="B150" s="1">
        <f t="shared" si="10"/>
        <v>2522</v>
      </c>
      <c r="C150" s="1"/>
      <c r="D150" s="1"/>
    </row>
    <row r="151" ht="14.25" spans="1:4">
      <c r="A151" s="1">
        <v>31</v>
      </c>
      <c r="B151" s="1">
        <f t="shared" si="10"/>
        <v>3162.88888888889</v>
      </c>
      <c r="C151" s="1"/>
      <c r="D151" s="1"/>
    </row>
    <row r="152" ht="14.25" spans="1:4">
      <c r="A152" s="1">
        <v>32</v>
      </c>
      <c r="B152" s="1">
        <f t="shared" si="10"/>
        <v>3351.6</v>
      </c>
      <c r="C152" s="1"/>
      <c r="D152" s="1"/>
    </row>
    <row r="153" ht="14.25" spans="1:4">
      <c r="A153" s="1">
        <v>33</v>
      </c>
      <c r="B153" s="1">
        <f t="shared" si="10"/>
        <v>3545.68888888889</v>
      </c>
      <c r="C153" s="1"/>
      <c r="D153" s="1"/>
    </row>
    <row r="154" ht="14.25" spans="1:4">
      <c r="A154" s="1">
        <v>34</v>
      </c>
      <c r="B154" s="1">
        <f t="shared" si="10"/>
        <v>4375.82222222222</v>
      </c>
      <c r="C154" s="1"/>
      <c r="D154" s="1"/>
    </row>
    <row r="155" ht="14.25" spans="1:4">
      <c r="A155" s="1">
        <v>35</v>
      </c>
      <c r="B155" s="1">
        <f t="shared" si="10"/>
        <v>4617.15555555556</v>
      </c>
      <c r="C155" s="1"/>
      <c r="D155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A25" sqref="A25:B25"/>
    </sheetView>
  </sheetViews>
  <sheetFormatPr defaultColWidth="9" defaultRowHeight="14.25" outlineLevelCol="1"/>
  <cols>
    <col min="1" max="1" width="9" style="1"/>
    <col min="2" max="2" width="16.375" style="1" customWidth="1"/>
    <col min="3" max="16384" width="9" style="1"/>
  </cols>
  <sheetData>
    <row r="2" spans="1:2">
      <c r="A2" s="1" t="s">
        <v>31</v>
      </c>
      <c r="B2" s="1">
        <v>10</v>
      </c>
    </row>
    <row r="3" spans="1:2">
      <c r="A3" s="1" t="s">
        <v>32</v>
      </c>
      <c r="B3" s="1">
        <v>5</v>
      </c>
    </row>
    <row r="5" spans="1:2">
      <c r="A5" s="19" t="s">
        <v>33</v>
      </c>
      <c r="B5" s="19" t="s">
        <v>34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20">
        <v>20</v>
      </c>
      <c r="B25" s="20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4" workbookViewId="0">
      <selection activeCell="E22" sqref="E2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35</v>
      </c>
    </row>
    <row r="15" spans="1:1">
      <c r="A15" s="7" t="s">
        <v>36</v>
      </c>
    </row>
    <row r="16" spans="1:1">
      <c r="A16" s="1" t="s">
        <v>37</v>
      </c>
    </row>
    <row r="18" spans="1:1">
      <c r="A18" s="7" t="s">
        <v>38</v>
      </c>
    </row>
    <row r="21" ht="28.5" spans="1:1">
      <c r="A21" s="7" t="s">
        <v>39</v>
      </c>
    </row>
    <row r="26" spans="1:1">
      <c r="A26" s="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4" customFormat="1" ht="27" spans="1:7">
      <c r="A1" s="15" t="s">
        <v>40</v>
      </c>
      <c r="B1" s="15" t="s">
        <v>41</v>
      </c>
      <c r="C1" s="15" t="s">
        <v>42</v>
      </c>
      <c r="D1" s="15" t="s">
        <v>43</v>
      </c>
      <c r="E1" s="15" t="s">
        <v>44</v>
      </c>
      <c r="F1" s="14" t="s">
        <v>45</v>
      </c>
      <c r="G1" s="14" t="s">
        <v>46</v>
      </c>
    </row>
    <row r="2" ht="273" customHeight="1" spans="1:7">
      <c r="A2" s="16">
        <v>10000</v>
      </c>
      <c r="B2" s="16" t="s">
        <v>47</v>
      </c>
      <c r="C2" s="16" t="s">
        <v>48</v>
      </c>
      <c r="D2" s="17" t="s">
        <v>49</v>
      </c>
      <c r="E2" s="18" t="s">
        <v>50</v>
      </c>
      <c r="F2" s="7" t="s">
        <v>51</v>
      </c>
      <c r="G2" s="1" t="s">
        <v>52</v>
      </c>
    </row>
    <row r="3" ht="102" customHeight="1" spans="1:7">
      <c r="A3" s="16"/>
      <c r="B3" s="16" t="s">
        <v>53</v>
      </c>
      <c r="C3" s="16" t="s">
        <v>54</v>
      </c>
      <c r="D3" s="17" t="s">
        <v>55</v>
      </c>
      <c r="E3" s="16"/>
      <c r="G3" s="1" t="s">
        <v>56</v>
      </c>
    </row>
    <row r="4" ht="119" customHeight="1" spans="1:5">
      <c r="A4" s="16"/>
      <c r="B4" s="16" t="s">
        <v>57</v>
      </c>
      <c r="C4" s="17" t="s">
        <v>58</v>
      </c>
      <c r="D4" s="17" t="s">
        <v>59</v>
      </c>
      <c r="E4" s="16"/>
    </row>
    <row r="5" ht="118" customHeight="1" spans="1:5">
      <c r="A5" s="16"/>
      <c r="B5" s="16" t="s">
        <v>60</v>
      </c>
      <c r="C5" s="16" t="s">
        <v>61</v>
      </c>
      <c r="D5" s="17" t="s">
        <v>62</v>
      </c>
      <c r="E5" s="16"/>
    </row>
    <row r="6" ht="28.5" spans="2:3">
      <c r="B6" s="1" t="s">
        <v>63</v>
      </c>
      <c r="C6" s="7" t="s">
        <v>64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E17" sqref="E17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65</v>
      </c>
      <c r="D5" s="1" t="s">
        <v>66</v>
      </c>
    </row>
    <row r="7" ht="63" customHeight="1" spans="2:4">
      <c r="B7" s="6" t="s">
        <v>67</v>
      </c>
      <c r="C7" s="6"/>
      <c r="D7" s="7" t="s">
        <v>68</v>
      </c>
    </row>
    <row r="10" ht="16.5" spans="2:5">
      <c r="B10" s="8" t="s">
        <v>69</v>
      </c>
      <c r="C10" s="9">
        <v>100</v>
      </c>
      <c r="D10" s="5" t="s">
        <v>70</v>
      </c>
      <c r="E10" s="5" t="s">
        <v>71</v>
      </c>
    </row>
    <row r="11" ht="16.5" spans="2:5">
      <c r="B11" s="8"/>
      <c r="C11" s="9">
        <v>101</v>
      </c>
      <c r="D11" s="5" t="s">
        <v>72</v>
      </c>
      <c r="E11" s="5" t="s">
        <v>73</v>
      </c>
    </row>
    <row r="12" ht="16.5" spans="2:5">
      <c r="B12" s="8"/>
      <c r="C12" s="9">
        <v>102</v>
      </c>
      <c r="D12" s="5" t="s">
        <v>74</v>
      </c>
      <c r="E12" s="5" t="s">
        <v>75</v>
      </c>
    </row>
    <row r="13" spans="3:5">
      <c r="C13" s="5">
        <v>103</v>
      </c>
      <c r="D13" s="5" t="s">
        <v>76</v>
      </c>
      <c r="E13" s="5" t="s">
        <v>77</v>
      </c>
    </row>
    <row r="14" spans="3:5">
      <c r="C14" s="5">
        <v>104</v>
      </c>
      <c r="D14" s="5" t="s">
        <v>78</v>
      </c>
      <c r="E14" s="5" t="s">
        <v>79</v>
      </c>
    </row>
    <row r="15" spans="3:5">
      <c r="C15" s="5">
        <v>105</v>
      </c>
      <c r="D15" s="5" t="s">
        <v>80</v>
      </c>
      <c r="E15" s="5" t="s">
        <v>81</v>
      </c>
    </row>
    <row r="16" spans="3:5">
      <c r="C16" s="5">
        <v>106</v>
      </c>
      <c r="D16" s="5" t="s">
        <v>82</v>
      </c>
      <c r="E16" s="10" t="s">
        <v>83</v>
      </c>
    </row>
    <row r="17" ht="16.5" spans="2:5">
      <c r="B17" s="8"/>
      <c r="C17" s="9">
        <v>107</v>
      </c>
      <c r="D17" s="5" t="s">
        <v>84</v>
      </c>
      <c r="E17" s="5" t="s">
        <v>85</v>
      </c>
    </row>
    <row r="18" ht="16.5" spans="2:5">
      <c r="B18" s="8"/>
      <c r="C18" s="9">
        <v>108</v>
      </c>
      <c r="D18" s="5" t="s">
        <v>86</v>
      </c>
      <c r="E18" s="5" t="s">
        <v>87</v>
      </c>
    </row>
    <row r="19" ht="16.5" spans="2:5">
      <c r="B19" s="8"/>
      <c r="C19" s="9">
        <v>109</v>
      </c>
      <c r="D19" s="5" t="s">
        <v>88</v>
      </c>
      <c r="E19" s="5" t="s">
        <v>89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90</v>
      </c>
      <c r="E22" s="5" t="s">
        <v>91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92</v>
      </c>
      <c r="C28" s="8">
        <v>200</v>
      </c>
      <c r="D28" s="1" t="s">
        <v>93</v>
      </c>
      <c r="E28" s="1" t="s">
        <v>94</v>
      </c>
    </row>
    <row r="29" ht="16.5" spans="2:5">
      <c r="B29" s="8"/>
      <c r="C29" s="8">
        <v>201</v>
      </c>
      <c r="D29" s="1" t="s">
        <v>95</v>
      </c>
      <c r="E29" s="1" t="s">
        <v>96</v>
      </c>
    </row>
    <row r="30" ht="42.75" spans="3:5">
      <c r="C30" s="1">
        <v>202</v>
      </c>
      <c r="D30" s="1" t="s">
        <v>97</v>
      </c>
      <c r="E30" s="7" t="s">
        <v>98</v>
      </c>
    </row>
    <row r="31" spans="3:5">
      <c r="C31" s="1">
        <v>203</v>
      </c>
      <c r="D31" s="1" t="s">
        <v>99</v>
      </c>
      <c r="E31" s="1" t="s">
        <v>100</v>
      </c>
    </row>
    <row r="32" spans="3:5">
      <c r="C32" s="1">
        <v>204</v>
      </c>
      <c r="D32" s="1" t="s">
        <v>101</v>
      </c>
      <c r="E32" s="1" t="s">
        <v>102</v>
      </c>
    </row>
    <row r="33" spans="3:5">
      <c r="C33" s="5">
        <v>205</v>
      </c>
      <c r="D33" s="5" t="s">
        <v>103</v>
      </c>
      <c r="E33" s="5" t="s">
        <v>104</v>
      </c>
    </row>
    <row r="34" spans="3:5">
      <c r="C34" s="1">
        <v>206</v>
      </c>
      <c r="D34" s="1" t="s">
        <v>105</v>
      </c>
      <c r="E34" s="1" t="s">
        <v>106</v>
      </c>
    </row>
    <row r="35" spans="3:5">
      <c r="C35" s="1">
        <v>207</v>
      </c>
      <c r="D35" s="1" t="s">
        <v>107</v>
      </c>
      <c r="E35" s="1" t="s">
        <v>108</v>
      </c>
    </row>
    <row r="36" spans="3:5">
      <c r="C36" s="1">
        <v>208</v>
      </c>
      <c r="D36" s="1" t="s">
        <v>109</v>
      </c>
      <c r="E36" s="1" t="s">
        <v>110</v>
      </c>
    </row>
    <row r="37" spans="3:5">
      <c r="C37" s="1">
        <v>209</v>
      </c>
      <c r="D37" s="1" t="s">
        <v>111</v>
      </c>
      <c r="E37" s="1" t="s">
        <v>112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113</v>
      </c>
      <c r="C42" s="8">
        <v>300</v>
      </c>
      <c r="D42" s="1" t="s">
        <v>114</v>
      </c>
      <c r="E42" s="7" t="s">
        <v>115</v>
      </c>
    </row>
    <row r="43" spans="3:5">
      <c r="C43" s="1">
        <v>301</v>
      </c>
      <c r="D43" s="1" t="s">
        <v>116</v>
      </c>
      <c r="E43" s="7" t="s">
        <v>117</v>
      </c>
    </row>
    <row r="44" ht="28.5" spans="3:5">
      <c r="C44" s="1">
        <v>302</v>
      </c>
      <c r="D44" s="1" t="s">
        <v>118</v>
      </c>
      <c r="E44" s="7" t="s">
        <v>119</v>
      </c>
    </row>
    <row r="45" spans="3:5">
      <c r="C45" s="1">
        <v>303</v>
      </c>
      <c r="D45" t="s">
        <v>120</v>
      </c>
      <c r="E45" s="1" t="s">
        <v>121</v>
      </c>
    </row>
    <row r="46" spans="3:5">
      <c r="C46" s="1">
        <v>304</v>
      </c>
      <c r="D46" s="1" t="s">
        <v>122</v>
      </c>
      <c r="E46" s="1" t="s">
        <v>123</v>
      </c>
    </row>
    <row r="47" spans="3:5">
      <c r="C47" s="1">
        <v>305</v>
      </c>
      <c r="D47" s="1" t="s">
        <v>124</v>
      </c>
      <c r="E47" s="1" t="s">
        <v>125</v>
      </c>
    </row>
    <row r="48" spans="3:5">
      <c r="C48" s="1">
        <v>306</v>
      </c>
      <c r="D48" s="1" t="s">
        <v>126</v>
      </c>
      <c r="E48" s="1" t="s">
        <v>127</v>
      </c>
    </row>
    <row r="49" spans="3:5">
      <c r="C49" s="1">
        <v>307</v>
      </c>
      <c r="D49" s="1" t="s">
        <v>128</v>
      </c>
      <c r="E49" s="1" t="s">
        <v>129</v>
      </c>
    </row>
    <row r="50" spans="3:5">
      <c r="C50" s="1">
        <v>308</v>
      </c>
      <c r="D50" s="1" t="s">
        <v>130</v>
      </c>
      <c r="E50" s="1" t="s">
        <v>131</v>
      </c>
    </row>
    <row r="51" spans="3:5">
      <c r="C51" s="1">
        <v>309</v>
      </c>
      <c r="D51" s="1" t="s">
        <v>132</v>
      </c>
      <c r="E51" s="1" t="s">
        <v>133</v>
      </c>
    </row>
    <row r="53" ht="42.75" spans="2:5">
      <c r="B53" s="8" t="s">
        <v>134</v>
      </c>
      <c r="C53" s="8">
        <v>400</v>
      </c>
      <c r="D53" s="1" t="s">
        <v>135</v>
      </c>
      <c r="E53" s="7" t="s">
        <v>136</v>
      </c>
    </row>
    <row r="54" spans="3:5">
      <c r="C54" s="1">
        <v>401</v>
      </c>
      <c r="D54" s="1" t="s">
        <v>137</v>
      </c>
      <c r="E54" s="1" t="s">
        <v>138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139</v>
      </c>
      <c r="E56" s="10" t="s">
        <v>140</v>
      </c>
    </row>
    <row r="57" spans="3:5">
      <c r="C57" s="1">
        <v>404</v>
      </c>
      <c r="D57" s="5" t="s">
        <v>141</v>
      </c>
      <c r="E57" s="10" t="s">
        <v>142</v>
      </c>
    </row>
    <row r="58" ht="57" spans="3:5">
      <c r="C58" s="1">
        <v>405</v>
      </c>
      <c r="D58" s="1" t="s">
        <v>143</v>
      </c>
      <c r="E58" s="7" t="s">
        <v>144</v>
      </c>
    </row>
    <row r="59" ht="42.75" spans="3:5">
      <c r="C59" s="1">
        <v>406</v>
      </c>
      <c r="D59" s="1" t="s">
        <v>145</v>
      </c>
      <c r="E59" s="7" t="s">
        <v>146</v>
      </c>
    </row>
    <row r="60" ht="28.5" spans="2:5">
      <c r="B60" s="8"/>
      <c r="C60" s="1">
        <v>407</v>
      </c>
      <c r="D60" s="1" t="s">
        <v>147</v>
      </c>
      <c r="E60" s="7" t="s">
        <v>148</v>
      </c>
    </row>
    <row r="61" ht="28.5" spans="2:5">
      <c r="B61" s="8"/>
      <c r="C61" s="1">
        <v>408</v>
      </c>
      <c r="D61" s="1" t="s">
        <v>149</v>
      </c>
      <c r="E61" s="7" t="s">
        <v>150</v>
      </c>
    </row>
    <row r="62" ht="28.5" spans="2:5">
      <c r="B62" s="8"/>
      <c r="C62" s="1">
        <v>409</v>
      </c>
      <c r="D62" s="1" t="s">
        <v>151</v>
      </c>
      <c r="E62" s="7" t="s">
        <v>152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153</v>
      </c>
      <c r="C65" s="8"/>
      <c r="D65" s="1" t="s">
        <v>154</v>
      </c>
      <c r="E65" s="7" t="s">
        <v>155</v>
      </c>
    </row>
    <row r="66" ht="40.5" spans="4:5">
      <c r="D66" s="1" t="s">
        <v>156</v>
      </c>
      <c r="E66" s="4" t="s">
        <v>157</v>
      </c>
    </row>
    <row r="67" spans="4:5">
      <c r="D67" s="1" t="s">
        <v>158</v>
      </c>
      <c r="E67" t="s">
        <v>159</v>
      </c>
    </row>
    <row r="68" spans="4:4">
      <c r="D68" s="1" t="s">
        <v>160</v>
      </c>
    </row>
    <row r="71" spans="1:4">
      <c r="A71" s="13" t="s">
        <v>161</v>
      </c>
      <c r="B71" s="13" t="s">
        <v>162</v>
      </c>
      <c r="C71" s="13"/>
      <c r="D71" s="13" t="s">
        <v>163</v>
      </c>
    </row>
    <row r="72" spans="1:4">
      <c r="A72" s="13" t="s">
        <v>161</v>
      </c>
      <c r="B72" s="13" t="s">
        <v>164</v>
      </c>
      <c r="C72" s="13"/>
      <c r="D72" s="13" t="s">
        <v>165</v>
      </c>
    </row>
    <row r="73" spans="1:4">
      <c r="A73" s="13" t="s">
        <v>161</v>
      </c>
      <c r="B73" s="13" t="s">
        <v>166</v>
      </c>
      <c r="C73" s="13"/>
      <c r="D73" s="13" t="s">
        <v>167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161</v>
      </c>
      <c r="D82" s="7" t="s">
        <v>168</v>
      </c>
    </row>
    <row r="84" spans="4:4">
      <c r="D84" s="1" t="s">
        <v>169</v>
      </c>
    </row>
    <row r="85" spans="4:4">
      <c r="D85" s="1" t="s">
        <v>170</v>
      </c>
    </row>
    <row r="86" spans="2:4">
      <c r="B86" s="1" t="s">
        <v>171</v>
      </c>
      <c r="D86" s="1" t="s">
        <v>172</v>
      </c>
    </row>
    <row r="87" spans="4:4">
      <c r="D87" s="1" t="s">
        <v>173</v>
      </c>
    </row>
    <row r="94" spans="2:2">
      <c r="B94" s="1" t="s">
        <v>174</v>
      </c>
    </row>
    <row r="95" spans="2:2">
      <c r="B95" s="1" t="s">
        <v>175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2"/>
  <sheetViews>
    <sheetView workbookViewId="0">
      <selection activeCell="E28" sqref="E28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176</v>
      </c>
    </row>
    <row r="11" spans="1:1">
      <c r="A11" s="5" t="s">
        <v>177</v>
      </c>
    </row>
    <row r="12" spans="1:1">
      <c r="A12" s="5" t="s">
        <v>178</v>
      </c>
    </row>
    <row r="13" spans="1:1">
      <c r="A13" s="1" t="s">
        <v>179</v>
      </c>
    </row>
    <row r="14" spans="1:1">
      <c r="A14" s="5" t="s">
        <v>180</v>
      </c>
    </row>
    <row r="15" spans="1:1">
      <c r="A15" s="1" t="s">
        <v>181</v>
      </c>
    </row>
    <row r="16" spans="1:1">
      <c r="A16" s="1" t="s">
        <v>182</v>
      </c>
    </row>
    <row r="17" spans="1:1">
      <c r="A17" s="1" t="s">
        <v>183</v>
      </c>
    </row>
    <row r="22" spans="1:1">
      <c r="A22" s="1" t="s">
        <v>184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4" sqref="A14"/>
    </sheetView>
  </sheetViews>
  <sheetFormatPr defaultColWidth="9" defaultRowHeight="13.5"/>
  <sheetData>
    <row r="12" spans="1:1">
      <c r="A12" t="s">
        <v>185</v>
      </c>
    </row>
    <row r="13" spans="1:1">
      <c r="A13" t="s">
        <v>186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tabSelected="1" topLeftCell="A12" workbookViewId="0">
      <selection activeCell="D15" sqref="D15"/>
    </sheetView>
  </sheetViews>
  <sheetFormatPr defaultColWidth="9" defaultRowHeight="13.5" outlineLevelCol="1"/>
  <cols>
    <col min="1" max="1" width="79.625" customWidth="1"/>
    <col min="2" max="2" width="41.625" customWidth="1"/>
  </cols>
  <sheetData>
    <row r="1" ht="14.25" spans="1:1">
      <c r="A1" s="1"/>
    </row>
    <row r="12" ht="409.5" spans="1:2">
      <c r="A12" t="s">
        <v>187</v>
      </c>
      <c r="B12" s="2" t="s">
        <v>188</v>
      </c>
    </row>
    <row r="13" spans="1:2">
      <c r="A13" t="s">
        <v>189</v>
      </c>
      <c r="B13" s="2" t="s">
        <v>190</v>
      </c>
    </row>
    <row r="14" spans="1:1">
      <c r="A14" t="s">
        <v>191</v>
      </c>
    </row>
    <row r="15" ht="67.5" spans="1:2">
      <c r="A15" t="s">
        <v>192</v>
      </c>
      <c r="B15" s="3" t="s">
        <v>193</v>
      </c>
    </row>
    <row r="16" spans="1:2">
      <c r="A16" t="s">
        <v>194</v>
      </c>
      <c r="B16" t="s">
        <v>195</v>
      </c>
    </row>
    <row r="17" spans="1:1">
      <c r="A17" t="s">
        <v>196</v>
      </c>
    </row>
    <row r="18" spans="1:1">
      <c r="A18" t="s">
        <v>197</v>
      </c>
    </row>
    <row r="19" spans="1:1">
      <c r="A19" t="s">
        <v>198</v>
      </c>
    </row>
    <row r="20" spans="1:2">
      <c r="A20" t="s">
        <v>199</v>
      </c>
      <c r="B20" t="s">
        <v>200</v>
      </c>
    </row>
    <row r="23" ht="67.5" spans="1:2">
      <c r="A23" t="s">
        <v>201</v>
      </c>
      <c r="B23" s="4" t="s">
        <v>202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弓箭</vt:lpstr>
      <vt:lpstr>关卡数值</vt:lpstr>
      <vt:lpstr>头脑风暴</vt:lpstr>
      <vt:lpstr>武器</vt:lpstr>
      <vt:lpstr>怪物</vt:lpstr>
      <vt:lpstr>待完善</vt:lpstr>
      <vt:lpstr>8.5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2024-08-16T23:29:49Z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